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tricsdecisions-my.sharepoint.com/personal/wendkouni_metric-decision_com/Documents/Documents/Metrics &amp; Decisions/Etudes/Entreprise/2024/BBU/Projet 1 - PRUBELIFE/Work - Projet Data Intelligence/DATA/For_double_run/Controle/Mensuel/Interne/"/>
    </mc:Choice>
  </mc:AlternateContent>
  <xr:revisionPtr revIDLastSave="4" documentId="8_{BA154E47-E5E8-4F55-9FEE-7C2FFCB6C222}" xr6:coauthVersionLast="47" xr6:coauthVersionMax="47" xr10:uidLastSave="{F51E1E26-3F77-114A-B789-BBA9B8CC7BC3}"/>
  <bookViews>
    <workbookView xWindow="0" yWindow="0" windowWidth="28800" windowHeight="18000" xr2:uid="{8EB19379-96A7-4657-A66F-2D655CB601B4}"/>
  </bookViews>
  <sheets>
    <sheet name="GLS 2024_10" sheetId="5" r:id="rId1"/>
    <sheet name="GLS 2024_11" sheetId="6" r:id="rId2"/>
  </sheets>
  <externalReferences>
    <externalReference r:id="rId3"/>
  </externalReferences>
  <definedNames>
    <definedName name="_" localSheetId="0" hidden="1">#REF!</definedName>
    <definedName name="_" localSheetId="1" hidden="1">#REF!</definedName>
    <definedName name="_" hidden="1">#REF!</definedName>
    <definedName name="__">#REF!</definedName>
    <definedName name="___">#REF!</definedName>
    <definedName name="____">#REF!</definedName>
    <definedName name="_____">#REF!</definedName>
    <definedName name="______________fin10">#REF!</definedName>
    <definedName name="______________fin11">#REF!</definedName>
    <definedName name="______________fin15">#REF!</definedName>
    <definedName name="______________FIN8" localSheetId="0">#REF!</definedName>
    <definedName name="______________FIN8" localSheetId="1">#REF!</definedName>
    <definedName name="______________FIN8">#REF!</definedName>
    <definedName name="______________fin9" localSheetId="0">#REF!</definedName>
    <definedName name="______________fin9" localSheetId="1">#REF!</definedName>
    <definedName name="______________fin9">#REF!</definedName>
    <definedName name="______________new2" localSheetId="0">#REF!</definedName>
    <definedName name="______________new2" localSheetId="1">#REF!</definedName>
    <definedName name="______________new2">#REF!</definedName>
    <definedName name="______________new3">#REF!</definedName>
    <definedName name="______________tax2">#REF!</definedName>
    <definedName name="______________tax3">#REF!</definedName>
    <definedName name="_____________fin10">#REF!</definedName>
    <definedName name="_____________fin11">#REF!</definedName>
    <definedName name="_____________fin15">#REF!</definedName>
    <definedName name="_____________FIN2">#REF!</definedName>
    <definedName name="_____________FIN3">#REF!</definedName>
    <definedName name="_____________FIN4">#REF!</definedName>
    <definedName name="_____________FIN5">#REF!</definedName>
    <definedName name="_____________FIN6">#REF!</definedName>
    <definedName name="_____________FIN7">#REF!</definedName>
    <definedName name="_____________FIN8" localSheetId="0">#REF!</definedName>
    <definedName name="_____________FIN8" localSheetId="1">#REF!</definedName>
    <definedName name="_____________FIN8">#REF!</definedName>
    <definedName name="_____________fin9" localSheetId="0">#REF!</definedName>
    <definedName name="_____________fin9" localSheetId="1">#REF!</definedName>
    <definedName name="_____________fin9">#REF!</definedName>
    <definedName name="_____________new2" localSheetId="0">#REF!</definedName>
    <definedName name="_____________new2" localSheetId="1">#REF!</definedName>
    <definedName name="_____________new2">#REF!</definedName>
    <definedName name="_____________new3">#REF!</definedName>
    <definedName name="_____________tax2">#REF!</definedName>
    <definedName name="_____________tax3">#REF!</definedName>
    <definedName name="____________fin10">#REF!</definedName>
    <definedName name="____________fin11">#REF!</definedName>
    <definedName name="____________fin15">#REF!</definedName>
    <definedName name="____________FIN2">#REF!</definedName>
    <definedName name="____________FIN3">#REF!</definedName>
    <definedName name="____________FIN4">#REF!</definedName>
    <definedName name="____________FIN5">#REF!</definedName>
    <definedName name="____________FIN6">#REF!</definedName>
    <definedName name="____________FIN7">#REF!</definedName>
    <definedName name="____________FIN8" localSheetId="0">#REF!</definedName>
    <definedName name="____________FIN8" localSheetId="1">#REF!</definedName>
    <definedName name="____________FIN8">#REF!</definedName>
    <definedName name="____________fin9" localSheetId="0">#REF!</definedName>
    <definedName name="____________fin9" localSheetId="1">#REF!</definedName>
    <definedName name="____________fin9">#REF!</definedName>
    <definedName name="____________new2" localSheetId="0">#REF!</definedName>
    <definedName name="____________new2" localSheetId="1">#REF!</definedName>
    <definedName name="____________new2">#REF!</definedName>
    <definedName name="____________new3">#REF!</definedName>
    <definedName name="____________tax2">#REF!</definedName>
    <definedName name="____________tax3">#REF!</definedName>
    <definedName name="___________FIN1">#REF!</definedName>
    <definedName name="___________fin10">#REF!</definedName>
    <definedName name="___________fin11">#REF!</definedName>
    <definedName name="___________fin15">#REF!</definedName>
    <definedName name="___________FIN2">#REF!</definedName>
    <definedName name="___________FIN3">#REF!</definedName>
    <definedName name="___________FIN4">#REF!</definedName>
    <definedName name="___________FIN5">#REF!</definedName>
    <definedName name="___________FIN6">#REF!</definedName>
    <definedName name="___________FIN7">#REF!</definedName>
    <definedName name="___________FIN8" localSheetId="0">#REF!</definedName>
    <definedName name="___________FIN8" localSheetId="1">#REF!</definedName>
    <definedName name="___________FIN8">#REF!</definedName>
    <definedName name="___________fin9" localSheetId="0">#REF!</definedName>
    <definedName name="___________fin9" localSheetId="1">#REF!</definedName>
    <definedName name="___________fin9">#REF!</definedName>
    <definedName name="___________new2" localSheetId="0">#REF!</definedName>
    <definedName name="___________new2" localSheetId="1">#REF!</definedName>
    <definedName name="___________new2">#REF!</definedName>
    <definedName name="___________new3">#REF!</definedName>
    <definedName name="___________tax2">#REF!</definedName>
    <definedName name="___________tax3">#REF!</definedName>
    <definedName name="__________FIN1">#REF!</definedName>
    <definedName name="__________fin10">#REF!</definedName>
    <definedName name="__________fin11">#REF!</definedName>
    <definedName name="__________fin15">#REF!</definedName>
    <definedName name="__________FIN2">#REF!</definedName>
    <definedName name="__________FIN3">#REF!</definedName>
    <definedName name="__________FIN4">#REF!</definedName>
    <definedName name="__________FIN5">#REF!</definedName>
    <definedName name="__________FIN6">#REF!</definedName>
    <definedName name="__________FIN7">#REF!</definedName>
    <definedName name="__________FIN8" localSheetId="0">#REF!</definedName>
    <definedName name="__________FIN8" localSheetId="1">#REF!</definedName>
    <definedName name="__________FIN8">#REF!</definedName>
    <definedName name="__________fin9" localSheetId="0">#REF!</definedName>
    <definedName name="__________fin9" localSheetId="1">#REF!</definedName>
    <definedName name="__________fin9">#REF!</definedName>
    <definedName name="__________new2" localSheetId="0">#REF!</definedName>
    <definedName name="__________new2" localSheetId="1">#REF!</definedName>
    <definedName name="__________new2">#REF!</definedName>
    <definedName name="__________new3">#REF!</definedName>
    <definedName name="__________tax2">#REF!</definedName>
    <definedName name="__________tax3">#REF!</definedName>
    <definedName name="_________bb1" hidden="1">{#N/A,#N/A,FALSE,"Margin_Detail";#N/A,#N/A,FALSE,"Margin";#N/A,#N/A,FALSE,"JTD_Margin Detail";#N/A,#N/A,FALSE,"JTD Margin";#N/A,#N/A,FALSE,"Cashflow Detail for Balance ";#N/A,#N/A,FALSE,"Balance"}</definedName>
    <definedName name="_________cc1" hidden="1">{#N/A,#N/A,FALSE,"Margin_Detail";#N/A,#N/A,FALSE,"Margin";#N/A,#N/A,FALSE,"JTD_Margin Detail";#N/A,#N/A,FALSE,"JTD Margin";#N/A,#N/A,FALSE,"Cashflow Detail for Balance ";#N/A,#N/A,FALSE,"Balance"}</definedName>
    <definedName name="_________ccc1" hidden="1">{#N/A,#N/A,FALSE,"Margin_Detail";#N/A,#N/A,FALSE,"Margin";#N/A,#N/A,FALSE,"JTD_Margin Detail";#N/A,#N/A,FALSE,"JTD Margin";#N/A,#N/A,FALSE,"Cashflow Detail for Balance ";#N/A,#N/A,FALSE,"Balance"}</definedName>
    <definedName name="_________dd1" hidden="1">{#N/A,#N/A,FALSE,"FY 97 Summary Dollars";#N/A,#N/A,FALSE,"JHP's View of FTE's";#N/A,#N/A,FALSE,"FY Summary FTE's";#N/A,#N/A,FALSE,"FY Summary Days";#N/A,#N/A,FALSE,"PAR 2.1 MARS";#N/A,#N/A,FALSE,"PAR 2.2 CGTC PA";#N/A,#N/A,FALSE,"PAR 3.0 CRMC PA";#N/A,#N/A,FALSE,"PAR 4.0 Intl. Acct.";#N/A,#N/A,FALSE,"FY 97 Application Support";#N/A,#N/A,FALSE,"FY 97 Project Management";#N/A,#N/A,FALSE,"Out of Pocket Expenses"}</definedName>
    <definedName name="_________fff1" hidden="1">{#N/A,#N/A,FALSE,"Margin_Detail";#N/A,#N/A,FALSE,"Margin";#N/A,#N/A,FALSE,"JTD_Margin Detail";#N/A,#N/A,FALSE,"JTD Margin";#N/A,#N/A,FALSE,"Cashflow Detail for Balance ";#N/A,#N/A,FALSE,"Balance"}</definedName>
    <definedName name="_________fff11" hidden="1">{#N/A,#N/A,FALSE,"Margin_Detail";#N/A,#N/A,FALSE,"Margin";#N/A,#N/A,FALSE,"JTD_Margin Detail";#N/A,#N/A,FALSE,"JTD Margin";#N/A,#N/A,FALSE,"Cashflow Detail for Balance ";#N/A,#N/A,FALSE,"Balance"}</definedName>
    <definedName name="_________FIN1">#REF!</definedName>
    <definedName name="_________fin10">#REF!</definedName>
    <definedName name="_________fin11">#REF!</definedName>
    <definedName name="_________fin15">#REF!</definedName>
    <definedName name="_________FIN2">#REF!</definedName>
    <definedName name="_________FIN3">#REF!</definedName>
    <definedName name="_________FIN4">#REF!</definedName>
    <definedName name="_________FIN5">#REF!</definedName>
    <definedName name="_________FIN6">#REF!</definedName>
    <definedName name="_________FIN7">#REF!</definedName>
    <definedName name="_________FIN8" localSheetId="0">#REF!</definedName>
    <definedName name="_________FIN8" localSheetId="1">#REF!</definedName>
    <definedName name="_________FIN8">#REF!</definedName>
    <definedName name="_________fin9" localSheetId="0">#REF!</definedName>
    <definedName name="_________fin9" localSheetId="1">#REF!</definedName>
    <definedName name="_________fin9">#REF!</definedName>
    <definedName name="_________hdd1" hidden="1">{#N/A,#N/A,FALSE,"Margin_Detail";#N/A,#N/A,FALSE,"Margin";#N/A,#N/A,FALSE,"JTD_Margin Detail";#N/A,#N/A,FALSE,"JTD Margin";#N/A,#N/A,FALSE,"Cashflow Detail for Balance ";#N/A,#N/A,FALSE,"Balance"}</definedName>
    <definedName name="_________hk1" hidden="1">{#N/A,#N/A,FALSE,"Margin_Detail";#N/A,#N/A,FALSE,"Margin";#N/A,#N/A,FALSE,"JTD_Margin Detail";#N/A,#N/A,FALSE,"JTD Margin";#N/A,#N/A,FALSE,"Cashflow Detail for Balance ";#N/A,#N/A,FALSE,"Balance"}</definedName>
    <definedName name="_________ll1" hidden="1">{#N/A,#N/A,FALSE,"Margin_Detail";#N/A,#N/A,FALSE,"Margin";#N/A,#N/A,FALSE,"JTD_Margin Detail";#N/A,#N/A,FALSE,"JTD Margin";#N/A,#N/A,FALSE,"Cashflow Detail for Balance ";#N/A,#N/A,FALSE,"Balance"}</definedName>
    <definedName name="_________new2" localSheetId="0">#REF!</definedName>
    <definedName name="_________new2" localSheetId="1">#REF!</definedName>
    <definedName name="_________new2">#REF!</definedName>
    <definedName name="_________new3">#REF!</definedName>
    <definedName name="_________NOS1" hidden="1">{#N/A,#N/A,FALSE,"Assessment";#N/A,#N/A,FALSE,"Staffing";#N/A,#N/A,FALSE,"Hires";#N/A,#N/A,FALSE,"Assumptions"}</definedName>
    <definedName name="_________tax2">#REF!</definedName>
    <definedName name="_________tax3">#REF!</definedName>
    <definedName name="_________tta1" hidden="1">{#N/A,#N/A,FALSE,"Margin_Detail";#N/A,#N/A,FALSE,"Margin";#N/A,#N/A,FALSE,"JTD_Margin Detail";#N/A,#N/A,FALSE,"JTD Margin";#N/A,#N/A,FALSE,"Cashflow Detail for Balance ";#N/A,#N/A,FALSE,"Balance"}</definedName>
    <definedName name="________FIN1">#REF!</definedName>
    <definedName name="________fin10">#REF!</definedName>
    <definedName name="________fin11">#REF!</definedName>
    <definedName name="________fin15">#REF!</definedName>
    <definedName name="________FIN2">#REF!</definedName>
    <definedName name="________FIN3">#REF!</definedName>
    <definedName name="________FIN4">#REF!</definedName>
    <definedName name="________FIN5">#REF!</definedName>
    <definedName name="________FIN6">#REF!</definedName>
    <definedName name="________FIN7">#REF!</definedName>
    <definedName name="________FIN8" localSheetId="0">#REF!</definedName>
    <definedName name="________FIN8" localSheetId="1">#REF!</definedName>
    <definedName name="________FIN8">#REF!</definedName>
    <definedName name="________fin9" localSheetId="0">#REF!</definedName>
    <definedName name="________fin9" localSheetId="1">#REF!</definedName>
    <definedName name="________fin9">#REF!</definedName>
    <definedName name="________new2" localSheetId="0">#REF!</definedName>
    <definedName name="________new2" localSheetId="1">#REF!</definedName>
    <definedName name="________new2">#REF!</definedName>
    <definedName name="________new3">#REF!</definedName>
    <definedName name="________NSO2" hidden="1">{"'Sheet1'!$L$16"}</definedName>
    <definedName name="________tax2">#REF!</definedName>
    <definedName name="________tax3">#REF!</definedName>
    <definedName name="_______Adj1">#REF!</definedName>
    <definedName name="_______bb1" hidden="1">{#N/A,#N/A,FALSE,"Margin_Detail";#N/A,#N/A,FALSE,"Margin";#N/A,#N/A,FALSE,"JTD_Margin Detail";#N/A,#N/A,FALSE,"JTD Margin";#N/A,#N/A,FALSE,"Cashflow Detail for Balance ";#N/A,#N/A,FALSE,"Balance"}</definedName>
    <definedName name="_______cc1" hidden="1">{#N/A,#N/A,FALSE,"Margin_Detail";#N/A,#N/A,FALSE,"Margin";#N/A,#N/A,FALSE,"JTD_Margin Detail";#N/A,#N/A,FALSE,"JTD Margin";#N/A,#N/A,FALSE,"Cashflow Detail for Balance ";#N/A,#N/A,FALSE,"Balance"}</definedName>
    <definedName name="_______ccc1" hidden="1">{#N/A,#N/A,FALSE,"Margin_Detail";#N/A,#N/A,FALSE,"Margin";#N/A,#N/A,FALSE,"JTD_Margin Detail";#N/A,#N/A,FALSE,"JTD Margin";#N/A,#N/A,FALSE,"Cashflow Detail for Balance ";#N/A,#N/A,FALSE,"Balance"}</definedName>
    <definedName name="_______dd1" hidden="1">{#N/A,#N/A,FALSE,"FY 97 Summary Dollars";#N/A,#N/A,FALSE,"JHP's View of FTE's";#N/A,#N/A,FALSE,"FY Summary FTE's";#N/A,#N/A,FALSE,"FY Summary Days";#N/A,#N/A,FALSE,"PAR 2.1 MARS";#N/A,#N/A,FALSE,"PAR 2.2 CGTC PA";#N/A,#N/A,FALSE,"PAR 3.0 CRMC PA";#N/A,#N/A,FALSE,"PAR 4.0 Intl. Acct.";#N/A,#N/A,FALSE,"FY 97 Application Support";#N/A,#N/A,FALSE,"FY 97 Project Management";#N/A,#N/A,FALSE,"Out of Pocket Expenses"}</definedName>
    <definedName name="_______fff1" hidden="1">{#N/A,#N/A,FALSE,"Margin_Detail";#N/A,#N/A,FALSE,"Margin";#N/A,#N/A,FALSE,"JTD_Margin Detail";#N/A,#N/A,FALSE,"JTD Margin";#N/A,#N/A,FALSE,"Cashflow Detail for Balance ";#N/A,#N/A,FALSE,"Balance"}</definedName>
    <definedName name="_______fff11" hidden="1">{#N/A,#N/A,FALSE,"Margin_Detail";#N/A,#N/A,FALSE,"Margin";#N/A,#N/A,FALSE,"JTD_Margin Detail";#N/A,#N/A,FALSE,"JTD Margin";#N/A,#N/A,FALSE,"Cashflow Detail for Balance ";#N/A,#N/A,FALSE,"Balance"}</definedName>
    <definedName name="_______FIN1">#REF!</definedName>
    <definedName name="_______fin10">#REF!</definedName>
    <definedName name="_______fin11">#REF!</definedName>
    <definedName name="_______fin15">#REF!</definedName>
    <definedName name="_______FIN2">#REF!</definedName>
    <definedName name="_______FIN3">#REF!</definedName>
    <definedName name="_______FIN4">#REF!</definedName>
    <definedName name="_______FIN5">#REF!</definedName>
    <definedName name="_______FIN6">#REF!</definedName>
    <definedName name="_______FIN7">#REF!</definedName>
    <definedName name="_______FIN8" localSheetId="0">#REF!</definedName>
    <definedName name="_______FIN8" localSheetId="1">#REF!</definedName>
    <definedName name="_______FIN8">#REF!</definedName>
    <definedName name="_______fin9" localSheetId="0">#REF!</definedName>
    <definedName name="_______fin9" localSheetId="1">#REF!</definedName>
    <definedName name="_______fin9">#REF!</definedName>
    <definedName name="_______hdd1" hidden="1">{#N/A,#N/A,FALSE,"Margin_Detail";#N/A,#N/A,FALSE,"Margin";#N/A,#N/A,FALSE,"JTD_Margin Detail";#N/A,#N/A,FALSE,"JTD Margin";#N/A,#N/A,FALSE,"Cashflow Detail for Balance ";#N/A,#N/A,FALSE,"Balance"}</definedName>
    <definedName name="_______hk1" hidden="1">{#N/A,#N/A,FALSE,"Margin_Detail";#N/A,#N/A,FALSE,"Margin";#N/A,#N/A,FALSE,"JTD_Margin Detail";#N/A,#N/A,FALSE,"JTD Margin";#N/A,#N/A,FALSE,"Cashflow Detail for Balance ";#N/A,#N/A,FALSE,"Balance"}</definedName>
    <definedName name="_______ll1" hidden="1">{#N/A,#N/A,FALSE,"Margin_Detail";#N/A,#N/A,FALSE,"Margin";#N/A,#N/A,FALSE,"JTD_Margin Detail";#N/A,#N/A,FALSE,"JTD Margin";#N/A,#N/A,FALSE,"Cashflow Detail for Balance ";#N/A,#N/A,FALSE,"Balance"}</definedName>
    <definedName name="_______new2" localSheetId="0">#REF!</definedName>
    <definedName name="_______new2" localSheetId="1">#REF!</definedName>
    <definedName name="_______new2">#REF!</definedName>
    <definedName name="_______new3">#REF!</definedName>
    <definedName name="_______NOS1" hidden="1">{#N/A,#N/A,FALSE,"Assessment";#N/A,#N/A,FALSE,"Staffing";#N/A,#N/A,FALSE,"Hires";#N/A,#N/A,FALSE,"Assumptions"}</definedName>
    <definedName name="_______NSO2" hidden="1">{"'Sheet1'!$L$16"}</definedName>
    <definedName name="_______tax2">#REF!</definedName>
    <definedName name="_______tax3">#REF!</definedName>
    <definedName name="_______tta1" hidden="1">{#N/A,#N/A,FALSE,"Margin_Detail";#N/A,#N/A,FALSE,"Margin";#N/A,#N/A,FALSE,"JTD_Margin Detail";#N/A,#N/A,FALSE,"JTD Margin";#N/A,#N/A,FALSE,"Cashflow Detail for Balance ";#N/A,#N/A,FALSE,"Balance"}</definedName>
    <definedName name="______bb1" hidden="1">{#N/A,#N/A,FALSE,"Margin_Detail";#N/A,#N/A,FALSE,"Margin";#N/A,#N/A,FALSE,"JTD_Margin Detail";#N/A,#N/A,FALSE,"JTD Margin";#N/A,#N/A,FALSE,"Cashflow Detail for Balance ";#N/A,#N/A,FALSE,"Balance"}</definedName>
    <definedName name="______cc1" hidden="1">{#N/A,#N/A,FALSE,"Margin_Detail";#N/A,#N/A,FALSE,"Margin";#N/A,#N/A,FALSE,"JTD_Margin Detail";#N/A,#N/A,FALSE,"JTD Margin";#N/A,#N/A,FALSE,"Cashflow Detail for Balance ";#N/A,#N/A,FALSE,"Balance"}</definedName>
    <definedName name="______ccc1" hidden="1">{#N/A,#N/A,FALSE,"Margin_Detail";#N/A,#N/A,FALSE,"Margin";#N/A,#N/A,FALSE,"JTD_Margin Detail";#N/A,#N/A,FALSE,"JTD Margin";#N/A,#N/A,FALSE,"Cashflow Detail for Balance ";#N/A,#N/A,FALSE,"Balance"}</definedName>
    <definedName name="______dd1" hidden="1">{#N/A,#N/A,FALSE,"FY 97 Summary Dollars";#N/A,#N/A,FALSE,"JHP's View of FTE's";#N/A,#N/A,FALSE,"FY Summary FTE's";#N/A,#N/A,FALSE,"FY Summary Days";#N/A,#N/A,FALSE,"PAR 2.1 MARS";#N/A,#N/A,FALSE,"PAR 2.2 CGTC PA";#N/A,#N/A,FALSE,"PAR 3.0 CRMC PA";#N/A,#N/A,FALSE,"PAR 4.0 Intl. Acct.";#N/A,#N/A,FALSE,"FY 97 Application Support";#N/A,#N/A,FALSE,"FY 97 Project Management";#N/A,#N/A,FALSE,"Out of Pocket Expenses"}</definedName>
    <definedName name="______Dec02">#REF!</definedName>
    <definedName name="______Dec03">#REF!</definedName>
    <definedName name="______fff1" hidden="1">{#N/A,#N/A,FALSE,"Margin_Detail";#N/A,#N/A,FALSE,"Margin";#N/A,#N/A,FALSE,"JTD_Margin Detail";#N/A,#N/A,FALSE,"JTD Margin";#N/A,#N/A,FALSE,"Cashflow Detail for Balance ";#N/A,#N/A,FALSE,"Balance"}</definedName>
    <definedName name="______fff11" hidden="1">{#N/A,#N/A,FALSE,"Margin_Detail";#N/A,#N/A,FALSE,"Margin";#N/A,#N/A,FALSE,"JTD_Margin Detail";#N/A,#N/A,FALSE,"JTD Margin";#N/A,#N/A,FALSE,"Cashflow Detail for Balance ";#N/A,#N/A,FALSE,"Balance"}</definedName>
    <definedName name="______FIN1">#REF!</definedName>
    <definedName name="______fin10">#REF!</definedName>
    <definedName name="______fin11">#REF!</definedName>
    <definedName name="______fin15">#REF!</definedName>
    <definedName name="______FIN2">#REF!</definedName>
    <definedName name="______FIN3">#REF!</definedName>
    <definedName name="______FIN4">#REF!</definedName>
    <definedName name="______FIN5">#REF!</definedName>
    <definedName name="______FIN6">#REF!</definedName>
    <definedName name="______FIN7">#REF!</definedName>
    <definedName name="______FIN8" localSheetId="0">#REF!</definedName>
    <definedName name="______FIN8" localSheetId="1">#REF!</definedName>
    <definedName name="______FIN8">#REF!</definedName>
    <definedName name="______fin9" localSheetId="0">#REF!</definedName>
    <definedName name="______fin9" localSheetId="1">#REF!</definedName>
    <definedName name="______fin9">#REF!</definedName>
    <definedName name="______h1" hidden="1">{"'TDTGT (theo Dphuong)'!$A$4:$F$75"}</definedName>
    <definedName name="______hdd1" hidden="1">{#N/A,#N/A,FALSE,"Margin_Detail";#N/A,#N/A,FALSE,"Margin";#N/A,#N/A,FALSE,"JTD_Margin Detail";#N/A,#N/A,FALSE,"JTD Margin";#N/A,#N/A,FALSE,"Cashflow Detail for Balance ";#N/A,#N/A,FALSE,"Balance"}</definedName>
    <definedName name="______hk1" hidden="1">{#N/A,#N/A,FALSE,"Margin_Detail";#N/A,#N/A,FALSE,"Margin";#N/A,#N/A,FALSE,"JTD_Margin Detail";#N/A,#N/A,FALSE,"JTD Margin";#N/A,#N/A,FALSE,"Cashflow Detail for Balance ";#N/A,#N/A,FALSE,"Balance"}</definedName>
    <definedName name="______JAN02">#REF!</definedName>
    <definedName name="______ll1" hidden="1">{#N/A,#N/A,FALSE,"Margin_Detail";#N/A,#N/A,FALSE,"Margin";#N/A,#N/A,FALSE,"JTD_Margin Detail";#N/A,#N/A,FALSE,"JTD Margin";#N/A,#N/A,FALSE,"Cashflow Detail for Balance ";#N/A,#N/A,FALSE,"Balance"}</definedName>
    <definedName name="______MA1">#REF!</definedName>
    <definedName name="______MA10">#REF!</definedName>
    <definedName name="______MA11">#REF!</definedName>
    <definedName name="______MA12">#REF!</definedName>
    <definedName name="______MA13">#REF!</definedName>
    <definedName name="______MA14">#REF!</definedName>
    <definedName name="______MA15">#REF!</definedName>
    <definedName name="______MA16">#REF!</definedName>
    <definedName name="______MA17">#REF!</definedName>
    <definedName name="______MA18">#REF!</definedName>
    <definedName name="______MA19">#REF!</definedName>
    <definedName name="______MA2">#REF!</definedName>
    <definedName name="______MA20">#REF!</definedName>
    <definedName name="______MA21">#REF!</definedName>
    <definedName name="______MA22">#REF!</definedName>
    <definedName name="______MA23">#REF!</definedName>
    <definedName name="______MA24">#REF!</definedName>
    <definedName name="______MA25">#REF!</definedName>
    <definedName name="______MA26">#REF!</definedName>
    <definedName name="______MA27">#REF!</definedName>
    <definedName name="______MA28">#REF!</definedName>
    <definedName name="______MA29">#REF!</definedName>
    <definedName name="______MA3">#REF!</definedName>
    <definedName name="______MA30">#REF!</definedName>
    <definedName name="______MA31">#REF!</definedName>
    <definedName name="______MA32">#REF!</definedName>
    <definedName name="______MA33">#REF!</definedName>
    <definedName name="______MA34">#REF!</definedName>
    <definedName name="______MA35">#REF!</definedName>
    <definedName name="______MA36">#REF!</definedName>
    <definedName name="______MA37">#REF!</definedName>
    <definedName name="______MA38">#REF!</definedName>
    <definedName name="______MA39">#REF!</definedName>
    <definedName name="______MA4">#REF!</definedName>
    <definedName name="______MA40">#REF!</definedName>
    <definedName name="______MA41">#REF!</definedName>
    <definedName name="______ma42">#REF!</definedName>
    <definedName name="______MA5">#REF!</definedName>
    <definedName name="______MA6">#REF!</definedName>
    <definedName name="______MA7">#REF!</definedName>
    <definedName name="______MA8">#REF!</definedName>
    <definedName name="______MA9">#REF!</definedName>
    <definedName name="______MB1">#REF!</definedName>
    <definedName name="______MB10">#REF!</definedName>
    <definedName name="______MB11">#REF!</definedName>
    <definedName name="______MB12">#REF!</definedName>
    <definedName name="______MB13">#REF!</definedName>
    <definedName name="______MB14">#REF!</definedName>
    <definedName name="______MB15">#REF!</definedName>
    <definedName name="______MB16">#REF!</definedName>
    <definedName name="______MB17">#REF!</definedName>
    <definedName name="______MB18">#REF!</definedName>
    <definedName name="______MB19">#REF!</definedName>
    <definedName name="______MB2">#REF!</definedName>
    <definedName name="______mb20">#REF!</definedName>
    <definedName name="______MB21">#REF!</definedName>
    <definedName name="______MB22">#REF!</definedName>
    <definedName name="______MB23">#REF!</definedName>
    <definedName name="______MB24">#REF!</definedName>
    <definedName name="______MB25">#REF!</definedName>
    <definedName name="______MB26">#REF!</definedName>
    <definedName name="______MB27">#REF!</definedName>
    <definedName name="______MB28">#REF!</definedName>
    <definedName name="______MB29">#REF!</definedName>
    <definedName name="______MB3">#REF!</definedName>
    <definedName name="______MB30">#REF!</definedName>
    <definedName name="______MB31">#REF!</definedName>
    <definedName name="______MB32">#REF!</definedName>
    <definedName name="______MB33">#REF!</definedName>
    <definedName name="______MB34">#REF!</definedName>
    <definedName name="______MB35">#REF!</definedName>
    <definedName name="______MB36">#REF!</definedName>
    <definedName name="______MB37">#REF!</definedName>
    <definedName name="______MB38">#REF!</definedName>
    <definedName name="______MB39">#REF!</definedName>
    <definedName name="______MB4">#REF!</definedName>
    <definedName name="______MB40">#REF!</definedName>
    <definedName name="______MB41">#REF!</definedName>
    <definedName name="______mb42">#REF!</definedName>
    <definedName name="______MB5">#REF!</definedName>
    <definedName name="______MB6">#REF!</definedName>
    <definedName name="______MB7">#REF!</definedName>
    <definedName name="______MB8">#REF!</definedName>
    <definedName name="______MB9">#REF!</definedName>
    <definedName name="______ML1">#REF!</definedName>
    <definedName name="______ML10">#REF!</definedName>
    <definedName name="______ML11">#REF!</definedName>
    <definedName name="______ML12">#REF!</definedName>
    <definedName name="______ML13">#REF!</definedName>
    <definedName name="______ML14">#REF!</definedName>
    <definedName name="______ML15">#REF!</definedName>
    <definedName name="______ML16">#REF!</definedName>
    <definedName name="______ML17">#REF!</definedName>
    <definedName name="______ML18">#REF!</definedName>
    <definedName name="______ML19">#REF!</definedName>
    <definedName name="______ML2">#REF!</definedName>
    <definedName name="______ML20">#REF!</definedName>
    <definedName name="______ML21">#REF!</definedName>
    <definedName name="______ML22">#REF!</definedName>
    <definedName name="______ML23">#REF!</definedName>
    <definedName name="______ML24">#REF!</definedName>
    <definedName name="______ML25">#REF!</definedName>
    <definedName name="______ML26">#REF!</definedName>
    <definedName name="______ML27">#REF!</definedName>
    <definedName name="______ML28">#REF!</definedName>
    <definedName name="______ML29">#REF!</definedName>
    <definedName name="______ML3">#REF!</definedName>
    <definedName name="______ML30">#REF!</definedName>
    <definedName name="______ML31">#REF!</definedName>
    <definedName name="______ML32">#REF!</definedName>
    <definedName name="______ML33">#REF!</definedName>
    <definedName name="______ML34">#REF!</definedName>
    <definedName name="______ML35">#REF!</definedName>
    <definedName name="______ML36">#REF!</definedName>
    <definedName name="______ML37">#REF!</definedName>
    <definedName name="______ML38">#REF!</definedName>
    <definedName name="______ML39">#REF!</definedName>
    <definedName name="______ML4">#REF!</definedName>
    <definedName name="______ML40">#REF!</definedName>
    <definedName name="______ML41">#REF!</definedName>
    <definedName name="______ML42">#REF!</definedName>
    <definedName name="______ML5">#REF!</definedName>
    <definedName name="______ML6">#REF!</definedName>
    <definedName name="______ML7">#REF!</definedName>
    <definedName name="______ML8">#REF!</definedName>
    <definedName name="______ML9">#REF!</definedName>
    <definedName name="______new2" localSheetId="0">#REF!</definedName>
    <definedName name="______new2" localSheetId="1">#REF!</definedName>
    <definedName name="______new2">#REF!</definedName>
    <definedName name="______new3" localSheetId="0">#REF!</definedName>
    <definedName name="______new3" localSheetId="1">#REF!</definedName>
    <definedName name="______new3">#REF!</definedName>
    <definedName name="______NSO2" hidden="1">{"'Sheet1'!$L$16"}</definedName>
    <definedName name="______old1" hidden="1">#REF!</definedName>
    <definedName name="______old3" hidden="1">#REF!</definedName>
    <definedName name="______tax2">#REF!</definedName>
    <definedName name="______tax3">#REF!</definedName>
    <definedName name="______tta1" hidden="1">{#N/A,#N/A,FALSE,"Margin_Detail";#N/A,#N/A,FALSE,"Margin";#N/A,#N/A,FALSE,"JTD_Margin Detail";#N/A,#N/A,FALSE,"JTD Margin";#N/A,#N/A,FALSE,"Cashflow Detail for Balance ";#N/A,#N/A,FALSE,"Balance"}</definedName>
    <definedName name="______YB1">#REF!</definedName>
    <definedName name="______YB10">#REF!</definedName>
    <definedName name="______YB11">#REF!</definedName>
    <definedName name="______YB12">#REF!</definedName>
    <definedName name="______YB13">#REF!</definedName>
    <definedName name="______YB14">#REF!</definedName>
    <definedName name="______YB15">#REF!</definedName>
    <definedName name="______YB16">#REF!</definedName>
    <definedName name="______YB17">#REF!</definedName>
    <definedName name="______YB18">#REF!</definedName>
    <definedName name="______YB19">#REF!</definedName>
    <definedName name="______YB2">#REF!</definedName>
    <definedName name="______YB20">#REF!</definedName>
    <definedName name="______YB21">#REF!</definedName>
    <definedName name="______YB22">#REF!</definedName>
    <definedName name="______YB23">#REF!</definedName>
    <definedName name="______YB24">#REF!</definedName>
    <definedName name="______YB25">#REF!</definedName>
    <definedName name="______YB26">#REF!</definedName>
    <definedName name="______YB27">#REF!</definedName>
    <definedName name="______YB28">#REF!</definedName>
    <definedName name="______YB29">#REF!</definedName>
    <definedName name="______YB3">#REF!</definedName>
    <definedName name="______YB30">#REF!</definedName>
    <definedName name="______YB31">#REF!</definedName>
    <definedName name="______YB32">#REF!</definedName>
    <definedName name="______YB33">#REF!</definedName>
    <definedName name="______YB34">#REF!</definedName>
    <definedName name="______YB35">#REF!</definedName>
    <definedName name="______YB36">#REF!</definedName>
    <definedName name="______YB37">#REF!</definedName>
    <definedName name="______YB38">#REF!</definedName>
    <definedName name="______YB39">#REF!</definedName>
    <definedName name="______YB4">#REF!</definedName>
    <definedName name="______YB40">#REF!</definedName>
    <definedName name="______YB41">#REF!</definedName>
    <definedName name="______YB42">#REF!</definedName>
    <definedName name="______YB5">#REF!</definedName>
    <definedName name="______YB6">#REF!</definedName>
    <definedName name="______YB7">#REF!</definedName>
    <definedName name="______YB8">#REF!</definedName>
    <definedName name="______YB9">#REF!</definedName>
    <definedName name="______YL1">#REF!</definedName>
    <definedName name="______YL10">#REF!</definedName>
    <definedName name="______YL11">#REF!</definedName>
    <definedName name="______YL12">#REF!</definedName>
    <definedName name="______YL13">#REF!</definedName>
    <definedName name="______YL14">#REF!</definedName>
    <definedName name="______YL15">#REF!</definedName>
    <definedName name="______YL16">#REF!</definedName>
    <definedName name="______YL17">#REF!</definedName>
    <definedName name="______YL18">#REF!</definedName>
    <definedName name="______YL19">#REF!</definedName>
    <definedName name="______YL2">#REF!</definedName>
    <definedName name="______YL20">#REF!</definedName>
    <definedName name="______YL21">#REF!</definedName>
    <definedName name="______YL22">#REF!</definedName>
    <definedName name="______YL23">#REF!</definedName>
    <definedName name="______YL24">#REF!</definedName>
    <definedName name="______YL25">#REF!</definedName>
    <definedName name="______YL26">#REF!</definedName>
    <definedName name="______YL27">#REF!</definedName>
    <definedName name="______YL28">#REF!</definedName>
    <definedName name="______YL29">#REF!</definedName>
    <definedName name="______YL3">#REF!</definedName>
    <definedName name="______YL30">#REF!</definedName>
    <definedName name="______YL31">#REF!</definedName>
    <definedName name="______YL32">#REF!</definedName>
    <definedName name="______YL33">#REF!</definedName>
    <definedName name="______YL34">#REF!</definedName>
    <definedName name="______YL35">#REF!</definedName>
    <definedName name="______YL36">#REF!</definedName>
    <definedName name="______YL37">#REF!</definedName>
    <definedName name="______YL38">#REF!</definedName>
    <definedName name="______YL39">#REF!</definedName>
    <definedName name="______YL4">#REF!</definedName>
    <definedName name="______YL40">#REF!</definedName>
    <definedName name="______YL41">#REF!</definedName>
    <definedName name="______YL42">#REF!</definedName>
    <definedName name="______YL5">#REF!</definedName>
    <definedName name="______YL6">#REF!</definedName>
    <definedName name="______YL7">#REF!</definedName>
    <definedName name="______YL8">#REF!</definedName>
    <definedName name="______YL9">#REF!</definedName>
    <definedName name="_____a1" hidden="1">{"'Sheet1'!$L$16"}</definedName>
    <definedName name="_____Adj1">#REF!</definedName>
    <definedName name="_____bb1" hidden="1">{#N/A,#N/A,FALSE,"Margin_Detail";#N/A,#N/A,FALSE,"Margin";#N/A,#N/A,FALSE,"JTD_Margin Detail";#N/A,#N/A,FALSE,"JTD Margin";#N/A,#N/A,FALSE,"Cashflow Detail for Balance ";#N/A,#N/A,FALSE,"Balance"}</definedName>
    <definedName name="_____cc1" hidden="1">{#N/A,#N/A,FALSE,"Margin_Detail";#N/A,#N/A,FALSE,"Margin";#N/A,#N/A,FALSE,"JTD_Margin Detail";#N/A,#N/A,FALSE,"JTD Margin";#N/A,#N/A,FALSE,"Cashflow Detail for Balance ";#N/A,#N/A,FALSE,"Balance"}</definedName>
    <definedName name="_____ccc1" hidden="1">{#N/A,#N/A,FALSE,"Margin_Detail";#N/A,#N/A,FALSE,"Margin";#N/A,#N/A,FALSE,"JTD_Margin Detail";#N/A,#N/A,FALSE,"JTD Margin";#N/A,#N/A,FALSE,"Cashflow Detail for Balance ";#N/A,#N/A,FALSE,"Balance"}</definedName>
    <definedName name="_____dd1" hidden="1">{#N/A,#N/A,FALSE,"FY 97 Summary Dollars";#N/A,#N/A,FALSE,"JHP's View of FTE's";#N/A,#N/A,FALSE,"FY Summary FTE's";#N/A,#N/A,FALSE,"FY Summary Days";#N/A,#N/A,FALSE,"PAR 2.1 MARS";#N/A,#N/A,FALSE,"PAR 2.2 CGTC PA";#N/A,#N/A,FALSE,"PAR 3.0 CRMC PA";#N/A,#N/A,FALSE,"PAR 4.0 Intl. Acct.";#N/A,#N/A,FALSE,"FY 97 Application Support";#N/A,#N/A,FALSE,"FY 97 Project Management";#N/A,#N/A,FALSE,"Out of Pocket Expenses"}</definedName>
    <definedName name="_____Dec02">#REF!</definedName>
    <definedName name="_____Dec03">#REF!</definedName>
    <definedName name="_____fer2">#REF!</definedName>
    <definedName name="_____fff1" hidden="1">{#N/A,#N/A,FALSE,"Margin_Detail";#N/A,#N/A,FALSE,"Margin";#N/A,#N/A,FALSE,"JTD_Margin Detail";#N/A,#N/A,FALSE,"JTD Margin";#N/A,#N/A,FALSE,"Cashflow Detail for Balance ";#N/A,#N/A,FALSE,"Balance"}</definedName>
    <definedName name="_____fff11" hidden="1">{#N/A,#N/A,FALSE,"Margin_Detail";#N/A,#N/A,FALSE,"Margin";#N/A,#N/A,FALSE,"JTD_Margin Detail";#N/A,#N/A,FALSE,"JTD Margin";#N/A,#N/A,FALSE,"Cashflow Detail for Balance ";#N/A,#N/A,FALSE,"Balance"}</definedName>
    <definedName name="_____FIN1">#REF!</definedName>
    <definedName name="_____fin10">#REF!</definedName>
    <definedName name="_____fin11">#REF!</definedName>
    <definedName name="_____fin15">#REF!</definedName>
    <definedName name="_____FIN2">#REF!</definedName>
    <definedName name="_____FIN3">#REF!</definedName>
    <definedName name="_____FIN4">#REF!</definedName>
    <definedName name="_____FIN5">#REF!</definedName>
    <definedName name="_____FIN6">#REF!</definedName>
    <definedName name="_____FIN7">#REF!</definedName>
    <definedName name="_____FIN8" localSheetId="0">#REF!</definedName>
    <definedName name="_____FIN8" localSheetId="1">#REF!</definedName>
    <definedName name="_____FIN8">#REF!</definedName>
    <definedName name="_____fin9" localSheetId="0">#REF!</definedName>
    <definedName name="_____fin9" localSheetId="1">#REF!</definedName>
    <definedName name="_____fin9">#REF!</definedName>
    <definedName name="_____hdd1" hidden="1">{#N/A,#N/A,FALSE,"Margin_Detail";#N/A,#N/A,FALSE,"Margin";#N/A,#N/A,FALSE,"JTD_Margin Detail";#N/A,#N/A,FALSE,"JTD Margin";#N/A,#N/A,FALSE,"Cashflow Detail for Balance ";#N/A,#N/A,FALSE,"Balance"}</definedName>
    <definedName name="_____hk1" hidden="1">{#N/A,#N/A,FALSE,"Margin_Detail";#N/A,#N/A,FALSE,"Margin";#N/A,#N/A,FALSE,"JTD_Margin Detail";#N/A,#N/A,FALSE,"JTD Margin";#N/A,#N/A,FALSE,"Cashflow Detail for Balance ";#N/A,#N/A,FALSE,"Balance"}</definedName>
    <definedName name="_____JAN02">#REF!</definedName>
    <definedName name="_____ll1" hidden="1">{#N/A,#N/A,FALSE,"Margin_Detail";#N/A,#N/A,FALSE,"Margin";#N/A,#N/A,FALSE,"JTD_Margin Detail";#N/A,#N/A,FALSE,"JTD Margin";#N/A,#N/A,FALSE,"Cashflow Detail for Balance ";#N/A,#N/A,FALSE,"Balance"}</definedName>
    <definedName name="_____MA1">#REF!</definedName>
    <definedName name="_____MA10">#REF!</definedName>
    <definedName name="_____MA11">#REF!</definedName>
    <definedName name="_____MA12">#REF!</definedName>
    <definedName name="_____MA13">#REF!</definedName>
    <definedName name="_____MA14">#REF!</definedName>
    <definedName name="_____MA15">#REF!</definedName>
    <definedName name="_____MA16">#REF!</definedName>
    <definedName name="_____MA17">#REF!</definedName>
    <definedName name="_____MA18">#REF!</definedName>
    <definedName name="_____MA19">#REF!</definedName>
    <definedName name="_____MA2">#REF!</definedName>
    <definedName name="_____MA20">#REF!</definedName>
    <definedName name="_____MA21">#REF!</definedName>
    <definedName name="_____MA22">#REF!</definedName>
    <definedName name="_____MA23">#REF!</definedName>
    <definedName name="_____MA24">#REF!</definedName>
    <definedName name="_____MA25">#REF!</definedName>
    <definedName name="_____MA26">#REF!</definedName>
    <definedName name="_____MA27">#REF!</definedName>
    <definedName name="_____MA28">#REF!</definedName>
    <definedName name="_____MA29">#REF!</definedName>
    <definedName name="_____MA3">#REF!</definedName>
    <definedName name="_____MA30">#REF!</definedName>
    <definedName name="_____MA31">#REF!</definedName>
    <definedName name="_____MA32">#REF!</definedName>
    <definedName name="_____MA33">#REF!</definedName>
    <definedName name="_____MA34">#REF!</definedName>
    <definedName name="_____MA35">#REF!</definedName>
    <definedName name="_____MA36">#REF!</definedName>
    <definedName name="_____MA37">#REF!</definedName>
    <definedName name="_____MA38">#REF!</definedName>
    <definedName name="_____MA39">#REF!</definedName>
    <definedName name="_____MA4">#REF!</definedName>
    <definedName name="_____MA40">#REF!</definedName>
    <definedName name="_____MA41">#REF!</definedName>
    <definedName name="_____ma42">#REF!</definedName>
    <definedName name="_____MA5">#REF!</definedName>
    <definedName name="_____MA6">#REF!</definedName>
    <definedName name="_____MA7">#REF!</definedName>
    <definedName name="_____MA8">#REF!</definedName>
    <definedName name="_____MA9">#REF!</definedName>
    <definedName name="_____MB1">#REF!</definedName>
    <definedName name="_____MB10">#REF!</definedName>
    <definedName name="_____MB11">#REF!</definedName>
    <definedName name="_____MB12">#REF!</definedName>
    <definedName name="_____MB13">#REF!</definedName>
    <definedName name="_____MB14">#REF!</definedName>
    <definedName name="_____MB15">#REF!</definedName>
    <definedName name="_____MB16">#REF!</definedName>
    <definedName name="_____MB17">#REF!</definedName>
    <definedName name="_____MB18">#REF!</definedName>
    <definedName name="_____MB19">#REF!</definedName>
    <definedName name="_____MB2">#REF!</definedName>
    <definedName name="_____mb20">#REF!</definedName>
    <definedName name="_____MB21">#REF!</definedName>
    <definedName name="_____MB22">#REF!</definedName>
    <definedName name="_____MB23">#REF!</definedName>
    <definedName name="_____MB24">#REF!</definedName>
    <definedName name="_____MB25">#REF!</definedName>
    <definedName name="_____MB26">#REF!</definedName>
    <definedName name="_____MB27">#REF!</definedName>
    <definedName name="_____MB28">#REF!</definedName>
    <definedName name="_____MB29">#REF!</definedName>
    <definedName name="_____MB3">#REF!</definedName>
    <definedName name="_____MB30">#REF!</definedName>
    <definedName name="_____MB31">#REF!</definedName>
    <definedName name="_____MB32">#REF!</definedName>
    <definedName name="_____MB33">#REF!</definedName>
    <definedName name="_____MB34">#REF!</definedName>
    <definedName name="_____MB35">#REF!</definedName>
    <definedName name="_____MB36">#REF!</definedName>
    <definedName name="_____MB37">#REF!</definedName>
    <definedName name="_____MB38">#REF!</definedName>
    <definedName name="_____MB39">#REF!</definedName>
    <definedName name="_____MB4">#REF!</definedName>
    <definedName name="_____MB40">#REF!</definedName>
    <definedName name="_____MB41">#REF!</definedName>
    <definedName name="_____mb42">#REF!</definedName>
    <definedName name="_____MB5">#REF!</definedName>
    <definedName name="_____MB6">#REF!</definedName>
    <definedName name="_____MB7">#REF!</definedName>
    <definedName name="_____MB8">#REF!</definedName>
    <definedName name="_____MB9">#REF!</definedName>
    <definedName name="_____ML1">#REF!</definedName>
    <definedName name="_____ML10">#REF!</definedName>
    <definedName name="_____ML11">#REF!</definedName>
    <definedName name="_____ML12">#REF!</definedName>
    <definedName name="_____ML13">#REF!</definedName>
    <definedName name="_____ML14">#REF!</definedName>
    <definedName name="_____ML15">#REF!</definedName>
    <definedName name="_____ML16">#REF!</definedName>
    <definedName name="_____ML17">#REF!</definedName>
    <definedName name="_____ML18">#REF!</definedName>
    <definedName name="_____ML19">#REF!</definedName>
    <definedName name="_____ML2">#REF!</definedName>
    <definedName name="_____ML20">#REF!</definedName>
    <definedName name="_____ML21">#REF!</definedName>
    <definedName name="_____ML22">#REF!</definedName>
    <definedName name="_____ML23">#REF!</definedName>
    <definedName name="_____ML24">#REF!</definedName>
    <definedName name="_____ML25">#REF!</definedName>
    <definedName name="_____ML26">#REF!</definedName>
    <definedName name="_____ML27">#REF!</definedName>
    <definedName name="_____ML28">#REF!</definedName>
    <definedName name="_____ML29">#REF!</definedName>
    <definedName name="_____ML3">#REF!</definedName>
    <definedName name="_____ML30">#REF!</definedName>
    <definedName name="_____ML31">#REF!</definedName>
    <definedName name="_____ML32">#REF!</definedName>
    <definedName name="_____ML33">#REF!</definedName>
    <definedName name="_____ML34">#REF!</definedName>
    <definedName name="_____ML35">#REF!</definedName>
    <definedName name="_____ML36">#REF!</definedName>
    <definedName name="_____ML37">#REF!</definedName>
    <definedName name="_____ML38">#REF!</definedName>
    <definedName name="_____ML39">#REF!</definedName>
    <definedName name="_____ML4">#REF!</definedName>
    <definedName name="_____ML40">#REF!</definedName>
    <definedName name="_____ML41">#REF!</definedName>
    <definedName name="_____ML42">#REF!</definedName>
    <definedName name="_____ML5">#REF!</definedName>
    <definedName name="_____ML6">#REF!</definedName>
    <definedName name="_____ML7">#REF!</definedName>
    <definedName name="_____ML8">#REF!</definedName>
    <definedName name="_____ML9">#REF!</definedName>
    <definedName name="_____new2" localSheetId="0">#REF!</definedName>
    <definedName name="_____new2" localSheetId="1">#REF!</definedName>
    <definedName name="_____new2">#REF!</definedName>
    <definedName name="_____new3" localSheetId="0">#REF!</definedName>
    <definedName name="_____new3" localSheetId="1">#REF!</definedName>
    <definedName name="_____new3">#REF!</definedName>
    <definedName name="_____NOS1" hidden="1">{#N/A,#N/A,FALSE,"Assessment";#N/A,#N/A,FALSE,"Staffing";#N/A,#N/A,FALSE,"Hires";#N/A,#N/A,FALSE,"Assumptions"}</definedName>
    <definedName name="_____NSO2" hidden="1">{"'Sheet1'!$L$16"}</definedName>
    <definedName name="_____old1" hidden="1">#REF!</definedName>
    <definedName name="_____old3" hidden="1">#REF!</definedName>
    <definedName name="_____tax2">#REF!</definedName>
    <definedName name="_____tax3">#REF!</definedName>
    <definedName name="_____tta1" hidden="1">{#N/A,#N/A,FALSE,"Margin_Detail";#N/A,#N/A,FALSE,"Margin";#N/A,#N/A,FALSE,"JTD_Margin Detail";#N/A,#N/A,FALSE,"JTD Margin";#N/A,#N/A,FALSE,"Cashflow Detail for Balance ";#N/A,#N/A,FALSE,"Balance"}</definedName>
    <definedName name="_____YB1">#REF!</definedName>
    <definedName name="_____YB10">#REF!</definedName>
    <definedName name="_____YB11">#REF!</definedName>
    <definedName name="_____YB12">#REF!</definedName>
    <definedName name="_____YB13">#REF!</definedName>
    <definedName name="_____YB14">#REF!</definedName>
    <definedName name="_____YB15">#REF!</definedName>
    <definedName name="_____YB16">#REF!</definedName>
    <definedName name="_____YB17">#REF!</definedName>
    <definedName name="_____YB18">#REF!</definedName>
    <definedName name="_____YB19">#REF!</definedName>
    <definedName name="_____YB2">#REF!</definedName>
    <definedName name="_____YB20">#REF!</definedName>
    <definedName name="_____YB21">#REF!</definedName>
    <definedName name="_____YB22">#REF!</definedName>
    <definedName name="_____YB23">#REF!</definedName>
    <definedName name="_____YB24">#REF!</definedName>
    <definedName name="_____YB25">#REF!</definedName>
    <definedName name="_____YB26">#REF!</definedName>
    <definedName name="_____YB27">#REF!</definedName>
    <definedName name="_____YB28">#REF!</definedName>
    <definedName name="_____YB29">#REF!</definedName>
    <definedName name="_____YB3">#REF!</definedName>
    <definedName name="_____YB30">#REF!</definedName>
    <definedName name="_____YB31">#REF!</definedName>
    <definedName name="_____YB32">#REF!</definedName>
    <definedName name="_____YB33">#REF!</definedName>
    <definedName name="_____YB34">#REF!</definedName>
    <definedName name="_____YB35">#REF!</definedName>
    <definedName name="_____YB36">#REF!</definedName>
    <definedName name="_____YB37">#REF!</definedName>
    <definedName name="_____YB38">#REF!</definedName>
    <definedName name="_____YB39">#REF!</definedName>
    <definedName name="_____YB4">#REF!</definedName>
    <definedName name="_____YB40">#REF!</definedName>
    <definedName name="_____YB41">#REF!</definedName>
    <definedName name="_____YB42">#REF!</definedName>
    <definedName name="_____YB5">#REF!</definedName>
    <definedName name="_____YB6">#REF!</definedName>
    <definedName name="_____YB7">#REF!</definedName>
    <definedName name="_____YB8">#REF!</definedName>
    <definedName name="_____YB9">#REF!</definedName>
    <definedName name="_____YL1">#REF!</definedName>
    <definedName name="_____YL10">#REF!</definedName>
    <definedName name="_____YL11">#REF!</definedName>
    <definedName name="_____YL12">#REF!</definedName>
    <definedName name="_____YL13">#REF!</definedName>
    <definedName name="_____YL14">#REF!</definedName>
    <definedName name="_____YL15">#REF!</definedName>
    <definedName name="_____YL16">#REF!</definedName>
    <definedName name="_____YL17">#REF!</definedName>
    <definedName name="_____YL18">#REF!</definedName>
    <definedName name="_____YL19">#REF!</definedName>
    <definedName name="_____YL2">#REF!</definedName>
    <definedName name="_____YL20">#REF!</definedName>
    <definedName name="_____YL21">#REF!</definedName>
    <definedName name="_____YL22">#REF!</definedName>
    <definedName name="_____YL23">#REF!</definedName>
    <definedName name="_____YL24">#REF!</definedName>
    <definedName name="_____YL25">#REF!</definedName>
    <definedName name="_____YL26">#REF!</definedName>
    <definedName name="_____YL27">#REF!</definedName>
    <definedName name="_____YL28">#REF!</definedName>
    <definedName name="_____YL29">#REF!</definedName>
    <definedName name="_____YL3">#REF!</definedName>
    <definedName name="_____YL30">#REF!</definedName>
    <definedName name="_____YL31">#REF!</definedName>
    <definedName name="_____YL32">#REF!</definedName>
    <definedName name="_____YL33">#REF!</definedName>
    <definedName name="_____YL34">#REF!</definedName>
    <definedName name="_____YL35">#REF!</definedName>
    <definedName name="_____YL36">#REF!</definedName>
    <definedName name="_____YL37">#REF!</definedName>
    <definedName name="_____YL38">#REF!</definedName>
    <definedName name="_____YL39">#REF!</definedName>
    <definedName name="_____YL4">#REF!</definedName>
    <definedName name="_____YL40">#REF!</definedName>
    <definedName name="_____YL41">#REF!</definedName>
    <definedName name="_____YL42">#REF!</definedName>
    <definedName name="_____YL5">#REF!</definedName>
    <definedName name="_____YL6">#REF!</definedName>
    <definedName name="_____YL7">#REF!</definedName>
    <definedName name="_____YL8">#REF!</definedName>
    <definedName name="_____YL9">#REF!</definedName>
    <definedName name="____a1" hidden="1">{"'Sheet1'!$L$16"}</definedName>
    <definedName name="____Adj1">#REF!</definedName>
    <definedName name="____bb1" hidden="1">{#N/A,#N/A,FALSE,"Margin_Detail";#N/A,#N/A,FALSE,"Margin";#N/A,#N/A,FALSE,"JTD_Margin Detail";#N/A,#N/A,FALSE,"JTD Margin";#N/A,#N/A,FALSE,"Cashflow Detail for Balance ";#N/A,#N/A,FALSE,"Balance"}</definedName>
    <definedName name="____cc1" hidden="1">{#N/A,#N/A,FALSE,"Margin_Detail";#N/A,#N/A,FALSE,"Margin";#N/A,#N/A,FALSE,"JTD_Margin Detail";#N/A,#N/A,FALSE,"JTD Margin";#N/A,#N/A,FALSE,"Cashflow Detail for Balance ";#N/A,#N/A,FALSE,"Balance"}</definedName>
    <definedName name="____ccc1" hidden="1">{#N/A,#N/A,FALSE,"Margin_Detail";#N/A,#N/A,FALSE,"Margin";#N/A,#N/A,FALSE,"JTD_Margin Detail";#N/A,#N/A,FALSE,"JTD Margin";#N/A,#N/A,FALSE,"Cashflow Detail for Balance ";#N/A,#N/A,FALSE,"Balance"}</definedName>
    <definedName name="____DAT1">#REF!</definedName>
    <definedName name="____DAT10">#REF!</definedName>
    <definedName name="____DAT11">#REF!</definedName>
    <definedName name="____DAT12">#REF!</definedName>
    <definedName name="____DAT13">#REF!</definedName>
    <definedName name="____DAT14">#REF!</definedName>
    <definedName name="____DAT2">#REF!</definedName>
    <definedName name="____DAT3">#REF!</definedName>
    <definedName name="____DAT4">#REF!</definedName>
    <definedName name="____DAT5">#REF!</definedName>
    <definedName name="____DAT6">#REF!</definedName>
    <definedName name="____DAT7">#REF!</definedName>
    <definedName name="____DAT8">#REF!</definedName>
    <definedName name="____DAT9">#REF!</definedName>
    <definedName name="____dd1" hidden="1">{#N/A,#N/A,FALSE,"FY 97 Summary Dollars";#N/A,#N/A,FALSE,"JHP's View of FTE's";#N/A,#N/A,FALSE,"FY Summary FTE's";#N/A,#N/A,FALSE,"FY Summary Days";#N/A,#N/A,FALSE,"PAR 2.1 MARS";#N/A,#N/A,FALSE,"PAR 2.2 CGTC PA";#N/A,#N/A,FALSE,"PAR 3.0 CRMC PA";#N/A,#N/A,FALSE,"PAR 4.0 Intl. Acct.";#N/A,#N/A,FALSE,"FY 97 Application Support";#N/A,#N/A,FALSE,"FY 97 Project Management";#N/A,#N/A,FALSE,"Out of Pocket Expenses"}</definedName>
    <definedName name="____Dec02">#REF!</definedName>
    <definedName name="____Dec03">#REF!</definedName>
    <definedName name="____fff1" hidden="1">{#N/A,#N/A,FALSE,"Margin_Detail";#N/A,#N/A,FALSE,"Margin";#N/A,#N/A,FALSE,"JTD_Margin Detail";#N/A,#N/A,FALSE,"JTD Margin";#N/A,#N/A,FALSE,"Cashflow Detail for Balance ";#N/A,#N/A,FALSE,"Balance"}</definedName>
    <definedName name="____fff11" hidden="1">{#N/A,#N/A,FALSE,"Margin_Detail";#N/A,#N/A,FALSE,"Margin";#N/A,#N/A,FALSE,"JTD_Margin Detail";#N/A,#N/A,FALSE,"JTD Margin";#N/A,#N/A,FALSE,"Cashflow Detail for Balance ";#N/A,#N/A,FALSE,"Balance"}</definedName>
    <definedName name="____FIN1">#REF!</definedName>
    <definedName name="____fin10">#REF!</definedName>
    <definedName name="____fin11">#REF!</definedName>
    <definedName name="____fin15">#REF!</definedName>
    <definedName name="____FIN2">#REF!</definedName>
    <definedName name="____FIN3">#REF!</definedName>
    <definedName name="____FIN4">#REF!</definedName>
    <definedName name="____FIN5">#REF!</definedName>
    <definedName name="____FIN6">#REF!</definedName>
    <definedName name="____FIN7">#REF!</definedName>
    <definedName name="____FIN8" localSheetId="0">#REF!</definedName>
    <definedName name="____FIN8" localSheetId="1">#REF!</definedName>
    <definedName name="____FIN8">#REF!</definedName>
    <definedName name="____fin9" localSheetId="0">#REF!</definedName>
    <definedName name="____fin9" localSheetId="1">#REF!</definedName>
    <definedName name="____fin9">#REF!</definedName>
    <definedName name="____h1" hidden="1">{"'TDTGT (theo Dphuong)'!$A$4:$F$75"}</definedName>
    <definedName name="____hdd1" hidden="1">{#N/A,#N/A,FALSE,"Margin_Detail";#N/A,#N/A,FALSE,"Margin";#N/A,#N/A,FALSE,"JTD_Margin Detail";#N/A,#N/A,FALSE,"JTD Margin";#N/A,#N/A,FALSE,"Cashflow Detail for Balance ";#N/A,#N/A,FALSE,"Balance"}</definedName>
    <definedName name="____hk1" hidden="1">{#N/A,#N/A,FALSE,"Margin_Detail";#N/A,#N/A,FALSE,"Margin";#N/A,#N/A,FALSE,"JTD_Margin Detail";#N/A,#N/A,FALSE,"JTD Margin";#N/A,#N/A,FALSE,"Cashflow Detail for Balance ";#N/A,#N/A,FALSE,"Balance"}</definedName>
    <definedName name="____JAN02">#REF!</definedName>
    <definedName name="____ll1" hidden="1">{#N/A,#N/A,FALSE,"Margin_Detail";#N/A,#N/A,FALSE,"Margin";#N/A,#N/A,FALSE,"JTD_Margin Detail";#N/A,#N/A,FALSE,"JTD Margin";#N/A,#N/A,FALSE,"Cashflow Detail for Balance ";#N/A,#N/A,FALSE,"Balance"}</definedName>
    <definedName name="____MA1">#REF!</definedName>
    <definedName name="____MA10">#REF!</definedName>
    <definedName name="____MA11">#REF!</definedName>
    <definedName name="____MA12">#REF!</definedName>
    <definedName name="____MA13">#REF!</definedName>
    <definedName name="____MA14">#REF!</definedName>
    <definedName name="____MA15">#REF!</definedName>
    <definedName name="____MA16">#REF!</definedName>
    <definedName name="____MA17">#REF!</definedName>
    <definedName name="____MA18">#REF!</definedName>
    <definedName name="____MA19">#REF!</definedName>
    <definedName name="____MA2">#REF!</definedName>
    <definedName name="____MA20">#REF!</definedName>
    <definedName name="____MA21">#REF!</definedName>
    <definedName name="____MA22">#REF!</definedName>
    <definedName name="____MA23">#REF!</definedName>
    <definedName name="____MA24">#REF!</definedName>
    <definedName name="____MA25">#REF!</definedName>
    <definedName name="____MA26">#REF!</definedName>
    <definedName name="____MA27">#REF!</definedName>
    <definedName name="____MA28">#REF!</definedName>
    <definedName name="____MA29">#REF!</definedName>
    <definedName name="____MA3">#REF!</definedName>
    <definedName name="____MA30">#REF!</definedName>
    <definedName name="____MA31">#REF!</definedName>
    <definedName name="____MA32">#REF!</definedName>
    <definedName name="____MA33">#REF!</definedName>
    <definedName name="____MA34">#REF!</definedName>
    <definedName name="____MA35">#REF!</definedName>
    <definedName name="____MA36">#REF!</definedName>
    <definedName name="____MA37">#REF!</definedName>
    <definedName name="____MA38">#REF!</definedName>
    <definedName name="____MA39">#REF!</definedName>
    <definedName name="____MA4">#REF!</definedName>
    <definedName name="____MA40">#REF!</definedName>
    <definedName name="____MA41">#REF!</definedName>
    <definedName name="____ma42">#REF!</definedName>
    <definedName name="____MA5">#REF!</definedName>
    <definedName name="____MA6">#REF!</definedName>
    <definedName name="____MA7">#REF!</definedName>
    <definedName name="____MA8">#REF!</definedName>
    <definedName name="____MA9">#REF!</definedName>
    <definedName name="____MB1">#REF!</definedName>
    <definedName name="____MB10">#REF!</definedName>
    <definedName name="____MB11">#REF!</definedName>
    <definedName name="____MB12">#REF!</definedName>
    <definedName name="____MB13">#REF!</definedName>
    <definedName name="____MB14">#REF!</definedName>
    <definedName name="____MB15">#REF!</definedName>
    <definedName name="____MB16">#REF!</definedName>
    <definedName name="____MB17">#REF!</definedName>
    <definedName name="____MB18">#REF!</definedName>
    <definedName name="____MB19">#REF!</definedName>
    <definedName name="____MB2">#REF!</definedName>
    <definedName name="____mb20">#REF!</definedName>
    <definedName name="____MB21">#REF!</definedName>
    <definedName name="____MB22">#REF!</definedName>
    <definedName name="____MB23">#REF!</definedName>
    <definedName name="____MB24">#REF!</definedName>
    <definedName name="____MB25">#REF!</definedName>
    <definedName name="____MB26">#REF!</definedName>
    <definedName name="____MB27">#REF!</definedName>
    <definedName name="____MB28">#REF!</definedName>
    <definedName name="____MB29">#REF!</definedName>
    <definedName name="____MB3">#REF!</definedName>
    <definedName name="____MB30">#REF!</definedName>
    <definedName name="____MB31">#REF!</definedName>
    <definedName name="____MB32">#REF!</definedName>
    <definedName name="____MB33">#REF!</definedName>
    <definedName name="____MB34">#REF!</definedName>
    <definedName name="____MB35">#REF!</definedName>
    <definedName name="____MB36">#REF!</definedName>
    <definedName name="____MB37">#REF!</definedName>
    <definedName name="____MB38">#REF!</definedName>
    <definedName name="____MB39">#REF!</definedName>
    <definedName name="____MB4">#REF!</definedName>
    <definedName name="____MB40">#REF!</definedName>
    <definedName name="____MB41">#REF!</definedName>
    <definedName name="____mb42">#REF!</definedName>
    <definedName name="____MB5">#REF!</definedName>
    <definedName name="____MB6">#REF!</definedName>
    <definedName name="____MB7">#REF!</definedName>
    <definedName name="____MB8">#REF!</definedName>
    <definedName name="____MB9">#REF!</definedName>
    <definedName name="____ML1">#REF!</definedName>
    <definedName name="____ML10">#REF!</definedName>
    <definedName name="____ML11">#REF!</definedName>
    <definedName name="____ML12">#REF!</definedName>
    <definedName name="____ML13">#REF!</definedName>
    <definedName name="____ML14">#REF!</definedName>
    <definedName name="____ML15">#REF!</definedName>
    <definedName name="____ML16">#REF!</definedName>
    <definedName name="____ML17">#REF!</definedName>
    <definedName name="____ML18">#REF!</definedName>
    <definedName name="____ML19">#REF!</definedName>
    <definedName name="____ML2">#REF!</definedName>
    <definedName name="____ML20">#REF!</definedName>
    <definedName name="____ML21">#REF!</definedName>
    <definedName name="____ML22">#REF!</definedName>
    <definedName name="____ML23">#REF!</definedName>
    <definedName name="____ML24">#REF!</definedName>
    <definedName name="____ML25">#REF!</definedName>
    <definedName name="____ML26">#REF!</definedName>
    <definedName name="____ML27">#REF!</definedName>
    <definedName name="____ML28">#REF!</definedName>
    <definedName name="____ML29">#REF!</definedName>
    <definedName name="____ML3">#REF!</definedName>
    <definedName name="____ML30">#REF!</definedName>
    <definedName name="____ML31">#REF!</definedName>
    <definedName name="____ML32">#REF!</definedName>
    <definedName name="____ML33">#REF!</definedName>
    <definedName name="____ML34">#REF!</definedName>
    <definedName name="____ML35">#REF!</definedName>
    <definedName name="____ML36">#REF!</definedName>
    <definedName name="____ML37">#REF!</definedName>
    <definedName name="____ML38">#REF!</definedName>
    <definedName name="____ML39">#REF!</definedName>
    <definedName name="____ML4">#REF!</definedName>
    <definedName name="____ML40">#REF!</definedName>
    <definedName name="____ML41">#REF!</definedName>
    <definedName name="____ML42">#REF!</definedName>
    <definedName name="____ML5">#REF!</definedName>
    <definedName name="____ML6">#REF!</definedName>
    <definedName name="____ML7">#REF!</definedName>
    <definedName name="____ML8">#REF!</definedName>
    <definedName name="____ML9">#REF!</definedName>
    <definedName name="____new2" localSheetId="0">#REF!</definedName>
    <definedName name="____new2" localSheetId="1">#REF!</definedName>
    <definedName name="____new2">#REF!</definedName>
    <definedName name="____new3" localSheetId="0">#REF!</definedName>
    <definedName name="____new3" localSheetId="1">#REF!</definedName>
    <definedName name="____new3">#REF!</definedName>
    <definedName name="____NOS1" hidden="1">{#N/A,#N/A,FALSE,"Assessment";#N/A,#N/A,FALSE,"Staffing";#N/A,#N/A,FALSE,"Hires";#N/A,#N/A,FALSE,"Assumptions"}</definedName>
    <definedName name="____NSO2" hidden="1">{"'Sheet1'!$L$16"}</definedName>
    <definedName name="____old1" hidden="1">#REF!</definedName>
    <definedName name="____old3" hidden="1">#REF!</definedName>
    <definedName name="____roe2">#REF!</definedName>
    <definedName name="____roe3">#REF!</definedName>
    <definedName name="____tax2">#REF!</definedName>
    <definedName name="____tax3">#REF!</definedName>
    <definedName name="____tta1" hidden="1">{#N/A,#N/A,FALSE,"Margin_Detail";#N/A,#N/A,FALSE,"Margin";#N/A,#N/A,FALSE,"JTD_Margin Detail";#N/A,#N/A,FALSE,"JTD Margin";#N/A,#N/A,FALSE,"Cashflow Detail for Balance ";#N/A,#N/A,FALSE,"Balance"}</definedName>
    <definedName name="____YB1">#REF!</definedName>
    <definedName name="____YB10">#REF!</definedName>
    <definedName name="____YB11">#REF!</definedName>
    <definedName name="____YB12">#REF!</definedName>
    <definedName name="____YB13">#REF!</definedName>
    <definedName name="____YB14">#REF!</definedName>
    <definedName name="____YB15">#REF!</definedName>
    <definedName name="____YB16">#REF!</definedName>
    <definedName name="____YB17">#REF!</definedName>
    <definedName name="____YB18">#REF!</definedName>
    <definedName name="____YB19">#REF!</definedName>
    <definedName name="____YB2">#REF!</definedName>
    <definedName name="____YB20">#REF!</definedName>
    <definedName name="____YB21">#REF!</definedName>
    <definedName name="____YB22">#REF!</definedName>
    <definedName name="____YB23">#REF!</definedName>
    <definedName name="____YB24">#REF!</definedName>
    <definedName name="____YB25">#REF!</definedName>
    <definedName name="____YB26">#REF!</definedName>
    <definedName name="____YB27">#REF!</definedName>
    <definedName name="____YB28">#REF!</definedName>
    <definedName name="____YB29">#REF!</definedName>
    <definedName name="____YB3">#REF!</definedName>
    <definedName name="____YB30">#REF!</definedName>
    <definedName name="____YB31">#REF!</definedName>
    <definedName name="____YB32">#REF!</definedName>
    <definedName name="____YB33">#REF!</definedName>
    <definedName name="____YB34">#REF!</definedName>
    <definedName name="____YB35">#REF!</definedName>
    <definedName name="____YB36">#REF!</definedName>
    <definedName name="____YB37">#REF!</definedName>
    <definedName name="____YB38">#REF!</definedName>
    <definedName name="____YB39">#REF!</definedName>
    <definedName name="____YB4">#REF!</definedName>
    <definedName name="____YB40">#REF!</definedName>
    <definedName name="____YB41">#REF!</definedName>
    <definedName name="____YB42">#REF!</definedName>
    <definedName name="____YB5">#REF!</definedName>
    <definedName name="____YB6">#REF!</definedName>
    <definedName name="____YB7">#REF!</definedName>
    <definedName name="____YB8">#REF!</definedName>
    <definedName name="____YB9">#REF!</definedName>
    <definedName name="____YL1">#REF!</definedName>
    <definedName name="____YL10">#REF!</definedName>
    <definedName name="____YL11">#REF!</definedName>
    <definedName name="____YL12">#REF!</definedName>
    <definedName name="____YL13">#REF!</definedName>
    <definedName name="____YL14">#REF!</definedName>
    <definedName name="____YL15">#REF!</definedName>
    <definedName name="____YL16">#REF!</definedName>
    <definedName name="____YL17">#REF!</definedName>
    <definedName name="____YL18">#REF!</definedName>
    <definedName name="____YL19">#REF!</definedName>
    <definedName name="____YL2">#REF!</definedName>
    <definedName name="____YL20">#REF!</definedName>
    <definedName name="____YL21">#REF!</definedName>
    <definedName name="____YL22">#REF!</definedName>
    <definedName name="____YL23">#REF!</definedName>
    <definedName name="____YL24">#REF!</definedName>
    <definedName name="____YL25">#REF!</definedName>
    <definedName name="____YL26">#REF!</definedName>
    <definedName name="____YL27">#REF!</definedName>
    <definedName name="____YL28">#REF!</definedName>
    <definedName name="____YL29">#REF!</definedName>
    <definedName name="____YL3">#REF!</definedName>
    <definedName name="____YL30">#REF!</definedName>
    <definedName name="____YL31">#REF!</definedName>
    <definedName name="____YL32">#REF!</definedName>
    <definedName name="____YL33">#REF!</definedName>
    <definedName name="____YL34">#REF!</definedName>
    <definedName name="____YL35">#REF!</definedName>
    <definedName name="____YL36">#REF!</definedName>
    <definedName name="____YL37">#REF!</definedName>
    <definedName name="____YL38">#REF!</definedName>
    <definedName name="____YL39">#REF!</definedName>
    <definedName name="____YL4">#REF!</definedName>
    <definedName name="____YL40">#REF!</definedName>
    <definedName name="____YL41">#REF!</definedName>
    <definedName name="____YL42">#REF!</definedName>
    <definedName name="____YL5">#REF!</definedName>
    <definedName name="____YL6">#REF!</definedName>
    <definedName name="____YL7">#REF!</definedName>
    <definedName name="____YL8">#REF!</definedName>
    <definedName name="____YL9">#REF!</definedName>
    <definedName name="___1__123Graph_A圖表_2" hidden="1">#REF!</definedName>
    <definedName name="___2__123Graph_A圖表_4" hidden="1">#REF!</definedName>
    <definedName name="___3__123Graph_A圖表_2" hidden="1">#REF!</definedName>
    <definedName name="___3__123Graph_LBL_A圖表_4" hidden="1">#REF!</definedName>
    <definedName name="___4__123Graph_X圖表_2" hidden="1">#REF!</definedName>
    <definedName name="___a1" hidden="1">{"'Sheet1'!$L$16"}</definedName>
    <definedName name="___ABJ910" localSheetId="0">#REF!</definedName>
    <definedName name="___ABJ910" localSheetId="1">#REF!</definedName>
    <definedName name="___ABJ910">#REF!</definedName>
    <definedName name="___ADE210" localSheetId="0">#REF!</definedName>
    <definedName name="___ADE210" localSheetId="1">#REF!</definedName>
    <definedName name="___ADE210">#REF!</definedName>
    <definedName name="___Adj1">#REF!</definedName>
    <definedName name="___ADJ810" localSheetId="0">#REF!</definedName>
    <definedName name="___ADJ810" localSheetId="1">#REF!</definedName>
    <definedName name="___ADJ810">#REF!</definedName>
    <definedName name="___ALA210">#REF!</definedName>
    <definedName name="___APP220" localSheetId="0">#REF!</definedName>
    <definedName name="___APP220" localSheetId="1">#REF!</definedName>
    <definedName name="___APP220">#REF!</definedName>
    <definedName name="___APP810" localSheetId="0">#REF!</definedName>
    <definedName name="___APP810" localSheetId="1">#REF!</definedName>
    <definedName name="___APP810">#REF!</definedName>
    <definedName name="___APP910" localSheetId="0">#REF!</definedName>
    <definedName name="___APP910" localSheetId="1">#REF!</definedName>
    <definedName name="___APP910">#REF!</definedName>
    <definedName name="___ARB800">#REF!</definedName>
    <definedName name="___b3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___bb1" hidden="1">{#N/A,#N/A,FALSE,"Margin_Detail";#N/A,#N/A,FALSE,"Margin";#N/A,#N/A,FALSE,"JTD_Margin Detail";#N/A,#N/A,FALSE,"JTD Margin";#N/A,#N/A,FALSE,"Cashflow Detail for Balance ";#N/A,#N/A,FALSE,"Balance"}</definedName>
    <definedName name="___BRD810">#REF!</definedName>
    <definedName name="___BRD910">#REF!</definedName>
    <definedName name="___BRM810">#REF!</definedName>
    <definedName name="___cc1" hidden="1">{#N/A,#N/A,FALSE,"Margin_Detail";#N/A,#N/A,FALSE,"Margin";#N/A,#N/A,FALSE,"JTD_Margin Detail";#N/A,#N/A,FALSE,"JTD Margin";#N/A,#N/A,FALSE,"Cashflow Detail for Balance ";#N/A,#N/A,FALSE,"Balance"}</definedName>
    <definedName name="___ccc1" hidden="1">{#N/A,#N/A,FALSE,"Margin_Detail";#N/A,#N/A,FALSE,"Margin";#N/A,#N/A,FALSE,"JTD_Margin Detail";#N/A,#N/A,FALSE,"JTD Margin";#N/A,#N/A,FALSE,"Cashflow Detail for Balance ";#N/A,#N/A,FALSE,"Balance"}</definedName>
    <definedName name="___CRK220">#REF!</definedName>
    <definedName name="___CRK810">#REF!</definedName>
    <definedName name="___DAT1">#REF!</definedName>
    <definedName name="___DAT10">#REF!</definedName>
    <definedName name="___DAT11">#REF!</definedName>
    <definedName name="___DAT12">#REF!</definedName>
    <definedName name="___DAT13">#REF!</definedName>
    <definedName name="___DAT14">#REF!</definedName>
    <definedName name="___DAT2">#REF!</definedName>
    <definedName name="___DAT3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dd1" hidden="1">{#N/A,#N/A,FALSE,"FY 97 Summary Dollars";#N/A,#N/A,FALSE,"JHP's View of FTE's";#N/A,#N/A,FALSE,"FY Summary FTE's";#N/A,#N/A,FALSE,"FY Summary Days";#N/A,#N/A,FALSE,"PAR 2.1 MARS";#N/A,#N/A,FALSE,"PAR 2.2 CGTC PA";#N/A,#N/A,FALSE,"PAR 3.0 CRMC PA";#N/A,#N/A,FALSE,"PAR 4.0 Intl. Acct.";#N/A,#N/A,FALSE,"FY 97 Application Support";#N/A,#N/A,FALSE,"FY 97 Project Management";#N/A,#N/A,FALSE,"Out of Pocket Expenses"}</definedName>
    <definedName name="___Dec02">#REF!</definedName>
    <definedName name="___Dec03">#REF!</definedName>
    <definedName name="___EBU310">#REF!</definedName>
    <definedName name="___fer2">#REF!</definedName>
    <definedName name="___fff1" hidden="1">{#N/A,#N/A,FALSE,"Margin_Detail";#N/A,#N/A,FALSE,"Margin";#N/A,#N/A,FALSE,"JTD_Margin Detail";#N/A,#N/A,FALSE,"JTD Margin";#N/A,#N/A,FALSE,"Cashflow Detail for Balance ";#N/A,#N/A,FALSE,"Balance"}</definedName>
    <definedName name="___fff11" hidden="1">{#N/A,#N/A,FALSE,"Margin_Detail";#N/A,#N/A,FALSE,"Margin";#N/A,#N/A,FALSE,"JTD_Margin Detail";#N/A,#N/A,FALSE,"JTD Margin";#N/A,#N/A,FALSE,"Cashflow Detail for Balance ";#N/A,#N/A,FALSE,"Balance"}</definedName>
    <definedName name="___FIN1">#REF!</definedName>
    <definedName name="___fin10">#REF!</definedName>
    <definedName name="___fin11">#REF!</definedName>
    <definedName name="___fin15">#REF!</definedName>
    <definedName name="___FIN2">#REF!</definedName>
    <definedName name="___FIN3">#REF!</definedName>
    <definedName name="___FIN4">#REF!</definedName>
    <definedName name="___FIN5">#REF!</definedName>
    <definedName name="___FIN6">#REF!</definedName>
    <definedName name="___FIN7">#REF!</definedName>
    <definedName name="___FIN8" localSheetId="0">#REF!</definedName>
    <definedName name="___FIN8" localSheetId="1">#REF!</definedName>
    <definedName name="___FIN8">#REF!</definedName>
    <definedName name="___fin9" localSheetId="0">#REF!</definedName>
    <definedName name="___fin9" localSheetId="1">#REF!</definedName>
    <definedName name="___fin9">#REF!</definedName>
    <definedName name="___gbp2">#REF!</definedName>
    <definedName name="___h1" hidden="1">{"'TDTGT (theo Dphuong)'!$A$4:$F$75"}</definedName>
    <definedName name="___hdd1" hidden="1">{#N/A,#N/A,FALSE,"Margin_Detail";#N/A,#N/A,FALSE,"Margin";#N/A,#N/A,FALSE,"JTD_Margin Detail";#N/A,#N/A,FALSE,"JTD Margin";#N/A,#N/A,FALSE,"Cashflow Detail for Balance ";#N/A,#N/A,FALSE,"Balance"}</definedName>
    <definedName name="___hk1" hidden="1">{#N/A,#N/A,FALSE,"Margin_Detail";#N/A,#N/A,FALSE,"Margin";#N/A,#N/A,FALSE,"JTD_Margin Detail";#N/A,#N/A,FALSE,"JTD Margin";#N/A,#N/A,FALSE,"Cashflow Detail for Balance ";#N/A,#N/A,FALSE,"Balance"}</definedName>
    <definedName name="___IBD220" localSheetId="0">#REF!</definedName>
    <definedName name="___IBD220" localSheetId="1">#REF!</definedName>
    <definedName name="___IBD220">#REF!</definedName>
    <definedName name="___IBF210">#REF!</definedName>
    <definedName name="___IDJ210">#REF!</definedName>
    <definedName name="___IKG210">#REF!</definedName>
    <definedName name="___IKH810">#REF!</definedName>
    <definedName name="___IKJ230">#REF!</definedName>
    <definedName name="___IKJ810">#REF!</definedName>
    <definedName name="___IKJ910">#REF!</definedName>
    <definedName name="___IKP410">#REF!</definedName>
    <definedName name="___ISR610">#REF!</definedName>
    <definedName name="___JAN02">#REF!</definedName>
    <definedName name="___jnl09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jnl09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jnl09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jnl099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jnl099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jnl099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jnl0999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jnl0999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jnl0999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jnl09999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jnl09999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jnl09999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jnl3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jnl3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jnl3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jnl36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jnl36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jnl36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jnl4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jnl4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jnl4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jnl6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jnl6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jnl6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jnl60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jnl60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jnl6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jnl7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jnl7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jnl7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jnl777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jnl777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jnl777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jnl8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jnl8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jnl8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jnl888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jnl888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jnl888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jnl9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jnl9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jnl9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jnl90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jnl90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jnl9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Ke1">#REF!</definedName>
    <definedName name="___Ke2">#REF!</definedName>
    <definedName name="___knp666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knp666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knp666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knp88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knp88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knp88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kpi10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kpi10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kpi1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kpi30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kpi30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kpi3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kpi31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kpi31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kpi3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kpi33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kpi33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kpi33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kpi333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kpi333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kpi333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kpi4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kpi4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kpi4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kpi40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kpi40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kpi4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kpi5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kpi5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kpi5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kpi55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kpi55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kpi55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kpi7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kpi7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kpi7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kpi777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kpi777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kpi777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kpi8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kpi8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kpi8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_LKH810" localSheetId="0">#REF!</definedName>
    <definedName name="___LKH810" localSheetId="1">#REF!</definedName>
    <definedName name="___LKH810">#REF!</definedName>
    <definedName name="___LKK210" localSheetId="0">#REF!</definedName>
    <definedName name="___LKK210" localSheetId="1">#REF!</definedName>
    <definedName name="___LKK210">#REF!</definedName>
    <definedName name="___ll1" hidden="1">{#N/A,#N/A,FALSE,"Margin_Detail";#N/A,#N/A,FALSE,"Margin";#N/A,#N/A,FALSE,"JTD_Margin Detail";#N/A,#N/A,FALSE,"JTD Margin";#N/A,#N/A,FALSE,"Cashflow Detail for Balance ";#N/A,#N/A,FALSE,"Balance"}</definedName>
    <definedName name="___LPJ210" localSheetId="0">#REF!</definedName>
    <definedName name="___LPJ210" localSheetId="1">#REF!</definedName>
    <definedName name="___LPJ210">#REF!</definedName>
    <definedName name="___MA1">#REF!</definedName>
    <definedName name="___MA10">#REF!</definedName>
    <definedName name="___MA11">#REF!</definedName>
    <definedName name="___MA12">#REF!</definedName>
    <definedName name="___MA13">#REF!</definedName>
    <definedName name="___MA14">#REF!</definedName>
    <definedName name="___MA15">#REF!</definedName>
    <definedName name="___MA16">#REF!</definedName>
    <definedName name="___MA17">#REF!</definedName>
    <definedName name="___MA18">#REF!</definedName>
    <definedName name="___MA19">#REF!</definedName>
    <definedName name="___MA2">#REF!</definedName>
    <definedName name="___MA20">#REF!</definedName>
    <definedName name="___MA21">#REF!</definedName>
    <definedName name="___MA22">#REF!</definedName>
    <definedName name="___MA23">#REF!</definedName>
    <definedName name="___MA24">#REF!</definedName>
    <definedName name="___MA25">#REF!</definedName>
    <definedName name="___MA26">#REF!</definedName>
    <definedName name="___MA27">#REF!</definedName>
    <definedName name="___MA28">#REF!</definedName>
    <definedName name="___MA29">#REF!</definedName>
    <definedName name="___MA3">#REF!</definedName>
    <definedName name="___MA30">#REF!</definedName>
    <definedName name="___MA31">#REF!</definedName>
    <definedName name="___MA32">#REF!</definedName>
    <definedName name="___MA33">#REF!</definedName>
    <definedName name="___MA34">#REF!</definedName>
    <definedName name="___MA35">#REF!</definedName>
    <definedName name="___MA36">#REF!</definedName>
    <definedName name="___MA37">#REF!</definedName>
    <definedName name="___MA38">#REF!</definedName>
    <definedName name="___MA39">#REF!</definedName>
    <definedName name="___MA4">#REF!</definedName>
    <definedName name="___MA40">#REF!</definedName>
    <definedName name="___MA41">#REF!</definedName>
    <definedName name="___ma42">#REF!</definedName>
    <definedName name="___MA5">#REF!</definedName>
    <definedName name="___MA6">#REF!</definedName>
    <definedName name="___MA7">#REF!</definedName>
    <definedName name="___MA8">#REF!</definedName>
    <definedName name="___MA9">#REF!</definedName>
    <definedName name="___May1" localSheetId="0">#REF!</definedName>
    <definedName name="___May1" localSheetId="1">#REF!</definedName>
    <definedName name="___May1">#REF!</definedName>
    <definedName name="___May2" localSheetId="0">#REF!</definedName>
    <definedName name="___May2" localSheetId="1">#REF!</definedName>
    <definedName name="___May2">#REF!</definedName>
    <definedName name="___MB1">#REF!</definedName>
    <definedName name="___MB10">#REF!</definedName>
    <definedName name="___MB11">#REF!</definedName>
    <definedName name="___MB12">#REF!</definedName>
    <definedName name="___MB13">#REF!</definedName>
    <definedName name="___MB14">#REF!</definedName>
    <definedName name="___MB15">#REF!</definedName>
    <definedName name="___MB16">#REF!</definedName>
    <definedName name="___MB17">#REF!</definedName>
    <definedName name="___MB18">#REF!</definedName>
    <definedName name="___MB19">#REF!</definedName>
    <definedName name="___MB2">#REF!</definedName>
    <definedName name="___mb20">#REF!</definedName>
    <definedName name="___MB21">#REF!</definedName>
    <definedName name="___MB22">#REF!</definedName>
    <definedName name="___MB23">#REF!</definedName>
    <definedName name="___MB24">#REF!</definedName>
    <definedName name="___MB25">#REF!</definedName>
    <definedName name="___MB26">#REF!</definedName>
    <definedName name="___MB27">#REF!</definedName>
    <definedName name="___MB28">#REF!</definedName>
    <definedName name="___MB29">#REF!</definedName>
    <definedName name="___MB3">#REF!</definedName>
    <definedName name="___MB30">#REF!</definedName>
    <definedName name="___MB31">#REF!</definedName>
    <definedName name="___MB32">#REF!</definedName>
    <definedName name="___MB33">#REF!</definedName>
    <definedName name="___MB34">#REF!</definedName>
    <definedName name="___MB35">#REF!</definedName>
    <definedName name="___MB36">#REF!</definedName>
    <definedName name="___MB37">#REF!</definedName>
    <definedName name="___MB38">#REF!</definedName>
    <definedName name="___MB39">#REF!</definedName>
    <definedName name="___MB4">#REF!</definedName>
    <definedName name="___MB40">#REF!</definedName>
    <definedName name="___MB41">#REF!</definedName>
    <definedName name="___mb42">#REF!</definedName>
    <definedName name="___MB5">#REF!</definedName>
    <definedName name="___MB6">#REF!</definedName>
    <definedName name="___MB7">#REF!</definedName>
    <definedName name="___MB8">#REF!</definedName>
    <definedName name="___MB9">#REF!</definedName>
    <definedName name="___ML1">#REF!</definedName>
    <definedName name="___ML10">#REF!</definedName>
    <definedName name="___ML11">#REF!</definedName>
    <definedName name="___ML12">#REF!</definedName>
    <definedName name="___ML13">#REF!</definedName>
    <definedName name="___ML14">#REF!</definedName>
    <definedName name="___ML15">#REF!</definedName>
    <definedName name="___ML16">#REF!</definedName>
    <definedName name="___ML17">#REF!</definedName>
    <definedName name="___ML18">#REF!</definedName>
    <definedName name="___ML19">#REF!</definedName>
    <definedName name="___ML2">#REF!</definedName>
    <definedName name="___ML20">#REF!</definedName>
    <definedName name="___ML21">#REF!</definedName>
    <definedName name="___ML22">#REF!</definedName>
    <definedName name="___ML23">#REF!</definedName>
    <definedName name="___ML24">#REF!</definedName>
    <definedName name="___ML25">#REF!</definedName>
    <definedName name="___ML26">#REF!</definedName>
    <definedName name="___ML27">#REF!</definedName>
    <definedName name="___ML28">#REF!</definedName>
    <definedName name="___ML29">#REF!</definedName>
    <definedName name="___ML3">#REF!</definedName>
    <definedName name="___ML30">#REF!</definedName>
    <definedName name="___ML31">#REF!</definedName>
    <definedName name="___ML32">#REF!</definedName>
    <definedName name="___ML33">#REF!</definedName>
    <definedName name="___ML34">#REF!</definedName>
    <definedName name="___ML35">#REF!</definedName>
    <definedName name="___ML36">#REF!</definedName>
    <definedName name="___ML37">#REF!</definedName>
    <definedName name="___ML38">#REF!</definedName>
    <definedName name="___ML39">#REF!</definedName>
    <definedName name="___ML4">#REF!</definedName>
    <definedName name="___ML40">#REF!</definedName>
    <definedName name="___ML41">#REF!</definedName>
    <definedName name="___ML42">#REF!</definedName>
    <definedName name="___ML5">#REF!</definedName>
    <definedName name="___ML6">#REF!</definedName>
    <definedName name="___ML7">#REF!</definedName>
    <definedName name="___ML8">#REF!</definedName>
    <definedName name="___ML9">#REF!</definedName>
    <definedName name="___MRN210" localSheetId="0">#REF!</definedName>
    <definedName name="___MRN210" localSheetId="1">#REF!</definedName>
    <definedName name="___MRN210">#REF!</definedName>
    <definedName name="___new2" localSheetId="0">#REF!</definedName>
    <definedName name="___new2" localSheetId="1">#REF!</definedName>
    <definedName name="___new2">#REF!</definedName>
    <definedName name="___new3" localSheetId="0">#REF!</definedName>
    <definedName name="___new3" localSheetId="1">#REF!</definedName>
    <definedName name="___new3">#REF!</definedName>
    <definedName name="___NOS1" hidden="1">{#N/A,#N/A,FALSE,"Assessment";#N/A,#N/A,FALSE,"Staffing";#N/A,#N/A,FALSE,"Hires";#N/A,#N/A,FALSE,"Assumptions"}</definedName>
    <definedName name="___NSO2" hidden="1">{"'Sheet1'!$L$16"}</definedName>
    <definedName name="___OBA210">#REF!</definedName>
    <definedName name="___OKE210">#REF!</definedName>
    <definedName name="___old1" hidden="1">#REF!</definedName>
    <definedName name="___old3" hidden="1">#REF!</definedName>
    <definedName name="___ONK810" localSheetId="0">#REF!</definedName>
    <definedName name="___ONK810" localSheetId="1">#REF!</definedName>
    <definedName name="___ONK810">#REF!</definedName>
    <definedName name="___PDA1">#REF!</definedName>
    <definedName name="___PDA3">#REF!</definedName>
    <definedName name="___PG1" localSheetId="0">#REF!</definedName>
    <definedName name="___PG1" localSheetId="1">#REF!</definedName>
    <definedName name="___PG1">#REF!</definedName>
    <definedName name="___PG2" localSheetId="0">#REF!</definedName>
    <definedName name="___PG2" localSheetId="1">#REF!</definedName>
    <definedName name="___PG2">#REF!</definedName>
    <definedName name="___PG3" localSheetId="0">#REF!</definedName>
    <definedName name="___PG3" localSheetId="1">#REF!</definedName>
    <definedName name="___PG3">#REF!</definedName>
    <definedName name="___PG4">#REF!</definedName>
    <definedName name="___PG5">#REF!</definedName>
    <definedName name="___PG6">#REF!</definedName>
    <definedName name="___PG7">#REF!</definedName>
    <definedName name="___PG8">#REF!</definedName>
    <definedName name="___PHC310">#REF!</definedName>
    <definedName name="___PHC910">#REF!</definedName>
    <definedName name="___PRB800">#REF!</definedName>
    <definedName name="___pru12" localSheetId="0" hidden="1">{#N/A,#N/A,FALSE,"Prem Report - Pru"}</definedName>
    <definedName name="___pru12" localSheetId="1" hidden="1">{#N/A,#N/A,FALSE,"Prem Report - Pru"}</definedName>
    <definedName name="___pru12" hidden="1">{#N/A,#N/A,FALSE,"Prem Report - Pru"}</definedName>
    <definedName name="___pru3" localSheetId="0" hidden="1">{#N/A,#N/A,FALSE,"Prem Report - Pru"}</definedName>
    <definedName name="___pru3" localSheetId="1" hidden="1">{#N/A,#N/A,FALSE,"Prem Report - Pru"}</definedName>
    <definedName name="___pru3" hidden="1">{#N/A,#N/A,FALSE,"Prem Report - Pru"}</definedName>
    <definedName name="___pru4" localSheetId="0" hidden="1">{#N/A,#N/A,FALSE,"Prem Report - Pru"}</definedName>
    <definedName name="___pru4" localSheetId="1" hidden="1">{#N/A,#N/A,FALSE,"Prem Report - Pru"}</definedName>
    <definedName name="___pru4" hidden="1">{#N/A,#N/A,FALSE,"Prem Report - Pru"}</definedName>
    <definedName name="___pru8" localSheetId="0" hidden="1">{#N/A,#N/A,FALSE,"Prem Report - Pru"}</definedName>
    <definedName name="___pru8" localSheetId="1" hidden="1">{#N/A,#N/A,FALSE,"Prem Report - Pru"}</definedName>
    <definedName name="___pru8" hidden="1">{#N/A,#N/A,FALSE,"Prem Report - Pru"}</definedName>
    <definedName name="___pru9" localSheetId="0" hidden="1">{#N/A,#N/A,FALSE,"Prem Report - Pru"}</definedName>
    <definedName name="___pru9" localSheetId="1" hidden="1">{#N/A,#N/A,FALSE,"Prem Report - Pru"}</definedName>
    <definedName name="___pru9" hidden="1">{#N/A,#N/A,FALSE,"Prem Report - Pru"}</definedName>
    <definedName name="___rbc10" localSheetId="0" hidden="1">{#N/A,#N/A,FALSE,"RBC Summary";#N/A,#N/A,FALSE,"RBC"}</definedName>
    <definedName name="___rbc10" localSheetId="1" hidden="1">{#N/A,#N/A,FALSE,"RBC Summary";#N/A,#N/A,FALSE,"RBC"}</definedName>
    <definedName name="___rbc10" hidden="1">{#N/A,#N/A,FALSE,"RBC Summary";#N/A,#N/A,FALSE,"RBC"}</definedName>
    <definedName name="___rbc11" localSheetId="0" hidden="1">{#N/A,#N/A,FALSE,"RBC Summary";#N/A,#N/A,FALSE,"RBC"}</definedName>
    <definedName name="___rbc11" localSheetId="1" hidden="1">{#N/A,#N/A,FALSE,"RBC Summary";#N/A,#N/A,FALSE,"RBC"}</definedName>
    <definedName name="___rbc11" hidden="1">{#N/A,#N/A,FALSE,"RBC Summary";#N/A,#N/A,FALSE,"RBC"}</definedName>
    <definedName name="___rbc12" localSheetId="0" hidden="1">{#N/A,#N/A,FALSE,"RBC Summary";#N/A,#N/A,FALSE,"RBC"}</definedName>
    <definedName name="___rbc12" localSheetId="1" hidden="1">{#N/A,#N/A,FALSE,"RBC Summary";#N/A,#N/A,FALSE,"RBC"}</definedName>
    <definedName name="___rbc12" hidden="1">{#N/A,#N/A,FALSE,"RBC Summary";#N/A,#N/A,FALSE,"RBC"}</definedName>
    <definedName name="___rbc15" localSheetId="0" hidden="1">{#N/A,#N/A,FALSE,"RBC Summary";#N/A,#N/A,FALSE,"RBC"}</definedName>
    <definedName name="___rbc15" localSheetId="1" hidden="1">{#N/A,#N/A,FALSE,"RBC Summary";#N/A,#N/A,FALSE,"RBC"}</definedName>
    <definedName name="___rbc15" hidden="1">{#N/A,#N/A,FALSE,"RBC Summary";#N/A,#N/A,FALSE,"RBC"}</definedName>
    <definedName name="___rbc20" localSheetId="0" hidden="1">{#N/A,#N/A,FALSE,"RBC Summary";#N/A,#N/A,FALSE,"RBC"}</definedName>
    <definedName name="___rbc20" localSheetId="1" hidden="1">{#N/A,#N/A,FALSE,"RBC Summary";#N/A,#N/A,FALSE,"RBC"}</definedName>
    <definedName name="___rbc20" hidden="1">{#N/A,#N/A,FALSE,"RBC Summary";#N/A,#N/A,FALSE,"RBC"}</definedName>
    <definedName name="___rbc3" localSheetId="0" hidden="1">{#N/A,#N/A,FALSE,"RBC Summary";#N/A,#N/A,FALSE,"RBC"}</definedName>
    <definedName name="___rbc3" localSheetId="1" hidden="1">{#N/A,#N/A,FALSE,"RBC Summary";#N/A,#N/A,FALSE,"RBC"}</definedName>
    <definedName name="___rbc3" hidden="1">{#N/A,#N/A,FALSE,"RBC Summary";#N/A,#N/A,FALSE,"RBC"}</definedName>
    <definedName name="___rbc30" localSheetId="0" hidden="1">{#N/A,#N/A,FALSE,"RBC Summary";#N/A,#N/A,FALSE,"RBC"}</definedName>
    <definedName name="___rbc30" localSheetId="1" hidden="1">{#N/A,#N/A,FALSE,"RBC Summary";#N/A,#N/A,FALSE,"RBC"}</definedName>
    <definedName name="___rbc30" hidden="1">{#N/A,#N/A,FALSE,"RBC Summary";#N/A,#N/A,FALSE,"RBC"}</definedName>
    <definedName name="___rbc32" localSheetId="0" hidden="1">{#N/A,#N/A,FALSE,"RBC Summary";#N/A,#N/A,FALSE,"RBC"}</definedName>
    <definedName name="___rbc32" localSheetId="1" hidden="1">{#N/A,#N/A,FALSE,"RBC Summary";#N/A,#N/A,FALSE,"RBC"}</definedName>
    <definedName name="___rbc32" hidden="1">{#N/A,#N/A,FALSE,"RBC Summary";#N/A,#N/A,FALSE,"RBC"}</definedName>
    <definedName name="___rbc33" localSheetId="0" hidden="1">{#N/A,#N/A,FALSE,"RBC Summary";#N/A,#N/A,FALSE,"RBC"}</definedName>
    <definedName name="___rbc33" localSheetId="1" hidden="1">{#N/A,#N/A,FALSE,"RBC Summary";#N/A,#N/A,FALSE,"RBC"}</definedName>
    <definedName name="___rbc33" hidden="1">{#N/A,#N/A,FALSE,"RBC Summary";#N/A,#N/A,FALSE,"RBC"}</definedName>
    <definedName name="___rbc36" localSheetId="0" hidden="1">{#N/A,#N/A,FALSE,"RBC Summary";#N/A,#N/A,FALSE,"RBC"}</definedName>
    <definedName name="___rbc36" localSheetId="1" hidden="1">{#N/A,#N/A,FALSE,"RBC Summary";#N/A,#N/A,FALSE,"RBC"}</definedName>
    <definedName name="___rbc36" hidden="1">{#N/A,#N/A,FALSE,"RBC Summary";#N/A,#N/A,FALSE,"RBC"}</definedName>
    <definedName name="___rbc4" localSheetId="0" hidden="1">{#N/A,#N/A,FALSE,"RBC Summary";#N/A,#N/A,FALSE,"RBC"}</definedName>
    <definedName name="___rbc4" localSheetId="1" hidden="1">{#N/A,#N/A,FALSE,"RBC Summary";#N/A,#N/A,FALSE,"RBC"}</definedName>
    <definedName name="___rbc4" hidden="1">{#N/A,#N/A,FALSE,"RBC Summary";#N/A,#N/A,FALSE,"RBC"}</definedName>
    <definedName name="___rbc40" localSheetId="0" hidden="1">{#N/A,#N/A,FALSE,"RBC Summary";#N/A,#N/A,FALSE,"RBC"}</definedName>
    <definedName name="___rbc40" localSheetId="1" hidden="1">{#N/A,#N/A,FALSE,"RBC Summary";#N/A,#N/A,FALSE,"RBC"}</definedName>
    <definedName name="___rbc40" hidden="1">{#N/A,#N/A,FALSE,"RBC Summary";#N/A,#N/A,FALSE,"RBC"}</definedName>
    <definedName name="___rbc5" localSheetId="0" hidden="1">{#N/A,#N/A,FALSE,"RBC Summary";#N/A,#N/A,FALSE,"RBC"}</definedName>
    <definedName name="___rbc5" localSheetId="1" hidden="1">{#N/A,#N/A,FALSE,"RBC Summary";#N/A,#N/A,FALSE,"RBC"}</definedName>
    <definedName name="___rbc5" hidden="1">{#N/A,#N/A,FALSE,"RBC Summary";#N/A,#N/A,FALSE,"RBC"}</definedName>
    <definedName name="___rbc6" localSheetId="0" hidden="1">{#N/A,#N/A,FALSE,"RBC Summary";#N/A,#N/A,FALSE,"RBC"}</definedName>
    <definedName name="___rbc6" localSheetId="1" hidden="1">{#N/A,#N/A,FALSE,"RBC Summary";#N/A,#N/A,FALSE,"RBC"}</definedName>
    <definedName name="___rbc6" hidden="1">{#N/A,#N/A,FALSE,"RBC Summary";#N/A,#N/A,FALSE,"RBC"}</definedName>
    <definedName name="___rbc60" localSheetId="0" hidden="1">{#N/A,#N/A,FALSE,"RBC Summary";#N/A,#N/A,FALSE,"RBC"}</definedName>
    <definedName name="___rbc60" localSheetId="1" hidden="1">{#N/A,#N/A,FALSE,"RBC Summary";#N/A,#N/A,FALSE,"RBC"}</definedName>
    <definedName name="___rbc60" hidden="1">{#N/A,#N/A,FALSE,"RBC Summary";#N/A,#N/A,FALSE,"RBC"}</definedName>
    <definedName name="___rbc7" localSheetId="0" hidden="1">{#N/A,#N/A,FALSE,"RBC Summary";#N/A,#N/A,FALSE,"RBC"}</definedName>
    <definedName name="___rbc7" localSheetId="1" hidden="1">{#N/A,#N/A,FALSE,"RBC Summary";#N/A,#N/A,FALSE,"RBC"}</definedName>
    <definedName name="___rbc7" hidden="1">{#N/A,#N/A,FALSE,"RBC Summary";#N/A,#N/A,FALSE,"RBC"}</definedName>
    <definedName name="___rbc9" localSheetId="0" hidden="1">{#N/A,#N/A,FALSE,"RBC Summary";#N/A,#N/A,FALSE,"RBC"}</definedName>
    <definedName name="___rbc9" localSheetId="1" hidden="1">{#N/A,#N/A,FALSE,"RBC Summary";#N/A,#N/A,FALSE,"RBC"}</definedName>
    <definedName name="___rbc9" hidden="1">{#N/A,#N/A,FALSE,"RBC Summary";#N/A,#N/A,FALSE,"RBC"}</definedName>
    <definedName name="___rbc90" localSheetId="0" hidden="1">{#N/A,#N/A,FALSE,"RBC Summary";#N/A,#N/A,FALSE,"RBC"}</definedName>
    <definedName name="___rbc90" localSheetId="1" hidden="1">{#N/A,#N/A,FALSE,"RBC Summary";#N/A,#N/A,FALSE,"RBC"}</definedName>
    <definedName name="___rbc90" hidden="1">{#N/A,#N/A,FALSE,"RBC Summary";#N/A,#N/A,FALSE,"RBC"}</definedName>
    <definedName name="___RBI800" localSheetId="0">#REF!</definedName>
    <definedName name="___RBI800" localSheetId="1">#REF!</definedName>
    <definedName name="___RBI800">#REF!</definedName>
    <definedName name="___RBM800" localSheetId="0">#REF!</definedName>
    <definedName name="___RBM800" localSheetId="1">#REF!</definedName>
    <definedName name="___RBM800">#REF!</definedName>
    <definedName name="___RLR710" localSheetId="0">#REF!</definedName>
    <definedName name="___RLR710" localSheetId="1">#REF!</definedName>
    <definedName name="___RLR710">#REF!</definedName>
    <definedName name="___RMB800">#REF!</definedName>
    <definedName name="___roe2">#REF!</definedName>
    <definedName name="___roe3">#REF!</definedName>
    <definedName name="___SBR610">#REF!</definedName>
    <definedName name="___SBT810">#REF!</definedName>
    <definedName name="___Tax1">#REF!</definedName>
    <definedName name="___Tax10" localSheetId="0">#REF!</definedName>
    <definedName name="___Tax10" localSheetId="1">#REF!</definedName>
    <definedName name="___Tax10">#REF!</definedName>
    <definedName name="___Tax11">#REF!</definedName>
    <definedName name="___TAX12" localSheetId="0">#REF!</definedName>
    <definedName name="___TAX12" localSheetId="1">#REF!</definedName>
    <definedName name="___TAX12">#REF!</definedName>
    <definedName name="___TAX123" localSheetId="0">#REF!</definedName>
    <definedName name="___TAX123" localSheetId="1">#REF!</definedName>
    <definedName name="___TAX123">#REF!</definedName>
    <definedName name="___tax1234" localSheetId="0">#REF!</definedName>
    <definedName name="___tax1234" localSheetId="1">#REF!</definedName>
    <definedName name="___tax1234">#REF!</definedName>
    <definedName name="___tax12345">#REF!</definedName>
    <definedName name="___TAX14">#REF!</definedName>
    <definedName name="___TAX2">#REF!</definedName>
    <definedName name="___tax2000">#REF!</definedName>
    <definedName name="___tax2003">#REF!</definedName>
    <definedName name="___TAX21">#REF!</definedName>
    <definedName name="___tax25">#REF!</definedName>
    <definedName name="___TAX3">#REF!</definedName>
    <definedName name="___tax30">#REF!</definedName>
    <definedName name="___Tax4">#REF!</definedName>
    <definedName name="___Tax5">#REF!</definedName>
    <definedName name="___TAX50">#REF!</definedName>
    <definedName name="___Tax6">#REF!</definedName>
    <definedName name="___Tax7">#REF!</definedName>
    <definedName name="___Tax8">#REF!</definedName>
    <definedName name="___Tax9">#REF!</definedName>
    <definedName name="___TAX99">#REF!</definedName>
    <definedName name="___tta1" hidden="1">{#N/A,#N/A,FALSE,"Margin_Detail";#N/A,#N/A,FALSE,"Margin";#N/A,#N/A,FALSE,"JTD_Margin Detail";#N/A,#N/A,FALSE,"JTD Margin";#N/A,#N/A,FALSE,"Cashflow Detail for Balance ";#N/A,#N/A,FALSE,"Balance"}</definedName>
    <definedName name="___usd2">#REF!</definedName>
    <definedName name="___VGC210" localSheetId="0">#REF!</definedName>
    <definedName name="___VGC210" localSheetId="1">#REF!</definedName>
    <definedName name="___VGC210">#REF!</definedName>
    <definedName name="___VIC230" localSheetId="0">#REF!</definedName>
    <definedName name="___VIC230" localSheetId="1">#REF!</definedName>
    <definedName name="___VIC230">#REF!</definedName>
    <definedName name="___VIC250" localSheetId="0">#REF!</definedName>
    <definedName name="___VIC250" localSheetId="1">#REF!</definedName>
    <definedName name="___VIC250">#REF!</definedName>
    <definedName name="___VIC270">#REF!</definedName>
    <definedName name="___VIC810">#REF!</definedName>
    <definedName name="___VIC910">#REF!</definedName>
    <definedName name="___VIC920">#REF!</definedName>
    <definedName name="___w1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___w2" hidden="1">{"YTDACT1",#N/A,TRUE,"YTDACTAUST";"YTDACT2",#N/A,TRUE,"YTDACTAUST";"YTDACT3",#N/A,TRUE,"YTDACTAUST";"CCTR",#N/A,TRUE,"YTDACTCC"}</definedName>
    <definedName name="___WHT1">#REF!</definedName>
    <definedName name="___wht11">#REF!</definedName>
    <definedName name="___wht2">#REF!</definedName>
    <definedName name="___YB1">#REF!</definedName>
    <definedName name="___YB10">#REF!</definedName>
    <definedName name="___YB11">#REF!</definedName>
    <definedName name="___YB12">#REF!</definedName>
    <definedName name="___YB13">#REF!</definedName>
    <definedName name="___YB14">#REF!</definedName>
    <definedName name="___YB15">#REF!</definedName>
    <definedName name="___YB16">#REF!</definedName>
    <definedName name="___YB17">#REF!</definedName>
    <definedName name="___YB18">#REF!</definedName>
    <definedName name="___YB19">#REF!</definedName>
    <definedName name="___YB2">#REF!</definedName>
    <definedName name="___YB20">#REF!</definedName>
    <definedName name="___YB21">#REF!</definedName>
    <definedName name="___YB22">#REF!</definedName>
    <definedName name="___YB23">#REF!</definedName>
    <definedName name="___YB24">#REF!</definedName>
    <definedName name="___YB25">#REF!</definedName>
    <definedName name="___YB26">#REF!</definedName>
    <definedName name="___YB27">#REF!</definedName>
    <definedName name="___YB28">#REF!</definedName>
    <definedName name="___YB29">#REF!</definedName>
    <definedName name="___YB3">#REF!</definedName>
    <definedName name="___YB30">#REF!</definedName>
    <definedName name="___YB31">#REF!</definedName>
    <definedName name="___YB32">#REF!</definedName>
    <definedName name="___YB33">#REF!</definedName>
    <definedName name="___YB34">#REF!</definedName>
    <definedName name="___YB35">#REF!</definedName>
    <definedName name="___YB36">#REF!</definedName>
    <definedName name="___YB37">#REF!</definedName>
    <definedName name="___YB38">#REF!</definedName>
    <definedName name="___YB39">#REF!</definedName>
    <definedName name="___YB4">#REF!</definedName>
    <definedName name="___YB40">#REF!</definedName>
    <definedName name="___YB41">#REF!</definedName>
    <definedName name="___YB42">#REF!</definedName>
    <definedName name="___YB5">#REF!</definedName>
    <definedName name="___YB6">#REF!</definedName>
    <definedName name="___YB7">#REF!</definedName>
    <definedName name="___YB8">#REF!</definedName>
    <definedName name="___YB9">#REF!</definedName>
    <definedName name="___YL1">#REF!</definedName>
    <definedName name="___YL10">#REF!</definedName>
    <definedName name="___YL11">#REF!</definedName>
    <definedName name="___YL12">#REF!</definedName>
    <definedName name="___YL13">#REF!</definedName>
    <definedName name="___YL14">#REF!</definedName>
    <definedName name="___YL15">#REF!</definedName>
    <definedName name="___YL16">#REF!</definedName>
    <definedName name="___YL17">#REF!</definedName>
    <definedName name="___YL18">#REF!</definedName>
    <definedName name="___YL19">#REF!</definedName>
    <definedName name="___YL2">#REF!</definedName>
    <definedName name="___YL20">#REF!</definedName>
    <definedName name="___YL21">#REF!</definedName>
    <definedName name="___YL22">#REF!</definedName>
    <definedName name="___YL23">#REF!</definedName>
    <definedName name="___YL24">#REF!</definedName>
    <definedName name="___YL25">#REF!</definedName>
    <definedName name="___YL26">#REF!</definedName>
    <definedName name="___YL27">#REF!</definedName>
    <definedName name="___YL28">#REF!</definedName>
    <definedName name="___YL29">#REF!</definedName>
    <definedName name="___YL3">#REF!</definedName>
    <definedName name="___YL30">#REF!</definedName>
    <definedName name="___YL31">#REF!</definedName>
    <definedName name="___YL32">#REF!</definedName>
    <definedName name="___YL33">#REF!</definedName>
    <definedName name="___YL34">#REF!</definedName>
    <definedName name="___YL35">#REF!</definedName>
    <definedName name="___YL36">#REF!</definedName>
    <definedName name="___YL37">#REF!</definedName>
    <definedName name="___YL38">#REF!</definedName>
    <definedName name="___YL39">#REF!</definedName>
    <definedName name="___YL4">#REF!</definedName>
    <definedName name="___YL40">#REF!</definedName>
    <definedName name="___YL41">#REF!</definedName>
    <definedName name="___YL42">#REF!</definedName>
    <definedName name="___YL5">#REF!</definedName>
    <definedName name="___YL6">#REF!</definedName>
    <definedName name="___YL7">#REF!</definedName>
    <definedName name="___YL8">#REF!</definedName>
    <definedName name="___YL9">#REF!</definedName>
    <definedName name="__1__123Graph_A??_2" hidden="1">#REF!</definedName>
    <definedName name="__1__123Graph_ACHART_1" hidden="1">#REF!</definedName>
    <definedName name="__1__123Graph_A圖表_2" hidden="1">#REF!</definedName>
    <definedName name="__12__123Graph_X圖表_2" hidden="1">#REF!</definedName>
    <definedName name="__123Graph_A" localSheetId="0" hidden="1">#REF!</definedName>
    <definedName name="__123Graph_A" localSheetId="1" hidden="1">#REF!</definedName>
    <definedName name="__123Graph_A" hidden="1">#REF!</definedName>
    <definedName name="__123Graph_A." hidden="1">#REF!</definedName>
    <definedName name="__123Graph_AASSQLTY" localSheetId="0" hidden="1">#REF!</definedName>
    <definedName name="__123Graph_AASSQLTY" localSheetId="1" hidden="1">#REF!</definedName>
    <definedName name="__123Graph_AASSQLTY" hidden="1">#REF!</definedName>
    <definedName name="__123Graph_AAVGRATE" hidden="1">#REF!</definedName>
    <definedName name="__123Graph_ACHART1" localSheetId="0" hidden="1">#REF!</definedName>
    <definedName name="__123Graph_ACHART1" localSheetId="1" hidden="1">#REF!</definedName>
    <definedName name="__123Graph_ACHART1" hidden="1">#REF!</definedName>
    <definedName name="__123Graph_ACHART2" localSheetId="0" hidden="1">#REF!</definedName>
    <definedName name="__123Graph_ACHART2" localSheetId="1" hidden="1">#REF!</definedName>
    <definedName name="__123Graph_ACHART2" hidden="1">#REF!</definedName>
    <definedName name="__123Graph_ACHART3" localSheetId="0" hidden="1">#REF!</definedName>
    <definedName name="__123Graph_ACHART3" localSheetId="1" hidden="1">#REF!</definedName>
    <definedName name="__123Graph_ACHART3" hidden="1">#REF!</definedName>
    <definedName name="__123Graph_ACURRENT" localSheetId="0" hidden="1">#REF!</definedName>
    <definedName name="__123Graph_ACURRENT" localSheetId="1" hidden="1">#REF!</definedName>
    <definedName name="__123Graph_ACURRENT" hidden="1">#REF!</definedName>
    <definedName name="__123Graph_ADEPOSIT" localSheetId="0" hidden="1">#REF!</definedName>
    <definedName name="__123Graph_ADEPOSIT" localSheetId="1" hidden="1">#REF!</definedName>
    <definedName name="__123Graph_ADEPOSIT" hidden="1">#REF!</definedName>
    <definedName name="__123Graph_AEANMIX92" localSheetId="0" hidden="1">#REF!</definedName>
    <definedName name="__123Graph_AEANMIX92" localSheetId="1" hidden="1">#REF!</definedName>
    <definedName name="__123Graph_AEANMIX92" hidden="1">#REF!</definedName>
    <definedName name="__123Graph_AINCSPRD" hidden="1">#REF!</definedName>
    <definedName name="__123Graph_AINTEREST" localSheetId="0" hidden="1">#REF!</definedName>
    <definedName name="__123Graph_AINTEREST" localSheetId="1" hidden="1">#REF!</definedName>
    <definedName name="__123Graph_AINTEREST" hidden="1">#REF!</definedName>
    <definedName name="__123Graph_AMARGINSL" hidden="1">#REF!</definedName>
    <definedName name="__123Graph_AMISMATCH" hidden="1">#REF!</definedName>
    <definedName name="__123Graph_ANEDGAP" hidden="1">#REF!</definedName>
    <definedName name="__123Graph_ANEDMM" hidden="1">#REF!</definedName>
    <definedName name="__123Graph_ANFGAP" hidden="1">#REF!</definedName>
    <definedName name="__123Graph_ANFMM" hidden="1">#REF!</definedName>
    <definedName name="__123Graph_APERGAP" hidden="1">#REF!</definedName>
    <definedName name="__123Graph_APERMMM" hidden="1">#REF!</definedName>
    <definedName name="__123Graph_ARETAIL" hidden="1">#REF!</definedName>
    <definedName name="__123Graph_ASTAFF" hidden="1">#REF!</definedName>
    <definedName name="__123Graph_AWHOLESALE" hidden="1">#REF!</definedName>
    <definedName name="__123Graph_B" localSheetId="0" hidden="1">#REF!</definedName>
    <definedName name="__123Graph_B" localSheetId="1" hidden="1">#REF!</definedName>
    <definedName name="__123Graph_B" hidden="1">#REF!</definedName>
    <definedName name="__123Graph_B." hidden="1">#REF!</definedName>
    <definedName name="__123Graph_BASSQLTY" localSheetId="0" hidden="1">#REF!</definedName>
    <definedName name="__123Graph_BASSQLTY" localSheetId="1" hidden="1">#REF!</definedName>
    <definedName name="__123Graph_BASSQLTY" hidden="1">#REF!</definedName>
    <definedName name="__123Graph_BAVGRATE" hidden="1">#REF!</definedName>
    <definedName name="__123Graph_BCHART1" localSheetId="0" hidden="1">#REF!</definedName>
    <definedName name="__123Graph_BCHART1" localSheetId="1" hidden="1">#REF!</definedName>
    <definedName name="__123Graph_BCHART1" hidden="1">#REF!</definedName>
    <definedName name="__123Graph_BCHART2" localSheetId="0" hidden="1">#REF!</definedName>
    <definedName name="__123Graph_BCHART2" localSheetId="1" hidden="1">#REF!</definedName>
    <definedName name="__123Graph_BCHART2" hidden="1">#REF!</definedName>
    <definedName name="__123Graph_BCHART3" hidden="1">#REF!</definedName>
    <definedName name="__123Graph_BCURRENT" hidden="1">#REF!</definedName>
    <definedName name="__123Graph_BDEPOSIT" hidden="1">#REF!</definedName>
    <definedName name="__123Graph_BEANMIX92" hidden="1">#REF!</definedName>
    <definedName name="__123Graph_BINCSPRD" hidden="1">#REF!</definedName>
    <definedName name="__123Graph_BINTEREST" hidden="1">#REF!</definedName>
    <definedName name="__123Graph_BMARGINSL" hidden="1">#REF!</definedName>
    <definedName name="__123Graph_BMISMATCH" hidden="1">#REF!</definedName>
    <definedName name="__123Graph_BNEDGAP" hidden="1">#REF!</definedName>
    <definedName name="__123Graph_BNFGAP" hidden="1">#REF!</definedName>
    <definedName name="__123Graph_BPERGAP" hidden="1">#REF!</definedName>
    <definedName name="__123Graph_BSTAFF" hidden="1">#REF!</definedName>
    <definedName name="__123Graph_C" hidden="1">#REF!</definedName>
    <definedName name="__123Graph_C." hidden="1">#REF!</definedName>
    <definedName name="__123Graph_CAVGRATE" hidden="1">#REF!</definedName>
    <definedName name="__123Graph_CCHART1" localSheetId="0" hidden="1">#REF!</definedName>
    <definedName name="__123Graph_CCHART1" localSheetId="1" hidden="1">#REF!</definedName>
    <definedName name="__123Graph_CCHART1" hidden="1">#REF!</definedName>
    <definedName name="__123Graph_CCHART2" localSheetId="0" hidden="1">#REF!</definedName>
    <definedName name="__123Graph_CCHART2" localSheetId="1" hidden="1">#REF!</definedName>
    <definedName name="__123Graph_CCHART2" hidden="1">#REF!</definedName>
    <definedName name="__123Graph_CCHART3" localSheetId="0" hidden="1">#REF!</definedName>
    <definedName name="__123Graph_CCHART3" localSheetId="1" hidden="1">#REF!</definedName>
    <definedName name="__123Graph_CCHART3" hidden="1">#REF!</definedName>
    <definedName name="__123Graph_CCURRENT" hidden="1">#REF!</definedName>
    <definedName name="__123Graph_CDEPOSIT" hidden="1">#REF!</definedName>
    <definedName name="__123Graph_CINCSPRD" hidden="1">#REF!</definedName>
    <definedName name="__123Graph_CMISMATCH" hidden="1">#REF!</definedName>
    <definedName name="__123Graph_D" localSheetId="0" hidden="1">#REF!</definedName>
    <definedName name="__123Graph_D" localSheetId="1" hidden="1">#REF!</definedName>
    <definedName name="__123Graph_D" hidden="1">#REF!</definedName>
    <definedName name="__123Graph_DAVGRATE" hidden="1">#REF!</definedName>
    <definedName name="__123Graph_DCHART1" localSheetId="0" hidden="1">#REF!</definedName>
    <definedName name="__123Graph_DCHART1" localSheetId="1" hidden="1">#REF!</definedName>
    <definedName name="__123Graph_DCHART1" hidden="1">#REF!</definedName>
    <definedName name="__123Graph_DCHART2" localSheetId="0" hidden="1">#REF!</definedName>
    <definedName name="__123Graph_DCHART2" localSheetId="1" hidden="1">#REF!</definedName>
    <definedName name="__123Graph_DCHART2" hidden="1">#REF!</definedName>
    <definedName name="__123Graph_DCHART3" localSheetId="0" hidden="1">#REF!</definedName>
    <definedName name="__123Graph_DCHART3" localSheetId="1" hidden="1">#REF!</definedName>
    <definedName name="__123Graph_DCHART3" hidden="1">#REF!</definedName>
    <definedName name="__123Graph_DCURRENT" hidden="1">#REF!</definedName>
    <definedName name="__123Graph_DDEPOSIT" hidden="1">#REF!</definedName>
    <definedName name="__123Graph_DMISMATCH" hidden="1">#REF!</definedName>
    <definedName name="__123Graph_E" hidden="1">#REF!</definedName>
    <definedName name="__123Graph_ECHART1" hidden="1">#REF!</definedName>
    <definedName name="__123Graph_ECHART2" hidden="1">#REF!</definedName>
    <definedName name="__123Graph_ECHART3" hidden="1">#REF!</definedName>
    <definedName name="__123Graph_ECURRENT" hidden="1">#REF!</definedName>
    <definedName name="__123Graph_F" hidden="1">#REF!</definedName>
    <definedName name="__123Graph_LBL_A" hidden="1">#REF!</definedName>
    <definedName name="__123Graph_LBL_AAVGRATE" hidden="1">#REF!</definedName>
    <definedName name="__123Graph_LBL_ADEPOSIT" hidden="1">#REF!</definedName>
    <definedName name="__123Graph_LBL_AINCSPRD" hidden="1">#REF!</definedName>
    <definedName name="__123Graph_LBL_B" hidden="1">#REF!</definedName>
    <definedName name="__123Graph_LBL_BAVGRATE" hidden="1">#REF!</definedName>
    <definedName name="__123Graph_LBL_BINCSPRD" hidden="1">#REF!</definedName>
    <definedName name="__123Graph_LBL_C" hidden="1">#REF!</definedName>
    <definedName name="__123Graph_LBL_CAVGRATE" hidden="1">#REF!</definedName>
    <definedName name="__123Graph_LBL_CINCSPRD" hidden="1">#REF!</definedName>
    <definedName name="__123Graph_X" localSheetId="0" hidden="1">#REF!</definedName>
    <definedName name="__123Graph_X" localSheetId="1" hidden="1">#REF!</definedName>
    <definedName name="__123Graph_X" hidden="1">#REF!</definedName>
    <definedName name="__123Graph_X." hidden="1">#REF!</definedName>
    <definedName name="__123Graph_XASSQLTY" hidden="1">#REF!</definedName>
    <definedName name="__123Graph_XAVGRATE" hidden="1">#REF!</definedName>
    <definedName name="__123Graph_XDEPOSIT" hidden="1">#REF!</definedName>
    <definedName name="__123Graph_XEANMIX92" hidden="1">#REF!</definedName>
    <definedName name="__123Graph_XINCEXP" hidden="1">#REF!</definedName>
    <definedName name="__123Graph_XINCSPRD" hidden="1">#REF!</definedName>
    <definedName name="__123Graph_XINTEREST" hidden="1">#REF!</definedName>
    <definedName name="__123Graph_XPREPROFIT" hidden="1">#REF!</definedName>
    <definedName name="__123Graph_XPRETASSETS" hidden="1">#REF!</definedName>
    <definedName name="__123Graph_XRETAIL" hidden="1">#REF!</definedName>
    <definedName name="__123Graph_XSHAFUNDS" hidden="1">#REF!</definedName>
    <definedName name="__123Graph_XSTAFF" localSheetId="0" hidden="1">#REF!</definedName>
    <definedName name="__123Graph_XSTAFF" localSheetId="1" hidden="1">#REF!</definedName>
    <definedName name="__123Graph_XSTAFF" hidden="1">#REF!</definedName>
    <definedName name="__123Graph_XTASSETS" hidden="1">#REF!</definedName>
    <definedName name="__123Graph_XTEXPENSES" hidden="1">#REF!</definedName>
    <definedName name="__123Graph_XTINCOME" hidden="1">#REF!</definedName>
    <definedName name="__123Graph_XWHOLESALE" hidden="1">#REF!</definedName>
    <definedName name="__2__123Graph_A??_4" hidden="1">#REF!</definedName>
    <definedName name="__2__123Graph_ACHART_2" hidden="1">#REF!</definedName>
    <definedName name="__2__123Graph_A圖表_2" localSheetId="0" hidden="1">#REF!</definedName>
    <definedName name="__2__123Graph_A圖表_2" localSheetId="1" hidden="1">#REF!</definedName>
    <definedName name="__2__123Graph_A圖表_2" hidden="1">#REF!</definedName>
    <definedName name="__2__123Graph_A圖表_4" hidden="1">#REF!</definedName>
    <definedName name="__3__123Graph_A圖表_2" localSheetId="0" hidden="1">#REF!</definedName>
    <definedName name="__3__123Graph_A圖表_2" localSheetId="1" hidden="1">#REF!</definedName>
    <definedName name="__3__123Graph_A圖表_2" hidden="1">#REF!</definedName>
    <definedName name="__3__123Graph_A圖表_4" localSheetId="0" hidden="1">#REF!</definedName>
    <definedName name="__3__123Graph_A圖表_4" localSheetId="1" hidden="1">#REF!</definedName>
    <definedName name="__3__123Graph_A圖表_4" hidden="1">#REF!</definedName>
    <definedName name="__3__123Graph_LBL_A圖表_4" hidden="1">#REF!</definedName>
    <definedName name="__3__123Graph_XCHART_2" hidden="1">#REF!</definedName>
    <definedName name="__4__123Graph_A圖表_4" hidden="1">#REF!</definedName>
    <definedName name="__4__123Graph_LBL_A圖表_4" hidden="1">#REF!</definedName>
    <definedName name="__4__123Graph_X圖表_2" hidden="1">#REF!</definedName>
    <definedName name="__5__123Graph_X圖表_2" hidden="1">#REF!</definedName>
    <definedName name="__6__123Graph_A圖表_4" hidden="1">#REF!</definedName>
    <definedName name="__9__123Graph_LBL_A圖表_4" hidden="1">#REF!</definedName>
    <definedName name="__a1" hidden="1">{"'Sheet1'!$L$16"}</definedName>
    <definedName name="__a129" hidden="1">{"Offgrid",#N/A,FALSE,"OFFGRID";"Region",#N/A,FALSE,"REGION";"Offgrid -2",#N/A,FALSE,"OFFGRID";"WTP",#N/A,FALSE,"WTP";"WTP -2",#N/A,FALSE,"WTP";"Project",#N/A,FALSE,"PROJECT";"Summary -2",#N/A,FALSE,"SUMMARY"}</definedName>
    <definedName name="__a130" hidden="1">{"Offgrid",#N/A,FALSE,"OFFGRID";"Region",#N/A,FALSE,"REGION";"Offgrid -2",#N/A,FALSE,"OFFGRID";"WTP",#N/A,FALSE,"WTP";"WTP -2",#N/A,FALSE,"WTP";"Project",#N/A,FALSE,"PROJECT";"Summary -2",#N/A,FALSE,"SUMMARY"}</definedName>
    <definedName name="__ABA1">#REF!</definedName>
    <definedName name="__ABJ910">#REF!</definedName>
    <definedName name="__ACT93">#REF!</definedName>
    <definedName name="__ADE210">#REF!</definedName>
    <definedName name="__Adj1">#REF!</definedName>
    <definedName name="__ADJ810">#REF!</definedName>
    <definedName name="__ALA210">#REF!</definedName>
    <definedName name="__APP220" localSheetId="0">#REF!</definedName>
    <definedName name="__APP220" localSheetId="1">#REF!</definedName>
    <definedName name="__APP220">#REF!</definedName>
    <definedName name="__APP810" localSheetId="0">#REF!</definedName>
    <definedName name="__APP810" localSheetId="1">#REF!</definedName>
    <definedName name="__APP810">#REF!</definedName>
    <definedName name="__APP910" localSheetId="0">#REF!</definedName>
    <definedName name="__APP910" localSheetId="1">#REF!</definedName>
    <definedName name="__APP910">#REF!</definedName>
    <definedName name="__APR06">#REF!</definedName>
    <definedName name="__ARB800" localSheetId="0">#REF!</definedName>
    <definedName name="__ARB800" localSheetId="1">#REF!</definedName>
    <definedName name="__ARB800">#REF!</definedName>
    <definedName name="__Arr1" localSheetId="0">#REF!</definedName>
    <definedName name="__Arr1" localSheetId="1">#REF!</definedName>
    <definedName name="__Arr1">#REF!</definedName>
    <definedName name="__b3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__bb1" hidden="1">{#N/A,#N/A,FALSE,"Margin_Detail";#N/A,#N/A,FALSE,"Margin";#N/A,#N/A,FALSE,"JTD_Margin Detail";#N/A,#N/A,FALSE,"JTD Margin";#N/A,#N/A,FALSE,"Cashflow Detail for Balance ";#N/A,#N/A,FALSE,"Balance"}</definedName>
    <definedName name="__Bon1" localSheetId="0">#REF!</definedName>
    <definedName name="__Bon1" localSheetId="1">#REF!</definedName>
    <definedName name="__Bon1">#REF!</definedName>
    <definedName name="__Bon2">#REF!</definedName>
    <definedName name="__Bon3">#REF!</definedName>
    <definedName name="__BRD810">#REF!</definedName>
    <definedName name="__BRD910">#REF!</definedName>
    <definedName name="__BRM810">#REF!</definedName>
    <definedName name="__cat2">#REF!</definedName>
    <definedName name="__cat3">#REF!</definedName>
    <definedName name="__cc1" hidden="1">{#N/A,#N/A,FALSE,"Margin_Detail";#N/A,#N/A,FALSE,"Margin";#N/A,#N/A,FALSE,"JTD_Margin Detail";#N/A,#N/A,FALSE,"JTD Margin";#N/A,#N/A,FALSE,"Cashflow Detail for Balance ";#N/A,#N/A,FALSE,"Balance"}</definedName>
    <definedName name="__ccc1" hidden="1">{#N/A,#N/A,FALSE,"Margin_Detail";#N/A,#N/A,FALSE,"Margin";#N/A,#N/A,FALSE,"JTD_Margin Detail";#N/A,#N/A,FALSE,"JTD Margin";#N/A,#N/A,FALSE,"Cashflow Detail for Balance ";#N/A,#N/A,FALSE,"Balance"}</definedName>
    <definedName name="__CRK220">#REF!</definedName>
    <definedName name="__CRK810">#REF!</definedName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2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dd1" hidden="1">{#N/A,#N/A,FALSE,"FY 97 Summary Dollars";#N/A,#N/A,FALSE,"JHP's View of FTE's";#N/A,#N/A,FALSE,"FY Summary FTE's";#N/A,#N/A,FALSE,"FY Summary Days";#N/A,#N/A,FALSE,"PAR 2.1 MARS";#N/A,#N/A,FALSE,"PAR 2.2 CGTC PA";#N/A,#N/A,FALSE,"PAR 3.0 CRMC PA";#N/A,#N/A,FALSE,"PAR 4.0 Intl. Acct.";#N/A,#N/A,FALSE,"FY 97 Application Support";#N/A,#N/A,FALSE,"FY 97 Project Management";#N/A,#N/A,FALSE,"Out of Pocket Expenses"}</definedName>
    <definedName name="__Dec02">#REF!</definedName>
    <definedName name="__Dec03">#REF!</definedName>
    <definedName name="__EBU310">#REF!</definedName>
    <definedName name="__ent1">#REF!</definedName>
    <definedName name="__ent2">#REF!</definedName>
    <definedName name="__ent3">#REF!</definedName>
    <definedName name="__FDS_HYPERLINK_TOGGLE_STATE__" hidden="1">"ON"</definedName>
    <definedName name="__FEB1">#REF!</definedName>
    <definedName name="__FEB2">#REF!</definedName>
    <definedName name="__fer2">#REF!</definedName>
    <definedName name="__fff1" hidden="1">{#N/A,#N/A,FALSE,"Margin_Detail";#N/A,#N/A,FALSE,"Margin";#N/A,#N/A,FALSE,"JTD_Margin Detail";#N/A,#N/A,FALSE,"JTD Margin";#N/A,#N/A,FALSE,"Cashflow Detail for Balance ";#N/A,#N/A,FALSE,"Balance"}</definedName>
    <definedName name="__fff11" hidden="1">{#N/A,#N/A,FALSE,"Margin_Detail";#N/A,#N/A,FALSE,"Margin";#N/A,#N/A,FALSE,"JTD_Margin Detail";#N/A,#N/A,FALSE,"JTD Margin";#N/A,#N/A,FALSE,"Cashflow Detail for Balance ";#N/A,#N/A,FALSE,"Balance"}</definedName>
    <definedName name="__FIN1">#REF!</definedName>
    <definedName name="__fin10">#REF!</definedName>
    <definedName name="__fin11">#REF!</definedName>
    <definedName name="__fin15">#REF!</definedName>
    <definedName name="__FIN2">#REF!</definedName>
    <definedName name="__FIN3">#REF!</definedName>
    <definedName name="__FIN4">#REF!</definedName>
    <definedName name="__FIN5">#REF!</definedName>
    <definedName name="__FIN6">#REF!</definedName>
    <definedName name="__FIN7">#REF!</definedName>
    <definedName name="__FIN8" localSheetId="0">#REF!</definedName>
    <definedName name="__FIN8" localSheetId="1">#REF!</definedName>
    <definedName name="__FIN8">#REF!</definedName>
    <definedName name="__fin9" localSheetId="0">#REF!</definedName>
    <definedName name="__fin9" localSheetId="1">#REF!</definedName>
    <definedName name="__fin9">#REF!</definedName>
    <definedName name="__gbp2">#REF!</definedName>
    <definedName name="__GMB190" localSheetId="0">#REF!</definedName>
    <definedName name="__GMB190" localSheetId="1">#REF!</definedName>
    <definedName name="__GMB190">#REF!</definedName>
    <definedName name="__h1" hidden="1">{"'TDTGT (theo Dphuong)'!$A$4:$F$75"}</definedName>
    <definedName name="__hdd1" hidden="1">{#N/A,#N/A,FALSE,"Margin_Detail";#N/A,#N/A,FALSE,"Margin";#N/A,#N/A,FALSE,"JTD_Margin Detail";#N/A,#N/A,FALSE,"JTD Margin";#N/A,#N/A,FALSE,"Cashflow Detail for Balance ";#N/A,#N/A,FALSE,"Balance"}</definedName>
    <definedName name="__hk1" hidden="1">{#N/A,#N/A,FALSE,"Margin_Detail";#N/A,#N/A,FALSE,"Margin";#N/A,#N/A,FALSE,"JTD_Margin Detail";#N/A,#N/A,FALSE,"JTD Margin";#N/A,#N/A,FALSE,"Cashflow Detail for Balance ";#N/A,#N/A,FALSE,"Balance"}</definedName>
    <definedName name="__IBD220">#REF!</definedName>
    <definedName name="__IBF210">#REF!</definedName>
    <definedName name="__IDJ210">#REF!</definedName>
    <definedName name="__IKG210">#REF!</definedName>
    <definedName name="__IKH810">#REF!</definedName>
    <definedName name="__IKJ230">#REF!</definedName>
    <definedName name="__IKJ810">#REF!</definedName>
    <definedName name="__IKJ910">#REF!</definedName>
    <definedName name="__IKP410">#REF!</definedName>
    <definedName name="__IntlFixup" hidden="1">TRUE</definedName>
    <definedName name="__IntlFixupTable" hidden="1">#REF!</definedName>
    <definedName name="__ISR610">#REF!</definedName>
    <definedName name="__JAN02">#REF!</definedName>
    <definedName name="__JAN2">#REF!</definedName>
    <definedName name="__jnl09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jnl09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jnl09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jnl099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jnl099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jnl099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jnl0999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jnl0999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jnl0999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jnl09999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jnl09999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jnl09999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jnl3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jnl3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jnl3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jnl36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jnl36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jnl36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jnl4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jnl4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jnl4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jnl6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jnl6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jnl6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jnl60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jnl60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jnl6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jnl7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jnl7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jnl7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jnl777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jnl777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jnl777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jnl8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jnl8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jnl8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jnl888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jnl888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jnl888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jnl9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jnl9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jnl9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jnl90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jnl90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jnl9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Ke1">#REF!</definedName>
    <definedName name="__Ke2">#REF!</definedName>
    <definedName name="__knp666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knp666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knp666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knp88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knp88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knp88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kpi10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kpi10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kpi1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kpi30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kpi30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kpi3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kpi31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kpi31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kpi3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kpi33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kpi33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kpi33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kpi333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kpi333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kpi333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kpi4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kpi4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kpi4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kpi40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kpi40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kpi4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kpi5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kpi5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kpi5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kpi55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kpi55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kpi55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kpi7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kpi7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kpi7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kpi777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kpi777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kpi777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kpi8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kpi8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kpi8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_LAI2000" localSheetId="0">#REF!</definedName>
    <definedName name="__LAI2000" localSheetId="1">#REF!</definedName>
    <definedName name="__LAI2000">#REF!</definedName>
    <definedName name="__LAI4000" localSheetId="0">#REF!</definedName>
    <definedName name="__LAI4000" localSheetId="1">#REF!</definedName>
    <definedName name="__LAI4000">#REF!</definedName>
    <definedName name="__LKH810" localSheetId="0">#REF!</definedName>
    <definedName name="__LKH810" localSheetId="1">#REF!</definedName>
    <definedName name="__LKH810">#REF!</definedName>
    <definedName name="__LKK210">#REF!</definedName>
    <definedName name="__ll1" hidden="1">{#N/A,#N/A,FALSE,"Margin_Detail";#N/A,#N/A,FALSE,"Margin";#N/A,#N/A,FALSE,"JTD_Margin Detail";#N/A,#N/A,FALSE,"JTD Margin";#N/A,#N/A,FALSE,"Cashflow Detail for Balance ";#N/A,#N/A,FALSE,"Balance"}</definedName>
    <definedName name="__LPJ210">#REF!</definedName>
    <definedName name="__m4" hidden="1">{"'Sheet1'!$L$16"}</definedName>
    <definedName name="__MA1">#REF!</definedName>
    <definedName name="__MA10">#REF!</definedName>
    <definedName name="__MA11">#REF!</definedName>
    <definedName name="__MA12">#REF!</definedName>
    <definedName name="__MA13">#REF!</definedName>
    <definedName name="__MA14">#REF!</definedName>
    <definedName name="__MA15">#REF!</definedName>
    <definedName name="__MA16">#REF!</definedName>
    <definedName name="__MA17">#REF!</definedName>
    <definedName name="__MA18">#REF!</definedName>
    <definedName name="__MA19">#REF!</definedName>
    <definedName name="__MA2">#REF!</definedName>
    <definedName name="__MA20">#REF!</definedName>
    <definedName name="__MA21">#REF!</definedName>
    <definedName name="__MA22">#REF!</definedName>
    <definedName name="__MA23">#REF!</definedName>
    <definedName name="__MA24">#REF!</definedName>
    <definedName name="__MA25">#REF!</definedName>
    <definedName name="__MA26">#REF!</definedName>
    <definedName name="__MA27">#REF!</definedName>
    <definedName name="__MA28">#REF!</definedName>
    <definedName name="__MA29">#REF!</definedName>
    <definedName name="__MA3">#REF!</definedName>
    <definedName name="__MA30">#REF!</definedName>
    <definedName name="__MA31">#REF!</definedName>
    <definedName name="__MA32">#REF!</definedName>
    <definedName name="__MA33">#REF!</definedName>
    <definedName name="__MA34">#REF!</definedName>
    <definedName name="__MA35">#REF!</definedName>
    <definedName name="__MA36">#REF!</definedName>
    <definedName name="__MA37">#REF!</definedName>
    <definedName name="__MA38">#REF!</definedName>
    <definedName name="__MA39">#REF!</definedName>
    <definedName name="__MA4">#REF!</definedName>
    <definedName name="__MA40">#REF!</definedName>
    <definedName name="__MA41">#REF!</definedName>
    <definedName name="__ma42">#REF!</definedName>
    <definedName name="__MA5">#REF!</definedName>
    <definedName name="__MA6">#REF!</definedName>
    <definedName name="__MA7">#REF!</definedName>
    <definedName name="__MA8">#REF!</definedName>
    <definedName name="__MA9">#REF!</definedName>
    <definedName name="__MAR1">#REF!</definedName>
    <definedName name="__MAR2">#REF!</definedName>
    <definedName name="__MAY06">#REF!</definedName>
    <definedName name="__May07" hidden="1">{"'TDTGT (theo Dphuong)'!$A$4:$F$75"}</definedName>
    <definedName name="__May1" localSheetId="0">#REF!</definedName>
    <definedName name="__May1" localSheetId="1">#REF!</definedName>
    <definedName name="__May1">#REF!</definedName>
    <definedName name="__May2" localSheetId="0">#REF!</definedName>
    <definedName name="__May2" localSheetId="1">#REF!</definedName>
    <definedName name="__May2">#REF!</definedName>
    <definedName name="__MB1">#REF!</definedName>
    <definedName name="__MB10">#REF!</definedName>
    <definedName name="__MB11">#REF!</definedName>
    <definedName name="__MB12">#REF!</definedName>
    <definedName name="__MB13">#REF!</definedName>
    <definedName name="__MB14">#REF!</definedName>
    <definedName name="__MB15">#REF!</definedName>
    <definedName name="__MB16">#REF!</definedName>
    <definedName name="__MB17">#REF!</definedName>
    <definedName name="__MB18">#REF!</definedName>
    <definedName name="__MB19">#REF!</definedName>
    <definedName name="__MB2">#REF!</definedName>
    <definedName name="__mb20">#REF!</definedName>
    <definedName name="__MB21">#REF!</definedName>
    <definedName name="__MB22">#REF!</definedName>
    <definedName name="__MB23">#REF!</definedName>
    <definedName name="__MB24">#REF!</definedName>
    <definedName name="__MB25">#REF!</definedName>
    <definedName name="__MB26">#REF!</definedName>
    <definedName name="__MB27">#REF!</definedName>
    <definedName name="__MB28">#REF!</definedName>
    <definedName name="__MB29">#REF!</definedName>
    <definedName name="__MB3">#REF!</definedName>
    <definedName name="__MB30">#REF!</definedName>
    <definedName name="__MB31">#REF!</definedName>
    <definedName name="__MB32">#REF!</definedName>
    <definedName name="__MB33">#REF!</definedName>
    <definedName name="__MB34">#REF!</definedName>
    <definedName name="__MB35">#REF!</definedName>
    <definedName name="__MB36">#REF!</definedName>
    <definedName name="__MB37">#REF!</definedName>
    <definedName name="__MB38">#REF!</definedName>
    <definedName name="__MB39">#REF!</definedName>
    <definedName name="__MB4">#REF!</definedName>
    <definedName name="__MB40">#REF!</definedName>
    <definedName name="__MB41">#REF!</definedName>
    <definedName name="__mb42">#REF!</definedName>
    <definedName name="__MB5">#REF!</definedName>
    <definedName name="__MB6">#REF!</definedName>
    <definedName name="__MB7">#REF!</definedName>
    <definedName name="__MB8">#REF!</definedName>
    <definedName name="__MB9">#REF!</definedName>
    <definedName name="__ME1" localSheetId="0">#REF!</definedName>
    <definedName name="__ME1" localSheetId="1">#REF!</definedName>
    <definedName name="__ME1">#REF!</definedName>
    <definedName name="__ME10" localSheetId="0">#REF!</definedName>
    <definedName name="__ME10" localSheetId="1">#REF!</definedName>
    <definedName name="__ME10">#REF!</definedName>
    <definedName name="__ME11" localSheetId="0">#REF!</definedName>
    <definedName name="__ME11" localSheetId="1">#REF!</definedName>
    <definedName name="__ME11">#REF!</definedName>
    <definedName name="__ME12">#REF!</definedName>
    <definedName name="__ME13">#REF!</definedName>
    <definedName name="__ME14">#REF!</definedName>
    <definedName name="__ME15">#REF!</definedName>
    <definedName name="__ME16">#REF!</definedName>
    <definedName name="__ME17">#REF!</definedName>
    <definedName name="__ME18">#REF!</definedName>
    <definedName name="__ME19">#REF!</definedName>
    <definedName name="__ME2">#REF!</definedName>
    <definedName name="__ME20">#REF!</definedName>
    <definedName name="__ME21">#REF!</definedName>
    <definedName name="__ME22">#REF!</definedName>
    <definedName name="__ME23">#REF!</definedName>
    <definedName name="__ME24">#REF!</definedName>
    <definedName name="__ME25">#REF!</definedName>
    <definedName name="__ME26">#REF!</definedName>
    <definedName name="__ME27">#REF!</definedName>
    <definedName name="__ME28">#REF!</definedName>
    <definedName name="__ME29">#REF!</definedName>
    <definedName name="__ME3">#REF!</definedName>
    <definedName name="__ME30">#REF!</definedName>
    <definedName name="__ME31">#REF!</definedName>
    <definedName name="__ME32">#REF!</definedName>
    <definedName name="__ME33">#REF!</definedName>
    <definedName name="__ME34">#REF!</definedName>
    <definedName name="__ME35">#REF!</definedName>
    <definedName name="__ME36">#REF!</definedName>
    <definedName name="__ME37">#REF!</definedName>
    <definedName name="__ME38">#REF!</definedName>
    <definedName name="__ME39">#REF!</definedName>
    <definedName name="__ME4">#REF!</definedName>
    <definedName name="__ME40">#REF!</definedName>
    <definedName name="__ME41">#REF!</definedName>
    <definedName name="__ME5">#REF!</definedName>
    <definedName name="__ME6">#REF!</definedName>
    <definedName name="__ME7">#REF!</definedName>
    <definedName name="__ME8">#REF!</definedName>
    <definedName name="__ME9">#REF!</definedName>
    <definedName name="__ML1">#REF!</definedName>
    <definedName name="__ML10">#REF!</definedName>
    <definedName name="__ML11">#REF!</definedName>
    <definedName name="__ML12">#REF!</definedName>
    <definedName name="__ML13">#REF!</definedName>
    <definedName name="__ML14">#REF!</definedName>
    <definedName name="__ML15">#REF!</definedName>
    <definedName name="__ML16">#REF!</definedName>
    <definedName name="__ML17">#REF!</definedName>
    <definedName name="__ML18">#REF!</definedName>
    <definedName name="__ML19">#REF!</definedName>
    <definedName name="__ML2">#REF!</definedName>
    <definedName name="__ML20">#REF!</definedName>
    <definedName name="__ML21">#REF!</definedName>
    <definedName name="__ML22">#REF!</definedName>
    <definedName name="__ML23">#REF!</definedName>
    <definedName name="__ML24">#REF!</definedName>
    <definedName name="__ML25">#REF!</definedName>
    <definedName name="__ML26">#REF!</definedName>
    <definedName name="__ML27">#REF!</definedName>
    <definedName name="__ML28">#REF!</definedName>
    <definedName name="__ML29">#REF!</definedName>
    <definedName name="__ML3">#REF!</definedName>
    <definedName name="__ML30">#REF!</definedName>
    <definedName name="__ML31">#REF!</definedName>
    <definedName name="__ML32">#REF!</definedName>
    <definedName name="__ML33">#REF!</definedName>
    <definedName name="__ML34">#REF!</definedName>
    <definedName name="__ML35">#REF!</definedName>
    <definedName name="__ML36">#REF!</definedName>
    <definedName name="__ML37">#REF!</definedName>
    <definedName name="__ML38">#REF!</definedName>
    <definedName name="__ML39">#REF!</definedName>
    <definedName name="__ML4">#REF!</definedName>
    <definedName name="__ML40">#REF!</definedName>
    <definedName name="__ML41">#REF!</definedName>
    <definedName name="__ML42">#REF!</definedName>
    <definedName name="__ML5">#REF!</definedName>
    <definedName name="__ML6">#REF!</definedName>
    <definedName name="__ML7">#REF!</definedName>
    <definedName name="__ML8">#REF!</definedName>
    <definedName name="__ML9">#REF!</definedName>
    <definedName name="__MRN210" localSheetId="0">#REF!</definedName>
    <definedName name="__MRN210" localSheetId="1">#REF!</definedName>
    <definedName name="__MRN210">#REF!</definedName>
    <definedName name="__new2" localSheetId="0">#REF!</definedName>
    <definedName name="__new2" localSheetId="1">#REF!</definedName>
    <definedName name="__new2">#REF!</definedName>
    <definedName name="__new3" localSheetId="0">#REF!</definedName>
    <definedName name="__new3" localSheetId="1">#REF!</definedName>
    <definedName name="__new3">#REF!</definedName>
    <definedName name="__NOS1" hidden="1">{#N/A,#N/A,FALSE,"Assessment";#N/A,#N/A,FALSE,"Staffing";#N/A,#N/A,FALSE,"Hires";#N/A,#N/A,FALSE,"Assumptions"}</definedName>
    <definedName name="__NSO2" hidden="1">{"'Sheet1'!$L$16"}</definedName>
    <definedName name="__OBA210">#REF!</definedName>
    <definedName name="__oct06">#REF!</definedName>
    <definedName name="__oct09">#REF!</definedName>
    <definedName name="__oct2009">#REF!</definedName>
    <definedName name="__OKE210">#REF!</definedName>
    <definedName name="__old1" hidden="1">#REF!</definedName>
    <definedName name="__old3" hidden="1">#REF!</definedName>
    <definedName name="__ONK810" localSheetId="0">#REF!</definedName>
    <definedName name="__ONK810" localSheetId="1">#REF!</definedName>
    <definedName name="__ONK810">#REF!</definedName>
    <definedName name="__PDA1">#REF!</definedName>
    <definedName name="__PDA3">#REF!</definedName>
    <definedName name="__PG1" localSheetId="0">#REF!</definedName>
    <definedName name="__PG1" localSheetId="1">#REF!</definedName>
    <definedName name="__PG1">#REF!</definedName>
    <definedName name="__PG2" localSheetId="0">#REF!</definedName>
    <definedName name="__PG2" localSheetId="1">#REF!</definedName>
    <definedName name="__PG2">#REF!</definedName>
    <definedName name="__PG3" localSheetId="0">#REF!</definedName>
    <definedName name="__PG3" localSheetId="1">#REF!</definedName>
    <definedName name="__PG3">#REF!</definedName>
    <definedName name="__PG4">#REF!</definedName>
    <definedName name="__PG5">#REF!</definedName>
    <definedName name="__PG6">#REF!</definedName>
    <definedName name="__PG7">#REF!</definedName>
    <definedName name="__PG8">#REF!</definedName>
    <definedName name="__PHC310">#REF!</definedName>
    <definedName name="__PHC910">#REF!</definedName>
    <definedName name="__PRB800">#REF!</definedName>
    <definedName name="__pru12" localSheetId="0" hidden="1">{#N/A,#N/A,FALSE,"Prem Report - Pru"}</definedName>
    <definedName name="__pru12" localSheetId="1" hidden="1">{#N/A,#N/A,FALSE,"Prem Report - Pru"}</definedName>
    <definedName name="__pru12" hidden="1">{#N/A,#N/A,FALSE,"Prem Report - Pru"}</definedName>
    <definedName name="__pru3" localSheetId="0" hidden="1">{#N/A,#N/A,FALSE,"Prem Report - Pru"}</definedName>
    <definedName name="__pru3" localSheetId="1" hidden="1">{#N/A,#N/A,FALSE,"Prem Report - Pru"}</definedName>
    <definedName name="__pru3" hidden="1">{#N/A,#N/A,FALSE,"Prem Report - Pru"}</definedName>
    <definedName name="__pru4" localSheetId="0" hidden="1">{#N/A,#N/A,FALSE,"Prem Report - Pru"}</definedName>
    <definedName name="__pru4" localSheetId="1" hidden="1">{#N/A,#N/A,FALSE,"Prem Report - Pru"}</definedName>
    <definedName name="__pru4" hidden="1">{#N/A,#N/A,FALSE,"Prem Report - Pru"}</definedName>
    <definedName name="__pru8" localSheetId="0" hidden="1">{#N/A,#N/A,FALSE,"Prem Report - Pru"}</definedName>
    <definedName name="__pru8" localSheetId="1" hidden="1">{#N/A,#N/A,FALSE,"Prem Report - Pru"}</definedName>
    <definedName name="__pru8" hidden="1">{#N/A,#N/A,FALSE,"Prem Report - Pru"}</definedName>
    <definedName name="__pru9" localSheetId="0" hidden="1">{#N/A,#N/A,FALSE,"Prem Report - Pru"}</definedName>
    <definedName name="__pru9" localSheetId="1" hidden="1">{#N/A,#N/A,FALSE,"Prem Report - Pru"}</definedName>
    <definedName name="__pru9" hidden="1">{#N/A,#N/A,FALSE,"Prem Report - Pru"}</definedName>
    <definedName name="__rbc10" localSheetId="0" hidden="1">{#N/A,#N/A,FALSE,"RBC Summary";#N/A,#N/A,FALSE,"RBC"}</definedName>
    <definedName name="__rbc10" localSheetId="1" hidden="1">{#N/A,#N/A,FALSE,"RBC Summary";#N/A,#N/A,FALSE,"RBC"}</definedName>
    <definedName name="__rbc10" hidden="1">{#N/A,#N/A,FALSE,"RBC Summary";#N/A,#N/A,FALSE,"RBC"}</definedName>
    <definedName name="__rbc11" localSheetId="0" hidden="1">{#N/A,#N/A,FALSE,"RBC Summary";#N/A,#N/A,FALSE,"RBC"}</definedName>
    <definedName name="__rbc11" localSheetId="1" hidden="1">{#N/A,#N/A,FALSE,"RBC Summary";#N/A,#N/A,FALSE,"RBC"}</definedName>
    <definedName name="__rbc11" hidden="1">{#N/A,#N/A,FALSE,"RBC Summary";#N/A,#N/A,FALSE,"RBC"}</definedName>
    <definedName name="__rbc12" localSheetId="0" hidden="1">{#N/A,#N/A,FALSE,"RBC Summary";#N/A,#N/A,FALSE,"RBC"}</definedName>
    <definedName name="__rbc12" localSheetId="1" hidden="1">{#N/A,#N/A,FALSE,"RBC Summary";#N/A,#N/A,FALSE,"RBC"}</definedName>
    <definedName name="__rbc12" hidden="1">{#N/A,#N/A,FALSE,"RBC Summary";#N/A,#N/A,FALSE,"RBC"}</definedName>
    <definedName name="__rbc15" localSheetId="0" hidden="1">{#N/A,#N/A,FALSE,"RBC Summary";#N/A,#N/A,FALSE,"RBC"}</definedName>
    <definedName name="__rbc15" localSheetId="1" hidden="1">{#N/A,#N/A,FALSE,"RBC Summary";#N/A,#N/A,FALSE,"RBC"}</definedName>
    <definedName name="__rbc15" hidden="1">{#N/A,#N/A,FALSE,"RBC Summary";#N/A,#N/A,FALSE,"RBC"}</definedName>
    <definedName name="__rbc20" localSheetId="0" hidden="1">{#N/A,#N/A,FALSE,"RBC Summary";#N/A,#N/A,FALSE,"RBC"}</definedName>
    <definedName name="__rbc20" localSheetId="1" hidden="1">{#N/A,#N/A,FALSE,"RBC Summary";#N/A,#N/A,FALSE,"RBC"}</definedName>
    <definedName name="__rbc20" hidden="1">{#N/A,#N/A,FALSE,"RBC Summary";#N/A,#N/A,FALSE,"RBC"}</definedName>
    <definedName name="__rbc3" localSheetId="0" hidden="1">{#N/A,#N/A,FALSE,"RBC Summary";#N/A,#N/A,FALSE,"RBC"}</definedName>
    <definedName name="__rbc3" localSheetId="1" hidden="1">{#N/A,#N/A,FALSE,"RBC Summary";#N/A,#N/A,FALSE,"RBC"}</definedName>
    <definedName name="__rbc3" hidden="1">{#N/A,#N/A,FALSE,"RBC Summary";#N/A,#N/A,FALSE,"RBC"}</definedName>
    <definedName name="__rbc30" localSheetId="0" hidden="1">{#N/A,#N/A,FALSE,"RBC Summary";#N/A,#N/A,FALSE,"RBC"}</definedName>
    <definedName name="__rbc30" localSheetId="1" hidden="1">{#N/A,#N/A,FALSE,"RBC Summary";#N/A,#N/A,FALSE,"RBC"}</definedName>
    <definedName name="__rbc30" hidden="1">{#N/A,#N/A,FALSE,"RBC Summary";#N/A,#N/A,FALSE,"RBC"}</definedName>
    <definedName name="__rbc32" localSheetId="0" hidden="1">{#N/A,#N/A,FALSE,"RBC Summary";#N/A,#N/A,FALSE,"RBC"}</definedName>
    <definedName name="__rbc32" localSheetId="1" hidden="1">{#N/A,#N/A,FALSE,"RBC Summary";#N/A,#N/A,FALSE,"RBC"}</definedName>
    <definedName name="__rbc32" hidden="1">{#N/A,#N/A,FALSE,"RBC Summary";#N/A,#N/A,FALSE,"RBC"}</definedName>
    <definedName name="__rbc33" localSheetId="0" hidden="1">{#N/A,#N/A,FALSE,"RBC Summary";#N/A,#N/A,FALSE,"RBC"}</definedName>
    <definedName name="__rbc33" localSheetId="1" hidden="1">{#N/A,#N/A,FALSE,"RBC Summary";#N/A,#N/A,FALSE,"RBC"}</definedName>
    <definedName name="__rbc33" hidden="1">{#N/A,#N/A,FALSE,"RBC Summary";#N/A,#N/A,FALSE,"RBC"}</definedName>
    <definedName name="__rbc36" localSheetId="0" hidden="1">{#N/A,#N/A,FALSE,"RBC Summary";#N/A,#N/A,FALSE,"RBC"}</definedName>
    <definedName name="__rbc36" localSheetId="1" hidden="1">{#N/A,#N/A,FALSE,"RBC Summary";#N/A,#N/A,FALSE,"RBC"}</definedName>
    <definedName name="__rbc36" hidden="1">{#N/A,#N/A,FALSE,"RBC Summary";#N/A,#N/A,FALSE,"RBC"}</definedName>
    <definedName name="__rbc4" localSheetId="0" hidden="1">{#N/A,#N/A,FALSE,"RBC Summary";#N/A,#N/A,FALSE,"RBC"}</definedName>
    <definedName name="__rbc4" localSheetId="1" hidden="1">{#N/A,#N/A,FALSE,"RBC Summary";#N/A,#N/A,FALSE,"RBC"}</definedName>
    <definedName name="__rbc4" hidden="1">{#N/A,#N/A,FALSE,"RBC Summary";#N/A,#N/A,FALSE,"RBC"}</definedName>
    <definedName name="__rbc40" localSheetId="0" hidden="1">{#N/A,#N/A,FALSE,"RBC Summary";#N/A,#N/A,FALSE,"RBC"}</definedName>
    <definedName name="__rbc40" localSheetId="1" hidden="1">{#N/A,#N/A,FALSE,"RBC Summary";#N/A,#N/A,FALSE,"RBC"}</definedName>
    <definedName name="__rbc40" hidden="1">{#N/A,#N/A,FALSE,"RBC Summary";#N/A,#N/A,FALSE,"RBC"}</definedName>
    <definedName name="__rbc5" localSheetId="0" hidden="1">{#N/A,#N/A,FALSE,"RBC Summary";#N/A,#N/A,FALSE,"RBC"}</definedName>
    <definedName name="__rbc5" localSheetId="1" hidden="1">{#N/A,#N/A,FALSE,"RBC Summary";#N/A,#N/A,FALSE,"RBC"}</definedName>
    <definedName name="__rbc5" hidden="1">{#N/A,#N/A,FALSE,"RBC Summary";#N/A,#N/A,FALSE,"RBC"}</definedName>
    <definedName name="__rbc6" localSheetId="0" hidden="1">{#N/A,#N/A,FALSE,"RBC Summary";#N/A,#N/A,FALSE,"RBC"}</definedName>
    <definedName name="__rbc6" localSheetId="1" hidden="1">{#N/A,#N/A,FALSE,"RBC Summary";#N/A,#N/A,FALSE,"RBC"}</definedName>
    <definedName name="__rbc6" hidden="1">{#N/A,#N/A,FALSE,"RBC Summary";#N/A,#N/A,FALSE,"RBC"}</definedName>
    <definedName name="__rbc60" localSheetId="0" hidden="1">{#N/A,#N/A,FALSE,"RBC Summary";#N/A,#N/A,FALSE,"RBC"}</definedName>
    <definedName name="__rbc60" localSheetId="1" hidden="1">{#N/A,#N/A,FALSE,"RBC Summary";#N/A,#N/A,FALSE,"RBC"}</definedName>
    <definedName name="__rbc60" hidden="1">{#N/A,#N/A,FALSE,"RBC Summary";#N/A,#N/A,FALSE,"RBC"}</definedName>
    <definedName name="__rbc7" localSheetId="0" hidden="1">{#N/A,#N/A,FALSE,"RBC Summary";#N/A,#N/A,FALSE,"RBC"}</definedName>
    <definedName name="__rbc7" localSheetId="1" hidden="1">{#N/A,#N/A,FALSE,"RBC Summary";#N/A,#N/A,FALSE,"RBC"}</definedName>
    <definedName name="__rbc7" hidden="1">{#N/A,#N/A,FALSE,"RBC Summary";#N/A,#N/A,FALSE,"RBC"}</definedName>
    <definedName name="__rbc9" localSheetId="0" hidden="1">{#N/A,#N/A,FALSE,"RBC Summary";#N/A,#N/A,FALSE,"RBC"}</definedName>
    <definedName name="__rbc9" localSheetId="1" hidden="1">{#N/A,#N/A,FALSE,"RBC Summary";#N/A,#N/A,FALSE,"RBC"}</definedName>
    <definedName name="__rbc9" hidden="1">{#N/A,#N/A,FALSE,"RBC Summary";#N/A,#N/A,FALSE,"RBC"}</definedName>
    <definedName name="__rbc90" localSheetId="0" hidden="1">{#N/A,#N/A,FALSE,"RBC Summary";#N/A,#N/A,FALSE,"RBC"}</definedName>
    <definedName name="__rbc90" localSheetId="1" hidden="1">{#N/A,#N/A,FALSE,"RBC Summary";#N/A,#N/A,FALSE,"RBC"}</definedName>
    <definedName name="__rbc90" hidden="1">{#N/A,#N/A,FALSE,"RBC Summary";#N/A,#N/A,FALSE,"RBC"}</definedName>
    <definedName name="__RBI800" localSheetId="0">#REF!</definedName>
    <definedName name="__RBI800" localSheetId="1">#REF!</definedName>
    <definedName name="__RBI800">#REF!</definedName>
    <definedName name="__RBM800" localSheetId="0">#REF!</definedName>
    <definedName name="__RBM800" localSheetId="1">#REF!</definedName>
    <definedName name="__RBM800">#REF!</definedName>
    <definedName name="__rep1">#REF!</definedName>
    <definedName name="__RLR710" localSheetId="0">#REF!</definedName>
    <definedName name="__RLR710" localSheetId="1">#REF!</definedName>
    <definedName name="__RLR710">#REF!</definedName>
    <definedName name="__RMB800">#REF!</definedName>
    <definedName name="__roe2">#REF!</definedName>
    <definedName name="__roe3">#REF!</definedName>
    <definedName name="__SBR610">#REF!</definedName>
    <definedName name="__SBT810">#REF!</definedName>
    <definedName name="__Tax1">#REF!</definedName>
    <definedName name="__Tax10" localSheetId="0">#REF!</definedName>
    <definedName name="__Tax10" localSheetId="1">#REF!</definedName>
    <definedName name="__Tax10">#REF!</definedName>
    <definedName name="__Tax11">#REF!</definedName>
    <definedName name="__TAX12" localSheetId="0">#REF!</definedName>
    <definedName name="__TAX12" localSheetId="1">#REF!</definedName>
    <definedName name="__TAX12">#REF!</definedName>
    <definedName name="__TAX123" localSheetId="0">#REF!</definedName>
    <definedName name="__TAX123" localSheetId="1">#REF!</definedName>
    <definedName name="__TAX123">#REF!</definedName>
    <definedName name="__tax1234" localSheetId="0">#REF!</definedName>
    <definedName name="__tax1234" localSheetId="1">#REF!</definedName>
    <definedName name="__tax1234">#REF!</definedName>
    <definedName name="__tax12345">#REF!</definedName>
    <definedName name="__TAX14">#REF!</definedName>
    <definedName name="__TAX2">#REF!</definedName>
    <definedName name="__tax2000">#REF!</definedName>
    <definedName name="__tax2003">#REF!</definedName>
    <definedName name="__TAX21">#REF!</definedName>
    <definedName name="__tax25">#REF!</definedName>
    <definedName name="__TAX3">#REF!</definedName>
    <definedName name="__tax30">#REF!</definedName>
    <definedName name="__Tax4">#REF!</definedName>
    <definedName name="__Tax5">#REF!</definedName>
    <definedName name="__TAX50">#REF!</definedName>
    <definedName name="__Tax6">#REF!</definedName>
    <definedName name="__Tax7">#REF!</definedName>
    <definedName name="__Tax8">#REF!</definedName>
    <definedName name="__Tax9">#REF!</definedName>
    <definedName name="__TAX99">#REF!</definedName>
    <definedName name="__tta1" hidden="1">{#N/A,#N/A,FALSE,"Margin_Detail";#N/A,#N/A,FALSE,"Margin";#N/A,#N/A,FALSE,"JTD_Margin Detail";#N/A,#N/A,FALSE,"JTD Margin";#N/A,#N/A,FALSE,"Cashflow Detail for Balance ";#N/A,#N/A,FALSE,"Balance"}</definedName>
    <definedName name="__TY1" localSheetId="0">#REF!</definedName>
    <definedName name="__TY1" localSheetId="1">#REF!</definedName>
    <definedName name="__TY1">#REF!</definedName>
    <definedName name="__TY10" localSheetId="0">#REF!</definedName>
    <definedName name="__TY10" localSheetId="1">#REF!</definedName>
    <definedName name="__TY10">#REF!</definedName>
    <definedName name="__ty11" localSheetId="0">#REF!</definedName>
    <definedName name="__ty11" localSheetId="1">#REF!</definedName>
    <definedName name="__ty11">#REF!</definedName>
    <definedName name="__TY12">#REF!</definedName>
    <definedName name="__TY13">#REF!</definedName>
    <definedName name="__TY14">#REF!</definedName>
    <definedName name="__TY15">#REF!</definedName>
    <definedName name="__TY16">#REF!</definedName>
    <definedName name="__TY17">#REF!</definedName>
    <definedName name="__TY18">#REF!</definedName>
    <definedName name="__TY19">#REF!</definedName>
    <definedName name="__TY2">#REF!</definedName>
    <definedName name="__TY20">#REF!</definedName>
    <definedName name="__TY21">#REF!</definedName>
    <definedName name="__TY22">#REF!</definedName>
    <definedName name="__TY23">#REF!</definedName>
    <definedName name="__TY24">#REF!</definedName>
    <definedName name="__TY25">#REF!</definedName>
    <definedName name="__TY26">#REF!</definedName>
    <definedName name="__TY27">#REF!</definedName>
    <definedName name="__TY28">#REF!</definedName>
    <definedName name="__TY29">#REF!</definedName>
    <definedName name="__TY3">#REF!</definedName>
    <definedName name="__TY30">#REF!</definedName>
    <definedName name="__TY31">#REF!</definedName>
    <definedName name="__TY32">#REF!</definedName>
    <definedName name="__TY33">#REF!</definedName>
    <definedName name="__TY34">#REF!</definedName>
    <definedName name="__TY35">#REF!</definedName>
    <definedName name="__TY36">#REF!</definedName>
    <definedName name="__TY37">#REF!</definedName>
    <definedName name="__TY38">#REF!</definedName>
    <definedName name="__TY39">#REF!</definedName>
    <definedName name="__TY4">#REF!</definedName>
    <definedName name="__TY40">#REF!</definedName>
    <definedName name="__TY41">#REF!</definedName>
    <definedName name="__TY5">#REF!</definedName>
    <definedName name="__TY6">#REF!</definedName>
    <definedName name="__TY7">#REF!</definedName>
    <definedName name="__TY8">#REF!</definedName>
    <definedName name="__TY9">#REF!</definedName>
    <definedName name="__usd2">#REF!</definedName>
    <definedName name="__VGC210">#REF!</definedName>
    <definedName name="__VIC230">#REF!</definedName>
    <definedName name="__VIC250">#REF!</definedName>
    <definedName name="__VIC270">#REF!</definedName>
    <definedName name="__VIC810">#REF!</definedName>
    <definedName name="__VIC910">#REF!</definedName>
    <definedName name="__VIC920">#REF!</definedName>
    <definedName name="__w1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__w2" hidden="1">{"YTDACT1",#N/A,TRUE,"YTDACTAUST";"YTDACT2",#N/A,TRUE,"YTDACTAUST";"YTDACT3",#N/A,TRUE,"YTDACTAUST";"CCTR",#N/A,TRUE,"YTDACTCC"}</definedName>
    <definedName name="__WHT1">#REF!</definedName>
    <definedName name="__wht11">#REF!</definedName>
    <definedName name="__wht2">#REF!</definedName>
    <definedName name="__xlfn.BAHTTEXT" hidden="1">#NAME?</definedName>
    <definedName name="__xlnm.Recorder">#N/A</definedName>
    <definedName name="__YB1">#REF!</definedName>
    <definedName name="__YB10">#REF!</definedName>
    <definedName name="__YB11">#REF!</definedName>
    <definedName name="__YB12">#REF!</definedName>
    <definedName name="__YB13">#REF!</definedName>
    <definedName name="__YB14">#REF!</definedName>
    <definedName name="__YB15">#REF!</definedName>
    <definedName name="__YB16">#REF!</definedName>
    <definedName name="__YB17">#REF!</definedName>
    <definedName name="__YB18">#REF!</definedName>
    <definedName name="__YB19">#REF!</definedName>
    <definedName name="__YB2">#REF!</definedName>
    <definedName name="__YB20">#REF!</definedName>
    <definedName name="__YB21">#REF!</definedName>
    <definedName name="__YB22">#REF!</definedName>
    <definedName name="__YB23">#REF!</definedName>
    <definedName name="__YB24">#REF!</definedName>
    <definedName name="__YB25">#REF!</definedName>
    <definedName name="__YB26">#REF!</definedName>
    <definedName name="__YB27">#REF!</definedName>
    <definedName name="__YB28">#REF!</definedName>
    <definedName name="__YB29">#REF!</definedName>
    <definedName name="__YB3">#REF!</definedName>
    <definedName name="__YB30">#REF!</definedName>
    <definedName name="__YB31">#REF!</definedName>
    <definedName name="__YB32">#REF!</definedName>
    <definedName name="__YB33">#REF!</definedName>
    <definedName name="__YB34">#REF!</definedName>
    <definedName name="__YB35">#REF!</definedName>
    <definedName name="__YB36">#REF!</definedName>
    <definedName name="__YB37">#REF!</definedName>
    <definedName name="__YB38">#REF!</definedName>
    <definedName name="__YB39">#REF!</definedName>
    <definedName name="__YB4">#REF!</definedName>
    <definedName name="__YB40">#REF!</definedName>
    <definedName name="__YB41">#REF!</definedName>
    <definedName name="__YB42">#REF!</definedName>
    <definedName name="__YB5">#REF!</definedName>
    <definedName name="__YB6">#REF!</definedName>
    <definedName name="__YB7">#REF!</definedName>
    <definedName name="__YB8">#REF!</definedName>
    <definedName name="__YB9">#REF!</definedName>
    <definedName name="__YL1">#REF!</definedName>
    <definedName name="__YL10">#REF!</definedName>
    <definedName name="__YL11">#REF!</definedName>
    <definedName name="__YL12">#REF!</definedName>
    <definedName name="__YL13">#REF!</definedName>
    <definedName name="__YL14">#REF!</definedName>
    <definedName name="__YL15">#REF!</definedName>
    <definedName name="__YL16">#REF!</definedName>
    <definedName name="__YL17">#REF!</definedName>
    <definedName name="__YL18">#REF!</definedName>
    <definedName name="__YL19">#REF!</definedName>
    <definedName name="__YL2">#REF!</definedName>
    <definedName name="__YL20">#REF!</definedName>
    <definedName name="__YL21">#REF!</definedName>
    <definedName name="__YL22">#REF!</definedName>
    <definedName name="__YL23">#REF!</definedName>
    <definedName name="__YL24">#REF!</definedName>
    <definedName name="__YL25">#REF!</definedName>
    <definedName name="__YL26">#REF!</definedName>
    <definedName name="__YL27">#REF!</definedName>
    <definedName name="__YL28">#REF!</definedName>
    <definedName name="__YL29">#REF!</definedName>
    <definedName name="__YL3">#REF!</definedName>
    <definedName name="__YL30">#REF!</definedName>
    <definedName name="__YL31">#REF!</definedName>
    <definedName name="__YL32">#REF!</definedName>
    <definedName name="__YL33">#REF!</definedName>
    <definedName name="__YL34">#REF!</definedName>
    <definedName name="__YL35">#REF!</definedName>
    <definedName name="__YL36">#REF!</definedName>
    <definedName name="__YL37">#REF!</definedName>
    <definedName name="__YL38">#REF!</definedName>
    <definedName name="__YL39">#REF!</definedName>
    <definedName name="__YL4">#REF!</definedName>
    <definedName name="__YL40">#REF!</definedName>
    <definedName name="__YL41">#REF!</definedName>
    <definedName name="__YL42">#REF!</definedName>
    <definedName name="__YL5">#REF!</definedName>
    <definedName name="__YL6">#REF!</definedName>
    <definedName name="__YL7">#REF!</definedName>
    <definedName name="__YL8">#REF!</definedName>
    <definedName name="__YL9">#REF!</definedName>
    <definedName name="__YT1" localSheetId="0">#REF!</definedName>
    <definedName name="__YT1" localSheetId="1">#REF!</definedName>
    <definedName name="__YT1">#REF!</definedName>
    <definedName name="__YT10" localSheetId="0">#REF!</definedName>
    <definedName name="__YT10" localSheetId="1">#REF!</definedName>
    <definedName name="__YT10">#REF!</definedName>
    <definedName name="__YT11" localSheetId="0">#REF!</definedName>
    <definedName name="__YT11" localSheetId="1">#REF!</definedName>
    <definedName name="__YT11">#REF!</definedName>
    <definedName name="__YT12">#REF!</definedName>
    <definedName name="__YT13">#REF!</definedName>
    <definedName name="__YT14">#REF!</definedName>
    <definedName name="__YT15">#REF!</definedName>
    <definedName name="__YT16">#REF!</definedName>
    <definedName name="__YT17">#REF!</definedName>
    <definedName name="__YT18">#REF!</definedName>
    <definedName name="__YT19">#REF!</definedName>
    <definedName name="__YT2">#REF!</definedName>
    <definedName name="__YT20">#REF!</definedName>
    <definedName name="__YT21">#REF!</definedName>
    <definedName name="__YT22">#REF!</definedName>
    <definedName name="__YT23">#REF!</definedName>
    <definedName name="__YT24">#REF!</definedName>
    <definedName name="__YT25">#REF!</definedName>
    <definedName name="__YT26">#REF!</definedName>
    <definedName name="__YT27">#REF!</definedName>
    <definedName name="__YT28">#REF!</definedName>
    <definedName name="__YT29">#REF!</definedName>
    <definedName name="__YT3">#REF!</definedName>
    <definedName name="__YT30">#REF!</definedName>
    <definedName name="__YT31">#REF!</definedName>
    <definedName name="__YT32">#REF!</definedName>
    <definedName name="__YT33">#REF!</definedName>
    <definedName name="__YT34">#REF!</definedName>
    <definedName name="__YT35">#REF!</definedName>
    <definedName name="__YT36">#REF!</definedName>
    <definedName name="__YT37">#REF!</definedName>
    <definedName name="__YT38">#REF!</definedName>
    <definedName name="__YT39">#REF!</definedName>
    <definedName name="__YT4">#REF!</definedName>
    <definedName name="__YT40">#REF!</definedName>
    <definedName name="__YT41">#REF!</definedName>
    <definedName name="__YT5">#REF!</definedName>
    <definedName name="__YT6">#REF!</definedName>
    <definedName name="__YT7">#REF!</definedName>
    <definedName name="__YT8">#REF!</definedName>
    <definedName name="__YT9">#REF!</definedName>
    <definedName name="_\Z">#N/A</definedName>
    <definedName name="_0">#N/A</definedName>
    <definedName name="_02.02">#REF!</definedName>
    <definedName name="_1____________123Graph_A圖表_2" hidden="1">#REF!</definedName>
    <definedName name="_1___________123Graph_ACHART_1" hidden="1">#REF!</definedName>
    <definedName name="_1___123Graph_ACHART_1" hidden="1">#REF!</definedName>
    <definedName name="_1__123Graph_A??_2" hidden="1">#REF!</definedName>
    <definedName name="_1__123Graph_A5YR_ASSETS" hidden="1">#REF!</definedName>
    <definedName name="_1__123Graph_ACHART_1" hidden="1">#REF!</definedName>
    <definedName name="_1__123Graph_AROA_E" localSheetId="0" hidden="1">#REF!</definedName>
    <definedName name="_1__123Graph_AROA_E" localSheetId="1" hidden="1">#REF!</definedName>
    <definedName name="_1__123Graph_AROA_E" hidden="1">#REF!</definedName>
    <definedName name="_1__123Graph_A圖表_2" localSheetId="0" hidden="1">#REF!</definedName>
    <definedName name="_1__123Graph_A圖表_2" localSheetId="1" hidden="1">#REF!</definedName>
    <definedName name="_1__123Graph_A圖表_2" hidden="1">#REF!</definedName>
    <definedName name="_1_1" localSheetId="0">#REF!</definedName>
    <definedName name="_1_1" localSheetId="1">#REF!</definedName>
    <definedName name="_1_1">#REF!</definedName>
    <definedName name="_10__________123Graph_A圖表_4" hidden="1">#REF!</definedName>
    <definedName name="_10________123Graph_ACHART_1" hidden="1">#REF!</definedName>
    <definedName name="_10___123Graph_A5YR_ASSETS" hidden="1">#REF!</definedName>
    <definedName name="_10__123Graph_ACHART_3" localSheetId="0" hidden="1">#REF!</definedName>
    <definedName name="_10__123Graph_ACHART_3" localSheetId="1" hidden="1">#REF!</definedName>
    <definedName name="_10__123Graph_ACHART_3" hidden="1">#REF!</definedName>
    <definedName name="_10__123Graph_A圖表_2" hidden="1">#REF!</definedName>
    <definedName name="_10__123Graph_BCHART_1" hidden="1">#REF!</definedName>
    <definedName name="_10__123Graph_LBL_D5YR_ASSETS" hidden="1">#REF!</definedName>
    <definedName name="_10__123Graph_X圖表_2" hidden="1">#REF!</definedName>
    <definedName name="_10_9" localSheetId="0">#REF!</definedName>
    <definedName name="_10_9" localSheetId="1">#REF!</definedName>
    <definedName name="_10_9">#REF!</definedName>
    <definedName name="_100Component_165">"Liabilities"</definedName>
    <definedName name="_101Component_166">"Liabilities"</definedName>
    <definedName name="_102Component_167">"Liabilities"</definedName>
    <definedName name="_1031__123Graph_ACHART_1" hidden="1">#REF!</definedName>
    <definedName name="_1032__123Graph_ACHART_2" hidden="1">#REF!</definedName>
    <definedName name="_1033__123Graph_A圖表_2" hidden="1">#REF!</definedName>
    <definedName name="_1034__123Graph_A圖表_4" hidden="1">#REF!</definedName>
    <definedName name="_1035__123Graph_LBL_A圖表_4" hidden="1">#REF!</definedName>
    <definedName name="_1036__123Graph_XCHART_2" hidden="1">#REF!</definedName>
    <definedName name="_1037__123Graph_X圖表_2" hidden="1">#REF!</definedName>
    <definedName name="_103Component_168">"Liabilities"</definedName>
    <definedName name="_104Component_169">"Liabilities"</definedName>
    <definedName name="_105___123Graph_LBL_D5YR_ASSETS" hidden="1">#REF!</definedName>
    <definedName name="_105Component_17">"Off Balance Sheet &amp; BS Netting"</definedName>
    <definedName name="_106___123Graph_X5YR_ASSETS" hidden="1">#REF!</definedName>
    <definedName name="_106Component_170">"Liabilities"</definedName>
    <definedName name="_107___123Graph_XA" hidden="1">#REF!</definedName>
    <definedName name="_107Component_171">"Liabilities"</definedName>
    <definedName name="_108Component_172">"Liabilities"</definedName>
    <definedName name="_109Component_173">"Liabilities"</definedName>
    <definedName name="_10Category_16">"IFRS Reporting"</definedName>
    <definedName name="_10SCH_4.0C">#REF!</definedName>
    <definedName name="_10w1_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_11__________123Graph_LBL_A圖表_4" hidden="1">#REF!</definedName>
    <definedName name="_11________123Graph_ACHART_2" hidden="1">#REF!</definedName>
    <definedName name="_11___0_F" hidden="1">#N/A</definedName>
    <definedName name="_11__123Graph_A圖表_2" hidden="1">#REF!</definedName>
    <definedName name="_11__123Graph_BCHART_2" hidden="1">#REF!</definedName>
    <definedName name="_11__123Graph_X5YR_ASSETS" hidden="1">#REF!</definedName>
    <definedName name="_11__123Graph_X圖表_2" hidden="1">#REF!</definedName>
    <definedName name="_110Component_174">"Liabilities"</definedName>
    <definedName name="_111Component_175">"Liabilities"</definedName>
    <definedName name="_112Component_176">"Liabilities"</definedName>
    <definedName name="_113__123Graph_X圖表_2" hidden="1">#REF!</definedName>
    <definedName name="_113Component_177">"Liabilities"</definedName>
    <definedName name="_114Component_178">"Profit &amp; Loss"</definedName>
    <definedName name="_115Component_179">"Profit &amp; Loss"</definedName>
    <definedName name="_116Component_18">"Off B/Sheet &amp; B/S Netting"</definedName>
    <definedName name="_117Component_180">"Profit &amp; Loss"</definedName>
    <definedName name="_118Component_181">"Profit &amp; Loss"</definedName>
    <definedName name="_119Component_182">"Profit &amp; Loss"</definedName>
    <definedName name="_11Category_17">"IFRS Reporting"</definedName>
    <definedName name="_12__________123Graph_X圖表_2" hidden="1">#REF!</definedName>
    <definedName name="_12________123Graph_XCHART_2" hidden="1">#REF!</definedName>
    <definedName name="_12___0_F" hidden="1">#N/A</definedName>
    <definedName name="_12__123Graph_A圖表_2" hidden="1">#REF!</definedName>
    <definedName name="_12__123Graph_BROA_E" localSheetId="0" hidden="1">#REF!</definedName>
    <definedName name="_12__123Graph_BROA_E" localSheetId="1" hidden="1">#REF!</definedName>
    <definedName name="_12__123Graph_BROA_E" hidden="1">#REF!</definedName>
    <definedName name="_12__123Graph_CCHART_1" hidden="1">#REF!</definedName>
    <definedName name="_12__123Graph_X??_2" hidden="1">#REF!</definedName>
    <definedName name="_12__123Graph_XA" hidden="1">#REF!</definedName>
    <definedName name="_12__123Graph_X圖表_2" localSheetId="0" hidden="1">#REF!</definedName>
    <definedName name="_12__123Graph_X圖表_2" localSheetId="1" hidden="1">#REF!</definedName>
    <definedName name="_12__123Graph_X圖表_2" hidden="1">#REF!</definedName>
    <definedName name="_12_0_0_F" hidden="1">#N/A</definedName>
    <definedName name="_120Component_183">"Profit &amp; Loss"</definedName>
    <definedName name="_1218">#REF!</definedName>
    <definedName name="_121Component_184">"Profit &amp; Loss"</definedName>
    <definedName name="_122Component_185">"Profit &amp; Loss"</definedName>
    <definedName name="_1234GrpahA" localSheetId="0" hidden="1">#REF!</definedName>
    <definedName name="_1234GrpahA" localSheetId="1" hidden="1">#REF!</definedName>
    <definedName name="_1234GrpahA" hidden="1">#REF!</definedName>
    <definedName name="_123Component_186">"Profit &amp; Loss"</definedName>
    <definedName name="_124Component_187">"Profit &amp; Loss"</definedName>
    <definedName name="_125Component_188">"Profit &amp; Loss"</definedName>
    <definedName name="_1260">#REF!</definedName>
    <definedName name="_126Component_189">"Profit &amp; Loss"</definedName>
    <definedName name="_127__123Graph_A5YR_ASSETS" hidden="1">#REF!</definedName>
    <definedName name="_127Component_19">"Off BSheet &amp; BS Netting"</definedName>
    <definedName name="_128Component_190">"Av B/S &amp; Misc"</definedName>
    <definedName name="_129Component_191">"Av B/S &amp; Misc"</definedName>
    <definedName name="_12Category_18">"IFRS Reporting"</definedName>
    <definedName name="_13_________123Graph_A圖表_2" hidden="1">#REF!</definedName>
    <definedName name="_13_______123Graph_ACHART_1" hidden="1">#REF!</definedName>
    <definedName name="_13__123Graph_ACHART_4" localSheetId="0" hidden="1">#REF!</definedName>
    <definedName name="_13__123Graph_ACHART_4" localSheetId="1" hidden="1">#REF!</definedName>
    <definedName name="_13__123Graph_ACHART_4" hidden="1">#REF!</definedName>
    <definedName name="_13__123Graph_A圖表_4" hidden="1">#REF!</definedName>
    <definedName name="_13__123Graph_CCHART_2" hidden="1">#REF!</definedName>
    <definedName name="_1302" localSheetId="0">#REF!</definedName>
    <definedName name="_1302" localSheetId="1">#REF!</definedName>
    <definedName name="_1302">#REF!</definedName>
    <definedName name="_130Component_192">"Av B/S &amp; Misc"</definedName>
    <definedName name="_131Component_193">"Av B/S &amp; Misc"</definedName>
    <definedName name="_132Component_194">"Av B/S &amp; Misc"</definedName>
    <definedName name="_133Component_195">"Av B/S &amp; Misc"</definedName>
    <definedName name="_1344">#REF!</definedName>
    <definedName name="_134Component_196">"Av B/S &amp; Misc"</definedName>
    <definedName name="_135Component_197">"Av B/S &amp; Misc"</definedName>
    <definedName name="_136Component_198">"Av B/S &amp; Misc"</definedName>
    <definedName name="_137Component_199">"Av B/S &amp; Misc"</definedName>
    <definedName name="_1386">#REF!</definedName>
    <definedName name="_138Component_2">"Off B/Sheet &amp; B/S Netting"</definedName>
    <definedName name="_139Component_20">"Off BSheet &amp; BS Netting"</definedName>
    <definedName name="_13Category_19">"IFRS Reporting"</definedName>
    <definedName name="_14_________123Graph_A圖表_4" hidden="1">#REF!</definedName>
    <definedName name="_14_______123Graph_ACHART_2" hidden="1">#REF!</definedName>
    <definedName name="_14__123Graph_A圖表_4" hidden="1">#REF!</definedName>
    <definedName name="_14__123Graph_DCHART_1" hidden="1">#REF!</definedName>
    <definedName name="_14_0_0_F" hidden="1">#N/A</definedName>
    <definedName name="_140Component_200">"Av B/S &amp; Misc"</definedName>
    <definedName name="_141Component_201">"Av B/S &amp; Misc"</definedName>
    <definedName name="_142Component_202">"Av B/S &amp; Misc"</definedName>
    <definedName name="_1439">#REF!</definedName>
    <definedName name="_143Component_203">"Av B/S &amp; Misc"</definedName>
    <definedName name="_144Component_204">"Derivatives &amp; CAD"</definedName>
    <definedName name="_145Component_205">"Derivatives &amp; CAD"</definedName>
    <definedName name="_146Component_206">"Derivatives &amp; CAD"</definedName>
    <definedName name="_147__123Graph_B5YR_ASSETS" hidden="1">#REF!</definedName>
    <definedName name="_147Component_207">"Derivatives &amp; CAD"</definedName>
    <definedName name="_1486" localSheetId="0">#REF!</definedName>
    <definedName name="_1486" localSheetId="1">#REF!</definedName>
    <definedName name="_1486">#REF!</definedName>
    <definedName name="_148Component_208">"Derivatives &amp; CAD"</definedName>
    <definedName name="_149Component_209">"Derivatives &amp; CAD"</definedName>
    <definedName name="_14Category_2">"IFRS Reporting"</definedName>
    <definedName name="_15_________123Graph_LBL_A圖表_4" hidden="1">#REF!</definedName>
    <definedName name="_15_______123Graph_XCHART_2" hidden="1">#REF!</definedName>
    <definedName name="_15__123Graph_A圖表_4" hidden="1">#REF!</definedName>
    <definedName name="_15__123Graph_ECHART_2" hidden="1">#REF!</definedName>
    <definedName name="_150Component_21">"Off Balance Sheet &amp; BS Netting"</definedName>
    <definedName name="_151Component_210">"Derivatives &amp; CAD"</definedName>
    <definedName name="_152Component_211">"Derivatives &amp; CAD"</definedName>
    <definedName name="_153Component_212">"Derivatives &amp; CAD"</definedName>
    <definedName name="_154Component_213">"Derivatives &amp; CAD"</definedName>
    <definedName name="_155Component_214">"Derivatives &amp; CAD"</definedName>
    <definedName name="_156Component_215">"Derivatives &amp; CAD"</definedName>
    <definedName name="_157Component_216">"Derivatives &amp; CAD"</definedName>
    <definedName name="_158Component_217">"Derivatives &amp; CAD"</definedName>
    <definedName name="_159Component_218">"Derivatives &amp; CAD"</definedName>
    <definedName name="_15Category_20">"IFRS Reporting"</definedName>
    <definedName name="_15w2_" hidden="1">{"YTDACT1",#N/A,TRUE,"YTDACTAUST";"YTDACT2",#N/A,TRUE,"YTDACTAUST";"YTDACT3",#N/A,TRUE,"YTDACTAUST";"CCTR",#N/A,TRUE,"YTDACTCC"}</definedName>
    <definedName name="_16_________123Graph_X圖表_2" hidden="1">#REF!</definedName>
    <definedName name="_16______123Graph_ACHART_1" hidden="1">#REF!</definedName>
    <definedName name="_16___123Graph_B5YR_ASSETS" hidden="1">#REF!</definedName>
    <definedName name="_16__123Graph_ACHART_5" localSheetId="0" hidden="1">#REF!</definedName>
    <definedName name="_16__123Graph_ACHART_5" localSheetId="1" hidden="1">#REF!</definedName>
    <definedName name="_16__123Graph_ACHART_5" hidden="1">#REF!</definedName>
    <definedName name="_16__123Graph_LBL_ACHART_3" hidden="1">#REF!</definedName>
    <definedName name="_16__123Graph_LBL_A圖表_4" hidden="1">#REF!</definedName>
    <definedName name="_160Component_219">"Derivatives &amp; CAD"</definedName>
    <definedName name="_161Component_22">"Off Balance Sheet &amp; BS Netting"</definedName>
    <definedName name="_162Component_220">"Derivatives &amp; CAD"</definedName>
    <definedName name="_163Component_221">"Derivatives &amp; CAD"</definedName>
    <definedName name="_164Component_222">"Derivatives &amp; CAD"</definedName>
    <definedName name="_165Component_223">"Derivatives &amp; CAD"</definedName>
    <definedName name="_166Component_224">"Derivatives &amp; CAD"</definedName>
    <definedName name="_167__123Graph_C5YR_ASSETS" hidden="1">#REF!</definedName>
    <definedName name="_167Component_225">"Derivatives &amp; CAD"</definedName>
    <definedName name="_168Component_226">"Derivatives &amp; CAD"</definedName>
    <definedName name="_169Component_227">"Derivatives &amp; CAD"</definedName>
    <definedName name="_16Category_21">"IFRS Reporting"</definedName>
    <definedName name="_17________123Graph_A圖表_2" hidden="1">#REF!</definedName>
    <definedName name="_17______123Graph_ACHART_2" hidden="1">#REF!</definedName>
    <definedName name="_17__123Graph_LBL_ACHART_4" hidden="1">#REF!</definedName>
    <definedName name="_17__123Graph_LBL_A圖表_4" hidden="1">#REF!</definedName>
    <definedName name="_170Component_228">"Derivatives &amp; CAD"</definedName>
    <definedName name="_171Component_229">"Derivatives &amp; CAD"</definedName>
    <definedName name="_172Component_23">"Off Balance Sheet &amp; BS Netting"</definedName>
    <definedName name="_173Component_230">"Derivatives &amp; CAD"</definedName>
    <definedName name="_174Component_231">"Derivatives &amp; CAD"</definedName>
    <definedName name="_175Component_232">"Derivatives &amp; CAD"</definedName>
    <definedName name="_176Component_233">"Derivatives &amp; CAD"</definedName>
    <definedName name="_177Component_234">"Derivatives &amp; CAD"</definedName>
    <definedName name="_178Component_235">"Derivatives &amp; CAD"</definedName>
    <definedName name="_179Component_236">"Derivatives &amp; CAD"</definedName>
    <definedName name="_17Category_22">"IFRS Reporting"</definedName>
    <definedName name="_18________123Graph_A圖表_4" hidden="1">#REF!</definedName>
    <definedName name="_18______123Graph_XCHART_2" hidden="1">#REF!</definedName>
    <definedName name="_18__123Graph_LBL_ACHART_5" hidden="1">#REF!</definedName>
    <definedName name="_18__123Graph_LBL_A圖表_4" hidden="1">#REF!</definedName>
    <definedName name="_18__123Graph_XROA_E" localSheetId="0" hidden="1">#REF!</definedName>
    <definedName name="_18__123Graph_XROA_E" localSheetId="1" hidden="1">#REF!</definedName>
    <definedName name="_18__123Graph_XROA_E" hidden="1">#REF!</definedName>
    <definedName name="_18_2_0_Parse" hidden="1">#N/A</definedName>
    <definedName name="_180Component_237">"Derivatives &amp; CAD"</definedName>
    <definedName name="_181Component_238">"Derivatives &amp; CAD"</definedName>
    <definedName name="_182Component_239">"Derivatives &amp; CAD"</definedName>
    <definedName name="_183Component_24">"Off Balance Sheet &amp; BS Netting"</definedName>
    <definedName name="_184Component_240">"Derivatives &amp; CAD"</definedName>
    <definedName name="_185Component_241">"Derivatives &amp; CAD"</definedName>
    <definedName name="_186Component_242">"Derivatives &amp; CAD"</definedName>
    <definedName name="_187__123Graph_D5YR_ASSETS" hidden="1">#REF!</definedName>
    <definedName name="_187Component_243">"Derivatives &amp; CAD"</definedName>
    <definedName name="_188Component_244">"Derivatives &amp; CAD"</definedName>
    <definedName name="_189Component_245">"Derivatives &amp; CAD"</definedName>
    <definedName name="_18Category_23">"IFRS Reporting"</definedName>
    <definedName name="_19________123Graph_LBL_A圖表_4" hidden="1">#REF!</definedName>
    <definedName name="_19_____123Graph_ACHART_1" hidden="1">#REF!</definedName>
    <definedName name="_19__123Graph_ACHART_7" localSheetId="0" hidden="1">#REF!</definedName>
    <definedName name="_19__123Graph_ACHART_7" localSheetId="1" hidden="1">#REF!</definedName>
    <definedName name="_19__123Graph_ACHART_7" hidden="1">#REF!</definedName>
    <definedName name="_19__123Graph_LBL_ACHART_7" hidden="1">#REF!</definedName>
    <definedName name="_19__123Graph_XCHART_2" hidden="1">#REF!</definedName>
    <definedName name="_190Component_246">"Derivatives &amp; CAD"</definedName>
    <definedName name="_191Component_247">"Derivatives &amp; CAD"</definedName>
    <definedName name="_192Component_248">"Off B/Sheet &amp; B/S Netting"</definedName>
    <definedName name="_193Component_249">"Off B/Sheet &amp; B/S Netting"</definedName>
    <definedName name="_194Component_25">"Off Balance Sheet &amp; BS Netting"</definedName>
    <definedName name="_195Component_250">"Off B/Sheet &amp; B/S Netting"</definedName>
    <definedName name="_196Component_251">"Off B/Sheet &amp; B/S Netting"</definedName>
    <definedName name="_197Component_252">"Off B/Sheet &amp; B/S Netting"</definedName>
    <definedName name="_198Component_253">"Off B/Sheet &amp; B/S Netting"</definedName>
    <definedName name="_199Component_254">"Off B/Sheet &amp; B/S Netting"</definedName>
    <definedName name="_19Category_24">"IFRS Reporting"</definedName>
    <definedName name="_1SCH_1.0">#REF!</definedName>
    <definedName name="_2____________123Graph_A圖表_4" hidden="1">#REF!</definedName>
    <definedName name="_2___________123Graph_ACHART_2" hidden="1">#REF!</definedName>
    <definedName name="_2___123Graph_ACHART_2" hidden="1">#REF!</definedName>
    <definedName name="_2__123Graph_A??_4" hidden="1">#REF!</definedName>
    <definedName name="_2__123Graph_A5YR_ASSETS" hidden="1">#REF!</definedName>
    <definedName name="_2__123Graph_ACHART_1" hidden="1">#REF!</definedName>
    <definedName name="_2__123Graph_ACHART_2" hidden="1">#REF!</definedName>
    <definedName name="_2__123Graph_AROA_E" localSheetId="0" hidden="1">#REF!</definedName>
    <definedName name="_2__123Graph_AROA_E" localSheetId="1" hidden="1">#REF!</definedName>
    <definedName name="_2__123Graph_AROA_E" hidden="1">#REF!</definedName>
    <definedName name="_2__123Graph_A圖表_2" localSheetId="0" hidden="1">#REF!</definedName>
    <definedName name="_2__123Graph_A圖表_2" localSheetId="1" hidden="1">#REF!</definedName>
    <definedName name="_2__123Graph_A圖表_2" hidden="1">#REF!</definedName>
    <definedName name="_2__123Graph_A圖表_4" localSheetId="0" hidden="1">#REF!</definedName>
    <definedName name="_2__123Graph_A圖表_4" localSheetId="1" hidden="1">#REF!</definedName>
    <definedName name="_2__123Graph_A圖表_4" hidden="1">#REF!</definedName>
    <definedName name="_2__123Graph_B5YR_ASSETS" hidden="1">#REF!</definedName>
    <definedName name="_2__123Graph_BROA_E" localSheetId="0" hidden="1">#REF!</definedName>
    <definedName name="_2__123Graph_BROA_E" localSheetId="1" hidden="1">#REF!</definedName>
    <definedName name="_2__123Graph_BROA_E" hidden="1">#REF!</definedName>
    <definedName name="_2_10" localSheetId="0">#REF!</definedName>
    <definedName name="_2_10" localSheetId="1">#REF!</definedName>
    <definedName name="_2_10">#REF!</definedName>
    <definedName name="_20________123Graph_X圖表_2" hidden="1">#REF!</definedName>
    <definedName name="_20_____123Graph_ACHART_2" hidden="1">#REF!</definedName>
    <definedName name="_20___123Graph_B5YR_ASSETS" hidden="1">#REF!</definedName>
    <definedName name="_20__123Graph_LBL_A圖表_4" hidden="1">#REF!</definedName>
    <definedName name="_20__123Graph_XCHART_2" hidden="1">#REF!</definedName>
    <definedName name="_200Component_255">"Off B/Sheet &amp; B/S Netting"</definedName>
    <definedName name="_201Component_256">"Off B/Sheet &amp; B/S Netting"</definedName>
    <definedName name="_202Component_257">"Off Balance Sheet &amp; BS Netting"</definedName>
    <definedName name="_203Component_258">"Off Balance Sheet &amp; BS Netting"</definedName>
    <definedName name="_204Component_259">"Off Balance Sheet &amp; BS Netting"</definedName>
    <definedName name="_205Component_26">"Off Balance Sheet &amp; BS Netting"</definedName>
    <definedName name="_206Component_260">"Off Balance Sheet &amp; BS Netting"</definedName>
    <definedName name="_207__123Graph_LBL_D5YR_ASSETS" hidden="1">#REF!</definedName>
    <definedName name="_207Component_261">"Off Balance Sheet &amp; BS Netting"</definedName>
    <definedName name="_208">#REF!</definedName>
    <definedName name="_208__123Graph_X5YR_ASSETS" hidden="1">#REF!</definedName>
    <definedName name="_208Component_262">"Off Balance Sheet &amp; BS Netting"</definedName>
    <definedName name="_209__123Graph_XA" hidden="1">#REF!</definedName>
    <definedName name="_209Component_263">"Off Balance Sheet &amp; BS Netting"</definedName>
    <definedName name="_20Category_25">"IFRS Reporting"</definedName>
    <definedName name="_21_______123Graph_A圖表_2" hidden="1">#REF!</definedName>
    <definedName name="_21_____123Graph_XCHART_2" hidden="1">#REF!</definedName>
    <definedName name="_21___123Graph_A5YR_ASSETS" hidden="1">#REF!</definedName>
    <definedName name="_21__123Graph_XCHART_2" hidden="1">#REF!</definedName>
    <definedName name="_21__123Graph_XCHART_4" hidden="1">#REF!</definedName>
    <definedName name="_21_2_0_Parse" hidden="1">#N/A</definedName>
    <definedName name="_210Component_264">"Off B/Sheet &amp; B/S Netting"</definedName>
    <definedName name="_211Component_265">"Off BSheet &amp; BS Netting"</definedName>
    <definedName name="_212Component_266">"Off BSheet &amp; BS Netting"</definedName>
    <definedName name="_213Component_267">"Off Balance Sheet &amp; BS Netting"</definedName>
    <definedName name="_214Component_268">"Off Balance Sheet &amp; BS Netting"</definedName>
    <definedName name="_215Component_269">"Off Balance Sheet &amp; BS Netting"</definedName>
    <definedName name="_216Component_27">"Off Balance Sheet &amp; BS Netting"</definedName>
    <definedName name="_217Component_270">"Off Balance Sheet &amp; BS Netting"</definedName>
    <definedName name="_218Component_271">"Off Balance Sheet &amp; BS Netting"</definedName>
    <definedName name="_219Component_272">"Off Balance Sheet &amp; BS Netting"</definedName>
    <definedName name="_21Category_3">"IFRS Reporting"</definedName>
    <definedName name="_22_______123Graph_A圖表_4" hidden="1">#REF!</definedName>
    <definedName name="_22____123Graph_ACHART_1" hidden="1">#REF!</definedName>
    <definedName name="_22__123Graph_XCHART_5" hidden="1">#REF!</definedName>
    <definedName name="_22__123Graph_X圖表_2" hidden="1">#REF!</definedName>
    <definedName name="_220Component_273">"Off Balance Sheet &amp; BS Netting"</definedName>
    <definedName name="_221Component_274">"Off Balance Sheet &amp; BS Netting"</definedName>
    <definedName name="_222Component_275">"Off Balance Sheet &amp; BS Netting"</definedName>
    <definedName name="_223Component_276">"Liabilities"</definedName>
    <definedName name="_224Component_277">"Liabilities"</definedName>
    <definedName name="_225Component_278">"Liabilities"</definedName>
    <definedName name="_226Component_279">"Liabilities"</definedName>
    <definedName name="_227Component_28">"Off Balance Sheet &amp; BS Netting"</definedName>
    <definedName name="_228Component_280">"Liabilities"</definedName>
    <definedName name="_229Component_281">"Liabilities"</definedName>
    <definedName name="_22Category_4">"IFRS Reporting"</definedName>
    <definedName name="_23_______123Graph_LBL_A圖表_4" hidden="1">#REF!</definedName>
    <definedName name="_23____123Graph_ACHART_2" hidden="1">#REF!</definedName>
    <definedName name="_23__123Graph_A圖表_2" localSheetId="0" hidden="1">#REF!</definedName>
    <definedName name="_23__123Graph_A圖表_2" localSheetId="1" hidden="1">#REF!</definedName>
    <definedName name="_23__123Graph_A圖表_2" hidden="1">#REF!</definedName>
    <definedName name="_23__123Graph_X圖表_2" hidden="1">#REF!</definedName>
    <definedName name="_230Component_282">"Liabilities"</definedName>
    <definedName name="_231Component_283">"Liabilities"</definedName>
    <definedName name="_2321" localSheetId="0">#REF!</definedName>
    <definedName name="_2321" localSheetId="1">#REF!</definedName>
    <definedName name="_2321">#REF!</definedName>
    <definedName name="_232Component_284">"Liabilities"</definedName>
    <definedName name="_233Component_285">"Liabilities"</definedName>
    <definedName name="_234Component_286">"Liabilities"</definedName>
    <definedName name="_235Component_287">"Liabilities"</definedName>
    <definedName name="_236Component_288">"Liabilities"</definedName>
    <definedName name="_237Component_289">"Liabilities"</definedName>
    <definedName name="_238Component_29">"Off Balance Sheet &amp; BS Netting"</definedName>
    <definedName name="_239Component_290">"Liabilities"</definedName>
    <definedName name="_23Category_5">"IFRS Reporting"</definedName>
    <definedName name="_24_______123Graph_X圖表_2" hidden="1">#REF!</definedName>
    <definedName name="_24____123Graph_XCHART_2" hidden="1">#REF!</definedName>
    <definedName name="_24___123Graph_C5YR_ASSETS" hidden="1">#REF!</definedName>
    <definedName name="_24__123Graph_X圖表_2" hidden="1">#REF!</definedName>
    <definedName name="_240Component_291">"Liabilities"</definedName>
    <definedName name="_241Component_292">"Liabilities"</definedName>
    <definedName name="_242Component_293">"Liabilities"</definedName>
    <definedName name="_243Component_294">"Liabilities"</definedName>
    <definedName name="_244Component_295">"Liabilities"</definedName>
    <definedName name="_245Component_296">"Liabilities"</definedName>
    <definedName name="_246Component_297">"Liabilities"</definedName>
    <definedName name="_247Component_298">"Liabilities"</definedName>
    <definedName name="_248Component_299">"Liabilities"</definedName>
    <definedName name="_249Component_3">"Off B/Sheet &amp; B/S Netting"</definedName>
    <definedName name="_24Category_6">"IFRS Reporting"</definedName>
    <definedName name="_25______123Graph_A圖表_2" hidden="1">#REF!</definedName>
    <definedName name="_25___123Graph_ACHART_1" hidden="1">#REF!</definedName>
    <definedName name="_250Component_30">"Liabilities"</definedName>
    <definedName name="_251Component_300">"Liabilities"</definedName>
    <definedName name="_252Component_301">"Liabilities"</definedName>
    <definedName name="_253Component_302">"Profit &amp; Loss"</definedName>
    <definedName name="_254Component_303">"Profit &amp; Loss"</definedName>
    <definedName name="_255Component_304">"Profit &amp; Loss"</definedName>
    <definedName name="_256Component_305">"Profit &amp; Loss"</definedName>
    <definedName name="_257Component_306">"Profit &amp; Loss"</definedName>
    <definedName name="_258Component_307">"Profit &amp; Loss"</definedName>
    <definedName name="_259Component_308">"Profit &amp; Loss"</definedName>
    <definedName name="_25Category_7">"IFRS Reporting"</definedName>
    <definedName name="_26______123Graph_A圖表_4" hidden="1">#REF!</definedName>
    <definedName name="_26___123Graph_ACHART_2" hidden="1">#REF!</definedName>
    <definedName name="_260Component_309">"Profit &amp; Loss"</definedName>
    <definedName name="_261Component_31">"Liabilities"</definedName>
    <definedName name="_262Component_310">"Profit &amp; Loss"</definedName>
    <definedName name="_263Component_311">"Profit &amp; Loss"</definedName>
    <definedName name="_264Component_312">"Profit &amp; Loss"</definedName>
    <definedName name="_265Component_313">"Profit &amp; Loss"</definedName>
    <definedName name="_266Component_314">"Av B/S &amp; Misc"</definedName>
    <definedName name="_267Component_315">"Av B/S &amp; Misc"</definedName>
    <definedName name="_268Component_316">"Av B/S &amp; Misc"</definedName>
    <definedName name="_269Component_317">"Av B/S &amp; Misc"</definedName>
    <definedName name="_26Category_8">"IFRS Reporting"</definedName>
    <definedName name="_27______123Graph_LBL_A圖表_4" hidden="1">#REF!</definedName>
    <definedName name="_27___123Graph_XCHART_2" hidden="1">#REF!</definedName>
    <definedName name="_27__123Graph_A圖表_4" localSheetId="0" hidden="1">#REF!</definedName>
    <definedName name="_27__123Graph_A圖表_4" localSheetId="1" hidden="1">#REF!</definedName>
    <definedName name="_27__123Graph_A圖表_4" hidden="1">#REF!</definedName>
    <definedName name="_27__123Graph_X圖表_2" hidden="1">#REF!</definedName>
    <definedName name="_270Component_318">"Av B/S &amp; Misc"</definedName>
    <definedName name="_271Component_319">"Av B/S &amp; Misc"</definedName>
    <definedName name="_272Component_32">"Liabilities"</definedName>
    <definedName name="_273Component_320">"Av B/S &amp; Misc"</definedName>
    <definedName name="_274Component_321">"Av B/S &amp; Misc"</definedName>
    <definedName name="_275Component_322">"Av B/S &amp; Misc"</definedName>
    <definedName name="_276Component_323">"Av B/S &amp; Misc"</definedName>
    <definedName name="_277Component_324">"Av B/S &amp; Misc"</definedName>
    <definedName name="_278Component_325">"Av B/S &amp; Misc"</definedName>
    <definedName name="_279Component_326">"Av B/S &amp; Misc"</definedName>
    <definedName name="_27Category_9">"IFRS Reporting"</definedName>
    <definedName name="_28______123Graph_X圖表_2" hidden="1">#REF!</definedName>
    <definedName name="_28__123Graph_ACHART_1" hidden="1">#REF!</definedName>
    <definedName name="_280Component_327">"Av B/S &amp; Misc"</definedName>
    <definedName name="_281Component_328">"Derivatives &amp; CAD"</definedName>
    <definedName name="_282Component_329">"Derivatives &amp; CAD"</definedName>
    <definedName name="_283Component_33">"Liabilities"</definedName>
    <definedName name="_284Component_330">"Derivatives &amp; CAD"</definedName>
    <definedName name="_285Component_331">"Derivatives &amp; CAD"</definedName>
    <definedName name="_286Component_332">"Derivatives &amp; CAD"</definedName>
    <definedName name="_287Component_333">"Derivatives &amp; CAD"</definedName>
    <definedName name="_288Component_334">"Derivatives &amp; CAD"</definedName>
    <definedName name="_289Component_335">"Derivatives &amp; CAD"</definedName>
    <definedName name="_28Component_10">"Off B/Sheet &amp; B/S Netting"</definedName>
    <definedName name="_29_____123Graph_A圖表_2" hidden="1">#REF!</definedName>
    <definedName name="_29__123Graph_ACHART_2" hidden="1">#REF!</definedName>
    <definedName name="_290Component_336">"Derivatives &amp; CAD"</definedName>
    <definedName name="_291Component_337">"Derivatives &amp; CAD"</definedName>
    <definedName name="_292Component_338">"Derivatives &amp; CAD"</definedName>
    <definedName name="_293Component_339">"Derivatives &amp; CAD"</definedName>
    <definedName name="_294Component_34">"Liabilities"</definedName>
    <definedName name="_295Component_340">"Derivatives &amp; CAD"</definedName>
    <definedName name="_296Component_341">"Derivatives &amp; CAD"</definedName>
    <definedName name="_297Component_342">"Derivatives &amp; CAD"</definedName>
    <definedName name="_298Component_343">"Derivatives &amp; CAD"</definedName>
    <definedName name="_299Component_344">"Derivatives &amp; CAD"</definedName>
    <definedName name="_29Component_100">"Derivatives &amp; CAD"</definedName>
    <definedName name="_2SCH_1.0C">#REF!</definedName>
    <definedName name="_3____________123Graph_LBL_A圖表_4" hidden="1">#REF!</definedName>
    <definedName name="_3___________123Graph_XCHART_2" hidden="1">#REF!</definedName>
    <definedName name="_3___123Graph_XCHART_2" hidden="1">#REF!</definedName>
    <definedName name="_3__123Graph_A??_2" hidden="1">#REF!</definedName>
    <definedName name="_3__123Graph_ACHART_2" hidden="1">#REF!</definedName>
    <definedName name="_3__123Graph_A圖表_2" localSheetId="0" hidden="1">#REF!</definedName>
    <definedName name="_3__123Graph_A圖表_2" localSheetId="1" hidden="1">#REF!</definedName>
    <definedName name="_3__123Graph_A圖表_2" hidden="1">#REF!</definedName>
    <definedName name="_3__123Graph_A圖表_4" localSheetId="0" hidden="1">#REF!</definedName>
    <definedName name="_3__123Graph_A圖表_4" localSheetId="1" hidden="1">#REF!</definedName>
    <definedName name="_3__123Graph_A圖表_4" hidden="1">#REF!</definedName>
    <definedName name="_3__123Graph_C5YR_ASSETS" hidden="1">#REF!</definedName>
    <definedName name="_3__123Graph_LBL_A??_4" hidden="1">#REF!</definedName>
    <definedName name="_3__123Graph_LBL_A圖表_4" localSheetId="0" hidden="1">#REF!</definedName>
    <definedName name="_3__123Graph_LBL_A圖表_4" localSheetId="1" hidden="1">#REF!</definedName>
    <definedName name="_3__123Graph_LBL_A圖表_4" hidden="1">#REF!</definedName>
    <definedName name="_3__123Graph_XCHART_2" hidden="1">#REF!</definedName>
    <definedName name="_3__123Graph_XROA_E" localSheetId="0" hidden="1">#REF!</definedName>
    <definedName name="_3__123Graph_XROA_E" localSheetId="1" hidden="1">#REF!</definedName>
    <definedName name="_3__123Graph_XROA_E" hidden="1">#REF!</definedName>
    <definedName name="_3_0_0_S" hidden="1">#REF!</definedName>
    <definedName name="_3_2" localSheetId="0">#REF!</definedName>
    <definedName name="_3_2" localSheetId="1">#REF!</definedName>
    <definedName name="_3_2">#REF!</definedName>
    <definedName name="_30_____123Graph_A圖表_4" hidden="1">#REF!</definedName>
    <definedName name="_30___123Graph_C5YR_ASSETS" hidden="1">#REF!</definedName>
    <definedName name="_30__123Graph_BCHART_1" hidden="1">#REF!</definedName>
    <definedName name="_30__123Graph_XCHART_2" hidden="1">#REF!</definedName>
    <definedName name="_300Component_345">"Derivatives &amp; CAD"</definedName>
    <definedName name="_301Component_346">"Derivatives &amp; CAD"</definedName>
    <definedName name="_302Component_347">"Derivatives &amp; CAD"</definedName>
    <definedName name="_303Component_348">"Derivatives &amp; CAD"</definedName>
    <definedName name="_304Component_349">"Derivatives &amp; CAD"</definedName>
    <definedName name="_305Component_35">"Liabilities"</definedName>
    <definedName name="_306Component_350">"Derivatives &amp; CAD"</definedName>
    <definedName name="_307Component_351">"Derivatives &amp; CAD"</definedName>
    <definedName name="_308Component_352">"Derivatives &amp; CAD"</definedName>
    <definedName name="_309Component_353">"Derivatives &amp; CAD"</definedName>
    <definedName name="_30Component_101">"Derivatives &amp; CAD"</definedName>
    <definedName name="_31_____123Graph_LBL_A圖表_4" hidden="1">#REF!</definedName>
    <definedName name="_310Component_354">"Derivatives &amp; CAD"</definedName>
    <definedName name="_311Component_355">"Derivatives &amp; CAD"</definedName>
    <definedName name="_312Component_356">"Derivatives &amp; CAD"</definedName>
    <definedName name="_313">#REF!</definedName>
    <definedName name="_313Component_357">"Derivatives &amp; CAD"</definedName>
    <definedName name="_314Component_358">"Derivatives &amp; CAD"</definedName>
    <definedName name="_315Component_359">"Derivatives &amp; CAD"</definedName>
    <definedName name="_316Component_36">"Liabilities"</definedName>
    <definedName name="_317Component_360">"Derivatives &amp; CAD"</definedName>
    <definedName name="_318Component_361">"Derivatives &amp; CAD"</definedName>
    <definedName name="_319Component_362">"Derivatives &amp; CAD"</definedName>
    <definedName name="_31Component_102">"Derivatives &amp; CAD"</definedName>
    <definedName name="_32_____123Graph_X圖表_2" hidden="1">#REF!</definedName>
    <definedName name="_32___123Graph_D5YR_ASSETS" hidden="1">#REF!</definedName>
    <definedName name="_320Component_363">"Derivatives &amp; CAD"</definedName>
    <definedName name="_321Component_364">"Derivatives &amp; CAD"</definedName>
    <definedName name="_322Component_365">"Derivatives &amp; CAD"</definedName>
    <definedName name="_3230" localSheetId="0">+#REF!+#REF!+#REF!+#REF!+#REF!+#REF!+#REF!+#REF!+#REF!+#REF!+#REF!+#REF!+#REF!+#REF!+#REF!+#REF!+#REF!+#REF!+#REF!+#REF!+#REF!+#REF!+#REF!+#REF!+#REF!+#REF!+#REF!+#REF!</definedName>
    <definedName name="_3230" localSheetId="1">+#REF!+#REF!+#REF!+#REF!+#REF!+#REF!+#REF!+#REF!+#REF!+#REF!+#REF!+#REF!+#REF!+#REF!+#REF!+#REF!+#REF!+#REF!+#REF!+#REF!+#REF!+#REF!+#REF!+#REF!+#REF!+#REF!+#REF!+#REF!</definedName>
    <definedName name="_3230">+#REF!+#REF!+#REF!+#REF!+#REF!+#REF!+#REF!+#REF!+#REF!+#REF!+#REF!+#REF!+#REF!+#REF!+#REF!+#REF!+#REF!+#REF!+#REF!+#REF!+#REF!+#REF!+#REF!+#REF!+#REF!+#REF!+#REF!+#REF!</definedName>
    <definedName name="_323Component_366">"Derivatives &amp; CAD"</definedName>
    <definedName name="_324Component_367">"Derivatives &amp; CAD"</definedName>
    <definedName name="_325Component_368">"Derivatives &amp; CAD"</definedName>
    <definedName name="_326Component_369">"Derivatives &amp; CAD"</definedName>
    <definedName name="_327Component_37">"Liabilities"</definedName>
    <definedName name="_328Component_370">"Derivatives &amp; CAD"</definedName>
    <definedName name="_329Component_371">"Derivatives &amp; CAD"</definedName>
    <definedName name="_32Component_103">"Derivatives &amp; CAD"</definedName>
    <definedName name="_33____123Graph_ACHART_1" hidden="1">#REF!</definedName>
    <definedName name="_33__123Graph_BCHART_2" localSheetId="0" hidden="1">#REF!</definedName>
    <definedName name="_33__123Graph_BCHART_2" localSheetId="1" hidden="1">#REF!</definedName>
    <definedName name="_33__123Graph_BCHART_2" hidden="1">#REF!</definedName>
    <definedName name="_330Component_38">"Liabilities"</definedName>
    <definedName name="_331Component_39">"Liabilities"</definedName>
    <definedName name="_332Component_4">"Off B/Sheet &amp; B/S Netting"</definedName>
    <definedName name="_333Component_40">"Liabilities"</definedName>
    <definedName name="_334" localSheetId="0">#REF!</definedName>
    <definedName name="_334" localSheetId="1">#REF!</definedName>
    <definedName name="_334">#REF!</definedName>
    <definedName name="_334Component_41">"Liabilities"</definedName>
    <definedName name="_335Component_42">"Liabilities"</definedName>
    <definedName name="_336Component_43">"Liabilities"</definedName>
    <definedName name="_337Component_44">"Liabilities"</definedName>
    <definedName name="_338Component_45">"Liabilities"</definedName>
    <definedName name="_339Component_46">"Liabilities"</definedName>
    <definedName name="_33Component_104">"Derivatives &amp; CAD"</definedName>
    <definedName name="_34____123Graph_ACHART_2" hidden="1">#REF!</definedName>
    <definedName name="_340Component_47">"Liabilities"</definedName>
    <definedName name="_341Component_48">"Liabilities"</definedName>
    <definedName name="_342Component_49">"Liabilities"</definedName>
    <definedName name="_343Component_5">"Off B/Sheet &amp; B/S Netting"</definedName>
    <definedName name="_344Component_50">"Liabilities"</definedName>
    <definedName name="_345Component_51">"Liabilities"</definedName>
    <definedName name="_346Component_52">"Liabilities"</definedName>
    <definedName name="_3476" localSheetId="0">#REF!</definedName>
    <definedName name="_3476" localSheetId="1">#REF!</definedName>
    <definedName name="_3476">#REF!</definedName>
    <definedName name="_347Component_53">"Liabilities"</definedName>
    <definedName name="_348Component_54">"Profit &amp; Loss"</definedName>
    <definedName name="_349Component_55">"Profit &amp; Loss"</definedName>
    <definedName name="_34Component_105">"Derivatives &amp; CAD"</definedName>
    <definedName name="_35____123Graph_A圖表_2" hidden="1">#REF!</definedName>
    <definedName name="_350Component_56">"Profit &amp; Loss"</definedName>
    <definedName name="_351Component_57">"Profit &amp; Loss"</definedName>
    <definedName name="_352Component_58">"Profit &amp; Loss"</definedName>
    <definedName name="_353Component_59">"Profit &amp; Loss"</definedName>
    <definedName name="_354Component_6">"Off B/Sheet &amp; B/S Netting"</definedName>
    <definedName name="_355Component_60">"Profit &amp; Loss"</definedName>
    <definedName name="_356Component_61">"Profit &amp; Loss"</definedName>
    <definedName name="_357Component_62">"Profit &amp; Loss"</definedName>
    <definedName name="_358Component_63">"Profit &amp; Loss"</definedName>
    <definedName name="_359Component_64">"Profit &amp; Loss"</definedName>
    <definedName name="_35Component_106">"Derivatives &amp; CAD"</definedName>
    <definedName name="_36____123Graph_A圖表_4" hidden="1">#REF!</definedName>
    <definedName name="_36__123Graph_CCHART_1" localSheetId="0" hidden="1">#REF!</definedName>
    <definedName name="_36__123Graph_CCHART_1" localSheetId="1" hidden="1">#REF!</definedName>
    <definedName name="_36__123Graph_CCHART_1" hidden="1">#REF!</definedName>
    <definedName name="_360Component_65">"Av B/S &amp; Misc"</definedName>
    <definedName name="_3619" localSheetId="0">#REF!</definedName>
    <definedName name="_3619" localSheetId="1">#REF!</definedName>
    <definedName name="_3619">#REF!</definedName>
    <definedName name="_361Component_66">"Av B/S &amp; Misc"</definedName>
    <definedName name="_362Component_67">"Av B/S &amp; Misc"</definedName>
    <definedName name="_363Component_68">"Av B/S &amp; Misc"</definedName>
    <definedName name="_364Component_69">"Av B/S &amp; Misc"</definedName>
    <definedName name="_365Component_7">"Off B/Sheet &amp; B/S Netting"</definedName>
    <definedName name="_366Component_70">"Av B/S &amp; Misc"</definedName>
    <definedName name="_367Component_71">"Av B/S &amp; Misc"</definedName>
    <definedName name="_368Component_72">"Av B/S &amp; Misc"</definedName>
    <definedName name="_369Component_73">"Av B/S &amp; Misc"</definedName>
    <definedName name="_36Component_107">"Derivatives &amp; CAD"</definedName>
    <definedName name="_37____123Graph_LBL_A圖表_4" hidden="1">#REF!</definedName>
    <definedName name="_370Component_74">"Av B/S &amp; Misc"</definedName>
    <definedName name="_371Component_75">"Av B/S &amp; Misc"</definedName>
    <definedName name="_372Component_76">"Av B/S &amp; Misc"</definedName>
    <definedName name="_373Component_77">"Av B/S &amp; Misc"</definedName>
    <definedName name="_374Component_78">"Av B/S &amp; Misc"</definedName>
    <definedName name="_375Component_79">"Derivatives &amp; CAD"</definedName>
    <definedName name="_376Component_8">"Off B/Sheet &amp; B/S Netting"</definedName>
    <definedName name="_377Component_80">"Derivatives &amp; CAD"</definedName>
    <definedName name="_378Component_81">"Derivatives &amp; CAD"</definedName>
    <definedName name="_379Component_82">"Derivatives &amp; CAD"</definedName>
    <definedName name="_37Component_108">"Derivatives &amp; CAD"</definedName>
    <definedName name="_38____123Graph_XCHART_2" hidden="1">#REF!</definedName>
    <definedName name="_380Component_83">"Derivatives &amp; CAD"</definedName>
    <definedName name="_381Component_84">"Derivatives &amp; CAD"</definedName>
    <definedName name="_382Component_85">"Derivatives &amp; CAD"</definedName>
    <definedName name="_383Component_86">"Derivatives &amp; CAD"</definedName>
    <definedName name="_384Component_87">"Derivatives &amp; CAD"</definedName>
    <definedName name="_385Component_88">"Derivatives &amp; CAD"</definedName>
    <definedName name="_386Component_89">"Derivatives &amp; CAD"</definedName>
    <definedName name="_387Component_9">"Off B/Sheet &amp; B/S Netting"</definedName>
    <definedName name="_388Component_90">"Derivatives &amp; CAD"</definedName>
    <definedName name="_389Component_91">"Derivatives &amp; CAD"</definedName>
    <definedName name="_38Component_109">"Derivatives &amp; CAD"</definedName>
    <definedName name="_39____123Graph_X圖表_2" hidden="1">#REF!</definedName>
    <definedName name="_39__123Graph_CCHART_2" localSheetId="0" hidden="1">#REF!</definedName>
    <definedName name="_39__123Graph_CCHART_2" localSheetId="1" hidden="1">#REF!</definedName>
    <definedName name="_39__123Graph_CCHART_2" hidden="1">#REF!</definedName>
    <definedName name="_390Component_92">"Derivatives &amp; CAD"</definedName>
    <definedName name="_391Component_93">"Derivatives &amp; CAD"</definedName>
    <definedName name="_392Component_94">"Derivatives &amp; CAD"</definedName>
    <definedName name="_393Component_95">"Derivatives &amp; CAD"</definedName>
    <definedName name="_394Component_96">"Derivatives &amp; CAD"</definedName>
    <definedName name="_395Component_97">"Derivatives &amp; CAD"</definedName>
    <definedName name="_396Component_98">"Derivatives &amp; CAD"</definedName>
    <definedName name="_397Component_99">"Derivatives &amp; CAD"</definedName>
    <definedName name="_398ScheduleID_10">"BA"</definedName>
    <definedName name="_399ScheduleId_100">"3B"</definedName>
    <definedName name="_39Component_11">"Off Balance Sheet &amp; BS Netting"</definedName>
    <definedName name="_3SCH_1.2C">#REF!</definedName>
    <definedName name="_4____________123Graph_X圖表_2" hidden="1">#REF!</definedName>
    <definedName name="_4__________123Graph_ACHART_1" hidden="1">#REF!</definedName>
    <definedName name="_4__123Graph_ACHART_1" hidden="1">#REF!</definedName>
    <definedName name="_4__123Graph_ACHART_3" hidden="1">#REF!</definedName>
    <definedName name="_4__123Graph_A圖表_4" localSheetId="0" hidden="1">#REF!</definedName>
    <definedName name="_4__123Graph_A圖表_4" localSheetId="1" hidden="1">#REF!</definedName>
    <definedName name="_4__123Graph_A圖表_4" hidden="1">#REF!</definedName>
    <definedName name="_4__123Graph_B5YR_ASSETS" hidden="1">#REF!</definedName>
    <definedName name="_4__123Graph_BROA_E" localSheetId="0" hidden="1">#REF!</definedName>
    <definedName name="_4__123Graph_BROA_E" localSheetId="1" hidden="1">#REF!</definedName>
    <definedName name="_4__123Graph_BROA_E" hidden="1">#REF!</definedName>
    <definedName name="_4__123Graph_D5YR_ASSETS" hidden="1">#REF!</definedName>
    <definedName name="_4__123Graph_LBL_A圖表_4" localSheetId="0" hidden="1">#REF!</definedName>
    <definedName name="_4__123Graph_LBL_A圖表_4" localSheetId="1" hidden="1">#REF!</definedName>
    <definedName name="_4__123Graph_LBL_A圖表_4" hidden="1">#REF!</definedName>
    <definedName name="_4__123Graph_X??_2" hidden="1">#REF!</definedName>
    <definedName name="_4__123Graph_X圖表_2" localSheetId="0" hidden="1">#REF!</definedName>
    <definedName name="_4__123Graph_X圖表_2" localSheetId="1" hidden="1">#REF!</definedName>
    <definedName name="_4__123Graph_X圖表_2" hidden="1">#REF!</definedName>
    <definedName name="_4_0_0_S" localSheetId="0" hidden="1">#REF!</definedName>
    <definedName name="_4_0_0_S" localSheetId="1" hidden="1">#REF!</definedName>
    <definedName name="_4_0_0_S" hidden="1">#REF!</definedName>
    <definedName name="_4_3" localSheetId="0">#REF!</definedName>
    <definedName name="_4_3" localSheetId="1">#REF!</definedName>
    <definedName name="_4_3">#REF!</definedName>
    <definedName name="_40___123Graph_ACHART_1" hidden="1">#REF!</definedName>
    <definedName name="_40___123Graph_D5YR_ASSETS" hidden="1">#REF!</definedName>
    <definedName name="_40___123Graph_LBL_D5YR_ASSETS" hidden="1">#REF!</definedName>
    <definedName name="_400ScheduleId_101">"3D"</definedName>
    <definedName name="_401ScheduleId_102">"3E"</definedName>
    <definedName name="_402ScheduleId_103">"3G"</definedName>
    <definedName name="_403ScheduleId_104">"3H"</definedName>
    <definedName name="_404ScheduleId_105">"3J"</definedName>
    <definedName name="_405ScheduleId_106">"3L"</definedName>
    <definedName name="_406ScheduleId_107">"3N"</definedName>
    <definedName name="_407ScheduleId_108">"3R"</definedName>
    <definedName name="_408ScheduleId_109">"3S"</definedName>
    <definedName name="_409ScheduleId_11">"1C"</definedName>
    <definedName name="_40Component_110">"Derivatives &amp; CAD"</definedName>
    <definedName name="_41___123Graph_ACHART_2" hidden="1">#REF!</definedName>
    <definedName name="_41___123Graph_X5YR_ASSETS" hidden="1">#REF!</definedName>
    <definedName name="_410ScheduleId_110">"04"</definedName>
    <definedName name="_411ScheduleId_111">"05"</definedName>
    <definedName name="_412ScheduleId_112">"9A"</definedName>
    <definedName name="_413ScheduleID_113">"9C"</definedName>
    <definedName name="_414ScheduleId_114">"9F"</definedName>
    <definedName name="_415ScheduleId_115">"9L"</definedName>
    <definedName name="_416ScheduleId_116">"9M"</definedName>
    <definedName name="_417ScheduleId_117">"9N"</definedName>
    <definedName name="_418ScheduleId_118">"9R"</definedName>
    <definedName name="_419ScheduleId_119">"9S"</definedName>
    <definedName name="_41Component_111">"Derivatives &amp; CAD"</definedName>
    <definedName name="_42___123Graph_A圖表_2" hidden="1">#REF!</definedName>
    <definedName name="_42___123Graph_B5YR_ASSETS" hidden="1">#REF!</definedName>
    <definedName name="_42___123Graph_XA" hidden="1">#REF!</definedName>
    <definedName name="_42__123Graph_DCHART_1" localSheetId="0" hidden="1">#REF!</definedName>
    <definedName name="_42__123Graph_DCHART_1" localSheetId="1" hidden="1">#REF!</definedName>
    <definedName name="_42__123Graph_DCHART_1" hidden="1">#REF!</definedName>
    <definedName name="_420ScheduleID_12">"1CA"</definedName>
    <definedName name="_421ScheduleId_120">"9T"</definedName>
    <definedName name="_422ScheduleId_121">"CZ"</definedName>
    <definedName name="_423ScheduleId_122">"CB"</definedName>
    <definedName name="_424ScheduleId_123">"CC"</definedName>
    <definedName name="_425ScheduleId_124">"CD"</definedName>
    <definedName name="_426ScheduleId_125">"EB"</definedName>
    <definedName name="_427ScheduleId_126">"EC"</definedName>
    <definedName name="_428ScheduleId_127">"ED"</definedName>
    <definedName name="_429ScheduleId_128">"CE"</definedName>
    <definedName name="_42Component_112">"Derivatives &amp; CAD"</definedName>
    <definedName name="_43___123Graph_A圖表_4" hidden="1">#REF!</definedName>
    <definedName name="_430ScheduleId_129">"CF"</definedName>
    <definedName name="_431ScheduleID_13">"1D"</definedName>
    <definedName name="_432ScheduleId_130">"CG"</definedName>
    <definedName name="_433ScheduleId_131">"EE"</definedName>
    <definedName name="_434ScheduleId_132">"EF"</definedName>
    <definedName name="_435ScheduleId_133">"EG"</definedName>
    <definedName name="_436ScheduleId_134">"CH"</definedName>
    <definedName name="_437ScheduleId_135">"CJ"</definedName>
    <definedName name="_438ScheduleId_136">"CK"</definedName>
    <definedName name="_439ScheduleId_137">"EH"</definedName>
    <definedName name="_43Component_113">"Derivatives &amp; CAD"</definedName>
    <definedName name="_44___123Graph_LBL_A圖表_4" hidden="1">#REF!</definedName>
    <definedName name="_440ScheduleId_138">"EJ"</definedName>
    <definedName name="_441ScheduleId_139">"EK"</definedName>
    <definedName name="_442ScheduleID_14">"1DA"</definedName>
    <definedName name="_443ScheduleId_140">"EL"</definedName>
    <definedName name="_444ScheduleId_141">"EM"</definedName>
    <definedName name="_445ScheduleId_142">"EN"</definedName>
    <definedName name="_446ScheduleId_143">"CP"</definedName>
    <definedName name="_447ScheduleId_144">"CQ"</definedName>
    <definedName name="_448ScheduleId_145">"CR"</definedName>
    <definedName name="_449ScheduleId_146">"EP"</definedName>
    <definedName name="_44Component_114">"Derivatives &amp; CAD"</definedName>
    <definedName name="_45___123Graph_XCHART_2" hidden="1">#REF!</definedName>
    <definedName name="_45__123Graph_ECHART_2" localSheetId="0" hidden="1">#REF!</definedName>
    <definedName name="_45__123Graph_ECHART_2" localSheetId="1" hidden="1">#REF!</definedName>
    <definedName name="_45__123Graph_ECHART_2" hidden="1">#REF!</definedName>
    <definedName name="_450ScheduleId_147">"EQ"</definedName>
    <definedName name="_451ScheduleId_148">"ER"</definedName>
    <definedName name="_452ScheduleId_149">"EU"</definedName>
    <definedName name="_453ScheduleId_15">"DA"</definedName>
    <definedName name="_454ScheduleId_150">"N1"</definedName>
    <definedName name="_455ScheduleId_151">"N2"</definedName>
    <definedName name="_456ScheduleId_152">"N3"</definedName>
    <definedName name="_457ScheduleID_153">"N3A"</definedName>
    <definedName name="_458ScheduleId_154">"N4"</definedName>
    <definedName name="_459ScheduleId_155">"N5"</definedName>
    <definedName name="_45Component_115">"Derivatives &amp; CAD"</definedName>
    <definedName name="_46___123Graph_X圖表_2" hidden="1">#REF!</definedName>
    <definedName name="_460ScheduleID_156">"N5A"</definedName>
    <definedName name="_461ScheduleId_157">"N6"</definedName>
    <definedName name="_462ScheduleId_158">"N7"</definedName>
    <definedName name="_463ScheduleID_159">"N7A"</definedName>
    <definedName name="_464ScheduleId_16">"DD"</definedName>
    <definedName name="_465ScheduleId_160">"N8"</definedName>
    <definedName name="_466ScheduleId_161">"Q1"</definedName>
    <definedName name="_467ScheduleId_162">"Q2"</definedName>
    <definedName name="_468ScheduleId_163">"Q3"</definedName>
    <definedName name="_469ScheduleId_164">"Q4"</definedName>
    <definedName name="_46Component_116">"Derivatives &amp; CAD"</definedName>
    <definedName name="_47__123Graph_ACHART_1" hidden="1">#REF!</definedName>
    <definedName name="_470ScheduleID_165">"T1"</definedName>
    <definedName name="_471ScheduleID_166">"T2"</definedName>
    <definedName name="_472ScheduleId_167">"1A"</definedName>
    <definedName name="_473ScheduleId_168">"1B"</definedName>
    <definedName name="_474ScheduleID_169">"1BA"</definedName>
    <definedName name="_475ScheduleId_17">"DG"</definedName>
    <definedName name="_476ScheduleID_170">"1BB"</definedName>
    <definedName name="_477ScheduleId_171">"1BC"</definedName>
    <definedName name="_478ScheduleId_172">"1BD"</definedName>
    <definedName name="_479ScheduleID_173">"BA"</definedName>
    <definedName name="_47Component_117">"Derivatives &amp; CAD"</definedName>
    <definedName name="_48__123Graph_ACHART_2" hidden="1">#REF!</definedName>
    <definedName name="_48__123Graph_LBL_ACHART_3" localSheetId="0" hidden="1">#REF!</definedName>
    <definedName name="_48__123Graph_LBL_ACHART_3" localSheetId="1" hidden="1">#REF!</definedName>
    <definedName name="_48__123Graph_LBL_ACHART_3" hidden="1">#REF!</definedName>
    <definedName name="_480ScheduleId_174">"1C"</definedName>
    <definedName name="_481ScheduleID_175">"1CA"</definedName>
    <definedName name="_482ScheduleID_176">"1D"</definedName>
    <definedName name="_483ScheduleID_177">"1DA"</definedName>
    <definedName name="_484ScheduleId_178">"DA"</definedName>
    <definedName name="_485ScheduleId_179">"DD"</definedName>
    <definedName name="_486ScheduleId_18">"DKA"</definedName>
    <definedName name="_487ScheduleId_180">"DG"</definedName>
    <definedName name="_488ScheduleId_181">"DKA"</definedName>
    <definedName name="_489ScheduleId_182">"DKB"</definedName>
    <definedName name="_48Component_118">"Derivatives &amp; CAD"</definedName>
    <definedName name="_49__123Graph_A5YR_ASSETS" hidden="1">#REF!</definedName>
    <definedName name="_490ScheduleID_183">"DKC"</definedName>
    <definedName name="_491ScheduleId_184">"DL"</definedName>
    <definedName name="_492ScheduleId_185">"1E"</definedName>
    <definedName name="_493ScheduleID_186">"1EA"</definedName>
    <definedName name="_494ScheduleID_187">"1EB"</definedName>
    <definedName name="_495ScheduleId_188">"1EC"</definedName>
    <definedName name="_496ScheduleId_189">"1ED"</definedName>
    <definedName name="_497ScheduleId_19">"DKB"</definedName>
    <definedName name="_498ScheduleId_190">"1F"</definedName>
    <definedName name="_499ScheduleID_191">"1FA"</definedName>
    <definedName name="_49Component_119">"Derivatives &amp; CAD"</definedName>
    <definedName name="_4Category_10">"IFRS Reporting"</definedName>
    <definedName name="_5___________123Graph_A圖表_2" hidden="1">#REF!</definedName>
    <definedName name="_5__________123Graph_ACHART_2" hidden="1">#REF!</definedName>
    <definedName name="_5__123Graph_ACHART_1" hidden="1">#REF!</definedName>
    <definedName name="_5__123Graph_ACHART_2" hidden="1">#REF!</definedName>
    <definedName name="_5__123Graph_ACHART_4" hidden="1">#REF!</definedName>
    <definedName name="_5__123Graph_A圖表_4" hidden="1">#REF!</definedName>
    <definedName name="_5__123Graph_LBL_A??_4" hidden="1">#REF!</definedName>
    <definedName name="_5__123Graph_LBL_A圖表_4" localSheetId="0" hidden="1">#REF!</definedName>
    <definedName name="_5__123Graph_LBL_A圖表_4" localSheetId="1" hidden="1">#REF!</definedName>
    <definedName name="_5__123Graph_LBL_A圖表_4" hidden="1">#REF!</definedName>
    <definedName name="_5__123Graph_LBL_D5YR_ASSETS" hidden="1">#REF!</definedName>
    <definedName name="_5__123Graph_X圖表_2" localSheetId="0" hidden="1">#REF!</definedName>
    <definedName name="_5__123Graph_X圖表_2" localSheetId="1" hidden="1">#REF!</definedName>
    <definedName name="_5__123Graph_X圖表_2" hidden="1">#REF!</definedName>
    <definedName name="_5_4" localSheetId="0">#REF!</definedName>
    <definedName name="_5_4" localSheetId="1">#REF!</definedName>
    <definedName name="_5_4">#REF!</definedName>
    <definedName name="_50___123Graph_LBL_D5YR_ASSETS" hidden="1">#REF!</definedName>
    <definedName name="_500ScheduleID_192">"1FB"</definedName>
    <definedName name="_501ScheduleId_193">"1FC"</definedName>
    <definedName name="_502ScheduleId_194">"1FD"</definedName>
    <definedName name="_503ScheduleId_195">"FA"</definedName>
    <definedName name="_504ScheduleId_196">"1G"</definedName>
    <definedName name="_505ScheduleID_197">"1H"</definedName>
    <definedName name="_506ScheduleId_198">"HA"</definedName>
    <definedName name="_507ScheduleId_199">"HB"</definedName>
    <definedName name="_508ScheduleID_2">"T1"</definedName>
    <definedName name="_509ScheduleID_20">"DKC"</definedName>
    <definedName name="_50Component_12">"Off Balance Sheet &amp; BS Netting"</definedName>
    <definedName name="_51___123Graph_X5YR_ASSETS" hidden="1">#REF!</definedName>
    <definedName name="_51__123Graph_LBL_ACHART_4" localSheetId="0" hidden="1">#REF!</definedName>
    <definedName name="_51__123Graph_LBL_ACHART_4" localSheetId="1" hidden="1">#REF!</definedName>
    <definedName name="_51__123Graph_LBL_ACHART_4" hidden="1">#REF!</definedName>
    <definedName name="_510ScheduleId_200">"HC"</definedName>
    <definedName name="_511ScheduleId_201">"HK"</definedName>
    <definedName name="_512ScheduleID_202">"1I"</definedName>
    <definedName name="_513ScheduleId_203">"1J"</definedName>
    <definedName name="_514ScheduleID_204">"1K"</definedName>
    <definedName name="_515ScheduleId_205">"KB"</definedName>
    <definedName name="_516ScheduleId_206">"KC"</definedName>
    <definedName name="_517ScheduleID_207">"1L"</definedName>
    <definedName name="_518ScheduleID_208">"1M"</definedName>
    <definedName name="_519ScheduleId_209">"NA"</definedName>
    <definedName name="_51Component_120">"Derivatives &amp; CAD"</definedName>
    <definedName name="_52___123Graph_XA" hidden="1">#REF!</definedName>
    <definedName name="_520ScheduleId_21">"DL"</definedName>
    <definedName name="_521ScheduleID_210">"NAA"</definedName>
    <definedName name="_522ScheduleId_211">"NAM"</definedName>
    <definedName name="_523ScheduleId_212">"NB"</definedName>
    <definedName name="_524ScheduleID_213">"NBA"</definedName>
    <definedName name="_525ScheduleId_214">"NBM"</definedName>
    <definedName name="_526ScheduleID_215">"NC"</definedName>
    <definedName name="_527ScheduleId_216">"ND"</definedName>
    <definedName name="_528ScheduleId_217">"NE"</definedName>
    <definedName name="_529ScheduleId_218">"NF"</definedName>
    <definedName name="_52Component_121">"Derivatives &amp; CAD"</definedName>
    <definedName name="_530ScheduleId_219">"NG"</definedName>
    <definedName name="_531ScheduleId_22">"1E"</definedName>
    <definedName name="_532ScheduleId_220">"NH"</definedName>
    <definedName name="_533ScheduleId_221">"NJ"</definedName>
    <definedName name="_534ScheduleId_222">"NK"</definedName>
    <definedName name="_535ScheduleId_223">"NL"</definedName>
    <definedName name="_536ScheduleId_224">"NM"</definedName>
    <definedName name="_537ScheduleID_225">"NQA"</definedName>
    <definedName name="_538ScheduleId_226">"NQB"</definedName>
    <definedName name="_539ScheduleId_227">"NQC"</definedName>
    <definedName name="_53Component_122">"Derivatives &amp; CAD"</definedName>
    <definedName name="_54__123Graph_LBL_ACHART_5" localSheetId="0" hidden="1">#REF!</definedName>
    <definedName name="_54__123Graph_LBL_ACHART_5" localSheetId="1" hidden="1">#REF!</definedName>
    <definedName name="_54__123Graph_LBL_ACHART_5" hidden="1">#REF!</definedName>
    <definedName name="_540ScheduleId_228">"NR"</definedName>
    <definedName name="_541ScheduleId_229">"NS"</definedName>
    <definedName name="_542ScheduleID_23">"1EA"</definedName>
    <definedName name="_543ScheduleId_230">"NT"</definedName>
    <definedName name="_544" localSheetId="0">#REF!</definedName>
    <definedName name="_544" localSheetId="1">#REF!</definedName>
    <definedName name="_544">#REF!</definedName>
    <definedName name="_544ScheduleId_231">"NU"</definedName>
    <definedName name="_545" localSheetId="0">#REF!</definedName>
    <definedName name="_545" localSheetId="1">#REF!</definedName>
    <definedName name="_545">#REF!</definedName>
    <definedName name="_545ScheduleId_232">"NV"</definedName>
    <definedName name="_546ScheduleId_233">"NW"</definedName>
    <definedName name="_547ScheduleId_234">"NX"</definedName>
    <definedName name="_548ScheduleId_235">"NY"</definedName>
    <definedName name="_549ScheduleId_236">"NZ"</definedName>
    <definedName name="_54Component_123">"Off B/Sheet &amp; B/S Netting"</definedName>
    <definedName name="_550ScheduleId_237">"02"</definedName>
    <definedName name="_551ScheduleId_238">"02A"</definedName>
    <definedName name="_552ScheduleId_239">"2O"</definedName>
    <definedName name="_553ScheduleID_24">"1EB"</definedName>
    <definedName name="_554ScheduleId_240">"2P"</definedName>
    <definedName name="_555ScheduleId_241">"2Q"</definedName>
    <definedName name="_556ScheduleId_242">"2R"</definedName>
    <definedName name="_557ScheduleId_243">"2T"</definedName>
    <definedName name="_558ScheduleID_244">"2U"</definedName>
    <definedName name="_559ScheduleId_245">"2V"</definedName>
    <definedName name="_55Component_124">"Off B/Sheet &amp; B/S Netting"</definedName>
    <definedName name="_56__123Graph_B5YR_ASSETS" hidden="1">#REF!</definedName>
    <definedName name="_560ScheduleID_246">"2W"</definedName>
    <definedName name="_561ScheduleId_247">"2X"</definedName>
    <definedName name="_562ScheduleId_248">"2Y"</definedName>
    <definedName name="_563ScheduleId_249">"YA"</definedName>
    <definedName name="_564ScheduleId_25">"1EC"</definedName>
    <definedName name="_565ScheduleId_250">"YD"</definedName>
    <definedName name="_566ScheduleId_251">"YE"</definedName>
    <definedName name="_567ScheduleId_252">"YF"</definedName>
    <definedName name="_568ScheduleId_253">"YG"</definedName>
    <definedName name="_569ScheduleId_254">"YL"</definedName>
    <definedName name="_56Component_125">"Off B/Sheet &amp; B/S Netting"</definedName>
    <definedName name="_57__123Graph_LBL_ACHART_7" localSheetId="0" hidden="1">#REF!</definedName>
    <definedName name="_57__123Graph_LBL_ACHART_7" localSheetId="1" hidden="1">#REF!</definedName>
    <definedName name="_57__123Graph_LBL_ACHART_7" hidden="1">#REF!</definedName>
    <definedName name="_570ScheduleId_255">"YS"</definedName>
    <definedName name="_571ScheduleId_256">"YW"</definedName>
    <definedName name="_572ScheduleId_257">"2Z"</definedName>
    <definedName name="_573ScheduleId_258">"ZB"</definedName>
    <definedName name="_574ScheduleId_259">"ZCA"</definedName>
    <definedName name="_575ScheduleId_26">"1ED"</definedName>
    <definedName name="_576ScheduleId_260">"ZDA"</definedName>
    <definedName name="_577ScheduleId_261">"ZG"</definedName>
    <definedName name="_578ScheduleId_262">"ZK"</definedName>
    <definedName name="_579ScheduleId_263">"2K"</definedName>
    <definedName name="_57Component_126">"Off B/Sheet &amp; B/S Netting"</definedName>
    <definedName name="_580ScheduleId_264">"3A"</definedName>
    <definedName name="_581ScheduleId_265">"3B"</definedName>
    <definedName name="_582ScheduleId_266">"3D"</definedName>
    <definedName name="_583ScheduleId_267">"3E"</definedName>
    <definedName name="_584ScheduleId_268">"3G"</definedName>
    <definedName name="_585ScheduleId_269">"3H"</definedName>
    <definedName name="_586ScheduleId_27">"1F"</definedName>
    <definedName name="_587ScheduleId_270">"3J"</definedName>
    <definedName name="_588ScheduleId_271">"3L"</definedName>
    <definedName name="_589ScheduleId_272">"3N"</definedName>
    <definedName name="_58Component_127">"Off B/Sheet &amp; B/S Netting"</definedName>
    <definedName name="_590ScheduleId_273">"3R"</definedName>
    <definedName name="_591ScheduleId_274">"3S"</definedName>
    <definedName name="_592ScheduleId_275">"3T"</definedName>
    <definedName name="_593ScheduleId_276">"04"</definedName>
    <definedName name="_594ScheduleId_277">"05"</definedName>
    <definedName name="_595ScheduleId_278">"9A"</definedName>
    <definedName name="_596ScheduleID_279">"9C"</definedName>
    <definedName name="_597ScheduleID_28">"1FA"</definedName>
    <definedName name="_598ScheduleId_280">"9F"</definedName>
    <definedName name="_599ScheduleId_281">"9L"</definedName>
    <definedName name="_59Component_128">"Off B/Sheet &amp; B/S Netting"</definedName>
    <definedName name="_5b3_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_5Category_11">"IFRS Reporting"</definedName>
    <definedName name="_5SCH_2.0">#REF!</definedName>
    <definedName name="_6___________123Graph_A圖表_4" hidden="1">#REF!</definedName>
    <definedName name="_6__________123Graph_XCHART_2" hidden="1">#REF!</definedName>
    <definedName name="_6__123Graph_A??_4" hidden="1">#REF!</definedName>
    <definedName name="_6__123Graph_ACHART_1" hidden="1">#REF!</definedName>
    <definedName name="_6__123Graph_ACHART_5" hidden="1">#REF!</definedName>
    <definedName name="_6__123Graph_AROA_E" localSheetId="0" hidden="1">#REF!</definedName>
    <definedName name="_6__123Graph_AROA_E" localSheetId="1" hidden="1">#REF!</definedName>
    <definedName name="_6__123Graph_AROA_E" hidden="1">#REF!</definedName>
    <definedName name="_6__123Graph_A圖表_4" localSheetId="0" hidden="1">#REF!</definedName>
    <definedName name="_6__123Graph_A圖表_4" localSheetId="1" hidden="1">#REF!</definedName>
    <definedName name="_6__123Graph_A圖表_4" hidden="1">#REF!</definedName>
    <definedName name="_6__123Graph_C5YR_ASSETS" hidden="1">#REF!</definedName>
    <definedName name="_6__123Graph_LBL_A圖表_4" hidden="1">#REF!</definedName>
    <definedName name="_6__123Graph_X5YR_ASSETS" hidden="1">#REF!</definedName>
    <definedName name="_6__123Graph_XCHART_2" hidden="1">#REF!</definedName>
    <definedName name="_6__123Graph_XROA_E" localSheetId="0" hidden="1">#REF!</definedName>
    <definedName name="_6__123Graph_XROA_E" localSheetId="1" hidden="1">#REF!</definedName>
    <definedName name="_6__123Graph_XROA_E" hidden="1">#REF!</definedName>
    <definedName name="_6_5" localSheetId="0">#REF!</definedName>
    <definedName name="_6_5" localSheetId="1">#REF!</definedName>
    <definedName name="_6_5">#REF!</definedName>
    <definedName name="_600ScheduleId_282">"9M"</definedName>
    <definedName name="_601ScheduleId_283">"9N"</definedName>
    <definedName name="_602ScheduleId_284">"9R"</definedName>
    <definedName name="_603" localSheetId="0">#REF!</definedName>
    <definedName name="_603" localSheetId="1">#REF!</definedName>
    <definedName name="_603">#REF!</definedName>
    <definedName name="_603ScheduleId_285">"9S"</definedName>
    <definedName name="_604ScheduleId_286">"9T"</definedName>
    <definedName name="_605ScheduleId_287">"CZ"</definedName>
    <definedName name="_606ScheduleId_288">"CB"</definedName>
    <definedName name="_607ScheduleId_289">"CC"</definedName>
    <definedName name="_608ScheduleID_29">"1FB"</definedName>
    <definedName name="_609ScheduleId_290">"CD"</definedName>
    <definedName name="_60Component_129">"Off B/Sheet &amp; B/S Netting"</definedName>
    <definedName name="_61__123Graph_A5YR_ASSETS" hidden="1">#REF!</definedName>
    <definedName name="_61__123Graph_LBL_A圖表_4" localSheetId="0" hidden="1">#REF!</definedName>
    <definedName name="_61__123Graph_LBL_A圖表_4" localSheetId="1" hidden="1">#REF!</definedName>
    <definedName name="_61__123Graph_LBL_A圖表_4" hidden="1">#REF!</definedName>
    <definedName name="_610ScheduleId_291">"EB"</definedName>
    <definedName name="_611ScheduleId_292">"EC"</definedName>
    <definedName name="_612ScheduleId_293">"ED"</definedName>
    <definedName name="_613ScheduleId_294">"CE"</definedName>
    <definedName name="_614ScheduleId_295">"CF"</definedName>
    <definedName name="_615ScheduleId_296">"CG"</definedName>
    <definedName name="_616ScheduleId_297">"EE"</definedName>
    <definedName name="_617ScheduleId_298">"EF"</definedName>
    <definedName name="_618ScheduleId_299">"EG"</definedName>
    <definedName name="_619ScheduleID_3">"T2"</definedName>
    <definedName name="_61Component_13">"Off Balance Sheet &amp; BS Netting"</definedName>
    <definedName name="_620ScheduleId_30">"1FC"</definedName>
    <definedName name="_621ScheduleId_300">"CH"</definedName>
    <definedName name="_622ScheduleId_301">"CJ"</definedName>
    <definedName name="_623ScheduleId_302">"CK"</definedName>
    <definedName name="_624ScheduleId_303">"EH"</definedName>
    <definedName name="_625ScheduleId_304">"EJ"</definedName>
    <definedName name="_626ScheduleId_305">"EK"</definedName>
    <definedName name="_627ScheduleId_306">"EL"</definedName>
    <definedName name="_628ScheduleId_307">"EM"</definedName>
    <definedName name="_629ScheduleId_308">"EN"</definedName>
    <definedName name="_62Component_130">"Off B/Sheet &amp; B/S Netting"</definedName>
    <definedName name="_63___123Graph_C5YR_ASSETS" hidden="1">#REF!</definedName>
    <definedName name="_63__123Graph_C5YR_ASSETS" hidden="1">#REF!</definedName>
    <definedName name="_630ScheduleId_309">"CP"</definedName>
    <definedName name="_631ScheduleId_31">"1FD"</definedName>
    <definedName name="_632ScheduleId_310">"CQ"</definedName>
    <definedName name="_633ScheduleId_311">"CR"</definedName>
    <definedName name="_634ScheduleId_312">"EP"</definedName>
    <definedName name="_635ScheduleId_313">"EQ"</definedName>
    <definedName name="_636ScheduleId_314">"ER"</definedName>
    <definedName name="_637ScheduleId_315">"EU"</definedName>
    <definedName name="_638ScheduleId_316">"N1"</definedName>
    <definedName name="_639ScheduleId_317">"N2"</definedName>
    <definedName name="_63Component_131">"Off B/Sheet &amp; B/S Netting"</definedName>
    <definedName name="_64__123Graph_A圖表_2" hidden="1">#REF!</definedName>
    <definedName name="_64__123Graph_XCHART_4" localSheetId="0" hidden="1">#REF!</definedName>
    <definedName name="_64__123Graph_XCHART_4" localSheetId="1" hidden="1">#REF!</definedName>
    <definedName name="_64__123Graph_XCHART_4" hidden="1">#REF!</definedName>
    <definedName name="_640ScheduleId_318">"N3"</definedName>
    <definedName name="_641ScheduleID_319">"N3A"</definedName>
    <definedName name="_642ScheduleId_32">"FA"</definedName>
    <definedName name="_643ScheduleId_320">"N4"</definedName>
    <definedName name="_644ScheduleId_321">"N5"</definedName>
    <definedName name="_645ScheduleID_322">"N5A"</definedName>
    <definedName name="_646ScheduleId_323">"N6"</definedName>
    <definedName name="_647ScheduleId_324">"N7"</definedName>
    <definedName name="_648ScheduleID_325">"N7A"</definedName>
    <definedName name="_649ScheduleId_326">"N8"</definedName>
    <definedName name="_64Component_132">"Off Balance Sheet &amp; BS Netting"</definedName>
    <definedName name="_650ScheduleId_327">"Q1"</definedName>
    <definedName name="_651ScheduleId_328">"Q2"</definedName>
    <definedName name="_652ScheduleId_329">"Q3"</definedName>
    <definedName name="_653ScheduleId_33">"1G"</definedName>
    <definedName name="_654ScheduleId_330">"Q4"</definedName>
    <definedName name="_655ScheduleID_331">"T1"</definedName>
    <definedName name="_656ScheduleID_332">"T2"</definedName>
    <definedName name="_657ScheduleId_333">"1A"</definedName>
    <definedName name="_658ScheduleId_334">"1B"</definedName>
    <definedName name="_659ScheduleID_335">"1BA"</definedName>
    <definedName name="_65Component_133">"Off Balance Sheet &amp; BS Netting"</definedName>
    <definedName name="_660ScheduleID_336">"1BB"</definedName>
    <definedName name="_661ScheduleId_337">"1BC"</definedName>
    <definedName name="_662ScheduleId_338">"1BD"</definedName>
    <definedName name="_663ScheduleID_339">"BA"</definedName>
    <definedName name="_664ScheduleID_34">"1H"</definedName>
    <definedName name="_665ScheduleId_340">"1C"</definedName>
    <definedName name="_666ScheduleID_341">"1CA"</definedName>
    <definedName name="_667ScheduleID_342">"1D"</definedName>
    <definedName name="_668ScheduleID_343">"1DA"</definedName>
    <definedName name="_669ScheduleId_344">"DA"</definedName>
    <definedName name="_66Component_134">"Off Balance Sheet &amp; BS Netting"</definedName>
    <definedName name="_67__123Graph_XCHART_5" localSheetId="0" hidden="1">#REF!</definedName>
    <definedName name="_67__123Graph_XCHART_5" localSheetId="1" hidden="1">#REF!</definedName>
    <definedName name="_67__123Graph_XCHART_5" hidden="1">#REF!</definedName>
    <definedName name="_670ScheduleId_345">"DD"</definedName>
    <definedName name="_671ScheduleId_346">"DG"</definedName>
    <definedName name="_672ScheduleId_347">"DKA"</definedName>
    <definedName name="_673ScheduleId_348">"DKB"</definedName>
    <definedName name="_674ScheduleID_349">"DKC"</definedName>
    <definedName name="_675ScheduleId_35">"HA"</definedName>
    <definedName name="_676ScheduleId_350">"DL"</definedName>
    <definedName name="_677ScheduleId_351">"1E"</definedName>
    <definedName name="_678ScheduleID_352">"1EA"</definedName>
    <definedName name="_679ScheduleID_353">"1EB"</definedName>
    <definedName name="_67Component_135">"Off Balance Sheet &amp; BS Netting"</definedName>
    <definedName name="_680ScheduleId_354">"1EC"</definedName>
    <definedName name="_681ScheduleId_355">"1ED"</definedName>
    <definedName name="_682ScheduleId_356">"1F"</definedName>
    <definedName name="_683ScheduleID_357">"1FA"</definedName>
    <definedName name="_684ScheduleID_358">"1FB"</definedName>
    <definedName name="_685ScheduleId_359">"1FC"</definedName>
    <definedName name="_686ScheduleId_36">"HB"</definedName>
    <definedName name="_687ScheduleId_360">"1FD"</definedName>
    <definedName name="_688ScheduleId_361">"FA"</definedName>
    <definedName name="_689ScheduleId_362">"1G"</definedName>
    <definedName name="_68Component_136">"Off Balance Sheet &amp; BS Netting"</definedName>
    <definedName name="_690ScheduleID_363">"1H"</definedName>
    <definedName name="_691ScheduleId_364">"HA"</definedName>
    <definedName name="_692ScheduleId_365">"HB"</definedName>
    <definedName name="_693ScheduleId_366">"HC"</definedName>
    <definedName name="_694ScheduleId_367">"HK"</definedName>
    <definedName name="_695ScheduleID_368">"1I"</definedName>
    <definedName name="_696ScheduleId_369">"1J"</definedName>
    <definedName name="_697ScheduleId_37">"HC"</definedName>
    <definedName name="_698ScheduleID_370">"1K"</definedName>
    <definedName name="_699ScheduleId_371">"KB"</definedName>
    <definedName name="_69Component_137">"Off Balance Sheet &amp; BS Netting"</definedName>
    <definedName name="_6Category_12">"IFRS Reporting"</definedName>
    <definedName name="_6SCH_2.0">#REF!</definedName>
    <definedName name="_6SCH_3.0">#REF!</definedName>
    <definedName name="_7___________123Graph_LBL_A圖表_4" hidden="1">#REF!</definedName>
    <definedName name="_7_________123Graph_ACHART_1" hidden="1">#REF!</definedName>
    <definedName name="_7__123Graph_ACHART_2" hidden="1">#REF!</definedName>
    <definedName name="_7__123Graph_ACHART_7" hidden="1">#REF!</definedName>
    <definedName name="_7__123Graph_LBL_A圖表_4" hidden="1">#REF!</definedName>
    <definedName name="_7__123Graph_X??_2" hidden="1">#REF!</definedName>
    <definedName name="_7__123Graph_XA" hidden="1">#REF!</definedName>
    <definedName name="_7__123Graph_XCHART_2" hidden="1">#REF!</definedName>
    <definedName name="_7__123Graph_X圖表_2" localSheetId="0" hidden="1">#REF!</definedName>
    <definedName name="_7__123Graph_X圖表_2" localSheetId="1" hidden="1">#REF!</definedName>
    <definedName name="_7__123Graph_X圖表_2" hidden="1">#REF!</definedName>
    <definedName name="_7_6" localSheetId="0">#REF!</definedName>
    <definedName name="_7_6" localSheetId="1">#REF!</definedName>
    <definedName name="_7_6">#REF!</definedName>
    <definedName name="_70__123Graph_B5YR_ASSETS" hidden="1">#REF!</definedName>
    <definedName name="_70__123Graph_D5YR_ASSETS" hidden="1">#REF!</definedName>
    <definedName name="_700ScheduleId_372">"KC"</definedName>
    <definedName name="_701ScheduleID_373">"1L"</definedName>
    <definedName name="_702ScheduleID_374">"1M"</definedName>
    <definedName name="_703ScheduleId_375">"NA"</definedName>
    <definedName name="_704ScheduleID_376">"NAA"</definedName>
    <definedName name="_705ScheduleId_377">"NAM"</definedName>
    <definedName name="_706ScheduleId_378">"NB"</definedName>
    <definedName name="_707ScheduleID_379">"NBA"</definedName>
    <definedName name="_708ScheduleId_38">"HK"</definedName>
    <definedName name="_709ScheduleId_380">"NBM"</definedName>
    <definedName name="_70Component_138">"Off Balance Sheet &amp; BS Netting"</definedName>
    <definedName name="_71__123Graph_X圖表_2" localSheetId="0" hidden="1">#REF!</definedName>
    <definedName name="_71__123Graph_X圖表_2" localSheetId="1" hidden="1">#REF!</definedName>
    <definedName name="_71__123Graph_X圖表_2" hidden="1">#REF!</definedName>
    <definedName name="_710ScheduleID_381">"NC"</definedName>
    <definedName name="_711ScheduleId_382">"ND"</definedName>
    <definedName name="_712ScheduleId_383">"NE"</definedName>
    <definedName name="_713ScheduleId_384">"NF"</definedName>
    <definedName name="_714ScheduleId_385">"NG"</definedName>
    <definedName name="_715ScheduleId_386">"NH"</definedName>
    <definedName name="_716ScheduleId_387">"NJ"</definedName>
    <definedName name="_717ScheduleId_388">"NK"</definedName>
    <definedName name="_718ScheduleId_389">"NL"</definedName>
    <definedName name="_719ScheduleID_39">"1I"</definedName>
    <definedName name="_71Component_139">"Off B/Sheet &amp; B/S Netting"</definedName>
    <definedName name="_720ScheduleId_390">"NM"</definedName>
    <definedName name="_721ScheduleID_391">"NQA"</definedName>
    <definedName name="_722ScheduleId_392">"NQB"</definedName>
    <definedName name="_723ScheduleId_393">"NQC"</definedName>
    <definedName name="_724ScheduleId_394">"NR"</definedName>
    <definedName name="_725ScheduleId_395">"NS"</definedName>
    <definedName name="_726ScheduleId_396">"NT"</definedName>
    <definedName name="_727ScheduleId_397">"NU"</definedName>
    <definedName name="_728ScheduleId_398">"NV"</definedName>
    <definedName name="_729ScheduleId_399">"NW"</definedName>
    <definedName name="_72Component_14">"Off Balance Sheet &amp; BS Netting"</definedName>
    <definedName name="_730ScheduleId_4">"1A"</definedName>
    <definedName name="_731ScheduleId_40">"1J"</definedName>
    <definedName name="_732ScheduleId_400">"NX"</definedName>
    <definedName name="_733ScheduleId_401">"NY"</definedName>
    <definedName name="_734ScheduleId_402">"NZ"</definedName>
    <definedName name="_735ScheduleId_403">"02"</definedName>
    <definedName name="_736ScheduleId_404">"02A"</definedName>
    <definedName name="_737ScheduleId_405">"2O"</definedName>
    <definedName name="_738ScheduleId_406">"2P"</definedName>
    <definedName name="_739ScheduleId_407">"2Q"</definedName>
    <definedName name="_73Component_140">"Off BSheet &amp; BS Netting"</definedName>
    <definedName name="_740ScheduleId_408">"2R"</definedName>
    <definedName name="_741ScheduleID_409">"2U"</definedName>
    <definedName name="_742ScheduleId_41">"JAA"</definedName>
    <definedName name="_743ScheduleId_410">"2V"</definedName>
    <definedName name="_744ScheduleID_411">"2W"</definedName>
    <definedName name="_745ScheduleId_412">"2X"</definedName>
    <definedName name="_746ScheduleId_413">"2Y"</definedName>
    <definedName name="_747ScheduleId_414">"YA"</definedName>
    <definedName name="_748ScheduleId_415">"YD"</definedName>
    <definedName name="_749ScheduleId_416">"YE"</definedName>
    <definedName name="_74Component_141">"Off BSheet &amp; BS Netting"</definedName>
    <definedName name="_750ScheduleId_417">"YF"</definedName>
    <definedName name="_751ScheduleId_418">"YG"</definedName>
    <definedName name="_752ScheduleId_419">"YL"</definedName>
    <definedName name="_753ScheduleID_42">"1K"</definedName>
    <definedName name="_754ScheduleId_420">"YS"</definedName>
    <definedName name="_755ScheduleId_421">"YW"</definedName>
    <definedName name="_756ScheduleId_422">"2Z"</definedName>
    <definedName name="_757ScheduleId_423">"ZB"</definedName>
    <definedName name="_758ScheduleId_424">"ZCA"</definedName>
    <definedName name="_759ScheduleId_425">"ZDA"</definedName>
    <definedName name="_75Component_142">"Off Balance Sheet &amp; BS Netting"</definedName>
    <definedName name="_760ScheduleId_426">"ZG"</definedName>
    <definedName name="_761ScheduleId_427">"ZK"</definedName>
    <definedName name="_762ScheduleId_428">"2K"</definedName>
    <definedName name="_763ScheduleId_429">"3A"</definedName>
    <definedName name="_764ScheduleId_43">"KB"</definedName>
    <definedName name="_765ScheduleId_430">"3B"</definedName>
    <definedName name="_766ScheduleId_431">"3D"</definedName>
    <definedName name="_767ScheduleId_432">"3E"</definedName>
    <definedName name="_768ScheduleId_433">"3G"</definedName>
    <definedName name="_769ScheduleId_434">"3H"</definedName>
    <definedName name="_76Component_143">"Off Balance Sheet &amp; BS Netting"</definedName>
    <definedName name="_77__123Graph_LBL_D5YR_ASSETS" hidden="1">#REF!</definedName>
    <definedName name="_770ScheduleId_435">"3J"</definedName>
    <definedName name="_771ScheduleId_436">"3L"</definedName>
    <definedName name="_772ScheduleId_437">"3N"</definedName>
    <definedName name="_773ScheduleId_438">"3R"</definedName>
    <definedName name="_774ScheduleId_439">"3S"</definedName>
    <definedName name="_775ScheduleId_44">"KC"</definedName>
    <definedName name="_776ScheduleId_440">"3T"</definedName>
    <definedName name="_777ScheduleId_441">"04"</definedName>
    <definedName name="_778ScheduleId_442">"05"</definedName>
    <definedName name="_779ScheduleId_443">"9A"</definedName>
    <definedName name="_77Component_144">"Off Balance Sheet &amp; BS Netting"</definedName>
    <definedName name="_78__123Graph_X5YR_ASSETS" hidden="1">#REF!</definedName>
    <definedName name="_780ScheduleID_444">"9C"</definedName>
    <definedName name="_781ScheduleId_445">"9F"</definedName>
    <definedName name="_782ScheduleId_446">"9L"</definedName>
    <definedName name="_783ScheduleId_447">"9M"</definedName>
    <definedName name="_784ScheduleId_448">"9N"</definedName>
    <definedName name="_785ScheduleId_449">"9R"</definedName>
    <definedName name="_786ScheduleID_45">"1L"</definedName>
    <definedName name="_787ScheduleId_450">"9S"</definedName>
    <definedName name="_788ScheduleId_451">"9T"</definedName>
    <definedName name="_789ScheduleId_452">"CZ"</definedName>
    <definedName name="_78Component_145">"Off Balance Sheet &amp; BS Netting"</definedName>
    <definedName name="_79__123Graph_C5YR_ASSETS" hidden="1">#REF!</definedName>
    <definedName name="_79__123Graph_XA" hidden="1">#REF!</definedName>
    <definedName name="_790ScheduleId_453">"CB"</definedName>
    <definedName name="_791ScheduleId_454">"CC"</definedName>
    <definedName name="_792ScheduleId_455">"CD"</definedName>
    <definedName name="_793ScheduleId_456">"EB"</definedName>
    <definedName name="_794ScheduleId_457">"EC"</definedName>
    <definedName name="_795ScheduleId_458">"ED"</definedName>
    <definedName name="_796ScheduleId_459">"CE"</definedName>
    <definedName name="_797ScheduleID_46">"1M"</definedName>
    <definedName name="_798ScheduleId_460">"CF"</definedName>
    <definedName name="_799ScheduleId_461">"CG"</definedName>
    <definedName name="_79Component_146">"Off Balance Sheet &amp; BS Netting"</definedName>
    <definedName name="_7Category_13">"IFRS Reporting"</definedName>
    <definedName name="_7SCH_3.0">#REF!</definedName>
    <definedName name="_8___________123Graph_X圖表_2" hidden="1">#REF!</definedName>
    <definedName name="_8_________123Graph_ACHART_2" hidden="1">#REF!</definedName>
    <definedName name="_8___123Graph_A5YR_ASSETS" hidden="1">#REF!</definedName>
    <definedName name="_8__123Graph_ACHART_2" hidden="1">#REF!</definedName>
    <definedName name="_8__123Graph_A圖表_2" hidden="1">#REF!</definedName>
    <definedName name="_8__123Graph_D5YR_ASSETS" hidden="1">#REF!</definedName>
    <definedName name="_8__123Graph_LBL_A圖表_4" hidden="1">#REF!</definedName>
    <definedName name="_8__123Graph_X圖表_2" hidden="1">#REF!</definedName>
    <definedName name="_8_7" localSheetId="0">#REF!</definedName>
    <definedName name="_8_7" localSheetId="1">#REF!</definedName>
    <definedName name="_8_7">#REF!</definedName>
    <definedName name="_80__123Graph_A圖表_4" hidden="1">#REF!</definedName>
    <definedName name="_800ScheduleId_462">"EE"</definedName>
    <definedName name="_801ScheduleId_463">"EF"</definedName>
    <definedName name="_802ScheduleId_464">"EG"</definedName>
    <definedName name="_803ScheduleId_465">"CH"</definedName>
    <definedName name="_804ScheduleId_466">"CJ"</definedName>
    <definedName name="_805ScheduleId_467">"CK"</definedName>
    <definedName name="_806ScheduleId_468">"EH"</definedName>
    <definedName name="_807ScheduleId_469">"EJ"</definedName>
    <definedName name="_808ScheduleId_47">"NA"</definedName>
    <definedName name="_809ScheduleId_470">"EK"</definedName>
    <definedName name="_80Component_147">"Off Balance Sheet &amp; BS Netting"</definedName>
    <definedName name="_810ScheduleId_471">"EL"</definedName>
    <definedName name="_811ScheduleId_472">"EM"</definedName>
    <definedName name="_812ScheduleId_473">"EN"</definedName>
    <definedName name="_813ScheduleId_474">"CP"</definedName>
    <definedName name="_814ScheduleId_475">"CQ"</definedName>
    <definedName name="_815ScheduleId_476">"CR"</definedName>
    <definedName name="_816ScheduleId_477">"EP"</definedName>
    <definedName name="_817ScheduleId_478">"EQ"</definedName>
    <definedName name="_818ScheduleId_479">"ER"</definedName>
    <definedName name="_819ScheduleID_48">"NAA"</definedName>
    <definedName name="_81Component_148">"Off Balance Sheet &amp; BS Netting"</definedName>
    <definedName name="_820ScheduleId_480">"EU"</definedName>
    <definedName name="_821ScheduleId_481">"N1"</definedName>
    <definedName name="_822ScheduleId_482">"N2"</definedName>
    <definedName name="_823ScheduleId_483">"N3"</definedName>
    <definedName name="_824ScheduleID_484">"N3A"</definedName>
    <definedName name="_825ScheduleId_485">"N4"</definedName>
    <definedName name="_826ScheduleId_486">"N5"</definedName>
    <definedName name="_827ScheduleID_487">"N5A"</definedName>
    <definedName name="_828ScheduleId_488">"N6"</definedName>
    <definedName name="_829ScheduleId_489">"N7"</definedName>
    <definedName name="_82Component_149">"Off Balance Sheet &amp; BS Netting"</definedName>
    <definedName name="_830ScheduleId_49">"NAM"</definedName>
    <definedName name="_831ScheduleID_490">"N7A"</definedName>
    <definedName name="_832ScheduleId_491">"N8"</definedName>
    <definedName name="_833ScheduleId_492">"Q1"</definedName>
    <definedName name="_834ScheduleId_493">"Q2"</definedName>
    <definedName name="_835ScheduleId_494">"Q3"</definedName>
    <definedName name="_836ScheduleId_495">"Q4"</definedName>
    <definedName name="_837ScheduleId_5">"1B"</definedName>
    <definedName name="_838ScheduleId_50">"NB"</definedName>
    <definedName name="_839ScheduleID_51">"NBA"</definedName>
    <definedName name="_83Component_15">"Off Balance Sheet &amp; BS Netting"</definedName>
    <definedName name="_84___123Graph_D5YR_ASSETS" hidden="1">#REF!</definedName>
    <definedName name="_840ScheduleId_52">"NBM"</definedName>
    <definedName name="_841ScheduleID_53">"NC"</definedName>
    <definedName name="_842ScheduleId_54">"ND"</definedName>
    <definedName name="_843ScheduleId_55">"NE"</definedName>
    <definedName name="_844ScheduleId_56">"NF"</definedName>
    <definedName name="_845ScheduleId_57">"NG"</definedName>
    <definedName name="_846ScheduleId_58">"NH"</definedName>
    <definedName name="_847ScheduleId_59">"NJ"</definedName>
    <definedName name="_848ScheduleID_6">"1BA"</definedName>
    <definedName name="_849ScheduleId_60">"NK"</definedName>
    <definedName name="_84Component_150">"Off Balance Sheet &amp; BS Netting"</definedName>
    <definedName name="_850ScheduleId_61">"NL"</definedName>
    <definedName name="_851ScheduleId_62">"NM"</definedName>
    <definedName name="_852ScheduleID_63">"NQA"</definedName>
    <definedName name="_853ScheduleId_64">"NQB"</definedName>
    <definedName name="_854ScheduleId_65">"NQC"</definedName>
    <definedName name="_855ScheduleId_66">"NR"</definedName>
    <definedName name="_856ScheduleId_67">"NS"</definedName>
    <definedName name="_857ScheduleId_68">"NT"</definedName>
    <definedName name="_858ScheduleId_69">"NU"</definedName>
    <definedName name="_859ScheduleID_7">"1BB"</definedName>
    <definedName name="_85Component_151">"Liabilities"</definedName>
    <definedName name="_860ScheduleId_70">"NV"</definedName>
    <definedName name="_861ScheduleId_71">"NW"</definedName>
    <definedName name="_862ScheduleId_72">"NX"</definedName>
    <definedName name="_863ScheduleId_73">"NY"</definedName>
    <definedName name="_864ScheduleId_74">"NZ"</definedName>
    <definedName name="_865ScheduleId_75">"02"</definedName>
    <definedName name="_866ScheduleId_76">"02A"</definedName>
    <definedName name="_867ScheduleId_77">"2R"</definedName>
    <definedName name="_868ScheduleId_78">"2T"</definedName>
    <definedName name="_869ScheduleID_79">"2U"</definedName>
    <definedName name="_86Component_152">"Liabilities"</definedName>
    <definedName name="_870ScheduleId_8">"1BC"</definedName>
    <definedName name="_871ScheduleId_80">"2V"</definedName>
    <definedName name="_872ScheduleID_81">"2W"</definedName>
    <definedName name="_873ScheduleId_82">"2X"</definedName>
    <definedName name="_874ScheduleId_83">"2Y"</definedName>
    <definedName name="_875ScheduleId_84">"YA"</definedName>
    <definedName name="_876ScheduleId_85">"YD"</definedName>
    <definedName name="_877ScheduleId_86">"YE"</definedName>
    <definedName name="_878ScheduleId_87">"YF"</definedName>
    <definedName name="_879ScheduleId_88">"YG"</definedName>
    <definedName name="_87Component_153">"Liabilities"</definedName>
    <definedName name="_88__123Graph_D5YR_ASSETS" hidden="1">#REF!</definedName>
    <definedName name="_880ScheduleId_89">"YL"</definedName>
    <definedName name="_881ScheduleId_9">"1BD"</definedName>
    <definedName name="_882ScheduleId_90">"YS"</definedName>
    <definedName name="_883ScheduleId_91">"YW"</definedName>
    <definedName name="_884ScheduleId_92">"2Z"</definedName>
    <definedName name="_885ScheduleId_93">"ZB"</definedName>
    <definedName name="_886ScheduleId_94">"ZCA"</definedName>
    <definedName name="_887ScheduleId_95">"ZDA"</definedName>
    <definedName name="_888ScheduleId_96">"ZG"</definedName>
    <definedName name="_889ScheduleId_97">"ZK"</definedName>
    <definedName name="_88Component_154">"Liabilities"</definedName>
    <definedName name="_890ScheduleId_98">"2K"</definedName>
    <definedName name="_891ScheduleId_99">"3A"</definedName>
    <definedName name="_89Component_155">"Liabilities"</definedName>
    <definedName name="_8Category_14">"IFRS Reporting"</definedName>
    <definedName name="_8SCH_4.0C">#REF!</definedName>
    <definedName name="_9__________123Graph_A圖表_2" hidden="1">#REF!</definedName>
    <definedName name="_9_________123Graph_XCHART_2" hidden="1">#REF!</definedName>
    <definedName name="_9__123Graph_ACHART_2" hidden="1">#REF!</definedName>
    <definedName name="_9__123Graph_A圖表_4" hidden="1">#REF!</definedName>
    <definedName name="_9__123Graph_LBL_A??_4" hidden="1">#REF!</definedName>
    <definedName name="_9__123Graph_LBL_A圖表_4" localSheetId="0" hidden="1">#REF!</definedName>
    <definedName name="_9__123Graph_LBL_A圖表_4" localSheetId="1" hidden="1">#REF!</definedName>
    <definedName name="_9__123Graph_LBL_A圖表_4" hidden="1">#REF!</definedName>
    <definedName name="_9_8" localSheetId="0">#REF!</definedName>
    <definedName name="_9_8" localSheetId="1">#REF!</definedName>
    <definedName name="_9_8">#REF!</definedName>
    <definedName name="_90Component_156">"Liabilities"</definedName>
    <definedName name="_91Component_157">"Liabilities"</definedName>
    <definedName name="_92Component_158">"Liabilities"</definedName>
    <definedName name="_939" localSheetId="0">#REF!</definedName>
    <definedName name="_939" localSheetId="1">#REF!</definedName>
    <definedName name="_939">#REF!</definedName>
    <definedName name="_93Component_159">"Liabilities"</definedName>
    <definedName name="_94Component_16">"Off Balance Sheet &amp; BS Netting"</definedName>
    <definedName name="_95Component_160">"Liabilities"</definedName>
    <definedName name="_96__123Graph_LBL_A圖表_4" hidden="1">#REF!</definedName>
    <definedName name="_96Component_161">"Liabilities"</definedName>
    <definedName name="_97__123Graph_LBL_D5YR_ASSETS" hidden="1">#REF!</definedName>
    <definedName name="_97__123Graph_XCHART_2" hidden="1">#REF!</definedName>
    <definedName name="_97Component_162">"Liabilities"</definedName>
    <definedName name="_98__123Graph_X5YR_ASSETS" hidden="1">#REF!</definedName>
    <definedName name="_98Component_163">"Liabilities"</definedName>
    <definedName name="_99__123Graph_XA" hidden="1">#REF!</definedName>
    <definedName name="_99Component_164">"Liabilities"</definedName>
    <definedName name="_9Category_15">"IFRS Reporting"</definedName>
    <definedName name="_a1" hidden="1">{"'Sheet1'!$L$16"}</definedName>
    <definedName name="_A145000" localSheetId="0">#REF!</definedName>
    <definedName name="_A145000" localSheetId="1">#REF!</definedName>
    <definedName name="_A145000">#REF!</definedName>
    <definedName name="_aaa" hidden="1">{#N/A,#N/A,FALSE,"Margin_Detail";#N/A,#N/A,FALSE,"Margin";#N/A,#N/A,FALSE,"JTD_Margin Detail";#N/A,#N/A,FALSE,"JTD Margin";#N/A,#N/A,FALSE,"Cashflow Detail for Balance ";#N/A,#N/A,FALSE,"Balance"}</definedName>
    <definedName name="_aaaa" hidden="1">{#N/A,#N/A,FALSE,"Margin_Detail";#N/A,#N/A,FALSE,"Margin";#N/A,#N/A,FALSE,"JTD_Margin Detail";#N/A,#N/A,FALSE,"JTD Margin";#N/A,#N/A,FALSE,"Cashflow Detail for Balance ";#N/A,#N/A,FALSE,"Balance"}</definedName>
    <definedName name="_aaaaa" hidden="1">{#N/A,#N/A,FALSE,"Margin_Detail";#N/A,#N/A,FALSE,"Margin";#N/A,#N/A,FALSE,"JTD_Margin Detail";#N/A,#N/A,FALSE,"JTD Margin";#N/A,#N/A,FALSE,"Cashflow Detail for Balance ";#N/A,#N/A,FALSE,"Balance"}</definedName>
    <definedName name="_aaaaaa" hidden="1">{#N/A,#N/A,FALSE,"Margin_Detail";#N/A,#N/A,FALSE,"Margin";#N/A,#N/A,FALSE,"JTD_Margin Detail";#N/A,#N/A,FALSE,"JTD Margin";#N/A,#N/A,FALSE,"Cashflow Detail for Balance ";#N/A,#N/A,FALSE,"Balance"}</definedName>
    <definedName name="_aaaaaaa" hidden="1">{#N/A,#N/A,FALSE,"Margin_Detail";#N/A,#N/A,FALSE,"Margin";#N/A,#N/A,FALSE,"JTD_Margin Detail";#N/A,#N/A,FALSE,"JTD Margin";#N/A,#N/A,FALSE,"Cashflow Detail for Balance ";#N/A,#N/A,FALSE,"Balance"}</definedName>
    <definedName name="_ABA1">#REF!</definedName>
    <definedName name="_abb1" hidden="1">{#N/A,#N/A,FALSE,"Margin_Detail";#N/A,#N/A,FALSE,"Margin";#N/A,#N/A,FALSE,"JTD_Margin Detail";#N/A,#N/A,FALSE,"JTD Margin";#N/A,#N/A,FALSE,"Cashflow Detail for Balance ";#N/A,#N/A,FALSE,"Balance"}</definedName>
    <definedName name="_ABJ910">#REF!</definedName>
    <definedName name="_acc1" hidden="1">{#N/A,#N/A,FALSE,"Margin_Detail";#N/A,#N/A,FALSE,"Margin";#N/A,#N/A,FALSE,"JTD_Margin Detail";#N/A,#N/A,FALSE,"JTD Margin";#N/A,#N/A,FALSE,"Cashflow Detail for Balance ";#N/A,#N/A,FALSE,"Balance"}</definedName>
    <definedName name="_ACT93">#REF!</definedName>
    <definedName name="_add1" hidden="1">{#N/A,#N/A,FALSE,"FY 97 Summary Dollars";#N/A,#N/A,FALSE,"JHP's View of FTE's";#N/A,#N/A,FALSE,"FY Summary FTE's";#N/A,#N/A,FALSE,"FY Summary Days";#N/A,#N/A,FALSE,"PAR 2.1 MARS";#N/A,#N/A,FALSE,"PAR 2.2 CGTC PA";#N/A,#N/A,FALSE,"PAR 3.0 CRMC PA";#N/A,#N/A,FALSE,"PAR 4.0 Intl. Acct.";#N/A,#N/A,FALSE,"FY 97 Application Support";#N/A,#N/A,FALSE,"FY 97 Project Management";#N/A,#N/A,FALSE,"Out of Pocket Expenses"}</definedName>
    <definedName name="_ADE210">#REF!</definedName>
    <definedName name="_Adj1">#REF!</definedName>
    <definedName name="_ADJ810">#REF!</definedName>
    <definedName name="_ahk1" hidden="1">{#N/A,#N/A,FALSE,"Margin_Detail";#N/A,#N/A,FALSE,"Margin";#N/A,#N/A,FALSE,"JTD_Margin Detail";#N/A,#N/A,FALSE,"JTD Margin";#N/A,#N/A,FALSE,"Cashflow Detail for Balance ";#N/A,#N/A,FALSE,"Balance"}</definedName>
    <definedName name="_ALA210">#REF!</definedName>
    <definedName name="_all1" hidden="1">{#N/A,#N/A,FALSE,"Margin_Detail";#N/A,#N/A,FALSE,"Margin";#N/A,#N/A,FALSE,"JTD_Margin Detail";#N/A,#N/A,FALSE,"JTD Margin";#N/A,#N/A,FALSE,"Cashflow Detail for Balance ";#N/A,#N/A,FALSE,"Balance"}</definedName>
    <definedName name="_APP220" localSheetId="0">#REF!</definedName>
    <definedName name="_APP220" localSheetId="1">#REF!</definedName>
    <definedName name="_APP220">#REF!</definedName>
    <definedName name="_APP810" localSheetId="0">#REF!</definedName>
    <definedName name="_APP810" localSheetId="1">#REF!</definedName>
    <definedName name="_APP810">#REF!</definedName>
    <definedName name="_APP910" localSheetId="0">#REF!</definedName>
    <definedName name="_APP910" localSheetId="1">#REF!</definedName>
    <definedName name="_APP910">#REF!</definedName>
    <definedName name="_APR06">#REF!</definedName>
    <definedName name="_ARB800" localSheetId="0">#REF!</definedName>
    <definedName name="_ARB800" localSheetId="1">#REF!</definedName>
    <definedName name="_ARB800">#REF!</definedName>
    <definedName name="_Arr1" localSheetId="0">#REF!</definedName>
    <definedName name="_Arr1" localSheetId="1">#REF!</definedName>
    <definedName name="_Arr1">#REF!</definedName>
    <definedName name="_b3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_bb1" hidden="1">{#N/A,#N/A,FALSE,"Margin_Detail";#N/A,#N/A,FALSE,"Margin";#N/A,#N/A,FALSE,"JTD_Margin Detail";#N/A,#N/A,FALSE,"JTD Margin";#N/A,#N/A,FALSE,"Cashflow Detail for Balance ";#N/A,#N/A,FALSE,"Balance"}</definedName>
    <definedName name="_bdm.00D6C83C43564FDA828BA90BA7B3DEA6.edm" localSheetId="0" hidden="1">#REF!</definedName>
    <definedName name="_bdm.00D6C83C43564FDA828BA90BA7B3DEA6.edm" localSheetId="1" hidden="1">#REF!</definedName>
    <definedName name="_bdm.00D6C83C43564FDA828BA90BA7B3DEA6.edm" hidden="1">#REF!</definedName>
    <definedName name="_bdm.1621821A71EB4796B03F1D1F79B9F7FA.edm" localSheetId="0" hidden="1">#REF!</definedName>
    <definedName name="_bdm.1621821A71EB4796B03F1D1F79B9F7FA.edm" localSheetId="1" hidden="1">#REF!</definedName>
    <definedName name="_bdm.1621821A71EB4796B03F1D1F79B9F7FA.edm" hidden="1">#REF!</definedName>
    <definedName name="_bdm.1653D0D8212543D0B40675B7ED5D7768.edm" localSheetId="0" hidden="1">#REF!</definedName>
    <definedName name="_bdm.1653D0D8212543D0B40675B7ED5D7768.edm" localSheetId="1" hidden="1">#REF!</definedName>
    <definedName name="_bdm.1653D0D8212543D0B40675B7ED5D7768.edm" hidden="1">#REF!</definedName>
    <definedName name="_bdm.1FD2770BF70B459C90339F502095B388.edm" localSheetId="0" hidden="1">#REF!</definedName>
    <definedName name="_bdm.1FD2770BF70B459C90339F502095B388.edm" localSheetId="1" hidden="1">#REF!</definedName>
    <definedName name="_bdm.1FD2770BF70B459C90339F502095B388.edm" hidden="1">#REF!</definedName>
    <definedName name="_bdm.3D4948E2448B44BBA1449BFC00641803.edm" localSheetId="0" hidden="1">#REF!</definedName>
    <definedName name="_bdm.3D4948E2448B44BBA1449BFC00641803.edm" localSheetId="1" hidden="1">#REF!</definedName>
    <definedName name="_bdm.3D4948E2448B44BBA1449BFC00641803.edm" hidden="1">#REF!</definedName>
    <definedName name="_bdm.604DA72D65E848668768018C34AB0DC4.edm" localSheetId="0" hidden="1">#REF!</definedName>
    <definedName name="_bdm.604DA72D65E848668768018C34AB0DC4.edm" localSheetId="1" hidden="1">#REF!</definedName>
    <definedName name="_bdm.604DA72D65E848668768018C34AB0DC4.edm" hidden="1">#REF!</definedName>
    <definedName name="_bdm.63F87DE8BF1C47DA8E1ECCB16C96B3A8.edm" localSheetId="0" hidden="1">#REF!</definedName>
    <definedName name="_bdm.63F87DE8BF1C47DA8E1ECCB16C96B3A8.edm" localSheetId="1" hidden="1">#REF!</definedName>
    <definedName name="_bdm.63F87DE8BF1C47DA8E1ECCB16C96B3A8.edm" hidden="1">#REF!</definedName>
    <definedName name="_bdm.8BF0842148C4438EA64BD10B29DCFF91.edm" localSheetId="0" hidden="1">#REF!</definedName>
    <definedName name="_bdm.8BF0842148C4438EA64BD10B29DCFF91.edm" localSheetId="1" hidden="1">#REF!</definedName>
    <definedName name="_bdm.8BF0842148C4438EA64BD10B29DCFF91.edm" hidden="1">#REF!</definedName>
    <definedName name="_bdm.926096E9BE06484FAB2934B8BAB4262B.edm" localSheetId="0" hidden="1">#REF!</definedName>
    <definedName name="_bdm.926096E9BE06484FAB2934B8BAB4262B.edm" localSheetId="1" hidden="1">#REF!</definedName>
    <definedName name="_bdm.926096E9BE06484FAB2934B8BAB4262B.edm" hidden="1">#REF!</definedName>
    <definedName name="_bdm.9BD98CD1F4A34540BC4C689C90673900.edm" localSheetId="0" hidden="1">#REF!</definedName>
    <definedName name="_bdm.9BD98CD1F4A34540BC4C689C90673900.edm" localSheetId="1" hidden="1">#REF!</definedName>
    <definedName name="_bdm.9BD98CD1F4A34540BC4C689C90673900.edm" hidden="1">#REF!</definedName>
    <definedName name="_bdm.9E82D1077FEF411696F3E35744C1CB54.edm" localSheetId="0" hidden="1">#REF!</definedName>
    <definedName name="_bdm.9E82D1077FEF411696F3E35744C1CB54.edm" localSheetId="1" hidden="1">#REF!</definedName>
    <definedName name="_bdm.9E82D1077FEF411696F3E35744C1CB54.edm" hidden="1">#REF!</definedName>
    <definedName name="_bdm.9FF8C05677F44C9B95FD0BC5C301E523.edm" localSheetId="0" hidden="1">#REF!</definedName>
    <definedName name="_bdm.9FF8C05677F44C9B95FD0BC5C301E523.edm" localSheetId="1" hidden="1">#REF!</definedName>
    <definedName name="_bdm.9FF8C05677F44C9B95FD0BC5C301E523.edm" hidden="1">#REF!</definedName>
    <definedName name="_bdm.A0B8EF5872814ECAA0A7663201FD9073.edm" localSheetId="0" hidden="1">#REF!</definedName>
    <definedName name="_bdm.A0B8EF5872814ECAA0A7663201FD9073.edm" localSheetId="1" hidden="1">#REF!</definedName>
    <definedName name="_bdm.A0B8EF5872814ECAA0A7663201FD9073.edm" hidden="1">#REF!</definedName>
    <definedName name="_bdm.C91C48D04ACC4A418F0EE05861507FC9.edm" localSheetId="0" hidden="1">#REF!</definedName>
    <definedName name="_bdm.C91C48D04ACC4A418F0EE05861507FC9.edm" localSheetId="1" hidden="1">#REF!</definedName>
    <definedName name="_bdm.C91C48D04ACC4A418F0EE05861507FC9.edm" hidden="1">#REF!</definedName>
    <definedName name="_bdm.D5E41DF281204CAABAEA7B024D02EA94.edm" localSheetId="0" hidden="1">#REF!</definedName>
    <definedName name="_bdm.D5E41DF281204CAABAEA7B024D02EA94.edm" localSheetId="1" hidden="1">#REF!</definedName>
    <definedName name="_bdm.D5E41DF281204CAABAEA7B024D02EA94.edm" hidden="1">#REF!</definedName>
    <definedName name="_bdm.D73CA48E4EC44209B995E528EDCBE351.edm" localSheetId="0" hidden="1">#REF!</definedName>
    <definedName name="_bdm.D73CA48E4EC44209B995E528EDCBE351.edm" localSheetId="1" hidden="1">#REF!</definedName>
    <definedName name="_bdm.D73CA48E4EC44209B995E528EDCBE351.edm" hidden="1">#REF!</definedName>
    <definedName name="_bdm.F0FF07DE3FAA41618263BE0A5BA09325.edm">#REF!</definedName>
    <definedName name="_Bon1">#REF!</definedName>
    <definedName name="_Bon2">#REF!</definedName>
    <definedName name="_Bon3">#REF!</definedName>
    <definedName name="_BRD810">#REF!</definedName>
    <definedName name="_BRD910">#REF!</definedName>
    <definedName name="_BRM810">#REF!</definedName>
    <definedName name="_cat1" localSheetId="0">#REF!</definedName>
    <definedName name="_cat1" localSheetId="1">#REF!</definedName>
    <definedName name="_cat1">#REF!</definedName>
    <definedName name="_cat2">#REF!</definedName>
    <definedName name="_cat3">#REF!</definedName>
    <definedName name="_cat4">#REF!</definedName>
    <definedName name="_cc1" hidden="1">{#N/A,#N/A,FALSE,"Margin_Detail";#N/A,#N/A,FALSE,"Margin";#N/A,#N/A,FALSE,"JTD_Margin Detail";#N/A,#N/A,FALSE,"JTD Margin";#N/A,#N/A,FALSE,"Cashflow Detail for Balance ";#N/A,#N/A,FALSE,"Balance"}</definedName>
    <definedName name="_ccc1" hidden="1">{#N/A,#N/A,FALSE,"Margin_Detail";#N/A,#N/A,FALSE,"Margin";#N/A,#N/A,FALSE,"JTD_Margin Detail";#N/A,#N/A,FALSE,"JTD Margin";#N/A,#N/A,FALSE,"Cashflow Detail for Balance ";#N/A,#N/A,FALSE,"Balance"}</definedName>
    <definedName name="_CN1" hidden="1">{"'Sheet1'!$L$16"}</definedName>
    <definedName name="_COUNTER">#REF!</definedName>
    <definedName name="_CRK220">#REF!</definedName>
    <definedName name="_CRK810">#REF!</definedName>
    <definedName name="_CT4" hidden="1">{"'Sheet1'!$L$16"}</definedName>
    <definedName name="_CTB04">#REF!</definedName>
    <definedName name="_dat1" localSheetId="0">#REF!</definedName>
    <definedName name="_dat1" localSheetId="1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d1" hidden="1">{#N/A,#N/A,FALSE,"FY 97 Summary Dollars";#N/A,#N/A,FALSE,"JHP's View of FTE's";#N/A,#N/A,FALSE,"FY Summary FTE's";#N/A,#N/A,FALSE,"FY Summary Days";#N/A,#N/A,FALSE,"PAR 2.1 MARS";#N/A,#N/A,FALSE,"PAR 2.2 CGTC PA";#N/A,#N/A,FALSE,"PAR 3.0 CRMC PA";#N/A,#N/A,FALSE,"PAR 4.0 Intl. Acct.";#N/A,#N/A,FALSE,"FY 97 Application Support";#N/A,#N/A,FALSE,"FY 97 Project Management";#N/A,#N/A,FALSE,"Out of Pocket Expenses"}</definedName>
    <definedName name="_Dec02">#REF!</definedName>
    <definedName name="_Dec03">#REF!</definedName>
    <definedName name="_DEFER" hidden="1">#REF!</definedName>
    <definedName name="_Dist_Bin" localSheetId="0" hidden="1">#REF!</definedName>
    <definedName name="_Dist_Bin" localSheetId="1" hidden="1">#REF!</definedName>
    <definedName name="_Dist_Bin" hidden="1">#REF!</definedName>
    <definedName name="_DMA10">#REF!</definedName>
    <definedName name="_DMA11">#REF!</definedName>
    <definedName name="_DMA12">#REF!</definedName>
    <definedName name="_DMA13">#REF!</definedName>
    <definedName name="_DMA14">#REF!</definedName>
    <definedName name="_DMA15">#REF!</definedName>
    <definedName name="_DMA16">#REF!</definedName>
    <definedName name="_DMA17">#REF!</definedName>
    <definedName name="_DMA18">#REF!</definedName>
    <definedName name="_DMA2">#REF!</definedName>
    <definedName name="_DMA20">#REF!</definedName>
    <definedName name="_DMA21">#REF!</definedName>
    <definedName name="_DMA22">#REF!</definedName>
    <definedName name="_DMA23">#REF!</definedName>
    <definedName name="_DMA24">#REF!</definedName>
    <definedName name="_DMA29">#REF!</definedName>
    <definedName name="_DMA30">#REF!</definedName>
    <definedName name="_DMA31">#REF!</definedName>
    <definedName name="_DMA32">#REF!</definedName>
    <definedName name="_DMA34">#REF!</definedName>
    <definedName name="_DMA39">#REF!</definedName>
    <definedName name="_DMA4">#REF!</definedName>
    <definedName name="_DMA41">#REF!</definedName>
    <definedName name="_DMA42">#REF!</definedName>
    <definedName name="_DMA5">#REF!</definedName>
    <definedName name="_DMA50">#REF!</definedName>
    <definedName name="_DMA51">#REF!</definedName>
    <definedName name="_DMA52">#REF!</definedName>
    <definedName name="_DMA53">#REF!</definedName>
    <definedName name="_DMA54">#REF!</definedName>
    <definedName name="_DMA55">#REF!</definedName>
    <definedName name="_DMA56">#REF!</definedName>
    <definedName name="_DMA57">#REF!</definedName>
    <definedName name="_DMA58">#REF!</definedName>
    <definedName name="_DMA6">#REF!</definedName>
    <definedName name="_DMA62">#REF!</definedName>
    <definedName name="_DMA63">#REF!</definedName>
    <definedName name="_DMA64">#REF!</definedName>
    <definedName name="_DMA65">#REF!</definedName>
    <definedName name="_DMA66">#REF!</definedName>
    <definedName name="_DMA67">#REF!</definedName>
    <definedName name="_DMA68">#REF!</definedName>
    <definedName name="_DMA69">#REF!</definedName>
    <definedName name="_DMA7">#REF!</definedName>
    <definedName name="_DMA8">#REF!</definedName>
    <definedName name="_DMA9">#REF!</definedName>
    <definedName name="_DMB1">#REF!</definedName>
    <definedName name="_DMB19">#REF!</definedName>
    <definedName name="_DMB25">#REF!</definedName>
    <definedName name="_DMB26">#REF!</definedName>
    <definedName name="_DMB27">#REF!</definedName>
    <definedName name="_DMB33">#REF!</definedName>
    <definedName name="_DMB35">#REF!</definedName>
    <definedName name="_DMB36">#REF!</definedName>
    <definedName name="_DMB37">#REF!</definedName>
    <definedName name="_DMB38">#REF!</definedName>
    <definedName name="_dt1" hidden="1">{"'Sheet1'!$L$16"}</definedName>
    <definedName name="_EBU310">#REF!</definedName>
    <definedName name="_ent1">#REF!</definedName>
    <definedName name="_ent2">#REF!</definedName>
    <definedName name="_ent3">#REF!</definedName>
    <definedName name="_ent4">#REF!</definedName>
    <definedName name="_EXT1">#REF!</definedName>
    <definedName name="_EXT2">#REF!</definedName>
    <definedName name="_f5" hidden="1">{"'Sheet1'!$L$16"}</definedName>
    <definedName name="_fcf10" localSheetId="0">#REF!</definedName>
    <definedName name="_fcf10" localSheetId="1">#REF!</definedName>
    <definedName name="_fcf10">#REF!</definedName>
    <definedName name="_fcf5" localSheetId="0">#REF!</definedName>
    <definedName name="_fcf5" localSheetId="1">#REF!</definedName>
    <definedName name="_fcf5">#REF!</definedName>
    <definedName name="_FEB1">#REF!</definedName>
    <definedName name="_FEB2">#REF!</definedName>
    <definedName name="_fer2">#REF!</definedName>
    <definedName name="_fff1" hidden="1">{#N/A,#N/A,FALSE,"Margin_Detail";#N/A,#N/A,FALSE,"Margin";#N/A,#N/A,FALSE,"JTD_Margin Detail";#N/A,#N/A,FALSE,"JTD Margin";#N/A,#N/A,FALSE,"Cashflow Detail for Balance ";#N/A,#N/A,FALSE,"Balance"}</definedName>
    <definedName name="_fff11" hidden="1">{#N/A,#N/A,FALSE,"Margin_Detail";#N/A,#N/A,FALSE,"Margin";#N/A,#N/A,FALSE,"JTD_Margin Detail";#N/A,#N/A,FALSE,"JTD Margin";#N/A,#N/A,FALSE,"Cashflow Detail for Balance ";#N/A,#N/A,FALSE,"Balance"}</definedName>
    <definedName name="_Fill" localSheetId="0" hidden="1">#REF!</definedName>
    <definedName name="_Fill" localSheetId="1" hidden="1">#REF!</definedName>
    <definedName name="_Fill" hidden="1">#REF!</definedName>
    <definedName name="_xlnm._FilterDatabase" localSheetId="0" hidden="1">'GLS 2024_10'!$A$1:$H$2057</definedName>
    <definedName name="_xlnm._FilterDatabase" localSheetId="1" hidden="1">'GLS 2024_11'!$A$1:$H$2061</definedName>
    <definedName name="_xlnm._FilterDatabase" hidden="1">#N/A</definedName>
    <definedName name="_FIN1">#REF!</definedName>
    <definedName name="_fin10">#REF!</definedName>
    <definedName name="_fin11">#REF!</definedName>
    <definedName name="_fin15">#REF!</definedName>
    <definedName name="_FIN2">#REF!</definedName>
    <definedName name="_FIN3">#REF!</definedName>
    <definedName name="_FIN4">#REF!</definedName>
    <definedName name="_FIN5">#REF!</definedName>
    <definedName name="_FIN6">#REF!</definedName>
    <definedName name="_FIN7">#REF!</definedName>
    <definedName name="_FIN8" localSheetId="0">#REF!</definedName>
    <definedName name="_FIN8" localSheetId="1">#REF!</definedName>
    <definedName name="_FIN8">#REF!</definedName>
    <definedName name="_fin9" localSheetId="0">#REF!</definedName>
    <definedName name="_fin9" localSheetId="1">#REF!</definedName>
    <definedName name="_fin9">#REF!</definedName>
    <definedName name="_gbp2">#REF!</definedName>
    <definedName name="_GMB190" localSheetId="0">#REF!</definedName>
    <definedName name="_GMB190" localSheetId="1">#REF!</definedName>
    <definedName name="_GMB190">#REF!</definedName>
    <definedName name="_Goi8" hidden="1">{"'Sheet1'!$L$16"}</definedName>
    <definedName name="_h1" hidden="1">{"'TDTGT (theo Dphuong)'!$A$4:$F$75"}</definedName>
    <definedName name="_hdd1" hidden="1">{#N/A,#N/A,FALSE,"Margin_Detail";#N/A,#N/A,FALSE,"Margin";#N/A,#N/A,FALSE,"JTD_Margin Detail";#N/A,#N/A,FALSE,"JTD Margin";#N/A,#N/A,FALSE,"Cashflow Detail for Balance ";#N/A,#N/A,FALSE,"Balance"}</definedName>
    <definedName name="_hk1" hidden="1">{#N/A,#N/A,FALSE,"Margin_Detail";#N/A,#N/A,FALSE,"Margin";#N/A,#N/A,FALSE,"JTD_Margin Detail";#N/A,#N/A,FALSE,"JTD Margin";#N/A,#N/A,FALSE,"Cashflow Detail for Balance ";#N/A,#N/A,FALSE,"Balance"}</definedName>
    <definedName name="_huy1" hidden="1">{"'Sheet1'!$L$16"}</definedName>
    <definedName name="_huy2" hidden="1">{"'Sheet1'!$L$16"}</definedName>
    <definedName name="_IBD220">#REF!</definedName>
    <definedName name="_IBF210">#REF!</definedName>
    <definedName name="_IDJ210">#REF!</definedName>
    <definedName name="_IKG210">#REF!</definedName>
    <definedName name="_IKH810">#REF!</definedName>
    <definedName name="_IKJ230">#REF!</definedName>
    <definedName name="_IKJ810">#REF!</definedName>
    <definedName name="_IKJ910">#REF!</definedName>
    <definedName name="_IKP410">#REF!</definedName>
    <definedName name="_Int1">#REF!</definedName>
    <definedName name="_Int2">#REF!</definedName>
    <definedName name="_Int3">#REF!</definedName>
    <definedName name="_Int4">#REF!</definedName>
    <definedName name="_ISR610">#REF!</definedName>
    <definedName name="_JAN02">#REF!</definedName>
    <definedName name="_JAN2">#REF!</definedName>
    <definedName name="_jnl09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jnl09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jnl09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jnl099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jnl099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jnl099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jnl0999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jnl0999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jnl0999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jnl09999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jnl09999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jnl09999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jnl3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jnl3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jnl3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jnl36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jnl36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jnl36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jnl4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jnl4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jnl4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jnl6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jnl6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jnl6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jnl60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jnl60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jnl6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jnl7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jnl7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jnl7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jnl777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jnl777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jnl777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jnl8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jnl8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jnl8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jnl888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jnl888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jnl888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jnl9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jnl9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jnl9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jnl90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jnl90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jnl9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jULY" hidden="1">#REF!</definedName>
    <definedName name="_Ke1">#REF!</definedName>
    <definedName name="_Ke2">#REF!</definedName>
    <definedName name="_key" localSheetId="0" hidden="1">#REF!</definedName>
    <definedName name="_key" localSheetId="1" hidden="1">#REF!</definedName>
    <definedName name="_key" hidden="1">#REF!</definedName>
    <definedName name="_Key1" localSheetId="0" hidden="1">#REF!</definedName>
    <definedName name="_Key1" localSheetId="1" hidden="1">#REF!</definedName>
    <definedName name="_Key1" hidden="1">#REF!</definedName>
    <definedName name="_key10" localSheetId="0" hidden="1">#REF!</definedName>
    <definedName name="_key10" localSheetId="1" hidden="1">#REF!</definedName>
    <definedName name="_key10" hidden="1">#REF!</definedName>
    <definedName name="_Key2" localSheetId="0" hidden="1">#REF!</definedName>
    <definedName name="_Key2" localSheetId="1" hidden="1">#REF!</definedName>
    <definedName name="_Key2" hidden="1">#REF!</definedName>
    <definedName name="_key3" hidden="1">#REF!</definedName>
    <definedName name="_keya" hidden="1">#REF!</definedName>
    <definedName name="_knp666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knp666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knp666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knp88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knp88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knp88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kpi10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kpi10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kpi1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KPI2" localSheetId="0" hidden="1">{#N/A,#N/A,FALSE,"Aging Summary";#N/A,#N/A,FALSE,"Ratio Analysis";#N/A,#N/A,FALSE,"Test 120 Day Accts";#N/A,#N/A,FALSE,"Tickmarks"}</definedName>
    <definedName name="_KPI2" localSheetId="1" hidden="1">{#N/A,#N/A,FALSE,"Aging Summary";#N/A,#N/A,FALSE,"Ratio Analysis";#N/A,#N/A,FALSE,"Test 120 Day Accts";#N/A,#N/A,FALSE,"Tickmarks"}</definedName>
    <definedName name="_KPI2" hidden="1">{#N/A,#N/A,FALSE,"Aging Summary";#N/A,#N/A,FALSE,"Ratio Analysis";#N/A,#N/A,FALSE,"Test 120 Day Accts";#N/A,#N/A,FALSE,"Tickmarks"}</definedName>
    <definedName name="_kpi30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kpi30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kpi3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kpi31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kpi31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kpi3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kpi33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kpi33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kpi33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kpi333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kpi333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kpi333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kpi4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kpi4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kpi4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kpi40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kpi40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kpi4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kpi5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kpi5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kpi5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kpi55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kpi55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kpi55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kpi7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kpi7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kpi7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kpi777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kpi777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kpi777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kpi8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kpi8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kpi8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_LAI2000" localSheetId="0">#REF!</definedName>
    <definedName name="_LAI2000" localSheetId="1">#REF!</definedName>
    <definedName name="_LAI2000">#REF!</definedName>
    <definedName name="_LAI4000" localSheetId="0">#REF!</definedName>
    <definedName name="_LAI4000" localSheetId="1">#REF!</definedName>
    <definedName name="_LAI4000">#REF!</definedName>
    <definedName name="_Lan1" hidden="1">{"'Sheet1'!$L$16"}</definedName>
    <definedName name="_ld2" hidden="1">{"'Sheet1'!$L$16"}</definedName>
    <definedName name="_LKH810" localSheetId="0">#REF!</definedName>
    <definedName name="_LKH810" localSheetId="1">#REF!</definedName>
    <definedName name="_LKH810">#REF!</definedName>
    <definedName name="_LKK210">#REF!</definedName>
    <definedName name="_ll1" hidden="1">{#N/A,#N/A,FALSE,"Margin_Detail";#N/A,#N/A,FALSE,"Margin";#N/A,#N/A,FALSE,"JTD_Margin Detail";#N/A,#N/A,FALSE,"JTD Margin";#N/A,#N/A,FALSE,"Cashflow Detail for Balance ";#N/A,#N/A,FALSE,"Balance"}</definedName>
    <definedName name="_LLP1">#REF!</definedName>
    <definedName name="_LLP2">#REF!</definedName>
    <definedName name="_LLP3">#REF!</definedName>
    <definedName name="_LLP4">#REF!</definedName>
    <definedName name="_LLP5">#REF!</definedName>
    <definedName name="_LLP6">#REF!</definedName>
    <definedName name="_LO1">#REF!</definedName>
    <definedName name="_LO10">#REF!</definedName>
    <definedName name="_LO11">#REF!</definedName>
    <definedName name="_LO12">#REF!</definedName>
    <definedName name="_LO13">#REF!</definedName>
    <definedName name="_LO15">#REF!</definedName>
    <definedName name="_LO16">#REF!</definedName>
    <definedName name="_LO2">#REF!</definedName>
    <definedName name="_LO3">#REF!</definedName>
    <definedName name="_LO4">#REF!</definedName>
    <definedName name="_LO5">#REF!</definedName>
    <definedName name="_LO6">#REF!</definedName>
    <definedName name="_LO7">#REF!</definedName>
    <definedName name="_LO8">#REF!</definedName>
    <definedName name="_LO9">#REF!</definedName>
    <definedName name="_LPJ210" localSheetId="0">#REF!</definedName>
    <definedName name="_LPJ210" localSheetId="1">#REF!</definedName>
    <definedName name="_LPJ210">#REF!</definedName>
    <definedName name="_MA1">#REF!</definedName>
    <definedName name="_MA10">#REF!</definedName>
    <definedName name="_MA11">#REF!</definedName>
    <definedName name="_MA12">#REF!</definedName>
    <definedName name="_MA13">#REF!</definedName>
    <definedName name="_MA14">#REF!</definedName>
    <definedName name="_MA15">#REF!</definedName>
    <definedName name="_MA16">#REF!</definedName>
    <definedName name="_MA17">#REF!</definedName>
    <definedName name="_MA18">#REF!</definedName>
    <definedName name="_MA19">#REF!</definedName>
    <definedName name="_MA2">#REF!</definedName>
    <definedName name="_MA20">#REF!</definedName>
    <definedName name="_MA21">#REF!</definedName>
    <definedName name="_MA22">#REF!</definedName>
    <definedName name="_MA23">#REF!</definedName>
    <definedName name="_MA24">#REF!</definedName>
    <definedName name="_MA25">#REF!</definedName>
    <definedName name="_MA26">#REF!</definedName>
    <definedName name="_MA27">#REF!</definedName>
    <definedName name="_MA28">#REF!</definedName>
    <definedName name="_MA29">#REF!</definedName>
    <definedName name="_MA3">#REF!</definedName>
    <definedName name="_MA30">#REF!</definedName>
    <definedName name="_MA31">#REF!</definedName>
    <definedName name="_MA32">#REF!</definedName>
    <definedName name="_MA33">#REF!</definedName>
    <definedName name="_MA34">#REF!</definedName>
    <definedName name="_MA35">#REF!</definedName>
    <definedName name="_MA36">#REF!</definedName>
    <definedName name="_MA37">#REF!</definedName>
    <definedName name="_MA38">#REF!</definedName>
    <definedName name="_MA39">#REF!</definedName>
    <definedName name="_MA4">#REF!</definedName>
    <definedName name="_MA40">#REF!</definedName>
    <definedName name="_MA41">#REF!</definedName>
    <definedName name="_ma42">#REF!</definedName>
    <definedName name="_MA5">#REF!</definedName>
    <definedName name="_MA51" localSheetId="0">#REF!</definedName>
    <definedName name="_MA51" localSheetId="1">#REF!</definedName>
    <definedName name="_MA51">#REF!</definedName>
    <definedName name="_MA52" localSheetId="0">#REF!</definedName>
    <definedName name="_MA52" localSheetId="1">#REF!</definedName>
    <definedName name="_MA52">#REF!</definedName>
    <definedName name="_MA53" localSheetId="0">#REF!</definedName>
    <definedName name="_MA53" localSheetId="1">#REF!</definedName>
    <definedName name="_MA53">#REF!</definedName>
    <definedName name="_MA54">#REF!</definedName>
    <definedName name="_MA55">#REF!</definedName>
    <definedName name="_MA56">#REF!</definedName>
    <definedName name="_MA57">#REF!</definedName>
    <definedName name="_MA58">#REF!</definedName>
    <definedName name="_MA59">#REF!</definedName>
    <definedName name="_MA6">#REF!</definedName>
    <definedName name="_MA62" localSheetId="0">#REF!</definedName>
    <definedName name="_MA62" localSheetId="1">#REF!</definedName>
    <definedName name="_MA62">#REF!</definedName>
    <definedName name="_MA63" localSheetId="0">#REF!</definedName>
    <definedName name="_MA63" localSheetId="1">#REF!</definedName>
    <definedName name="_MA63">#REF!</definedName>
    <definedName name="_MA64" localSheetId="0">#REF!</definedName>
    <definedName name="_MA64" localSheetId="1">#REF!</definedName>
    <definedName name="_MA64">#REF!</definedName>
    <definedName name="_MA65">#REF!</definedName>
    <definedName name="_MA66">#REF!</definedName>
    <definedName name="_MA67">#REF!</definedName>
    <definedName name="_MA68">#REF!</definedName>
    <definedName name="_MA69">#REF!</definedName>
    <definedName name="_MA7">#REF!</definedName>
    <definedName name="_MA8">#REF!</definedName>
    <definedName name="_MA9">#REF!</definedName>
    <definedName name="_MAR1">#REF!</definedName>
    <definedName name="_MAR2">#REF!</definedName>
    <definedName name="_mau03" hidden="1">{"'Sheet1'!$L$16"}</definedName>
    <definedName name="_MAY06">#REF!</definedName>
    <definedName name="_May1" localSheetId="0">#REF!</definedName>
    <definedName name="_May1" localSheetId="1">#REF!</definedName>
    <definedName name="_May1">#REF!</definedName>
    <definedName name="_May2" localSheetId="0">#REF!</definedName>
    <definedName name="_May2" localSheetId="1">#REF!</definedName>
    <definedName name="_May2">#REF!</definedName>
    <definedName name="_MB1">#REF!</definedName>
    <definedName name="_MB10">#REF!</definedName>
    <definedName name="_MB11">#REF!</definedName>
    <definedName name="_MB12">#REF!</definedName>
    <definedName name="_MB13">#REF!</definedName>
    <definedName name="_MB14">#REF!</definedName>
    <definedName name="_MB15">#REF!</definedName>
    <definedName name="_MB16">#REF!</definedName>
    <definedName name="_MB17">#REF!</definedName>
    <definedName name="_MB18">#REF!</definedName>
    <definedName name="_MB19">#REF!</definedName>
    <definedName name="_MB2">#REF!</definedName>
    <definedName name="_mb20">#REF!</definedName>
    <definedName name="_MB21">#REF!</definedName>
    <definedName name="_MB22">#REF!</definedName>
    <definedName name="_MB23">#REF!</definedName>
    <definedName name="_MB24">#REF!</definedName>
    <definedName name="_MB25">#REF!</definedName>
    <definedName name="_MB26">#REF!</definedName>
    <definedName name="_MB27">#REF!</definedName>
    <definedName name="_MB28">#REF!</definedName>
    <definedName name="_MB29">#REF!</definedName>
    <definedName name="_MB3">#REF!</definedName>
    <definedName name="_MB30">#REF!</definedName>
    <definedName name="_MB31">#REF!</definedName>
    <definedName name="_MB32">#REF!</definedName>
    <definedName name="_MB33">#REF!</definedName>
    <definedName name="_MB34">#REF!</definedName>
    <definedName name="_MB35">#REF!</definedName>
    <definedName name="_MB36">#REF!</definedName>
    <definedName name="_MB37">#REF!</definedName>
    <definedName name="_MB38">#REF!</definedName>
    <definedName name="_MB39">#REF!</definedName>
    <definedName name="_MB4">#REF!</definedName>
    <definedName name="_MB40">#REF!</definedName>
    <definedName name="_MB41">#REF!</definedName>
    <definedName name="_mb42">#REF!</definedName>
    <definedName name="_MB5">#REF!</definedName>
    <definedName name="_MB6">#REF!</definedName>
    <definedName name="_MB7">#REF!</definedName>
    <definedName name="_MB8">#REF!</definedName>
    <definedName name="_MB9">#REF!</definedName>
    <definedName name="_MCP2" localSheetId="0">#REF!</definedName>
    <definedName name="_MCP2" localSheetId="1">#REF!</definedName>
    <definedName name="_MCP2">#REF!</definedName>
    <definedName name="_MCV2" localSheetId="0">#REF!</definedName>
    <definedName name="_MCV2" localSheetId="1">#REF!</definedName>
    <definedName name="_MCV2">#REF!</definedName>
    <definedName name="_ME1" localSheetId="0">#REF!</definedName>
    <definedName name="_ME1" localSheetId="1">#REF!</definedName>
    <definedName name="_ME1">#REF!</definedName>
    <definedName name="_ME10">#REF!</definedName>
    <definedName name="_ME11">#REF!</definedName>
    <definedName name="_ME12">#REF!</definedName>
    <definedName name="_ME13">#REF!</definedName>
    <definedName name="_ME14">#REF!</definedName>
    <definedName name="_ME15">#REF!</definedName>
    <definedName name="_ME16">#REF!</definedName>
    <definedName name="_ME17">#REF!</definedName>
    <definedName name="_ME18">#REF!</definedName>
    <definedName name="_ME19">#REF!</definedName>
    <definedName name="_ME2">#REF!</definedName>
    <definedName name="_ME20">#REF!</definedName>
    <definedName name="_ME21">#REF!</definedName>
    <definedName name="_ME22">#REF!</definedName>
    <definedName name="_ME23">#REF!</definedName>
    <definedName name="_ME24">#REF!</definedName>
    <definedName name="_ME25">#REF!</definedName>
    <definedName name="_ME26">#REF!</definedName>
    <definedName name="_ME27">#REF!</definedName>
    <definedName name="_ME28">#REF!</definedName>
    <definedName name="_ME29">#REF!</definedName>
    <definedName name="_ME3">#REF!</definedName>
    <definedName name="_ME30">#REF!</definedName>
    <definedName name="_ME31">#REF!</definedName>
    <definedName name="_ME32">#REF!</definedName>
    <definedName name="_ME33">#REF!</definedName>
    <definedName name="_ME34">#REF!</definedName>
    <definedName name="_ME35">#REF!</definedName>
    <definedName name="_ME36">#REF!</definedName>
    <definedName name="_ME37">#REF!</definedName>
    <definedName name="_ME38">#REF!</definedName>
    <definedName name="_ME39">#REF!</definedName>
    <definedName name="_ME4">#REF!</definedName>
    <definedName name="_ME40">#REF!</definedName>
    <definedName name="_ME41">#REF!</definedName>
    <definedName name="_ME5">#REF!</definedName>
    <definedName name="_ME6">#REF!</definedName>
    <definedName name="_ME7">#REF!</definedName>
    <definedName name="_ME8">#REF!</definedName>
    <definedName name="_ME9">#REF!</definedName>
    <definedName name="_ML1">#REF!</definedName>
    <definedName name="_ML10">#REF!</definedName>
    <definedName name="_ML11">#REF!</definedName>
    <definedName name="_ML12">#REF!</definedName>
    <definedName name="_ML13">#REF!</definedName>
    <definedName name="_ML14">#REF!</definedName>
    <definedName name="_ML15">#REF!</definedName>
    <definedName name="_ML16">#REF!</definedName>
    <definedName name="_ML17">#REF!</definedName>
    <definedName name="_ML18">#REF!</definedName>
    <definedName name="_ML19">#REF!</definedName>
    <definedName name="_ML2">#REF!</definedName>
    <definedName name="_ML20">#REF!</definedName>
    <definedName name="_ML21">#REF!</definedName>
    <definedName name="_ML22">#REF!</definedName>
    <definedName name="_ML23">#REF!</definedName>
    <definedName name="_ML24">#REF!</definedName>
    <definedName name="_ML25">#REF!</definedName>
    <definedName name="_ML26">#REF!</definedName>
    <definedName name="_ML27">#REF!</definedName>
    <definedName name="_ML28">#REF!</definedName>
    <definedName name="_ML29">#REF!</definedName>
    <definedName name="_ML3">#REF!</definedName>
    <definedName name="_ML30">#REF!</definedName>
    <definedName name="_ML31">#REF!</definedName>
    <definedName name="_ML32">#REF!</definedName>
    <definedName name="_ML33">#REF!</definedName>
    <definedName name="_ML34">#REF!</definedName>
    <definedName name="_ML35">#REF!</definedName>
    <definedName name="_ML36">#REF!</definedName>
    <definedName name="_ML37">#REF!</definedName>
    <definedName name="_ML38">#REF!</definedName>
    <definedName name="_ML39">#REF!</definedName>
    <definedName name="_ML4">#REF!</definedName>
    <definedName name="_ML40">#REF!</definedName>
    <definedName name="_ML41">#REF!</definedName>
    <definedName name="_ML42">#REF!</definedName>
    <definedName name="_ML5">#REF!</definedName>
    <definedName name="_ML6">#REF!</definedName>
    <definedName name="_ML7">#REF!</definedName>
    <definedName name="_ML8">#REF!</definedName>
    <definedName name="_ML9">#REF!</definedName>
    <definedName name="_MRN210" localSheetId="0">#REF!</definedName>
    <definedName name="_MRN210" localSheetId="1">#REF!</definedName>
    <definedName name="_MRN210">#REF!</definedName>
    <definedName name="_new2" localSheetId="0">#REF!</definedName>
    <definedName name="_new2" localSheetId="1">#REF!</definedName>
    <definedName name="_new2">#REF!</definedName>
    <definedName name="_new3" localSheetId="0">#REF!</definedName>
    <definedName name="_new3" localSheetId="1">#REF!</definedName>
    <definedName name="_new3">#REF!</definedName>
    <definedName name="_NOS1" hidden="1">{#N/A,#N/A,FALSE,"Assessment";#N/A,#N/A,FALSE,"Staffing";#N/A,#N/A,FALSE,"Hires";#N/A,#N/A,FALSE,"Assumptions"}</definedName>
    <definedName name="_NSO2" hidden="1">{"'Sheet1'!$L$16"}</definedName>
    <definedName name="_OBA210">#REF!</definedName>
    <definedName name="_oct06">#REF!</definedName>
    <definedName name="_oct09">#REF!</definedName>
    <definedName name="_oct2009">#REF!</definedName>
    <definedName name="_OKE210">#REF!</definedName>
    <definedName name="_old1" hidden="1">#REF!</definedName>
    <definedName name="_old3" hidden="1">#REF!</definedName>
    <definedName name="_ONK810" localSheetId="0">#REF!</definedName>
    <definedName name="_ONK810" localSheetId="1">#REF!</definedName>
    <definedName name="_ONK810">#REF!</definedName>
    <definedName name="_Order1" hidden="1">255</definedName>
    <definedName name="_Order2" hidden="1">255</definedName>
    <definedName name="_Parse_In" localSheetId="0" hidden="1">#REF!</definedName>
    <definedName name="_Parse_In" localSheetId="1" hidden="1">#REF!</definedName>
    <definedName name="_Parse_In" hidden="1">#REF!</definedName>
    <definedName name="_Parse_In2" hidden="1">#REF!</definedName>
    <definedName name="_Parse_Out" localSheetId="0" hidden="1">#REF!</definedName>
    <definedName name="_Parse_Out" localSheetId="1" hidden="1">#REF!</definedName>
    <definedName name="_Parse_Out" hidden="1">#REF!</definedName>
    <definedName name="_PDA1">#REF!</definedName>
    <definedName name="_PDA3">#REF!</definedName>
    <definedName name="_PG1" localSheetId="0">#REF!</definedName>
    <definedName name="_PG1" localSheetId="1">#REF!</definedName>
    <definedName name="_PG1">#REF!</definedName>
    <definedName name="_PG2" localSheetId="0">#REF!</definedName>
    <definedName name="_PG2" localSheetId="1">#REF!</definedName>
    <definedName name="_PG2">#REF!</definedName>
    <definedName name="_PG3" localSheetId="0">#REF!</definedName>
    <definedName name="_PG3" localSheetId="1">#REF!</definedName>
    <definedName name="_PG3">#REF!</definedName>
    <definedName name="_PG4">#REF!</definedName>
    <definedName name="_PG5">#REF!</definedName>
    <definedName name="_PG6">#REF!</definedName>
    <definedName name="_PG7">#REF!</definedName>
    <definedName name="_PG8">#REF!</definedName>
    <definedName name="_PHC310">#REF!</definedName>
    <definedName name="_PHC910">#REF!</definedName>
    <definedName name="_PL3">#REF!</definedName>
    <definedName name="_PP1">#REF!</definedName>
    <definedName name="_PP2">#REF!</definedName>
    <definedName name="_PP3">#REF!</definedName>
    <definedName name="_PPP1">#REF!</definedName>
    <definedName name="_PPP2">#REF!</definedName>
    <definedName name="_PPP3">#REF!</definedName>
    <definedName name="_PPP4">#REF!</definedName>
    <definedName name="_PPP5">#REF!</definedName>
    <definedName name="_PPP6">#REF!</definedName>
    <definedName name="_PRB800">#REF!</definedName>
    <definedName name="_PRL1">#REF!</definedName>
    <definedName name="_PRL2">#REF!</definedName>
    <definedName name="_PRM1">#REF!</definedName>
    <definedName name="_PRM2">#REF!</definedName>
    <definedName name="_pru12" localSheetId="0" hidden="1">{#N/A,#N/A,FALSE,"Prem Report - Pru"}</definedName>
    <definedName name="_pru12" localSheetId="1" hidden="1">{#N/A,#N/A,FALSE,"Prem Report - Pru"}</definedName>
    <definedName name="_pru12" hidden="1">{#N/A,#N/A,FALSE,"Prem Report - Pru"}</definedName>
    <definedName name="_pru3" localSheetId="0" hidden="1">{#N/A,#N/A,FALSE,"Prem Report - Pru"}</definedName>
    <definedName name="_pru3" localSheetId="1" hidden="1">{#N/A,#N/A,FALSE,"Prem Report - Pru"}</definedName>
    <definedName name="_pru3" hidden="1">{#N/A,#N/A,FALSE,"Prem Report - Pru"}</definedName>
    <definedName name="_pru4" localSheetId="0" hidden="1">{#N/A,#N/A,FALSE,"Prem Report - Pru"}</definedName>
    <definedName name="_pru4" localSheetId="1" hidden="1">{#N/A,#N/A,FALSE,"Prem Report - Pru"}</definedName>
    <definedName name="_pru4" hidden="1">{#N/A,#N/A,FALSE,"Prem Report - Pru"}</definedName>
    <definedName name="_pru8" localSheetId="0" hidden="1">{#N/A,#N/A,FALSE,"Prem Report - Pru"}</definedName>
    <definedName name="_pru8" localSheetId="1" hidden="1">{#N/A,#N/A,FALSE,"Prem Report - Pru"}</definedName>
    <definedName name="_pru8" hidden="1">{#N/A,#N/A,FALSE,"Prem Report - Pru"}</definedName>
    <definedName name="_pru9" localSheetId="0" hidden="1">{#N/A,#N/A,FALSE,"Prem Report - Pru"}</definedName>
    <definedName name="_pru9" localSheetId="1" hidden="1">{#N/A,#N/A,FALSE,"Prem Report - Pru"}</definedName>
    <definedName name="_pru9" hidden="1">{#N/A,#N/A,FALSE,"Prem Report - Pru"}</definedName>
    <definedName name="_r" hidden="1">{#N/A,#N/A,TRUE,"Intro";#N/A,#N/A,TRUE,"Comments";#N/A,#N/A,TRUE,"KFI";#N/A,#N/A,TRUE,"Baseline";#N/A,#N/A,TRUE,"projets";#N/A,#N/A,TRUE,"TOTAL";#N/A,#N/A,TRUE,"Détail Projets";#N/A,#N/A,TRUE,"ETP";#N/A,#N/A,TRUE,"Factures"}</definedName>
    <definedName name="_rbc10" localSheetId="0" hidden="1">{#N/A,#N/A,FALSE,"RBC Summary";#N/A,#N/A,FALSE,"RBC"}</definedName>
    <definedName name="_rbc10" localSheetId="1" hidden="1">{#N/A,#N/A,FALSE,"RBC Summary";#N/A,#N/A,FALSE,"RBC"}</definedName>
    <definedName name="_rbc10" hidden="1">{#N/A,#N/A,FALSE,"RBC Summary";#N/A,#N/A,FALSE,"RBC"}</definedName>
    <definedName name="_rbc11" localSheetId="0" hidden="1">{#N/A,#N/A,FALSE,"RBC Summary";#N/A,#N/A,FALSE,"RBC"}</definedName>
    <definedName name="_rbc11" localSheetId="1" hidden="1">{#N/A,#N/A,FALSE,"RBC Summary";#N/A,#N/A,FALSE,"RBC"}</definedName>
    <definedName name="_rbc11" hidden="1">{#N/A,#N/A,FALSE,"RBC Summary";#N/A,#N/A,FALSE,"RBC"}</definedName>
    <definedName name="_rbc12" localSheetId="0" hidden="1">{#N/A,#N/A,FALSE,"RBC Summary";#N/A,#N/A,FALSE,"RBC"}</definedName>
    <definedName name="_rbc12" localSheetId="1" hidden="1">{#N/A,#N/A,FALSE,"RBC Summary";#N/A,#N/A,FALSE,"RBC"}</definedName>
    <definedName name="_rbc12" hidden="1">{#N/A,#N/A,FALSE,"RBC Summary";#N/A,#N/A,FALSE,"RBC"}</definedName>
    <definedName name="_rbc15" localSheetId="0" hidden="1">{#N/A,#N/A,FALSE,"RBC Summary";#N/A,#N/A,FALSE,"RBC"}</definedName>
    <definedName name="_rbc15" localSheetId="1" hidden="1">{#N/A,#N/A,FALSE,"RBC Summary";#N/A,#N/A,FALSE,"RBC"}</definedName>
    <definedName name="_rbc15" hidden="1">{#N/A,#N/A,FALSE,"RBC Summary";#N/A,#N/A,FALSE,"RBC"}</definedName>
    <definedName name="_rbc20" localSheetId="0" hidden="1">{#N/A,#N/A,FALSE,"RBC Summary";#N/A,#N/A,FALSE,"RBC"}</definedName>
    <definedName name="_rbc20" localSheetId="1" hidden="1">{#N/A,#N/A,FALSE,"RBC Summary";#N/A,#N/A,FALSE,"RBC"}</definedName>
    <definedName name="_rbc20" hidden="1">{#N/A,#N/A,FALSE,"RBC Summary";#N/A,#N/A,FALSE,"RBC"}</definedName>
    <definedName name="_rbc3" localSheetId="0" hidden="1">{#N/A,#N/A,FALSE,"RBC Summary";#N/A,#N/A,FALSE,"RBC"}</definedName>
    <definedName name="_rbc3" localSheetId="1" hidden="1">{#N/A,#N/A,FALSE,"RBC Summary";#N/A,#N/A,FALSE,"RBC"}</definedName>
    <definedName name="_rbc3" hidden="1">{#N/A,#N/A,FALSE,"RBC Summary";#N/A,#N/A,FALSE,"RBC"}</definedName>
    <definedName name="_rbc30" localSheetId="0" hidden="1">{#N/A,#N/A,FALSE,"RBC Summary";#N/A,#N/A,FALSE,"RBC"}</definedName>
    <definedName name="_rbc30" localSheetId="1" hidden="1">{#N/A,#N/A,FALSE,"RBC Summary";#N/A,#N/A,FALSE,"RBC"}</definedName>
    <definedName name="_rbc30" hidden="1">{#N/A,#N/A,FALSE,"RBC Summary";#N/A,#N/A,FALSE,"RBC"}</definedName>
    <definedName name="_rbc32" localSheetId="0" hidden="1">{#N/A,#N/A,FALSE,"RBC Summary";#N/A,#N/A,FALSE,"RBC"}</definedName>
    <definedName name="_rbc32" localSheetId="1" hidden="1">{#N/A,#N/A,FALSE,"RBC Summary";#N/A,#N/A,FALSE,"RBC"}</definedName>
    <definedName name="_rbc32" hidden="1">{#N/A,#N/A,FALSE,"RBC Summary";#N/A,#N/A,FALSE,"RBC"}</definedName>
    <definedName name="_rbc33" localSheetId="0" hidden="1">{#N/A,#N/A,FALSE,"RBC Summary";#N/A,#N/A,FALSE,"RBC"}</definedName>
    <definedName name="_rbc33" localSheetId="1" hidden="1">{#N/A,#N/A,FALSE,"RBC Summary";#N/A,#N/A,FALSE,"RBC"}</definedName>
    <definedName name="_rbc33" hidden="1">{#N/A,#N/A,FALSE,"RBC Summary";#N/A,#N/A,FALSE,"RBC"}</definedName>
    <definedName name="_rbc36" localSheetId="0" hidden="1">{#N/A,#N/A,FALSE,"RBC Summary";#N/A,#N/A,FALSE,"RBC"}</definedName>
    <definedName name="_rbc36" localSheetId="1" hidden="1">{#N/A,#N/A,FALSE,"RBC Summary";#N/A,#N/A,FALSE,"RBC"}</definedName>
    <definedName name="_rbc36" hidden="1">{#N/A,#N/A,FALSE,"RBC Summary";#N/A,#N/A,FALSE,"RBC"}</definedName>
    <definedName name="_rbc4" localSheetId="0" hidden="1">{#N/A,#N/A,FALSE,"RBC Summary";#N/A,#N/A,FALSE,"RBC"}</definedName>
    <definedName name="_rbc4" localSheetId="1" hidden="1">{#N/A,#N/A,FALSE,"RBC Summary";#N/A,#N/A,FALSE,"RBC"}</definedName>
    <definedName name="_rbc4" hidden="1">{#N/A,#N/A,FALSE,"RBC Summary";#N/A,#N/A,FALSE,"RBC"}</definedName>
    <definedName name="_rbc40" localSheetId="0" hidden="1">{#N/A,#N/A,FALSE,"RBC Summary";#N/A,#N/A,FALSE,"RBC"}</definedName>
    <definedName name="_rbc40" localSheetId="1" hidden="1">{#N/A,#N/A,FALSE,"RBC Summary";#N/A,#N/A,FALSE,"RBC"}</definedName>
    <definedName name="_rbc40" hidden="1">{#N/A,#N/A,FALSE,"RBC Summary";#N/A,#N/A,FALSE,"RBC"}</definedName>
    <definedName name="_rbc5" localSheetId="0" hidden="1">{#N/A,#N/A,FALSE,"RBC Summary";#N/A,#N/A,FALSE,"RBC"}</definedName>
    <definedName name="_rbc5" localSheetId="1" hidden="1">{#N/A,#N/A,FALSE,"RBC Summary";#N/A,#N/A,FALSE,"RBC"}</definedName>
    <definedName name="_rbc5" hidden="1">{#N/A,#N/A,FALSE,"RBC Summary";#N/A,#N/A,FALSE,"RBC"}</definedName>
    <definedName name="_rbc6" localSheetId="0" hidden="1">{#N/A,#N/A,FALSE,"RBC Summary";#N/A,#N/A,FALSE,"RBC"}</definedName>
    <definedName name="_rbc6" localSheetId="1" hidden="1">{#N/A,#N/A,FALSE,"RBC Summary";#N/A,#N/A,FALSE,"RBC"}</definedName>
    <definedName name="_rbc6" hidden="1">{#N/A,#N/A,FALSE,"RBC Summary";#N/A,#N/A,FALSE,"RBC"}</definedName>
    <definedName name="_rbc60" localSheetId="0" hidden="1">{#N/A,#N/A,FALSE,"RBC Summary";#N/A,#N/A,FALSE,"RBC"}</definedName>
    <definedName name="_rbc60" localSheetId="1" hidden="1">{#N/A,#N/A,FALSE,"RBC Summary";#N/A,#N/A,FALSE,"RBC"}</definedName>
    <definedName name="_rbc60" hidden="1">{#N/A,#N/A,FALSE,"RBC Summary";#N/A,#N/A,FALSE,"RBC"}</definedName>
    <definedName name="_rbc7" localSheetId="0" hidden="1">{#N/A,#N/A,FALSE,"RBC Summary";#N/A,#N/A,FALSE,"RBC"}</definedName>
    <definedName name="_rbc7" localSheetId="1" hidden="1">{#N/A,#N/A,FALSE,"RBC Summary";#N/A,#N/A,FALSE,"RBC"}</definedName>
    <definedName name="_rbc7" hidden="1">{#N/A,#N/A,FALSE,"RBC Summary";#N/A,#N/A,FALSE,"RBC"}</definedName>
    <definedName name="_rbc9" localSheetId="0" hidden="1">{#N/A,#N/A,FALSE,"RBC Summary";#N/A,#N/A,FALSE,"RBC"}</definedName>
    <definedName name="_rbc9" localSheetId="1" hidden="1">{#N/A,#N/A,FALSE,"RBC Summary";#N/A,#N/A,FALSE,"RBC"}</definedName>
    <definedName name="_rbc9" hidden="1">{#N/A,#N/A,FALSE,"RBC Summary";#N/A,#N/A,FALSE,"RBC"}</definedName>
    <definedName name="_rbc90" localSheetId="0" hidden="1">{#N/A,#N/A,FALSE,"RBC Summary";#N/A,#N/A,FALSE,"RBC"}</definedName>
    <definedName name="_rbc90" localSheetId="1" hidden="1">{#N/A,#N/A,FALSE,"RBC Summary";#N/A,#N/A,FALSE,"RBC"}</definedName>
    <definedName name="_rbc90" hidden="1">{#N/A,#N/A,FALSE,"RBC Summary";#N/A,#N/A,FALSE,"RBC"}</definedName>
    <definedName name="_RBI800" localSheetId="0">#REF!</definedName>
    <definedName name="_RBI800" localSheetId="1">#REF!</definedName>
    <definedName name="_RBI800">#REF!</definedName>
    <definedName name="_RBM800" localSheetId="0">#REF!</definedName>
    <definedName name="_RBM800" localSheetId="1">#REF!</definedName>
    <definedName name="_RBM800">#REF!</definedName>
    <definedName name="_Regression_Int" hidden="1">1</definedName>
    <definedName name="_rep1">#REF!</definedName>
    <definedName name="_RF06">#REF!</definedName>
    <definedName name="_rg3">#REF!</definedName>
    <definedName name="_RL1">#REF!</definedName>
    <definedName name="_RL2">#REF!</definedName>
    <definedName name="_RLR710" localSheetId="0">#REF!</definedName>
    <definedName name="_RLR710" localSheetId="1">#REF!</definedName>
    <definedName name="_RLR710">#REF!</definedName>
    <definedName name="_RMB800" localSheetId="0">#REF!</definedName>
    <definedName name="_RMB800" localSheetId="1">#REF!</definedName>
    <definedName name="_RMB800">#REF!</definedName>
    <definedName name="_roe2">#REF!</definedName>
    <definedName name="_roe3">#REF!</definedName>
    <definedName name="_rp05">#REF!</definedName>
    <definedName name="_RUN1" localSheetId="0">#REF!</definedName>
    <definedName name="_RUN1" localSheetId="1">#REF!</definedName>
    <definedName name="_RUN1">#REF!</definedName>
    <definedName name="_RUN2" localSheetId="0">#REF!</definedName>
    <definedName name="_RUN2" localSheetId="1">#REF!</definedName>
    <definedName name="_RUN2">#REF!</definedName>
    <definedName name="_run3">#REF!</definedName>
    <definedName name="_run4">#REF!</definedName>
    <definedName name="_run5">#REF!</definedName>
    <definedName name="_run6">#REF!</definedName>
    <definedName name="_run7">#REF!</definedName>
    <definedName name="_run8">#REF!</definedName>
    <definedName name="_SBR610" localSheetId="0">#REF!</definedName>
    <definedName name="_SBR610" localSheetId="1">#REF!</definedName>
    <definedName name="_SBR610">#REF!</definedName>
    <definedName name="_SBT810">#REF!</definedName>
    <definedName name="_SMG1">#REF!</definedName>
    <definedName name="_SMG2">#REF!</definedName>
    <definedName name="_SO1">#REF!</definedName>
    <definedName name="_SO10">#REF!</definedName>
    <definedName name="_SO11">#REF!</definedName>
    <definedName name="_SO12">#REF!</definedName>
    <definedName name="_SO13">#REF!</definedName>
    <definedName name="_SO14">#REF!</definedName>
    <definedName name="_SO2">#REF!</definedName>
    <definedName name="_SO3">#REF!</definedName>
    <definedName name="_SO4">#REF!</definedName>
    <definedName name="_SO5">#REF!</definedName>
    <definedName name="_SO6">#REF!</definedName>
    <definedName name="_SO7">#REF!</definedName>
    <definedName name="_SO8">#REF!</definedName>
    <definedName name="_SO9">#REF!</definedName>
    <definedName name="_Sort" localSheetId="0" hidden="1">#REF!</definedName>
    <definedName name="_Sort" localSheetId="1" hidden="1">#REF!</definedName>
    <definedName name="_Sort" hidden="1">#REF!</definedName>
    <definedName name="_SP1">#REF!</definedName>
    <definedName name="_SP2">#REF!</definedName>
    <definedName name="_SPN3">#REF!</definedName>
    <definedName name="_STO1">#REF!</definedName>
    <definedName name="_STO10">#REF!</definedName>
    <definedName name="_STO11">#REF!</definedName>
    <definedName name="_STO12">#REF!</definedName>
    <definedName name="_STO13">#REF!</definedName>
    <definedName name="_STO14">#REF!</definedName>
    <definedName name="_STO2">#REF!</definedName>
    <definedName name="_STO3">#REF!</definedName>
    <definedName name="_STO4">#REF!</definedName>
    <definedName name="_STO5">#REF!</definedName>
    <definedName name="_STO6">#REF!</definedName>
    <definedName name="_STO7">#REF!</definedName>
    <definedName name="_STO8">#REF!</definedName>
    <definedName name="_STO9">#REF!</definedName>
    <definedName name="_t112" hidden="1">{#N/A,#N/A,FALSE,"Chi tiÆt"}</definedName>
    <definedName name="_T2" hidden="1">{"'Sheet1'!$L$16"}</definedName>
    <definedName name="_t9" hidden="1">{"'Sheet1'!$L$16"}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localSheetId="0" hidden="1">#REF!</definedName>
    <definedName name="_Table2_Out" localSheetId="1" hidden="1">#REF!</definedName>
    <definedName name="_Table2_Out" hidden="1">#REF!</definedName>
    <definedName name="_Tax1">#REF!</definedName>
    <definedName name="_Tax10" localSheetId="0">#REF!</definedName>
    <definedName name="_Tax10" localSheetId="1">#REF!</definedName>
    <definedName name="_Tax10">#REF!</definedName>
    <definedName name="_Tax11">#REF!</definedName>
    <definedName name="_TAX12" localSheetId="0">#REF!</definedName>
    <definedName name="_TAX12" localSheetId="1">#REF!</definedName>
    <definedName name="_TAX12">#REF!</definedName>
    <definedName name="_TAX123" localSheetId="0">#REF!</definedName>
    <definedName name="_TAX123" localSheetId="1">#REF!</definedName>
    <definedName name="_TAX123">#REF!</definedName>
    <definedName name="_tax1234" localSheetId="0">#REF!</definedName>
    <definedName name="_tax1234" localSheetId="1">#REF!</definedName>
    <definedName name="_tax1234">#REF!</definedName>
    <definedName name="_tax12345">#REF!</definedName>
    <definedName name="_TAX14">#REF!</definedName>
    <definedName name="_TAX2">#REF!</definedName>
    <definedName name="_tax2000">#REF!</definedName>
    <definedName name="_tax2003">#REF!</definedName>
    <definedName name="_TAX21">#REF!</definedName>
    <definedName name="_tax25">#REF!</definedName>
    <definedName name="_TAX3">#REF!</definedName>
    <definedName name="_tax30">#REF!</definedName>
    <definedName name="_Tax4">#REF!</definedName>
    <definedName name="_Tax5">#REF!</definedName>
    <definedName name="_TAX50">#REF!</definedName>
    <definedName name="_Tax6">#REF!</definedName>
    <definedName name="_Tax7">#REF!</definedName>
    <definedName name="_Tax8">#REF!</definedName>
    <definedName name="_Tax9">#REF!</definedName>
    <definedName name="_TAX99">#REF!</definedName>
    <definedName name="_TB76">#REF!</definedName>
    <definedName name="_to1">#REF!</definedName>
    <definedName name="_to2">#REF!</definedName>
    <definedName name="_to3">#REF!</definedName>
    <definedName name="_try3">#REF!,#REF!</definedName>
    <definedName name="_tt3" hidden="1">{"'Sheet1'!$L$16"}</definedName>
    <definedName name="_tta1" hidden="1">{#N/A,#N/A,FALSE,"Margin_Detail";#N/A,#N/A,FALSE,"Margin";#N/A,#N/A,FALSE,"JTD_Margin Detail";#N/A,#N/A,FALSE,"JTD Margin";#N/A,#N/A,FALSE,"Cashflow Detail for Balance ";#N/A,#N/A,FALSE,"Balance"}</definedName>
    <definedName name="_TY1" localSheetId="0">#REF!</definedName>
    <definedName name="_TY1" localSheetId="1">#REF!</definedName>
    <definedName name="_TY1">#REF!</definedName>
    <definedName name="_TY10" localSheetId="0">#REF!</definedName>
    <definedName name="_TY10" localSheetId="1">#REF!</definedName>
    <definedName name="_TY10">#REF!</definedName>
    <definedName name="_ty11" localSheetId="0">#REF!</definedName>
    <definedName name="_ty11" localSheetId="1">#REF!</definedName>
    <definedName name="_ty11">#REF!</definedName>
    <definedName name="_TY12">#REF!</definedName>
    <definedName name="_TY13">#REF!</definedName>
    <definedName name="_TY14">#REF!</definedName>
    <definedName name="_TY15">#REF!</definedName>
    <definedName name="_TY16">#REF!</definedName>
    <definedName name="_TY17">#REF!</definedName>
    <definedName name="_TY18">#REF!</definedName>
    <definedName name="_TY19">#REF!</definedName>
    <definedName name="_TY2">#REF!</definedName>
    <definedName name="_TY20">#REF!</definedName>
    <definedName name="_TY21">#REF!</definedName>
    <definedName name="_TY22">#REF!</definedName>
    <definedName name="_TY23">#REF!</definedName>
    <definedName name="_TY24">#REF!</definedName>
    <definedName name="_TY25">#REF!</definedName>
    <definedName name="_TY26">#REF!</definedName>
    <definedName name="_TY27">#REF!</definedName>
    <definedName name="_TY28">#REF!</definedName>
    <definedName name="_TY29">#REF!</definedName>
    <definedName name="_TY3">#REF!</definedName>
    <definedName name="_TY30">#REF!</definedName>
    <definedName name="_TY31">#REF!</definedName>
    <definedName name="_TY32">#REF!</definedName>
    <definedName name="_TY33">#REF!</definedName>
    <definedName name="_TY34">#REF!</definedName>
    <definedName name="_TY35">#REF!</definedName>
    <definedName name="_TY36">#REF!</definedName>
    <definedName name="_TY37">#REF!</definedName>
    <definedName name="_TY38">#REF!</definedName>
    <definedName name="_TY39">#REF!</definedName>
    <definedName name="_TY4">#REF!</definedName>
    <definedName name="_TY40">#REF!</definedName>
    <definedName name="_TY41">#REF!</definedName>
    <definedName name="_TY5">#REF!</definedName>
    <definedName name="_TY6">#REF!</definedName>
    <definedName name="_TY7">#REF!</definedName>
    <definedName name="_TY8">#REF!</definedName>
    <definedName name="_TY9">#REF!</definedName>
    <definedName name="_usd2">#REF!</definedName>
    <definedName name="_VGC210">#REF!</definedName>
    <definedName name="_VIC230">#REF!</definedName>
    <definedName name="_VIC250">#REF!</definedName>
    <definedName name="_VIC270">#REF!</definedName>
    <definedName name="_VIC810">#REF!</definedName>
    <definedName name="_VIC910">#REF!</definedName>
    <definedName name="_VIC920">#REF!</definedName>
    <definedName name="_w1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_w2" hidden="1">{"YTDACT1",#N/A,TRUE,"YTDACTAUST";"YTDACT2",#N/A,TRUE,"YTDACTAUST";"YTDACT3",#N/A,TRUE,"YTDACTAUST";"CCTR",#N/A,TRUE,"YTDACTCC"}</definedName>
    <definedName name="_WHT1">#REF!</definedName>
    <definedName name="_wht11">#REF!</definedName>
    <definedName name="_wht2">#REF!</definedName>
    <definedName name="_WS3">#REF!</definedName>
    <definedName name="_XR2002">#REF!</definedName>
    <definedName name="_XR2003">#REF!</definedName>
    <definedName name="_XR2004">#REF!</definedName>
    <definedName name="_XR2005">#REF!</definedName>
    <definedName name="_y5">#REF!</definedName>
    <definedName name="_YB1">#REF!</definedName>
    <definedName name="_YB10">#REF!</definedName>
    <definedName name="_YB11">#REF!</definedName>
    <definedName name="_YB12">#REF!</definedName>
    <definedName name="_YB13">#REF!</definedName>
    <definedName name="_YB14">#REF!</definedName>
    <definedName name="_YB15">#REF!</definedName>
    <definedName name="_YB16">#REF!</definedName>
    <definedName name="_YB17">#REF!</definedName>
    <definedName name="_YB18">#REF!</definedName>
    <definedName name="_YB19">#REF!</definedName>
    <definedName name="_YB2">#REF!</definedName>
    <definedName name="_YB20">#REF!</definedName>
    <definedName name="_YB21">#REF!</definedName>
    <definedName name="_YB22">#REF!</definedName>
    <definedName name="_YB23">#REF!</definedName>
    <definedName name="_YB24">#REF!</definedName>
    <definedName name="_YB25">#REF!</definedName>
    <definedName name="_YB26">#REF!</definedName>
    <definedName name="_YB27">#REF!</definedName>
    <definedName name="_YB28">#REF!</definedName>
    <definedName name="_YB29">#REF!</definedName>
    <definedName name="_YB3">#REF!</definedName>
    <definedName name="_YB30">#REF!</definedName>
    <definedName name="_YB31">#REF!</definedName>
    <definedName name="_YB32">#REF!</definedName>
    <definedName name="_YB33">#REF!</definedName>
    <definedName name="_YB34">#REF!</definedName>
    <definedName name="_YB35">#REF!</definedName>
    <definedName name="_YB36">#REF!</definedName>
    <definedName name="_YB37">#REF!</definedName>
    <definedName name="_YB38">#REF!</definedName>
    <definedName name="_YB39">#REF!</definedName>
    <definedName name="_YB4">#REF!</definedName>
    <definedName name="_YB40">#REF!</definedName>
    <definedName name="_YB41">#REF!</definedName>
    <definedName name="_YB42">#REF!</definedName>
    <definedName name="_YB5">#REF!</definedName>
    <definedName name="_YB6">#REF!</definedName>
    <definedName name="_YB7">#REF!</definedName>
    <definedName name="_YB8">#REF!</definedName>
    <definedName name="_YB9">#REF!</definedName>
    <definedName name="_YL1">#REF!</definedName>
    <definedName name="_YL10">#REF!</definedName>
    <definedName name="_YL11">#REF!</definedName>
    <definedName name="_YL12">#REF!</definedName>
    <definedName name="_YL13">#REF!</definedName>
    <definedName name="_YL14">#REF!</definedName>
    <definedName name="_YL15">#REF!</definedName>
    <definedName name="_YL16">#REF!</definedName>
    <definedName name="_YL17">#REF!</definedName>
    <definedName name="_YL18">#REF!</definedName>
    <definedName name="_YL19">#REF!</definedName>
    <definedName name="_YL2">#REF!</definedName>
    <definedName name="_YL20">#REF!</definedName>
    <definedName name="_YL21">#REF!</definedName>
    <definedName name="_YL22">#REF!</definedName>
    <definedName name="_YL23">#REF!</definedName>
    <definedName name="_YL24">#REF!</definedName>
    <definedName name="_YL25">#REF!</definedName>
    <definedName name="_YL26">#REF!</definedName>
    <definedName name="_YL27">#REF!</definedName>
    <definedName name="_YL28">#REF!</definedName>
    <definedName name="_YL29">#REF!</definedName>
    <definedName name="_YL3">#REF!</definedName>
    <definedName name="_YL30">#REF!</definedName>
    <definedName name="_YL31">#REF!</definedName>
    <definedName name="_YL32">#REF!</definedName>
    <definedName name="_YL33">#REF!</definedName>
    <definedName name="_YL34">#REF!</definedName>
    <definedName name="_YL35">#REF!</definedName>
    <definedName name="_YL36">#REF!</definedName>
    <definedName name="_YL37">#REF!</definedName>
    <definedName name="_YL38">#REF!</definedName>
    <definedName name="_YL39">#REF!</definedName>
    <definedName name="_YL4">#REF!</definedName>
    <definedName name="_YL40">#REF!</definedName>
    <definedName name="_YL41">#REF!</definedName>
    <definedName name="_YL42">#REF!</definedName>
    <definedName name="_YL5">#REF!</definedName>
    <definedName name="_YL6">#REF!</definedName>
    <definedName name="_YL7">#REF!</definedName>
    <definedName name="_YL8">#REF!</definedName>
    <definedName name="_YL9">#REF!</definedName>
    <definedName name="_Yr1">#REF!</definedName>
    <definedName name="_Yr2">#REF!</definedName>
    <definedName name="_Yr3">#REF!</definedName>
    <definedName name="_Yr4">#REF!</definedName>
    <definedName name="_Yr5">#REF!</definedName>
    <definedName name="_YT1" localSheetId="0">#REF!</definedName>
    <definedName name="_YT1" localSheetId="1">#REF!</definedName>
    <definedName name="_YT1">#REF!</definedName>
    <definedName name="_YT10" localSheetId="0">#REF!</definedName>
    <definedName name="_YT10" localSheetId="1">#REF!</definedName>
    <definedName name="_YT10">#REF!</definedName>
    <definedName name="_YT11" localSheetId="0">#REF!</definedName>
    <definedName name="_YT11" localSheetId="1">#REF!</definedName>
    <definedName name="_YT11">#REF!</definedName>
    <definedName name="_YT12">#REF!</definedName>
    <definedName name="_YT13">#REF!</definedName>
    <definedName name="_YT14">#REF!</definedName>
    <definedName name="_YT15">#REF!</definedName>
    <definedName name="_YT16">#REF!</definedName>
    <definedName name="_YT17">#REF!</definedName>
    <definedName name="_YT18">#REF!</definedName>
    <definedName name="_YT19">#REF!</definedName>
    <definedName name="_YT2">#REF!</definedName>
    <definedName name="_YT20">#REF!</definedName>
    <definedName name="_YT21">#REF!</definedName>
    <definedName name="_YT22">#REF!</definedName>
    <definedName name="_YT23">#REF!</definedName>
    <definedName name="_YT24">#REF!</definedName>
    <definedName name="_YT25">#REF!</definedName>
    <definedName name="_YT26">#REF!</definedName>
    <definedName name="_YT27">#REF!</definedName>
    <definedName name="_YT28">#REF!</definedName>
    <definedName name="_YT29">#REF!</definedName>
    <definedName name="_YT3">#REF!</definedName>
    <definedName name="_YT30">#REF!</definedName>
    <definedName name="_YT31">#REF!</definedName>
    <definedName name="_YT32">#REF!</definedName>
    <definedName name="_YT33">#REF!</definedName>
    <definedName name="_YT34">#REF!</definedName>
    <definedName name="_YT35">#REF!</definedName>
    <definedName name="_YT36">#REF!</definedName>
    <definedName name="_YT37">#REF!</definedName>
    <definedName name="_YT38">#REF!</definedName>
    <definedName name="_YT39">#REF!</definedName>
    <definedName name="_YT4">#REF!</definedName>
    <definedName name="_YT40">#REF!</definedName>
    <definedName name="_YT41">#REF!</definedName>
    <definedName name="_YT5">#REF!</definedName>
    <definedName name="_YT6">#REF!</definedName>
    <definedName name="_YT7">#REF!</definedName>
    <definedName name="_YT8">#REF!</definedName>
    <definedName name="_YT9">#REF!</definedName>
    <definedName name="\A" localSheetId="0">#REF!</definedName>
    <definedName name="\A" localSheetId="1">#REF!</definedName>
    <definedName name="\A">#REF!</definedName>
    <definedName name="\B" localSheetId="0">#REF!</definedName>
    <definedName name="\B" localSheetId="1">#REF!</definedName>
    <definedName name="\B">#REF!</definedName>
    <definedName name="\C" localSheetId="0">#REF!</definedName>
    <definedName name="\C" localSheetId="1">#REF!</definedName>
    <definedName name="\C">#REF!</definedName>
    <definedName name="\cac">#REF!</definedName>
    <definedName name="\D">#REF!</definedName>
    <definedName name="\da">#REF!</definedName>
    <definedName name="\E">#REF!</definedName>
    <definedName name="\f">#REF!</definedName>
    <definedName name="\G">#REF!</definedName>
    <definedName name="\GHET">#REF!</definedName>
    <definedName name="\h">#REF!</definedName>
    <definedName name="\hhh">#REF!</definedName>
    <definedName name="\i">#REF!</definedName>
    <definedName name="\iii">#REF!</definedName>
    <definedName name="\j">#REF!</definedName>
    <definedName name="\K">#REF!</definedName>
    <definedName name="\ka">#REF!</definedName>
    <definedName name="\kkkk">#REF!</definedName>
    <definedName name="\l">#REF!</definedName>
    <definedName name="\lll">#REF!</definedName>
    <definedName name="\m">#REF!</definedName>
    <definedName name="\ma">#REF!</definedName>
    <definedName name="\N">#REF!</definedName>
    <definedName name="\na">#REF!</definedName>
    <definedName name="\O">#REF!</definedName>
    <definedName name="\P" localSheetId="0">#REF!</definedName>
    <definedName name="\P" localSheetId="1">#REF!</definedName>
    <definedName name="\P">#REF!</definedName>
    <definedName name="\pa">#REF!</definedName>
    <definedName name="\par">#REF!</definedName>
    <definedName name="\pppp">#REF!</definedName>
    <definedName name="\Q">#REF!</definedName>
    <definedName name="\qa">#REF!</definedName>
    <definedName name="\qaqa">#REF!</definedName>
    <definedName name="\R">#REF!</definedName>
    <definedName name="\ra">#REF!</definedName>
    <definedName name="\S">#REF!</definedName>
    <definedName name="\sasa">#REF!</definedName>
    <definedName name="\ssss">#REF!</definedName>
    <definedName name="\T">#REF!</definedName>
    <definedName name="\U">#REF!</definedName>
    <definedName name="\uuu">#REF!</definedName>
    <definedName name="\W">#REF!</definedName>
    <definedName name="\wa">#REF!</definedName>
    <definedName name="\WET">#REF!</definedName>
    <definedName name="\X">#REF!</definedName>
    <definedName name="\Y">#REF!</definedName>
    <definedName name="\Z">#REF!</definedName>
    <definedName name="\zaliza">#REF!</definedName>
    <definedName name="A" localSheetId="0" hidden="1">#REF!</definedName>
    <definedName name="A" localSheetId="1" hidden="1">#REF!</definedName>
    <definedName name="A" hidden="1">#REF!</definedName>
    <definedName name="A_Activity_Ratio_Y1">#REF!</definedName>
    <definedName name="A_Activity_Ratio_Y2">#REF!</definedName>
    <definedName name="A_Activity_Ratio_Y3">#REF!</definedName>
    <definedName name="A_AMT">#REF!</definedName>
    <definedName name="A_BANK">#REF!</definedName>
    <definedName name="A_LOOP">#REF!</definedName>
    <definedName name="A_MO">#REF!</definedName>
    <definedName name="A_NB_Exp_Ratio_Yr1">#REF!</definedName>
    <definedName name="A_NB_Exp_Ratio_Yr2">#REF!</definedName>
    <definedName name="A_NB_Exp_Ratio_Yr3">#REF!</definedName>
    <definedName name="A_NBAP">#REF!</definedName>
    <definedName name="A_NBAP_S">#REF!</definedName>
    <definedName name="A_OUT">#REF!</definedName>
    <definedName name="A_ROWS">#REF!</definedName>
    <definedName name="A_TOT">#REF!</definedName>
    <definedName name="A_UPDATE">#REF!</definedName>
    <definedName name="A1j70" localSheetId="0">#REF!</definedName>
    <definedName name="A1j70" localSheetId="1">#REF!</definedName>
    <definedName name="A1j70">#REF!</definedName>
    <definedName name="A5_FX_Inc">#REF!</definedName>
    <definedName name="A5_FX_NII">#REF!</definedName>
    <definedName name="A5_Fx_NPR">#REF!</definedName>
    <definedName name="aa" localSheetId="0">#REF!</definedName>
    <definedName name="aa" localSheetId="1">#REF!</definedName>
    <definedName name="aa">#REF!</definedName>
    <definedName name="aaa" localSheetId="0" hidden="1">{#N/A,#N/A,FALSE,"PL TOTAL";#N/A,#N/A,FALSE,"PL index";#N/A,#N/A,FALSE,"rca 96";#N/A,#N/A,FALSE,"ARD 96";#N/A,#N/A,FALSE,"RE 96 (2)";#N/A,#N/A,FALSE,"np year end";#N/A,#N/A,FALSE,"can year end ";#N/A,#N/A,FALSE,"ptf year end  ";#N/A,#N/A,FALSE,"premi medi";#N/A,#N/A,FALSE,"re can np";#N/A,#N/A,FALSE,"re ptf";#N/A,#N/A,FALSE,"Freq rc"}</definedName>
    <definedName name="aaa" localSheetId="1" hidden="1">{#N/A,#N/A,FALSE,"PL TOTAL";#N/A,#N/A,FALSE,"PL index";#N/A,#N/A,FALSE,"rca 96";#N/A,#N/A,FALSE,"ARD 96";#N/A,#N/A,FALSE,"RE 96 (2)";#N/A,#N/A,FALSE,"np year end";#N/A,#N/A,FALSE,"can year end ";#N/A,#N/A,FALSE,"ptf year end  ";#N/A,#N/A,FALSE,"premi medi";#N/A,#N/A,FALSE,"re can np";#N/A,#N/A,FALSE,"re ptf";#N/A,#N/A,FALSE,"Freq rc"}</definedName>
    <definedName name="aaa" hidden="1">{#N/A,#N/A,FALSE,"PL TOTAL";#N/A,#N/A,FALSE,"PL index";#N/A,#N/A,FALSE,"rca 96";#N/A,#N/A,FALSE,"ARD 96";#N/A,#N/A,FALSE,"RE 96 (2)";#N/A,#N/A,FALSE,"np year end";#N/A,#N/A,FALSE,"can year end ";#N/A,#N/A,FALSE,"ptf year end  ";#N/A,#N/A,FALSE,"premi medi";#N/A,#N/A,FALSE,"re can np";#N/A,#N/A,FALSE,"re ptf";#N/A,#N/A,FALSE,"Freq rc"}</definedName>
    <definedName name="AAA_DOCTOPS" hidden="1">"AAA_SET"</definedName>
    <definedName name="AAA_duser" hidden="1">"OFF"</definedName>
    <definedName name="AAAA" localSheetId="0" hidden="1">{#N/A,#N/A,FALSE,"PL TOTAL";#N/A,#N/A,FALSE,"PL index";#N/A,#N/A,FALSE,"rca 96";#N/A,#N/A,FALSE,"ARD 96";#N/A,#N/A,FALSE,"RE 96 (2)";#N/A,#N/A,FALSE,"np year end";#N/A,#N/A,FALSE,"can year end ";#N/A,#N/A,FALSE,"ptf year end  ";#N/A,#N/A,FALSE,"premi medi";#N/A,#N/A,FALSE,"re can np";#N/A,#N/A,FALSE,"re ptf";#N/A,#N/A,FALSE,"Freq rc"}</definedName>
    <definedName name="AAAA" localSheetId="1" hidden="1">{#N/A,#N/A,FALSE,"PL TOTAL";#N/A,#N/A,FALSE,"PL index";#N/A,#N/A,FALSE,"rca 96";#N/A,#N/A,FALSE,"ARD 96";#N/A,#N/A,FALSE,"RE 96 (2)";#N/A,#N/A,FALSE,"np year end";#N/A,#N/A,FALSE,"can year end ";#N/A,#N/A,FALSE,"ptf year end  ";#N/A,#N/A,FALSE,"premi medi";#N/A,#N/A,FALSE,"re can np";#N/A,#N/A,FALSE,"re ptf";#N/A,#N/A,FALSE,"Freq rc"}</definedName>
    <definedName name="AAAA" hidden="1">{#N/A,#N/A,FALSE,"PL TOTAL";#N/A,#N/A,FALSE,"PL index";#N/A,#N/A,FALSE,"rca 96";#N/A,#N/A,FALSE,"ARD 96";#N/A,#N/A,FALSE,"RE 96 (2)";#N/A,#N/A,FALSE,"np year end";#N/A,#N/A,FALSE,"can year end ";#N/A,#N/A,FALSE,"ptf year end  ";#N/A,#N/A,FALSE,"premi medi";#N/A,#N/A,FALSE,"re can np";#N/A,#N/A,FALSE,"re ptf";#N/A,#N/A,FALSE,"Freq rc"}</definedName>
    <definedName name="aaaaa" localSheetId="0">#REF!</definedName>
    <definedName name="aaaaa" localSheetId="1">#REF!</definedName>
    <definedName name="aaaaa">#REF!</definedName>
    <definedName name="aaaaa1" hidden="1">{#N/A,#N/A,FALSE,"Margin_Detail";#N/A,#N/A,FALSE,"Margin";#N/A,#N/A,FALSE,"JTD_Margin Detail";#N/A,#N/A,FALSE,"JTD Margin";#N/A,#N/A,FALSE,"Cashflow Detail for Balance ";#N/A,#N/A,FALSE,"Balance"}</definedName>
    <definedName name="aaaaaa" hidden="1">#REF!</definedName>
    <definedName name="aaaaaa1" hidden="1">{#N/A,#N/A,FALSE,"Margin_Detail";#N/A,#N/A,FALSE,"Margin";#N/A,#N/A,FALSE,"JTD_Margin Detail";#N/A,#N/A,FALSE,"JTD Margin";#N/A,#N/A,FALSE,"Cashflow Detail for Balance ";#N/A,#N/A,FALSE,"Balance"}</definedName>
    <definedName name="aaaaaaa" hidden="1">{#N/A,#N/A,FALSE,"Margin_Detail";#N/A,#N/A,FALSE,"Margin";#N/A,#N/A,FALSE,"JTD_Margin Detail";#N/A,#N/A,FALSE,"JTD Margin";#N/A,#N/A,FALSE,"Cashflow Detail for Balance ";#N/A,#N/A,FALSE,"Balance"}</definedName>
    <definedName name="AAAAAAAAAAA" hidden="1">#REF!</definedName>
    <definedName name="aaaaaaaaaaaaaaaa" hidden="1">{0}</definedName>
    <definedName name="AAAAAAAAAAAAAAAAA" hidden="1">{#N/A,#N/A,FALSE,"sum";#N/A,#N/A,FALSE,"MARTV";#N/A,#N/A,FALSE,"APRTV"}</definedName>
    <definedName name="AAAAAAAAAAAAAAAAAAAAAAAAAAAAAAA" hidden="1">{#N/A,#N/A,FALSE,"sum";#N/A,#N/A,FALSE,"MARTV";#N/A,#N/A,FALSE,"APRTV"}</definedName>
    <definedName name="aaaaaaaz" hidden="1">{#N/A,#N/A,FALSE,"Margin_Detail";#N/A,#N/A,FALSE,"Margin";#N/A,#N/A,FALSE,"JTD_Margin Detail";#N/A,#N/A,FALSE,"JTD Margin";#N/A,#N/A,FALSE,"Cashflow Detail for Balance ";#N/A,#N/A,FALSE,"Balance"}</definedName>
    <definedName name="aaaaasssss" hidden="1">{0}</definedName>
    <definedName name="aaabbb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AAAupload" localSheetId="0">#REF!</definedName>
    <definedName name="AAAupload" localSheetId="1">#REF!</definedName>
    <definedName name="AAAupload">#REF!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d" hidden="1">#REF!</definedName>
    <definedName name="aas" hidden="1">#REF!</definedName>
    <definedName name="aass" hidden="1">#REF!</definedName>
    <definedName name="aassd" hidden="1">#REF!</definedName>
    <definedName name="aassdd" hidden="1">#REF!</definedName>
    <definedName name="aassxx" hidden="1">#REF!</definedName>
    <definedName name="AATRB671_GLRP">#REF!</definedName>
    <definedName name="AATRZASTAP_GLRP">#REF!</definedName>
    <definedName name="ab" localSheetId="0">OIL &amp;#REF!</definedName>
    <definedName name="ab" localSheetId="1">OIL &amp;#REF!</definedName>
    <definedName name="ab">OIL &amp;#REF!</definedName>
    <definedName name="aba" hidden="1">#REF!</definedName>
    <definedName name="abadc" hidden="1">{#N/A,#N/A,FALSE,"Margin_Detail";#N/A,#N/A,FALSE,"Margin";#N/A,#N/A,FALSE,"JTD_Margin Detail";#N/A,#N/A,FALSE,"JTD Margin";#N/A,#N/A,FALSE,"Cashflow Detail for Balance ";#N/A,#N/A,FALSE,"Balance"}</definedName>
    <definedName name="abaloz">#REF!</definedName>
    <definedName name="abc" localSheetId="0">#REF!</definedName>
    <definedName name="abc" localSheetId="1">#REF!</definedName>
    <definedName name="abc">#REF!</definedName>
    <definedName name="abcd" hidden="1">{#N/A,#N/A,FALSE,"Margin_Detail";#N/A,#N/A,FALSE,"Margin";#N/A,#N/A,FALSE,"JTD_Margin Detail";#N/A,#N/A,FALSE,"JTD Margin";#N/A,#N/A,FALSE,"Cashflow Detail for Balance ";#N/A,#N/A,FALSE,"Balance"}</definedName>
    <definedName name="abcdè" hidden="1">{#N/A,#N/A,FALSE,"sum";#N/A,#N/A,FALSE,"MARTV";#N/A,#N/A,FALSE,"APRTV"}</definedName>
    <definedName name="abcs" hidden="1">{#N/A,#N/A,FALSE,"sum";#N/A,#N/A,FALSE,"MARTV";#N/A,#N/A,FALSE,"APRTV"}</definedName>
    <definedName name="ABIODUN_AFOLABI">#REF!</definedName>
    <definedName name="ABUJA_AREA">#REF!</definedName>
    <definedName name="ac">#REF!</definedName>
    <definedName name="acax" hidden="1">#REF!</definedName>
    <definedName name="ACC_DATA">#REF!</definedName>
    <definedName name="Acc_Dep___FF___E" localSheetId="0">#REF!</definedName>
    <definedName name="Acc_Dep___FF___E" localSheetId="1">#REF!</definedName>
    <definedName name="Acc_Dep___FF___E">#REF!</definedName>
    <definedName name="Acc_Dep___Leasehold_Impr" localSheetId="0">#REF!</definedName>
    <definedName name="Acc_Dep___Leasehold_Impr" localSheetId="1">#REF!</definedName>
    <definedName name="Acc_Dep___Leasehold_Impr">#REF!</definedName>
    <definedName name="Acc_Dep___MV">#REF!</definedName>
    <definedName name="Acc_Dep___Premise">#REF!</definedName>
    <definedName name="acc_longha">#REF!</definedName>
    <definedName name="ACC_MO">#REF!</definedName>
    <definedName name="acc_prem">#REF!</definedName>
    <definedName name="acc_prem_accu">#REF!</definedName>
    <definedName name="acc_prem_data">#REF!</definedName>
    <definedName name="Acc._Dep.___Computer_hardware" localSheetId="0">#REF!</definedName>
    <definedName name="Acc._Dep.___Computer_hardware" localSheetId="1">#REF!</definedName>
    <definedName name="Acc._Dep.___Computer_hardware">#REF!</definedName>
    <definedName name="accc1" hidden="1">{#N/A,#N/A,FALSE,"Margin_Detail";#N/A,#N/A,FALSE,"Margin";#N/A,#N/A,FALSE,"JTD_Margin Detail";#N/A,#N/A,FALSE,"JTD Margin";#N/A,#N/A,FALSE,"Cashflow Detail for Balance ";#N/A,#N/A,FALSE,"Balance"}</definedName>
    <definedName name="AccessDatabase" hidden="1">"C:\DATA\Kevin\Kevin's Model.mdb"</definedName>
    <definedName name="ACCN3">#REF!</definedName>
    <definedName name="account">#REF!</definedName>
    <definedName name="Account_recievable_and_prepayments">#REF!</definedName>
    <definedName name="Accounts_Receivable_and_Prepayments">#REF!</definedName>
    <definedName name="AccountsList">#REF!</definedName>
    <definedName name="AccScalar">#REF!</definedName>
    <definedName name="Accum._Amortization_Goodwill">#REF!</definedName>
    <definedName name="Accum._Amortization_Purchased_software">#REF!</definedName>
    <definedName name="Accuracy_Confidence">#REF!</definedName>
    <definedName name="ace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acn">#REF!</definedName>
    <definedName name="acquiror" localSheetId="0">#REF!</definedName>
    <definedName name="acquiror" localSheetId="1">#REF!</definedName>
    <definedName name="acquiror">#REF!</definedName>
    <definedName name="Act">#REF!</definedName>
    <definedName name="Act_Bonus">#REF!</definedName>
    <definedName name="Act_SL">#REF!</definedName>
    <definedName name="actions" hidden="1">{"YTDACT1",#N/A,TRUE,"YTDACTAUST";"YTDACT2",#N/A,TRUE,"YTDACTAUST";"YTDACT3",#N/A,TRUE,"YTDACTAUST";"CCTR",#N/A,TRUE,"YTDACTCC"}</definedName>
    <definedName name="Active">#REF!</definedName>
    <definedName name="ActiveAgent">#REF!</definedName>
    <definedName name="activity">#REF!</definedName>
    <definedName name="Activity_Ratio">#REF!</definedName>
    <definedName name="Activity_Ratio_Y1">#REF!</definedName>
    <definedName name="Activity_Ratio_Y2">#REF!</definedName>
    <definedName name="Activity_Ratio_Y3">#REF!</definedName>
    <definedName name="Actual" localSheetId="0">#REF!</definedName>
    <definedName name="Actual" localSheetId="1">#REF!</definedName>
    <definedName name="Actual">#REF!</definedName>
    <definedName name="Actual_Calc" localSheetId="0">#REF!</definedName>
    <definedName name="Actual_Calc" localSheetId="1">#REF!</definedName>
    <definedName name="Actual_Calc">#REF!</definedName>
    <definedName name="Actual_Fiscal" localSheetId="0">#REF!</definedName>
    <definedName name="Actual_Fiscal" localSheetId="1">#REF!</definedName>
    <definedName name="Actual_Fiscal">#REF!</definedName>
    <definedName name="actual_policies">#REF!</definedName>
    <definedName name="actual_rate_m">#REF!</definedName>
    <definedName name="actual_staff_administration">#REF!</definedName>
    <definedName name="actual_staff_selling">#REF!</definedName>
    <definedName name="Actual_YTD_End_date">#REF!</definedName>
    <definedName name="Actual_YTD_Start_date">#REF!</definedName>
    <definedName name="Actuals">#REF!</definedName>
    <definedName name="Actuals_SWF">#REF!</definedName>
    <definedName name="Actuals_table">#REF!</definedName>
    <definedName name="ad">#REF!</definedName>
    <definedName name="ADD_RSV">#REF!</definedName>
    <definedName name="ADD_RSVG">#REF!</definedName>
    <definedName name="addada" localSheetId="0">OIL &amp;#REF!</definedName>
    <definedName name="addada" localSheetId="1">OIL &amp;#REF!</definedName>
    <definedName name="addada">OIL &amp;#REF!</definedName>
    <definedName name="addf" hidden="1">#REF!</definedName>
    <definedName name="Adebomi_Onisile" localSheetId="0">#REF!</definedName>
    <definedName name="Adebomi_Onisile" localSheetId="1">#REF!</definedName>
    <definedName name="Adebomi_Onisile">#REF!</definedName>
    <definedName name="adebomi_onisile1" localSheetId="0">#REF!</definedName>
    <definedName name="adebomi_onisile1" localSheetId="1">#REF!</definedName>
    <definedName name="adebomi_onisile1">#REF!</definedName>
    <definedName name="ADESOLA" localSheetId="0">#REF!</definedName>
    <definedName name="ADESOLA" localSheetId="1">#REF!</definedName>
    <definedName name="ADESOLA">#REF!</definedName>
    <definedName name="adir">#REF!</definedName>
    <definedName name="Adj" localSheetId="0">#REF!</definedName>
    <definedName name="Adj" localSheetId="1">#REF!</definedName>
    <definedName name="Adj">#REF!</definedName>
    <definedName name="ADJ_FAC" localSheetId="0">#REF!</definedName>
    <definedName name="ADJ_FAC" localSheetId="1">#REF!</definedName>
    <definedName name="ADJ_FAC">#REF!</definedName>
    <definedName name="ADJ_FAC1" localSheetId="0">#REF!</definedName>
    <definedName name="ADJ_FAC1" localSheetId="1">#REF!</definedName>
    <definedName name="ADJ_FAC1">#REF!</definedName>
    <definedName name="ADJ_FAC2">#REF!</definedName>
    <definedName name="ADJ_FAC3">#REF!</definedName>
    <definedName name="Adjustment">#REF!</definedName>
    <definedName name="Admin_Fees_by_Client">#REF!</definedName>
    <definedName name="ADMO5">#REF!</definedName>
    <definedName name="adsfadsf" hidden="1">{#N/A,#N/A,FALSE,"Y1a-1";#N/A,#N/A,FALSE,"Y1a-2";#N/A,#N/A,FALSE,"Y1a-2a";#N/A,#N/A,FALSE,"Y1a-3";#N/A,#N/A,FALSE,"Y1a-4";#N/A,#N/A,FALSE,"Y1a-5";#N/A,#N/A,FALSE,"Y1a-6";#N/A,#N/A,FALSE,"Y1b-1";#N/A,#N/A,FALSE,"Y1b-2";#N/A,#N/A,FALSE,"Y1b-3"}</definedName>
    <definedName name="adsfaecc" hidden="1">{#N/A,#N/A,FALSE,"Y1a-1";#N/A,#N/A,FALSE,"Y1a-2";#N/A,#N/A,FALSE,"Y1a-2a";#N/A,#N/A,FALSE,"Y1a-3";#N/A,#N/A,FALSE,"Y1a-4";#N/A,#N/A,FALSE,"Y1a-5";#N/A,#N/A,FALSE,"Y1a-6";#N/A,#N/A,FALSE,"Y1b-1";#N/A,#N/A,FALSE,"Y1b-2";#N/A,#N/A,FALSE,"Y1b-3"}</definedName>
    <definedName name="advance" localSheetId="0">#REF!</definedName>
    <definedName name="advance" localSheetId="1">#REF!</definedName>
    <definedName name="advance">#REF!</definedName>
    <definedName name="advance1" localSheetId="0">#REF!</definedName>
    <definedName name="advance1" localSheetId="1">#REF!</definedName>
    <definedName name="advance1">#REF!</definedName>
    <definedName name="ADVANCED" localSheetId="0">#REF!</definedName>
    <definedName name="ADVANCED" localSheetId="1">#REF!</definedName>
    <definedName name="ADVANCED">#REF!</definedName>
    <definedName name="Adviser_Fees">#REF!</definedName>
    <definedName name="adw" localSheetId="0" hidden="1">#REF!</definedName>
    <definedName name="adw" localSheetId="1" hidden="1">#REF!</definedName>
    <definedName name="adw" hidden="1">#REF!</definedName>
    <definedName name="aeer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aere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aesfs">#REF!</definedName>
    <definedName name="af">#REF!</definedName>
    <definedName name="AFA">#REF!</definedName>
    <definedName name="afam2001ytd" localSheetId="0">#REF!</definedName>
    <definedName name="afam2001ytd" localSheetId="1">#REF!</definedName>
    <definedName name="afam2001ytd">#REF!</definedName>
    <definedName name="AFDS" localSheetId="0" hidden="1">{#N/A,#N/A,FALSE,"RBC Summary";#N/A,#N/A,FALSE,"RBC"}</definedName>
    <definedName name="AFDS" localSheetId="1" hidden="1">{#N/A,#N/A,FALSE,"RBC Summary";#N/A,#N/A,FALSE,"RBC"}</definedName>
    <definedName name="AFDS" hidden="1">{#N/A,#N/A,FALSE,"RBC Summary";#N/A,#N/A,FALSE,"RBC"}</definedName>
    <definedName name="afdsfsdf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aferer" hidden="1">{"YTDACT1",#N/A,TRUE,"YTDACTAUST";"YTDACT2",#N/A,TRUE,"YTDACTAUST";"YTDACT3",#N/A,TRUE,"YTDACTAUST";"CCTR",#N/A,TRUE,"YTDACTCC"}</definedName>
    <definedName name="afff1" hidden="1">{#N/A,#N/A,FALSE,"Margin_Detail";#N/A,#N/A,FALSE,"Margin";#N/A,#N/A,FALSE,"JTD_Margin Detail";#N/A,#N/A,FALSE,"JTD Margin";#N/A,#N/A,FALSE,"Cashflow Detail for Balance ";#N/A,#N/A,FALSE,"Balance"}</definedName>
    <definedName name="afff11" hidden="1">{#N/A,#N/A,FALSE,"Margin_Detail";#N/A,#N/A,FALSE,"Margin";#N/A,#N/A,FALSE,"JTD_Margin Detail";#N/A,#N/A,FALSE,"JTD Margin";#N/A,#N/A,FALSE,"Cashflow Detail for Balance ";#N/A,#N/A,FALSE,"Balance"}</definedName>
    <definedName name="afhsgfd" hidden="1">{"'Sheet1'!$L$16"}</definedName>
    <definedName name="afiwa" hidden="1">#REF!</definedName>
    <definedName name="AFOTH">#REF!</definedName>
    <definedName name="AFRICA">#REF!</definedName>
    <definedName name="AFT" localSheetId="0">#REF!</definedName>
    <definedName name="AFT" localSheetId="1">#REF!</definedName>
    <definedName name="AFT">#REF!</definedName>
    <definedName name="afzjl" localSheetId="0">#REF!</definedName>
    <definedName name="afzjl" localSheetId="1">#REF!</definedName>
    <definedName name="afzjl">#REF!</definedName>
    <definedName name="ag" localSheetId="0" hidden="1">{#N/A,#N/A,FALSE,"Aging Summary";#N/A,#N/A,FALSE,"Ratio Analysis";#N/A,#N/A,FALSE,"Test 120 Day Accts";#N/A,#N/A,FALSE,"Tickmarks"}</definedName>
    <definedName name="ag" localSheetId="1" hidden="1">{#N/A,#N/A,FALSE,"Aging Summary";#N/A,#N/A,FALSE,"Ratio Analysis";#N/A,#N/A,FALSE,"Test 120 Day Accts";#N/A,#N/A,FALSE,"Tickmarks"}</definedName>
    <definedName name="ag" hidden="1">{#N/A,#N/A,FALSE,"Aging Summary";#N/A,#N/A,FALSE,"Ratio Analysis";#N/A,#N/A,FALSE,"Test 120 Day Accts";#N/A,#N/A,FALSE,"Tickmarks"}</definedName>
    <definedName name="AG_PREM">#REF!</definedName>
    <definedName name="Age">#REF!</definedName>
    <definedName name="Agency_cost" localSheetId="0">#REF!</definedName>
    <definedName name="Agency_cost" localSheetId="1">#REF!</definedName>
    <definedName name="Agency_cost">#REF!</definedName>
    <definedName name="Agent_Force">#REF!</definedName>
    <definedName name="Agent_Number">#REF!</definedName>
    <definedName name="agesd" localSheetId="0">#REF!</definedName>
    <definedName name="agesd" localSheetId="1">#REF!</definedName>
    <definedName name="agesd">#REF!</definedName>
    <definedName name="agg" localSheetId="0" hidden="1">{#N/A,#N/A,FALSE,"Aging Summary";#N/A,#N/A,FALSE,"Ratio Analysis";#N/A,#N/A,FALSE,"Test 120 Day Accts";#N/A,#N/A,FALSE,"Tickmarks"}</definedName>
    <definedName name="agg" localSheetId="1" hidden="1">{#N/A,#N/A,FALSE,"Aging Summary";#N/A,#N/A,FALSE,"Ratio Analysis";#N/A,#N/A,FALSE,"Test 120 Day Accts";#N/A,#N/A,FALSE,"Tickmarks"}</definedName>
    <definedName name="agg" hidden="1">{#N/A,#N/A,FALSE,"Aging Summary";#N/A,#N/A,FALSE,"Ratio Analysis";#N/A,#N/A,FALSE,"Test 120 Day Accts";#N/A,#N/A,FALSE,"Tickmarks"}</definedName>
    <definedName name="agg_option">#REF!</definedName>
    <definedName name="aggregate" localSheetId="0">#REF!</definedName>
    <definedName name="aggregate" localSheetId="1">#REF!</definedName>
    <definedName name="aggregate">#REF!</definedName>
    <definedName name="AGRIC">#REF!</definedName>
    <definedName name="Agv_ESP_Allocation" localSheetId="0">#REF!</definedName>
    <definedName name="Agv_ESP_Allocation" localSheetId="1">#REF!</definedName>
    <definedName name="Agv_ESP_Allocation">#REF!</definedName>
    <definedName name="ah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AH_Disability">#REF!</definedName>
    <definedName name="ahdd1" hidden="1">{#N/A,#N/A,FALSE,"Margin_Detail";#N/A,#N/A,FALSE,"Margin";#N/A,#N/A,FALSE,"JTD_Margin Detail";#N/A,#N/A,FALSE,"JTD Margin";#N/A,#N/A,FALSE,"Cashflow Detail for Balance ";#N/A,#N/A,FALSE,"Balance"}</definedName>
    <definedName name="ai">#REF!</definedName>
    <definedName name="AIB_Header" localSheetId="0">#REF!</definedName>
    <definedName name="AIB_Header" localSheetId="1">#REF!</definedName>
    <definedName name="AIB_Header">#REF!</definedName>
    <definedName name="AIB_Matrix" localSheetId="0">#REF!</definedName>
    <definedName name="AIB_Matrix" localSheetId="1">#REF!</definedName>
    <definedName name="AIB_Matrix">#REF!</definedName>
    <definedName name="Aikins" localSheetId="0">#REF!</definedName>
    <definedName name="Aikins" localSheetId="1">#REF!</definedName>
    <definedName name="Aikins">#REF!</definedName>
    <definedName name="ainkinsDept">#REF!</definedName>
    <definedName name="Airwatch27Oct" hidden="1">#REF!</definedName>
    <definedName name="aj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ajfd" localSheetId="0">OIL &amp;#REF!</definedName>
    <definedName name="ajfd" localSheetId="1">OIL &amp;#REF!</definedName>
    <definedName name="ajfd">OIL &amp;#REF!</definedName>
    <definedName name="ak">#REF!</definedName>
    <definedName name="akin" localSheetId="0">#REF!</definedName>
    <definedName name="akin" localSheetId="1">#REF!</definedName>
    <definedName name="akin">#REF!</definedName>
    <definedName name="al">#REF!</definedName>
    <definedName name="alao" localSheetId="0">#REF!</definedName>
    <definedName name="alao" localSheetId="1">#REF!</definedName>
    <definedName name="alao">#REF!</definedName>
    <definedName name="ALERT_MOIS">#REF!</definedName>
    <definedName name="ALERT_MOIS_CHOIX">#REF!</definedName>
    <definedName name="ALI" hidden="1">#REF!</definedName>
    <definedName name="all">#REF!</definedName>
    <definedName name="All_plan_years">#REF!</definedName>
    <definedName name="AllBase18">#REF!</definedName>
    <definedName name="AllBase19F">#REF!</definedName>
    <definedName name="AllBase19P">#REF!</definedName>
    <definedName name="AllBase20">#REF!</definedName>
    <definedName name="AllBase21">#REF!</definedName>
    <definedName name="AllBase22">#REF!</definedName>
    <definedName name="AllBase23">#REF!</definedName>
    <definedName name="Alloc2019f">#REF!</definedName>
    <definedName name="Alloc2020">#REF!</definedName>
    <definedName name="Alloc2021">#REF!</definedName>
    <definedName name="Alloc2022">#REF!</definedName>
    <definedName name="allocBasis">#REF!</definedName>
    <definedName name="Allow" localSheetId="0">#REF!</definedName>
    <definedName name="Allow" localSheetId="1">#REF!</definedName>
    <definedName name="Allow">#REF!</definedName>
    <definedName name="Allowances" localSheetId="0">#REF!</definedName>
    <definedName name="Allowances" localSheetId="1">#REF!</definedName>
    <definedName name="Allowances">#REF!</definedName>
    <definedName name="allowances1" localSheetId="0">#REF!</definedName>
    <definedName name="allowances1" localSheetId="1">#REF!</definedName>
    <definedName name="allowances1">#REF!</definedName>
    <definedName name="allowancesp">#REF!</definedName>
    <definedName name="allowancesp1">#REF!</definedName>
    <definedName name="Allowancess">#REF!</definedName>
    <definedName name="allowancess1">#REF!</definedName>
    <definedName name="Alt_Exp_Var">#REF!</definedName>
    <definedName name="AMC_DSF">#REF!</definedName>
    <definedName name="AMC_TSF">#REF!</definedName>
    <definedName name="AMO">#REF!</definedName>
    <definedName name="Amount_Payable" localSheetId="0">#REF!</definedName>
    <definedName name="Amount_Payable" localSheetId="1">#REF!</definedName>
    <definedName name="Amount_Payable">#REF!</definedName>
    <definedName name="AMOUNTS">#REF!</definedName>
    <definedName name="AMY">#REF!</definedName>
    <definedName name="ANALYSIS_EXCL._UK_CAPITAL">#REF!</definedName>
    <definedName name="Andrew___Data">#REF!</definedName>
    <definedName name="Anihuvi_Ayeni">#REF!</definedName>
    <definedName name="anihuvi_ayeni1">#REF!</definedName>
    <definedName name="Ann_AllGrowth_2003">#REF!</definedName>
    <definedName name="Ann_AllGrowth_2004">#REF!</definedName>
    <definedName name="Ann_AllGrowth_2005">#REF!</definedName>
    <definedName name="Ann_Inv_Var">#REF!</definedName>
    <definedName name="Ann_NB_OP">#REF!</definedName>
    <definedName name="Ann_oth">#REF!</definedName>
    <definedName name="Ann_TW">#REF!</definedName>
    <definedName name="Ann_VNB">#REF!</definedName>
    <definedName name="ANNEXUREA" localSheetId="0">#REF!</definedName>
    <definedName name="ANNEXUREA" localSheetId="1">#REF!</definedName>
    <definedName name="ANNEXUREA">#REF!</definedName>
    <definedName name="Annual">#REF!</definedName>
    <definedName name="Annual_Table">#REF!</definedName>
    <definedName name="annualized">#REF!</definedName>
    <definedName name="AnnualNotes" localSheetId="0">#REF!</definedName>
    <definedName name="AnnualNotes" localSheetId="1">#REF!</definedName>
    <definedName name="AnnualNotes">#REF!</definedName>
    <definedName name="AnnualTaxComp" localSheetId="0">#REF!</definedName>
    <definedName name="AnnualTaxComp" localSheetId="1">#REF!</definedName>
    <definedName name="AnnualTaxComp">#REF!</definedName>
    <definedName name="AnnualTo">#REF!</definedName>
    <definedName name="Annuities_APE">#REF!</definedName>
    <definedName name="Annuities_NBP">#REF!</definedName>
    <definedName name="Annuity_Adj_Factor">#REF!</definedName>
    <definedName name="aNOS1" hidden="1">{#N/A,#N/A,FALSE,"Assessment";#N/A,#N/A,FALSE,"Staffing";#N/A,#N/A,FALSE,"Hires";#N/A,#N/A,FALSE,"Assumptions"}</definedName>
    <definedName name="anscount" hidden="1">1</definedName>
    <definedName name="Antoan" hidden="1">{"'Sheet1'!$L$16"}</definedName>
    <definedName name="AOM_PRINT">#REF!</definedName>
    <definedName name="aonly" localSheetId="0">#REF!</definedName>
    <definedName name="aonly" localSheetId="1">#REF!</definedName>
    <definedName name="aonly">#REF!</definedName>
    <definedName name="AOP" localSheetId="0" hidden="1">{#N/A,#N/A,FALSE,"Aging Summary";#N/A,#N/A,FALSE,"Ratio Analysis";#N/A,#N/A,FALSE,"Test 120 Day Accts";#N/A,#N/A,FALSE,"Tickmarks"}</definedName>
    <definedName name="AOP" localSheetId="1" hidden="1">{#N/A,#N/A,FALSE,"Aging Summary";#N/A,#N/A,FALSE,"Ratio Analysis";#N/A,#N/A,FALSE,"Test 120 Day Accts";#N/A,#N/A,FALSE,"Tickmarks"}</definedName>
    <definedName name="AOP" hidden="1">{#N/A,#N/A,FALSE,"Aging Summary";#N/A,#N/A,FALSE,"Ratio Analysis";#N/A,#N/A,FALSE,"Test 120 Day Accts";#N/A,#N/A,FALSE,"Tickmarks"}</definedName>
    <definedName name="AP_BANK" localSheetId="0">#REF!</definedName>
    <definedName name="AP_BANK" localSheetId="1">#REF!</definedName>
    <definedName name="AP_BANK">#REF!</definedName>
    <definedName name="AP_END">#REF!</definedName>
    <definedName name="apact1" localSheetId="0">#REF!</definedName>
    <definedName name="apact1" localSheetId="1">#REF!</definedName>
    <definedName name="apact1">#REF!</definedName>
    <definedName name="apact2" localSheetId="0">#REF!</definedName>
    <definedName name="apact2" localSheetId="1">#REF!</definedName>
    <definedName name="apact2">#REF!</definedName>
    <definedName name="apact3">#REF!</definedName>
    <definedName name="apact4">#REF!</definedName>
    <definedName name="apact5">#REF!</definedName>
    <definedName name="apact6">#REF!</definedName>
    <definedName name="apact7">#REF!</definedName>
    <definedName name="APCHKDATE">#REF!</definedName>
    <definedName name="APCHKNO">#REF!</definedName>
    <definedName name="apcr1">#REF!</definedName>
    <definedName name="apcr2">#REF!</definedName>
    <definedName name="apcr3">#REF!</definedName>
    <definedName name="apcr4">#REF!</definedName>
    <definedName name="apcr5">#REF!</definedName>
    <definedName name="apcr6">#REF!</definedName>
    <definedName name="apcr7">#REF!</definedName>
    <definedName name="APDESC">#REF!</definedName>
    <definedName name="apdr1">#REF!</definedName>
    <definedName name="apdr2">#REF!</definedName>
    <definedName name="apdr3">#REF!</definedName>
    <definedName name="apdr4">#REF!</definedName>
    <definedName name="apdr5">#REF!</definedName>
    <definedName name="apdr6">#REF!</definedName>
    <definedName name="apdr7">#REF!</definedName>
    <definedName name="APE">#REF!</definedName>
    <definedName name="APE_2005">#REF!</definedName>
    <definedName name="APE_2500_2">#REF!</definedName>
    <definedName name="APE_CER_TBL">#REF!</definedName>
    <definedName name="APE_GBP">#REF!</definedName>
    <definedName name="API">#REF!</definedName>
    <definedName name="API_Mix">#REF!</definedName>
    <definedName name="API_SPI">#REF!</definedName>
    <definedName name="APIMix2">#REF!</definedName>
    <definedName name="APINV" localSheetId="0">#REF!</definedName>
    <definedName name="APINV" localSheetId="1">#REF!</definedName>
    <definedName name="APINV">#REF!</definedName>
    <definedName name="APINVDATE" localSheetId="0">#REF!</definedName>
    <definedName name="APINVDATE" localSheetId="1">#REF!</definedName>
    <definedName name="APINVDATE">#REF!</definedName>
    <definedName name="APIRange" localSheetId="0">#REF!</definedName>
    <definedName name="APIRange" localSheetId="1">#REF!</definedName>
    <definedName name="APIRange">#REF!</definedName>
    <definedName name="APISplit">#REF!</definedName>
    <definedName name="Apl_2001">#REF!</definedName>
    <definedName name="Apl_2002">#REF!</definedName>
    <definedName name="apln1" localSheetId="0">#REF!</definedName>
    <definedName name="apln1" localSheetId="1">#REF!</definedName>
    <definedName name="apln1">#REF!</definedName>
    <definedName name="apln3" localSheetId="0">#REF!</definedName>
    <definedName name="apln3" localSheetId="1">#REF!</definedName>
    <definedName name="apln3">#REF!</definedName>
    <definedName name="apln4" localSheetId="0">#REF!</definedName>
    <definedName name="apln4" localSheetId="1">#REF!</definedName>
    <definedName name="apln4">#REF!</definedName>
    <definedName name="apln5">#REF!</definedName>
    <definedName name="apln6">#REF!</definedName>
    <definedName name="App">#REF!</definedName>
    <definedName name="AppBP">#REF!</definedName>
    <definedName name="appen" hidden="1">{#N/A,#N/A,FALSE,"Assessment";#N/A,#N/A,FALSE,"Staffing";#N/A,#N/A,FALSE,"Hires";#N/A,#N/A,FALSE,"Assumptions"}</definedName>
    <definedName name="AppFC">#REF!</definedName>
    <definedName name="AppFYBP">#REF!</definedName>
    <definedName name="applyBancaUpdate">#REF!</definedName>
    <definedName name="ApplyInflation">#REF!</definedName>
    <definedName name="AppMth">#REF!</definedName>
    <definedName name="AppMthBP">#REF!</definedName>
    <definedName name="AppMthPY">#REF!</definedName>
    <definedName name="appo1" localSheetId="0">#REF!</definedName>
    <definedName name="appo1" localSheetId="1">#REF!</definedName>
    <definedName name="appo1">#REF!</definedName>
    <definedName name="appo2" localSheetId="0">#REF!</definedName>
    <definedName name="appo2" localSheetId="1">#REF!</definedName>
    <definedName name="appo2">#REF!</definedName>
    <definedName name="appo3" localSheetId="0">#REF!</definedName>
    <definedName name="appo3" localSheetId="1">#REF!</definedName>
    <definedName name="appo3">#REF!</definedName>
    <definedName name="appo4">#REF!</definedName>
    <definedName name="appo6">#REF!</definedName>
    <definedName name="appo7">#REF!</definedName>
    <definedName name="AppPY">#REF!</definedName>
    <definedName name="AppPYTD">#REF!</definedName>
    <definedName name="apprj1" localSheetId="0">#REF!</definedName>
    <definedName name="apprj1" localSheetId="1">#REF!</definedName>
    <definedName name="apprj1">#REF!</definedName>
    <definedName name="apprj2" localSheetId="0">#REF!</definedName>
    <definedName name="apprj2" localSheetId="1">#REF!</definedName>
    <definedName name="apprj2">#REF!</definedName>
    <definedName name="apprj3" localSheetId="0">#REF!</definedName>
    <definedName name="apprj3" localSheetId="1">#REF!</definedName>
    <definedName name="apprj3">#REF!</definedName>
    <definedName name="apprj5">#REF!</definedName>
    <definedName name="apprj6">#REF!</definedName>
    <definedName name="apprj7">#REF!</definedName>
    <definedName name="APR">#REF!</definedName>
    <definedName name="aprded">#REF!</definedName>
    <definedName name="apri">#REF!</definedName>
    <definedName name="April" localSheetId="0">#REF!</definedName>
    <definedName name="April" localSheetId="1">#REF!</definedName>
    <definedName name="April">#REF!</definedName>
    <definedName name="April1" localSheetId="0">#REF!</definedName>
    <definedName name="April1" localSheetId="1">#REF!</definedName>
    <definedName name="April1">#REF!</definedName>
    <definedName name="April2" localSheetId="0">#REF!</definedName>
    <definedName name="April2" localSheetId="1">#REF!</definedName>
    <definedName name="April2">#REF!</definedName>
    <definedName name="aprilbasic">#REF!</definedName>
    <definedName name="aprildeduct">#REF!</definedName>
    <definedName name="aprildeductions">#REF!</definedName>
    <definedName name="Apriltax">#REF!</definedName>
    <definedName name="aprsp1">#REF!</definedName>
    <definedName name="aprsp2">#REF!</definedName>
    <definedName name="aprsp3">#REF!</definedName>
    <definedName name="aprsp4">#REF!</definedName>
    <definedName name="aprsp6">#REF!</definedName>
    <definedName name="aprsp7">#REF!</definedName>
    <definedName name="apsfx1">#REF!</definedName>
    <definedName name="apsfx2">#REF!</definedName>
    <definedName name="apsfx4">#REF!</definedName>
    <definedName name="apsfx5">#REF!</definedName>
    <definedName name="apsfx6">#REF!</definedName>
    <definedName name="apsfx7">#REF!</definedName>
    <definedName name="APTXCD">#REF!</definedName>
    <definedName name="APVNDRCD">#REF!</definedName>
    <definedName name="aqa">#REF!</definedName>
    <definedName name="AQE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AR">#REF!</definedName>
    <definedName name="ARA_Threshold">#REF!</definedName>
    <definedName name="AREA" localSheetId="0">#REF!</definedName>
    <definedName name="AREA" localSheetId="1">#REF!</definedName>
    <definedName name="AREA">#REF!</definedName>
    <definedName name="AreaA1" localSheetId="0">#REF!</definedName>
    <definedName name="AreaA1" localSheetId="1">#REF!</definedName>
    <definedName name="AreaA1">#REF!</definedName>
    <definedName name="arere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arms" localSheetId="0">#REF!</definedName>
    <definedName name="arms" localSheetId="1">#REF!</definedName>
    <definedName name="arms">#REF!</definedName>
    <definedName name="ARP_Threshold" localSheetId="0">#REF!</definedName>
    <definedName name="ARP_Threshold" localSheetId="1">#REF!</definedName>
    <definedName name="ARP_Threshold">#REF!</definedName>
    <definedName name="Arr" localSheetId="0">#REF!</definedName>
    <definedName name="Arr" localSheetId="1">#REF!</definedName>
    <definedName name="Arr">#REF!</definedName>
    <definedName name="array">#REF!</definedName>
    <definedName name="arrearsmanager" localSheetId="0">#REF!</definedName>
    <definedName name="arrearsmanager" localSheetId="1">#REF!</definedName>
    <definedName name="arrearsmanager">#REF!</definedName>
    <definedName name="arun">#REF!</definedName>
    <definedName name="as">#REF!</definedName>
    <definedName name="AS2DocOpenMode" hidden="1">"AS2DocumentEdit"</definedName>
    <definedName name="AS2ReportLS" hidden="1">1</definedName>
    <definedName name="AS2StaticLS" localSheetId="0" hidden="1">#REF!</definedName>
    <definedName name="AS2StaticLS" localSheetId="1" hidden="1">#REF!</definedName>
    <definedName name="AS2StaticLS" hidden="1">#REF!</definedName>
    <definedName name="AS2SyncStepLS" hidden="1">0</definedName>
    <definedName name="AS2TickmarkLS" localSheetId="0" hidden="1">#REF!</definedName>
    <definedName name="AS2TickmarkLS" localSheetId="1" hidden="1">#REF!</definedName>
    <definedName name="AS2TickmarkLS" hidden="1">#REF!</definedName>
    <definedName name="AS2VersionLS" hidden="1">300</definedName>
    <definedName name="asa" localSheetId="0">#REF!</definedName>
    <definedName name="asa" localSheetId="1">#REF!</definedName>
    <definedName name="asa">#REF!</definedName>
    <definedName name="asadasd" hidden="1">#REF!</definedName>
    <definedName name="ASaef" hidden="1">#REF!</definedName>
    <definedName name="asc" localSheetId="0" hidden="1">#REF!</definedName>
    <definedName name="asc" localSheetId="1" hidden="1">#REF!</definedName>
    <definedName name="asc" hidden="1">#REF!</definedName>
    <definedName name="asd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asd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asd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asddfghhj">#REF!</definedName>
    <definedName name="ASDF" localSheetId="0" hidden="1">{#N/A,#N/A,FALSE,"RBC Summary";#N/A,#N/A,FALSE,"RBC"}</definedName>
    <definedName name="ASDF" localSheetId="1" hidden="1">{#N/A,#N/A,FALSE,"RBC Summary";#N/A,#N/A,FALSE,"RBC"}</definedName>
    <definedName name="ASDF" hidden="1">{#N/A,#N/A,FALSE,"RBC Summary";#N/A,#N/A,FALSE,"RBC"}</definedName>
    <definedName name="ASDFAS" hidden="1">{#N/A,#N/A,FALSE,"Assessment";#N/A,#N/A,FALSE,"Staffing";#N/A,#N/A,FALSE,"Hires";#N/A,#N/A,FALSE,"Assumptions"}</definedName>
    <definedName name="ASDFASD" hidden="1">{#N/A,#N/A,FALSE,"Assessment";#N/A,#N/A,FALSE,"Staffing";#N/A,#N/A,FALSE,"Hires";#N/A,#N/A,FALSE,"Assumptions"}</definedName>
    <definedName name="ASDFASDFA" hidden="1">{#N/A,#N/A,FALSE,"Assessment";#N/A,#N/A,FALSE,"Staffing";#N/A,#N/A,FALSE,"Hires";#N/A,#N/A,FALSE,"Assumptions"}</definedName>
    <definedName name="asdfasgd" hidden="1">{#N/A,#N/A,TRUE,"BT M200 da 10x20"}</definedName>
    <definedName name="asdfcgbhjnkmjhgf" localSheetId="0">#REF!</definedName>
    <definedName name="asdfcgbhjnkmjhgf" localSheetId="1">#REF!</definedName>
    <definedName name="asdfcgbhjnkmjhgf">#REF!</definedName>
    <definedName name="ASDFF" localSheetId="0" hidden="1">{#N/A,#N/A,FALSE,"RBC Summary";#N/A,#N/A,FALSE,"RBC"}</definedName>
    <definedName name="ASDFF" localSheetId="1" hidden="1">{#N/A,#N/A,FALSE,"RBC Summary";#N/A,#N/A,FALSE,"RBC"}</definedName>
    <definedName name="ASDFF" hidden="1">{#N/A,#N/A,FALSE,"RBC Summary";#N/A,#N/A,FALSE,"RBC"}</definedName>
    <definedName name="asdfgh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asdfgsgdsa" hidden="1">{"'Sheet1'!$L$16"}</definedName>
    <definedName name="asdfh" localSheetId="0">#REF!</definedName>
    <definedName name="asdfh" localSheetId="1">#REF!</definedName>
    <definedName name="asdfh">#REF!</definedName>
    <definedName name="asdfrd" localSheetId="0">OIL &amp;#REF!</definedName>
    <definedName name="asdfrd" localSheetId="1">OIL &amp;#REF!</definedName>
    <definedName name="asdfrd">OIL &amp;#REF!</definedName>
    <definedName name="asdgrefgj" hidden="1">{#N/A,#N/A,FALSE,"sum";#N/A,#N/A,FALSE,"MARTV";#N/A,#N/A,FALSE,"APRTV"}</definedName>
    <definedName name="asds" hidden="1">#REF!</definedName>
    <definedName name="asfafsa" hidden="1">{#N/A,#N/A,TRUE,"BT M200 da 10x20"}</definedName>
    <definedName name="asfsagdds" hidden="1">{#N/A,#N/A,FALSE,"sum";#N/A,#N/A,FALSE,"MARTV";#N/A,#N/A,FALSE,"APRTV"}</definedName>
    <definedName name="asfsdgsfds" hidden="1">{#N/A,#N/A,TRUE,"BT M200 da 10x20"}</definedName>
    <definedName name="asfzx" localSheetId="0">#REF!</definedName>
    <definedName name="asfzx" localSheetId="1">#REF!</definedName>
    <definedName name="asfzx">#REF!</definedName>
    <definedName name="asgfd" hidden="1">{"'Sheet1'!$L$16"}</definedName>
    <definedName name="asgsda" hidden="1">{#N/A,#N/A,FALSE,"sum";#N/A,#N/A,FALSE,"MARTV";#N/A,#N/A,FALSE,"APRTV"}</definedName>
    <definedName name="Asia_Top500">#REF!</definedName>
    <definedName name="asq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ass" localSheetId="0">#REF!</definedName>
    <definedName name="ass" localSheetId="1">#REF!</definedName>
    <definedName name="ass">#REF!</definedName>
    <definedName name="Asset" localSheetId="0">#REF!</definedName>
    <definedName name="Asset" localSheetId="1">#REF!</definedName>
    <definedName name="Asset">#REF!</definedName>
    <definedName name="asss" hidden="1">{#N/A,#N/A,FALSE,"Assessment";#N/A,#N/A,FALSE,"Staffing";#N/A,#N/A,FALSE,"Hires";#N/A,#N/A,FALSE,"Assumptions"}</definedName>
    <definedName name="Assump">#REF!</definedName>
    <definedName name="Assumps" localSheetId="0">#REF!</definedName>
    <definedName name="Assumps" localSheetId="1">#REF!</definedName>
    <definedName name="Assumps">#REF!</definedName>
    <definedName name="at">#REF!</definedName>
    <definedName name="atta1" hidden="1">{#N/A,#N/A,FALSE,"Margin_Detail";#N/A,#N/A,FALSE,"Margin";#N/A,#N/A,FALSE,"JTD_Margin Detail";#N/A,#N/A,FALSE,"JTD Margin";#N/A,#N/A,FALSE,"Cashflow Detail for Balance ";#N/A,#N/A,FALSE,"Balance"}</definedName>
    <definedName name="attrition_rates">#REF!</definedName>
    <definedName name="Audit_Range">#REF!</definedName>
    <definedName name="aug">#REF!</definedName>
    <definedName name="Aug_2001">#REF!</definedName>
    <definedName name="Aug_2002">#REF!</definedName>
    <definedName name="augbasic" localSheetId="0">#REF!</definedName>
    <definedName name="augbasic" localSheetId="1">#REF!</definedName>
    <definedName name="augbasic">#REF!</definedName>
    <definedName name="augdeduct" localSheetId="0">#REF!</definedName>
    <definedName name="augdeduct" localSheetId="1">#REF!</definedName>
    <definedName name="augdeduct">#REF!</definedName>
    <definedName name="augdeduction">#REF!</definedName>
    <definedName name="Augmaster" localSheetId="0">#REF!</definedName>
    <definedName name="Augmaster" localSheetId="1">#REF!</definedName>
    <definedName name="Augmaster">#REF!</definedName>
    <definedName name="AugNote1" localSheetId="0">#REF!</definedName>
    <definedName name="AugNote1" localSheetId="1">#REF!</definedName>
    <definedName name="AugNote1">#REF!</definedName>
    <definedName name="AugNote2" localSheetId="0">#REF!</definedName>
    <definedName name="AugNote2" localSheetId="1">#REF!</definedName>
    <definedName name="AugNote2">#REF!</definedName>
    <definedName name="AugSlip">#REF!</definedName>
    <definedName name="augslips">#REF!</definedName>
    <definedName name="August">#REF!</definedName>
    <definedName name="August1">#REF!</definedName>
    <definedName name="August2">#REF!</definedName>
    <definedName name="August3" localSheetId="0">#REF!,#REF!,#REF!,#REF!,#REF!</definedName>
    <definedName name="August3" localSheetId="1">#REF!,#REF!,#REF!,#REF!,#REF!</definedName>
    <definedName name="August3">#REF!,#REF!,#REF!,#REF!,#REF!</definedName>
    <definedName name="AURABOOKMARK1" localSheetId="0">#REF!</definedName>
    <definedName name="AURABOOKMARK1" localSheetId="1">#REF!</definedName>
    <definedName name="AURABOOKMARK1">#REF!</definedName>
    <definedName name="Aust" hidden="1">{#N/A,#N/A,TRUE,"Budget";#N/A,#N/A,TRUE,"Price Card 2";#N/A,#N/A,TRUE,"Main Bill";#N/A,#N/A,TRUE,"Detailed Bill";#N/A,#N/A,TRUE,"Business Application Bill";#N/A,#N/A,TRUE,"MIPS";#N/A,#N/A,TRUE,"Mainframe GB";#N/A,#N/A,TRUE,"Unix Servers ";#N/A,#N/A,TRUE,"Wintel Servers";#N/A,#N/A,TRUE,"SAN NAS GB";#N/A,#N/A,TRUE,"Doc. Serv.";#N/A,#N/A,TRUE,"Workst. Equipment";#N/A,#N/A,TRUE,"Workst. Support"}</definedName>
    <definedName name="Austria" localSheetId="0">#REF!</definedName>
    <definedName name="Austria" localSheetId="1">#REF!</definedName>
    <definedName name="Austria">#REF!</definedName>
    <definedName name="AutoDetailCurrencyIDRange" localSheetId="0">OFFSET(#REF!,0,0,COUNTIF(#REF!,"&lt;&gt;"),1)</definedName>
    <definedName name="AutoDetailCurrencyIDRange" localSheetId="1">OFFSET(#REF!,0,0,COUNTIF(#REF!,"&lt;&gt;"),1)</definedName>
    <definedName name="AutoDetailCurrencyIDRange">OFFSET(#REF!,0,0,COUNTIF(#REF!,"&lt;&gt;"),1)</definedName>
    <definedName name="AutoDetailDateRange" localSheetId="0">OFFSET(#REF!,0,0,COUNTIF(#REF!,"&lt;&gt;"),1)</definedName>
    <definedName name="AutoDetailDateRange" localSheetId="1">OFFSET(#REF!,0,0,COUNTIF(#REF!,"&lt;&gt;"),1)</definedName>
    <definedName name="AutoDetailDateRange">OFFSET(#REF!,0,0,COUNTIF(#REF!,"&lt;&gt;"),1)</definedName>
    <definedName name="AutoDetailXRMonthRange" localSheetId="0">OFFSET(#REF!,0,0,COUNTIF(#REF!,"&lt;&gt;"),1)</definedName>
    <definedName name="AutoDetailXRMonthRange" localSheetId="1">OFFSET(#REF!,0,0,COUNTIF(#REF!,"&lt;&gt;"),1)</definedName>
    <definedName name="AutoDetailXRMonthRange">OFFSET(#REF!,0,0,COUNTIF(#REF!,"&lt;&gt;"),1)</definedName>
    <definedName name="AutoDetailXRRange" localSheetId="0">OFFSET(#REF!,0,0,COUNTIF(#REF!,"&lt;&gt;"),1)</definedName>
    <definedName name="AutoDetailXRRange" localSheetId="1">OFFSET(#REF!,0,0,COUNTIF(#REF!,"&lt;&gt;"),1)</definedName>
    <definedName name="AutoDetailXRRange">OFFSET(#REF!,0,0,COUNTIF(#REF!,"&lt;&gt;"),1)</definedName>
    <definedName name="AutoPivotDataRange" localSheetId="0">OFFSET(#REF!,0,0,COUNTIF(#REF!,"&lt;&gt;"),COUNTIF(#REF!,"&lt;&gt;")-1)</definedName>
    <definedName name="AutoPivotDataRange" localSheetId="1">OFFSET(#REF!,0,0,COUNTIF(#REF!,"&lt;&gt;"),COUNTIF(#REF!,"&lt;&gt;")-1)</definedName>
    <definedName name="AutoPivotDataRange">OFFSET(#REF!,0,0,COUNTIF(#REF!,"&lt;&gt;"),COUNTIF(#REF!,"&lt;&gt;")-1)</definedName>
    <definedName name="Autoritization_Name" localSheetId="0">#REF!</definedName>
    <definedName name="Autoritization_Name" localSheetId="1">#REF!</definedName>
    <definedName name="Autoritization_Name">#REF!</definedName>
    <definedName name="Autoritization_No" localSheetId="0">#REF!</definedName>
    <definedName name="Autoritization_No" localSheetId="1">#REF!</definedName>
    <definedName name="Autoritization_No">#REF!</definedName>
    <definedName name="Autorization_Ext" localSheetId="0">#REF!</definedName>
    <definedName name="Autorization_Ext" localSheetId="1">#REF!</definedName>
    <definedName name="Autorization_Ext">#REF!</definedName>
    <definedName name="AUTRES" localSheetId="0">#REF!</definedName>
    <definedName name="AUTRES" localSheetId="1">#REF!</definedName>
    <definedName name="AUTRES">#REF!</definedName>
    <definedName name="AUTRES96" localSheetId="0">#REF!</definedName>
    <definedName name="AUTRES96" localSheetId="1">#REF!</definedName>
    <definedName name="AUTRES96">#REF!</definedName>
    <definedName name="AvA">"Commentary (2020 Q3F vs 2019 Actual)"</definedName>
    <definedName name="AverageRate" localSheetId="0">#REF!</definedName>
    <definedName name="AverageRate" localSheetId="1">#REF!</definedName>
    <definedName name="AverageRate">#REF!</definedName>
    <definedName name="AvF">#REF!</definedName>
    <definedName name="AVG_COMM" localSheetId="0">#REF!</definedName>
    <definedName name="AVG_COMM" localSheetId="1">#REF!</definedName>
    <definedName name="AVG_COMM">#REF!</definedName>
    <definedName name="avg_commission_belife" localSheetId="0">#REF!</definedName>
    <definedName name="avg_commission_belife" localSheetId="1">#REF!</definedName>
    <definedName name="avg_commission_belife">#REF!</definedName>
    <definedName name="AVG_EXP_PC">#REF!</definedName>
    <definedName name="AVG_EXP_PP">#REF!</definedName>
    <definedName name="Avg_Expense" localSheetId="0">#REF!</definedName>
    <definedName name="Avg_Expense" localSheetId="1">#REF!</definedName>
    <definedName name="Avg_Expense">#REF!</definedName>
    <definedName name="avg_kurs">#REF!</definedName>
    <definedName name="Avg_Lives_Farewell" localSheetId="0">#REF!</definedName>
    <definedName name="Avg_Lives_Farewell" localSheetId="1">#REF!</definedName>
    <definedName name="Avg_Lives_Farewell">#REF!</definedName>
    <definedName name="Avg_Lives_HCP" localSheetId="0">#REF!</definedName>
    <definedName name="Avg_Lives_HCP" localSheetId="1">#REF!</definedName>
    <definedName name="Avg_Lives_HCP">#REF!</definedName>
    <definedName name="Avg_Lives_premier">#REF!</definedName>
    <definedName name="AvgRate">#REF!</definedName>
    <definedName name="AVGROE16">#REF!</definedName>
    <definedName name="AvP">"Commentary (2020 Q3F vs 2020 Plan)"</definedName>
    <definedName name="AvQ">#REF!</definedName>
    <definedName name="AvsA">#REF!</definedName>
    <definedName name="AvsP">#REF!</definedName>
    <definedName name="aw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awa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Awakwa" localSheetId="0" hidden="1">#REF!</definedName>
    <definedName name="Awakwa" localSheetId="1" hidden="1">#REF!</definedName>
    <definedName name="Awakwa" hidden="1">#REF!</definedName>
    <definedName name="Awakwa1" localSheetId="0" hidden="1">#REF!</definedName>
    <definedName name="Awakwa1" localSheetId="1" hidden="1">#REF!</definedName>
    <definedName name="Awakwa1" hidden="1">#REF!</definedName>
    <definedName name="awe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awer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awere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AX">#REF!</definedName>
    <definedName name="AXTPRV" localSheetId="0">#REF!</definedName>
    <definedName name="AXTPRV" localSheetId="1">#REF!</definedName>
    <definedName name="AXTPRV">#REF!</definedName>
    <definedName name="AXXTPRV" localSheetId="0">#REF!</definedName>
    <definedName name="AXXTPRV" localSheetId="1">#REF!</definedName>
    <definedName name="AXXTPRV">#REF!</definedName>
    <definedName name="AZ">#REF!</definedName>
    <definedName name="B" localSheetId="0" hidden="1">#REF!</definedName>
    <definedName name="B" localSheetId="1" hidden="1">#REF!</definedName>
    <definedName name="B" hidden="1">#REF!</definedName>
    <definedName name="b_4">#REF!</definedName>
    <definedName name="b_5">#REF!</definedName>
    <definedName name="B_LOOP">#REF!</definedName>
    <definedName name="B_NB_Exp_Ratio_Yr1">#REF!</definedName>
    <definedName name="B_NB_Exp_Ratio_Yr2">#REF!</definedName>
    <definedName name="B_NB_Exp_Ratio_Yr3">#REF!</definedName>
    <definedName name="B_SHEET_BANANA" localSheetId="0">#REF!</definedName>
    <definedName name="B_SHEET_BANANA" localSheetId="1">#REF!</definedName>
    <definedName name="B_SHEET_BANANA">#REF!</definedName>
    <definedName name="B_SHEET_COMBINE" localSheetId="0">#REF!</definedName>
    <definedName name="B_SHEET_COMBINE" localSheetId="1">#REF!</definedName>
    <definedName name="B_SHEET_COMBINE">#REF!</definedName>
    <definedName name="B_SHEET_ORANGE" localSheetId="0">#REF!</definedName>
    <definedName name="B_SHEET_ORANGE" localSheetId="1">#REF!</definedName>
    <definedName name="B_SHEET_ORANGE">#REF!</definedName>
    <definedName name="B_SHEET_P_APPLE" localSheetId="0">#REF!</definedName>
    <definedName name="B_SHEET_P_APPLE" localSheetId="1">#REF!</definedName>
    <definedName name="B_SHEET_P_APPLE">#REF!</definedName>
    <definedName name="B_UPDATE">#REF!</definedName>
    <definedName name="B.Ancil_cost_opening">#REF!</definedName>
    <definedName name="B1j54" localSheetId="0">#REF!</definedName>
    <definedName name="B1j54" localSheetId="1">#REF!</definedName>
    <definedName name="B1j54">#REF!</definedName>
    <definedName name="B1j55" localSheetId="0">#REF!</definedName>
    <definedName name="B1j55" localSheetId="1">#REF!</definedName>
    <definedName name="B1j55">#REF!</definedName>
    <definedName name="B1j56" localSheetId="0">#REF!</definedName>
    <definedName name="B1j56" localSheetId="1">#REF!</definedName>
    <definedName name="B1j56">#REF!</definedName>
    <definedName name="B1j57" localSheetId="0">#REF!</definedName>
    <definedName name="B1j57" localSheetId="1">#REF!</definedName>
    <definedName name="B1j57">#REF!</definedName>
    <definedName name="B1j65" localSheetId="0">#REF!</definedName>
    <definedName name="B1j65" localSheetId="1">#REF!</definedName>
    <definedName name="B1j65">#REF!</definedName>
    <definedName name="B1PS">#REF!</definedName>
    <definedName name="B1q54" localSheetId="0">#REF!</definedName>
    <definedName name="B1q54" localSheetId="1">#REF!</definedName>
    <definedName name="B1q54">#REF!</definedName>
    <definedName name="B1YTD">#REF!</definedName>
    <definedName name="B2YTD">#REF!</definedName>
    <definedName name="B3PS">#REF!</definedName>
    <definedName name="B3YTD">#REF!</definedName>
    <definedName name="BA">#REF!</definedName>
    <definedName name="BA_CPs_BUDGET">#REF!</definedName>
    <definedName name="baiao">#REF!</definedName>
    <definedName name="BAL_IN_STATEMENT" localSheetId="0">#REF!</definedName>
    <definedName name="BAL_IN_STATEMENT" localSheetId="1">#REF!</definedName>
    <definedName name="BAL_IN_STATEMENT">#REF!</definedName>
    <definedName name="Balance">#REF!</definedName>
    <definedName name="BALANCE___SHEET" localSheetId="0">#REF!</definedName>
    <definedName name="BALANCE___SHEET" localSheetId="1">#REF!</definedName>
    <definedName name="BALANCE___SHEET">#REF!</definedName>
    <definedName name="BALANCE___SHEET___0" localSheetId="0">#REF!</definedName>
    <definedName name="BALANCE___SHEET___0" localSheetId="1">#REF!</definedName>
    <definedName name="BALANCE___SHEET___0">#REF!</definedName>
    <definedName name="BalanceTo">#REF!</definedName>
    <definedName name="BALSHEET_RG4" localSheetId="0">#REF!</definedName>
    <definedName name="BALSHEET_RG4" localSheetId="1">#REF!</definedName>
    <definedName name="BALSHEET_RG4">#REF!</definedName>
    <definedName name="BALSHEET2" localSheetId="0">#REF!</definedName>
    <definedName name="BALSHEET2" localSheetId="1">#REF!</definedName>
    <definedName name="BALSHEET2">#REF!</definedName>
    <definedName name="BALSHT">#N/A</definedName>
    <definedName name="BALWK1" localSheetId="0">#REF!</definedName>
    <definedName name="BALWK1" localSheetId="1">#REF!</definedName>
    <definedName name="BALWK1">#REF!</definedName>
    <definedName name="BALWK1___0" localSheetId="0">#REF!</definedName>
    <definedName name="BALWK1___0" localSheetId="1">#REF!</definedName>
    <definedName name="BALWK1___0">#REF!</definedName>
    <definedName name="BANANA_CASH_FLO" localSheetId="0">#REF!</definedName>
    <definedName name="BANANA_CASH_FLO" localSheetId="1">#REF!</definedName>
    <definedName name="BANANA_CASH_FLO">#REF!</definedName>
    <definedName name="BANANA_P_L" localSheetId="0">#REF!</definedName>
    <definedName name="BANANA_P_L" localSheetId="1">#REF!</definedName>
    <definedName name="BANANA_P_L">#REF!</definedName>
    <definedName name="Banc_AllGrowth_2003">#REF!</definedName>
    <definedName name="Banc_AllGrowth_2004">#REF!</definedName>
    <definedName name="Banc_AllGrowth_2005">#REF!</definedName>
    <definedName name="Banca_Activity_Ratio_Y1">#REF!</definedName>
    <definedName name="Banca_Activity_Ratio_Y2">#REF!</definedName>
    <definedName name="Banca_Activity_Ratio_Y3">#REF!</definedName>
    <definedName name="Banca_Agent_Prod">#REF!</definedName>
    <definedName name="Banca_convert_1Month">#REF!</definedName>
    <definedName name="Banca_convert_1MonthYr2">#REF!</definedName>
    <definedName name="Banca_convert_1MonthYr3">#REF!</definedName>
    <definedName name="Banca_convert_2Month">#REF!</definedName>
    <definedName name="Banca_convert_2MonthYr2">#REF!</definedName>
    <definedName name="Banca_convert_2MonthYr3">#REF!</definedName>
    <definedName name="Banca_convert_3Month">#REF!</definedName>
    <definedName name="Banca_convert_3MonthYr2">#REF!</definedName>
    <definedName name="Banca_convert_3MonthYr3">#REF!</definedName>
    <definedName name="Banca_CurrentForce">#REF!</definedName>
    <definedName name="Banca_Embed_PS">#REF!</definedName>
    <definedName name="Banca_Exp_Adj2">#REF!</definedName>
    <definedName name="Banca_Exp_annual_reduction_rate">#REF!</definedName>
    <definedName name="Banca_Exp_annual_reduction_rate2">#REF!</definedName>
    <definedName name="Banca_Exp_annual_reduction_rate3">#REF!</definedName>
    <definedName name="Banca_ForceFreq">#REF!</definedName>
    <definedName name="Banca_ForceGrowth">#REF!</definedName>
    <definedName name="Banca_ForceLag">#REF!</definedName>
    <definedName name="Banca_HCP_Exp_Adj">#REF!</definedName>
    <definedName name="Banca_IL_Invest_adj2">#REF!</definedName>
    <definedName name="Banca_IL_Invest_adj3">#REF!</definedName>
    <definedName name="Banca_IL_Mthly_Inf_rate">#REF!</definedName>
    <definedName name="Banca_IL_NB_Period">#REF!</definedName>
    <definedName name="Banca_Incentives_buffer">#REF!</definedName>
    <definedName name="Banca_incentives_buffer_Yr2">#REF!</definedName>
    <definedName name="Banca_incentives_buffer_Yr3">#REF!</definedName>
    <definedName name="Banca_inforce_cases">#REF!</definedName>
    <definedName name="Banca_inforce_GWP">#REF!</definedName>
    <definedName name="Banca_SelectionCriteria">#REF!</definedName>
    <definedName name="Banca_Yr_Group">#REF!</definedName>
    <definedName name="bancaLapse">#REF!</definedName>
    <definedName name="BancaUpdateRate">#REF!</definedName>
    <definedName name="Band3" localSheetId="0">#REF!</definedName>
    <definedName name="Band3" localSheetId="1">#REF!</definedName>
    <definedName name="Band3">#REF!</definedName>
    <definedName name="bandwidth">#REF!</definedName>
    <definedName name="BANK" localSheetId="0">#REF!</definedName>
    <definedName name="BANK" localSheetId="1">#REF!</definedName>
    <definedName name="BANK">#REF!</definedName>
    <definedName name="BANK_ERR">#REF!</definedName>
    <definedName name="BANK_REC">#REF!</definedName>
    <definedName name="Bank_RP_VNB" localSheetId="0">#REF!</definedName>
    <definedName name="Bank_RP_VNB" localSheetId="1">#REF!</definedName>
    <definedName name="Bank_RP_VNB">#REF!</definedName>
    <definedName name="Bank_SP_VNB" localSheetId="0">#REF!</definedName>
    <definedName name="Bank_SP_VNB" localSheetId="1">#REF!</definedName>
    <definedName name="Bank_SP_VNB">#REF!</definedName>
    <definedName name="BANK_ST">#REF!</definedName>
    <definedName name="BANK_TOT">#REF!</definedName>
    <definedName name="bank1" localSheetId="0">#REF!</definedName>
    <definedName name="bank1" localSheetId="1">#REF!</definedName>
    <definedName name="bank1">#REF!</definedName>
    <definedName name="BANK11" localSheetId="0">#REF!</definedName>
    <definedName name="BANK11" localSheetId="1">#REF!</definedName>
    <definedName name="BANK11">#REF!</definedName>
    <definedName name="bank2">#REF!</definedName>
    <definedName name="Bankersdeposit">#REF!</definedName>
    <definedName name="BANKS" localSheetId="0">#REF!</definedName>
    <definedName name="BANKS" localSheetId="1">#REF!</definedName>
    <definedName name="BANKS">#REF!</definedName>
    <definedName name="banQL" hidden="1">{"'Sheet1'!$L$16"}</definedName>
    <definedName name="BANQUE" hidden="1">#REF!</definedName>
    <definedName name="baocao" hidden="1">{#N/A,#N/A,FALSE,"sum";#N/A,#N/A,FALSE,"MARTV";#N/A,#N/A,FALSE,"APRTV"}</definedName>
    <definedName name="Bar">#REF!</definedName>
    <definedName name="Base">#REF!</definedName>
    <definedName name="_xlnm.Database" localSheetId="0">#REF!</definedName>
    <definedName name="_xlnm.Database" localSheetId="1">#REF!</definedName>
    <definedName name="_xlnm.Database">#REF!</definedName>
    <definedName name="base_pc">#REF!</definedName>
    <definedName name="BASE_PLAN_1">#REF!</definedName>
    <definedName name="BASE_PLAN_2A">#REF!</definedName>
    <definedName name="BASE_PLAN_2B">#REF!</definedName>
    <definedName name="Base_qx">#REF!</definedName>
    <definedName name="Base_time">#REF!</definedName>
    <definedName name="BASECASETERM" localSheetId="0">#REF!</definedName>
    <definedName name="BASECASETERM" localSheetId="1">#REF!</definedName>
    <definedName name="BASECASETERM">#REF!</definedName>
    <definedName name="Baseline_B_Criteria">#REF!</definedName>
    <definedName name="Baseline_B_DB">#REF!</definedName>
    <definedName name="Baseline_B_DBStart">#REF!</definedName>
    <definedName name="BaseROE">#REF!</definedName>
    <definedName name="BaseYear" localSheetId="0">#REF!</definedName>
    <definedName name="BaseYear" localSheetId="1">#REF!</definedName>
    <definedName name="BaseYear">#REF!</definedName>
    <definedName name="BASIC" localSheetId="0">#REF!</definedName>
    <definedName name="BASIC" localSheetId="1">#REF!</definedName>
    <definedName name="BASIC">#REF!</definedName>
    <definedName name="basic_level" localSheetId="0">#REF!</definedName>
    <definedName name="basic_level" localSheetId="1">#REF!</definedName>
    <definedName name="basic_level">#REF!</definedName>
    <definedName name="Basic_SA">#REF!</definedName>
    <definedName name="basicp">#REF!</definedName>
    <definedName name="basicpay">#REF!</definedName>
    <definedName name="BasicSalaries">#REF!</definedName>
    <definedName name="basis">#REF!</definedName>
    <definedName name="bb" localSheetId="0" hidden="1">{"Frgen",#N/A,FALSE,"A";"Résu",#N/A,FALSE,"A"}</definedName>
    <definedName name="bb" localSheetId="1" hidden="1">{"Frgen",#N/A,FALSE,"A";"Résu",#N/A,FALSE,"A"}</definedName>
    <definedName name="bb" hidden="1">{"Frgen",#N/A,FALSE,"A";"Résu",#N/A,FALSE,"A"}</definedName>
    <definedName name="bbb">#REF!</definedName>
    <definedName name="bbbe" hidden="1">{#N/A,#N/A,TRUE,"Intro";#N/A,#N/A,TRUE,"Comments";#N/A,#N/A,TRUE,"KFI";#N/A,#N/A,TRUE,"Baseline";#N/A,#N/A,TRUE,"projets";#N/A,#N/A,TRUE,"TOTAL";#N/A,#N/A,TRUE,"Détail Projets";#N/A,#N/A,TRUE,"ETP";#N/A,#N/A,TRUE,"Factures"}</definedName>
    <definedName name="BBBG" hidden="1">{"'Sheet1'!$L$16"}</definedName>
    <definedName name="bbbv" hidden="1">{"AG hypothèses",#N/A,FALSE,"Marketing";"AG CR",#N/A,FALSE,"Marketing"}</definedName>
    <definedName name="bbe" hidden="1">{#N/A,#N/A,TRUE,"Intro";#N/A,#N/A,TRUE,"Comments";#N/A,#N/A,TRUE,"KFI";#N/A,#N/A,TRUE,"Baseline";#N/A,#N/A,TRUE,"projets";#N/A,#N/A,TRUE,"TOTAL";#N/A,#N/A,TRUE,"Détail Projets";#N/A,#N/A,TRUE,"ETP";#N/A,#N/A,TRUE,"Factures"}</definedName>
    <definedName name="BBKK" hidden="1">{"'Sheet1'!$L$16"}</definedName>
    <definedName name="bbv" hidden="1">{"AG hypothèses",#N/A,FALSE,"Marketing";"AG CR",#N/A,FALSE,"Marketing"}</definedName>
    <definedName name="bc" localSheetId="0">#REF!</definedName>
    <definedName name="bc" localSheetId="1">#REF!</definedName>
    <definedName name="bc">#REF!</definedName>
    <definedName name="BCM">#REF!</definedName>
    <definedName name="BD_Comm" localSheetId="0">#REF!</definedName>
    <definedName name="BD_Comm" localSheetId="1">#REF!</definedName>
    <definedName name="BD_Comm">#REF!</definedName>
    <definedName name="BD_Dbn" localSheetId="0">#REF!</definedName>
    <definedName name="BD_Dbn" localSheetId="1">#REF!</definedName>
    <definedName name="BD_Dbn">#REF!</definedName>
    <definedName name="BD_OP">#REF!</definedName>
    <definedName name="Be" hidden="1">{#N/A,#N/A,TRUE,"Intro";#N/A,#N/A,TRUE,"Comments";#N/A,#N/A,TRUE,"KFI";#N/A,#N/A,TRUE,"Baseline";#N/A,#N/A,TRUE,"projets";#N/A,#N/A,TRUE,"TOTAL";#N/A,#N/A,TRUE,"Détail Projets";#N/A,#N/A,TRUE,"ETP";#N/A,#N/A,TRUE,"Factures"}</definedName>
    <definedName name="Bee" hidden="1">{#N/A,#N/A,TRUE,"Intro";#N/A,#N/A,TRUE,"Comments";#N/A,#N/A,TRUE,"KFI";#N/A,#N/A,TRUE,"Baseline";#N/A,#N/A,TRUE,"projets";#N/A,#N/A,TRUE,"TOTAL";#N/A,#N/A,TRUE,"Détail Projets";#N/A,#N/A,TRUE,"ETP";#N/A,#N/A,TRUE,"Factures"}</definedName>
    <definedName name="Beg_Bal" localSheetId="0">#REF!</definedName>
    <definedName name="Beg_Bal" localSheetId="1">#REF!</definedName>
    <definedName name="Beg_Bal">#REF!</definedName>
    <definedName name="Belife_NB" localSheetId="0">#REF!</definedName>
    <definedName name="Belife_NB" localSheetId="1">#REF!</definedName>
    <definedName name="Belife_NB">#REF!</definedName>
    <definedName name="bene" hidden="1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Benew" hidden="1">{#N/A,#N/A,TRUE,"Intro";#N/A,#N/A,TRUE,"Comments";#N/A,#N/A,TRUE,"KFI";#N/A,#N/A,TRUE,"Baseline";#N/A,#N/A,TRUE,"projets";#N/A,#N/A,TRUE,"TOTAL";#N/A,#N/A,TRUE,"Détail Projets";#N/A,#N/A,TRUE,"ETP";#N/A,#N/A,TRUE,"Factures"}</definedName>
    <definedName name="BENIN_AREA" localSheetId="0">#REF!</definedName>
    <definedName name="BENIN_AREA" localSheetId="1">#REF!</definedName>
    <definedName name="BENIN_AREA">#REF!</definedName>
    <definedName name="BENIN_BRY_SUMM" localSheetId="0">#REF!</definedName>
    <definedName name="BENIN_BRY_SUMM" localSheetId="1">#REF!</definedName>
    <definedName name="BENIN_BRY_SUMM">#REF!</definedName>
    <definedName name="BFJGKBLO" localSheetId="0">#REF!</definedName>
    <definedName name="BFJGKBLO" localSheetId="1">#REF!</definedName>
    <definedName name="BFJGKBLO">#REF!</definedName>
    <definedName name="bg" localSheetId="0" hidden="1">#REF!</definedName>
    <definedName name="bg" localSheetId="1" hidden="1">#REF!</definedName>
    <definedName name="bg" hidden="1">#REF!</definedName>
    <definedName name="BG_Del" hidden="1">15</definedName>
    <definedName name="BG_Ins" hidden="1">4</definedName>
    <definedName name="BG_Mod" hidden="1">6</definedName>
    <definedName name="bgb" hidden="1">{"BP général",#N/A,TRUE,"BP";"BP Auto",#N/A,TRUE,"BP Auto";"Fondam. et CD MRH",#N/A,TRUE,"BP MRH";"Bilan MRH",#N/A,TRUE,"BP MRH";"Hypothèse Auto",#N/A,TRUE,"Hyp Auto";"Marketing auto canada",#N/A,TRUE,"Marketing";"Gestion auto canada",#N/A,TRUE,"Gestion";"Hypothèses générales Habitation",#N/A,TRUE,"Habitation";"MRH gestion et marketing",#N/A,TRUE,"Habitation"}</definedName>
    <definedName name="bgbg" hidden="1">{"BP général",#N/A,TRUE,"BP";"BP Auto",#N/A,TRUE,"BP Auto";"Fondam. et CD MRH",#N/A,TRUE,"BP MRH";"Bilan MRH",#N/A,TRUE,"BP MRH";"Hypothèse Auto",#N/A,TRUE,"Hyp Auto";"Marketing auto canada",#N/A,TRUE,"Marketing";"Gestion auto canada",#N/A,TRUE,"Gestion";"Hypothèses générales Habitation",#N/A,TRUE,"Habitation";"MRH gestion et marketing",#N/A,TRUE,"Habitation"}</definedName>
    <definedName name="Bgiang" hidden="1">{"'Sheet1'!$L$16"}</definedName>
    <definedName name="bgr" hidden="1">#REF!</definedName>
    <definedName name="bgt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BIANNUAL">#REF!</definedName>
    <definedName name="Bilans" localSheetId="0">VALUE(LEFT(#REF!,4)-1)&amp;"/"&amp;VALUE(RIGHT(#REF!,2)-1)</definedName>
    <definedName name="Bilans" localSheetId="1">VALUE(LEFT(#REF!,4)-1)&amp;"/"&amp;VALUE(RIGHT(#REF!,2)-1)</definedName>
    <definedName name="Bilans">VALUE(LEFT(#REF!,4)-1)&amp;"/"&amp;VALUE(RIGHT(#REF!,2)-1)</definedName>
    <definedName name="BILL1989" localSheetId="0">#REF!</definedName>
    <definedName name="BILL1989" localSheetId="1">#REF!</definedName>
    <definedName name="BILL1989">#REF!</definedName>
    <definedName name="bip" hidden="1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BIRTH_DATE">#REF!</definedName>
    <definedName name="bj_year">#REF!</definedName>
    <definedName name="bjenny" localSheetId="0" hidden="1">{#N/A,#N/A,FALSE,"Aging Summary";#N/A,#N/A,FALSE,"Ratio Analysis";#N/A,#N/A,FALSE,"Test 120 Day Accts";#N/A,#N/A,FALSE,"Tickmarks"}</definedName>
    <definedName name="bjenny" localSheetId="1" hidden="1">{#N/A,#N/A,FALSE,"Aging Summary";#N/A,#N/A,FALSE,"Ratio Analysis";#N/A,#N/A,FALSE,"Test 120 Day Accts";#N/A,#N/A,FALSE,"Tickmarks"}</definedName>
    <definedName name="bjenny" hidden="1">{#N/A,#N/A,FALSE,"Aging Summary";#N/A,#N/A,FALSE,"Ratio Analysis";#N/A,#N/A,FALSE,"Test 120 Day Accts";#N/A,#N/A,FALSE,"Tickmarks"}</definedName>
    <definedName name="bjpi" hidden="1">#REF!</definedName>
    <definedName name="blab" localSheetId="0" hidden="1">{#N/A,#N/A,TRUE,"Sheet16"}</definedName>
    <definedName name="blab" localSheetId="1" hidden="1">{#N/A,#N/A,TRUE,"Sheet16"}</definedName>
    <definedName name="blab" hidden="1">{#N/A,#N/A,TRUE,"Sheet16"}</definedName>
    <definedName name="blah" localSheetId="0" hidden="1">{"2 Area",#N/A,TRUE,"Area";"2 Bar",#N/A,TRUE,"Area";"SSB Bar",#N/A,TRUE,"Area";"2 Stacked Bar",#N/A,TRUE,"Area";"2 Stacked Bar 100",#N/A,TRUE,"Area";"2 Stacked Col",#N/A,TRUE,"Area";"2 Stacked Col 100",#N/A,TRUE,"Area";"2 HiLow",#N/A,TRUE,"Area";"2 Line",#N/A,TRUE,"Area";"2 Scatter",#N/A,TRUE,"Area";"2 ColumnLine",#N/A,TRUE,"Area";"2 ScatterLine",#N/A,TRUE,"Area";"2 Football",#N/A,TRUE,"Area";"2 DAPS",#N/A,TRUE,"Area";"2 Rover",#N/A,TRUE,"Area";"2 Student1",#N/A,TRUE,"Area";"2 Student2",#N/A,TRUE,"Area";"2 Student3",#N/A,TRUE,"Area";"2 Column",#N/A,TRUE,"Area";"2 League",#N/A,TRUE,"Area";"2 Pies",#N/A,TRUE,"Area"}</definedName>
    <definedName name="blah" localSheetId="1" hidden="1">{"2 Area",#N/A,TRUE,"Area";"2 Bar",#N/A,TRUE,"Area";"SSB Bar",#N/A,TRUE,"Area";"2 Stacked Bar",#N/A,TRUE,"Area";"2 Stacked Bar 100",#N/A,TRUE,"Area";"2 Stacked Col",#N/A,TRUE,"Area";"2 Stacked Col 100",#N/A,TRUE,"Area";"2 HiLow",#N/A,TRUE,"Area";"2 Line",#N/A,TRUE,"Area";"2 Scatter",#N/A,TRUE,"Area";"2 ColumnLine",#N/A,TRUE,"Area";"2 ScatterLine",#N/A,TRUE,"Area";"2 Football",#N/A,TRUE,"Area";"2 DAPS",#N/A,TRUE,"Area";"2 Rover",#N/A,TRUE,"Area";"2 Student1",#N/A,TRUE,"Area";"2 Student2",#N/A,TRUE,"Area";"2 Student3",#N/A,TRUE,"Area";"2 Column",#N/A,TRUE,"Area";"2 League",#N/A,TRUE,"Area";"2 Pies",#N/A,TRUE,"Area"}</definedName>
    <definedName name="blah" hidden="1">{"2 Area",#N/A,TRUE,"Area";"2 Bar",#N/A,TRUE,"Area";"SSB Bar",#N/A,TRUE,"Area";"2 Stacked Bar",#N/A,TRUE,"Area";"2 Stacked Bar 100",#N/A,TRUE,"Area";"2 Stacked Col",#N/A,TRUE,"Area";"2 Stacked Col 100",#N/A,TRUE,"Area";"2 HiLow",#N/A,TRUE,"Area";"2 Line",#N/A,TRUE,"Area";"2 Scatter",#N/A,TRUE,"Area";"2 ColumnLine",#N/A,TRUE,"Area";"2 ScatterLine",#N/A,TRUE,"Area";"2 Football",#N/A,TRUE,"Area";"2 DAPS",#N/A,TRUE,"Area";"2 Rover",#N/A,TRUE,"Area";"2 Student1",#N/A,TRUE,"Area";"2 Student2",#N/A,TRUE,"Area";"2 Student3",#N/A,TRUE,"Area";"2 Column",#N/A,TRUE,"Area";"2 League",#N/A,TRUE,"Area";"2 Pies",#N/A,TRUE,"Area"}</definedName>
    <definedName name="blendedfxrate">#REF!</definedName>
    <definedName name="blendedfxratefcfa">#REF!</definedName>
    <definedName name="blendedfxrategh">#REF!</definedName>
    <definedName name="blendedfxrateky">#REF!</definedName>
    <definedName name="blendedfxrateng">#REF!</definedName>
    <definedName name="blendedfxrateug">#REF!</definedName>
    <definedName name="blendedfxratezm">#REF!</definedName>
    <definedName name="Blic_Comm" localSheetId="0">#REF!</definedName>
    <definedName name="Blic_Comm" localSheetId="1">#REF!</definedName>
    <definedName name="Blic_Comm">#REF!</definedName>
    <definedName name="BLIC_lapse" localSheetId="0">#REF!</definedName>
    <definedName name="BLIC_lapse" localSheetId="1">#REF!</definedName>
    <definedName name="BLIC_lapse">#REF!</definedName>
    <definedName name="BLIC_NB" localSheetId="0">#REF!</definedName>
    <definedName name="BLIC_NB" localSheetId="1">#REF!</definedName>
    <definedName name="BLIC_NB">#REF!</definedName>
    <definedName name="Blic_update" localSheetId="0">#REF!</definedName>
    <definedName name="Blic_update" localSheetId="1">#REF!</definedName>
    <definedName name="Blic_update">#REF!</definedName>
    <definedName name="blit_comm" localSheetId="0">#REF!</definedName>
    <definedName name="blit_comm" localSheetId="1">#REF!</definedName>
    <definedName name="blit_comm">#REF!</definedName>
    <definedName name="BLIT_NB" localSheetId="0">#REF!</definedName>
    <definedName name="BLIT_NB" localSheetId="1">#REF!</definedName>
    <definedName name="BLIT_NB">#REF!</definedName>
    <definedName name="BLPH1" localSheetId="0" hidden="1">#REF!</definedName>
    <definedName name="BLPH1" localSheetId="1" hidden="1">#REF!</definedName>
    <definedName name="BLPH1" hidden="1">#REF!</definedName>
    <definedName name="BLPH2" localSheetId="0" hidden="1">#REF!</definedName>
    <definedName name="BLPH2" localSheetId="1" hidden="1">#REF!</definedName>
    <definedName name="BLPH2" hidden="1">#REF!</definedName>
    <definedName name="BM">#REF!</definedName>
    <definedName name="bn" localSheetId="0">#REF!</definedName>
    <definedName name="bn" localSheetId="1">#REF!</definedName>
    <definedName name="bn">#REF!</definedName>
    <definedName name="BNK_ADRS">#REF!</definedName>
    <definedName name="BNK_CODE">#REF!</definedName>
    <definedName name="BNY.xls">#REF!</definedName>
    <definedName name="board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board_2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board.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board..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board1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Board2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board2_f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board2.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board3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board3.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board4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Bolu">#REF!</definedName>
    <definedName name="Bond">#REF!</definedName>
    <definedName name="Bond_Impact">#REF!</definedName>
    <definedName name="BondCorp">#REF!</definedName>
    <definedName name="BondDate">#REF!</definedName>
    <definedName name="Bonds_AFS" localSheetId="0">#REF!</definedName>
    <definedName name="Bonds_AFS" localSheetId="1">#REF!</definedName>
    <definedName name="Bonds_AFS">#REF!</definedName>
    <definedName name="Bonds_HFT" localSheetId="0">#REF!</definedName>
    <definedName name="Bonds_HFT" localSheetId="1">#REF!</definedName>
    <definedName name="Bonds_HFT">#REF!</definedName>
    <definedName name="Bonds_HTM" localSheetId="0">#REF!</definedName>
    <definedName name="Bonds_HTM" localSheetId="1">#REF!</definedName>
    <definedName name="Bonds_HTM">#REF!</definedName>
    <definedName name="Bonds_Others">#REF!</definedName>
    <definedName name="bonus">#REF!</definedName>
    <definedName name="Bonus_issue_reserve">#REF!</definedName>
    <definedName name="bonusnew">#REF!</definedName>
    <definedName name="bonuz">#REF!</definedName>
    <definedName name="BOOK">#REF!</definedName>
    <definedName name="BORD" localSheetId="0">#REF!</definedName>
    <definedName name="BORD" localSheetId="1">#REF!</definedName>
    <definedName name="BORD">#REF!</definedName>
    <definedName name="BORDER">#REF!</definedName>
    <definedName name="BORDER2">#REF!</definedName>
    <definedName name="BordereauxDate">#REF!</definedName>
    <definedName name="BORNO_AREA">#REF!</definedName>
    <definedName name="BP2009_Allocated_Capital">#REF!</definedName>
    <definedName name="BP2009_IFRS2">#REF!</definedName>
    <definedName name="BP2009_Initial_Allowance">#REF!</definedName>
    <definedName name="BP2009_Initial_Expenses">#REF!</definedName>
    <definedName name="BP2009_Maintenance_Allowance">#REF!</definedName>
    <definedName name="BP2009_Maintenance_Expenses">#REF!</definedName>
    <definedName name="BP2009_OMSTA">#REF!</definedName>
    <definedName name="BP2009_OMSTA_Initial_expenses">#REF!</definedName>
    <definedName name="BP2009_Revenue">#REF!</definedName>
    <definedName name="BP2010_Allocated_Capital">#REF!</definedName>
    <definedName name="BP2010_CS_Fees">#REF!</definedName>
    <definedName name="BP2010_Initial_Allowance">#REF!</definedName>
    <definedName name="BP2010_Initial_Expenses">#REF!</definedName>
    <definedName name="BP2010_Maintenance_Allowance">#REF!</definedName>
    <definedName name="BP2010_Maintenance_Expenses">#REF!</definedName>
    <definedName name="BP2010_Revenue">#REF!</definedName>
    <definedName name="BPlan">#REF!</definedName>
    <definedName name="BPlan_COSC">#REF!</definedName>
    <definedName name="BPlanEV">#REF!</definedName>
    <definedName name="BPversion" localSheetId="0">#REF!</definedName>
    <definedName name="BPversion" localSheetId="1">#REF!</definedName>
    <definedName name="BPversion">#REF!</definedName>
    <definedName name="BR_PREM">#REF!</definedName>
    <definedName name="Branch_rent_per_RM">#REF!</definedName>
    <definedName name="Branh_Rent_TSF">#REF!</definedName>
    <definedName name="brasdfadasdf" localSheetId="0" hidden="1">{#N/A,#N/A,FALSE,"Aging Summary";#N/A,#N/A,FALSE,"Ratio Analysis";#N/A,#N/A,FALSE,"Test 120 Day Accts";#N/A,#N/A,FALSE,"Tickmarks"}</definedName>
    <definedName name="brasdfadasdf" localSheetId="1" hidden="1">{#N/A,#N/A,FALSE,"Aging Summary";#N/A,#N/A,FALSE,"Ratio Analysis";#N/A,#N/A,FALSE,"Test 120 Day Accts";#N/A,#N/A,FALSE,"Tickmarks"}</definedName>
    <definedName name="brasdfadasdf" hidden="1">{#N/A,#N/A,FALSE,"Aging Summary";#N/A,#N/A,FALSE,"Ratio Analysis";#N/A,#N/A,FALSE,"Test 120 Day Accts";#N/A,#N/A,FALSE,"Tickmarks"}</definedName>
    <definedName name="BS">#REF!</definedName>
    <definedName name="BS_cash" localSheetId="0">#REF!</definedName>
    <definedName name="BS_cash" localSheetId="1">#REF!</definedName>
    <definedName name="BS_cash">#REF!</definedName>
    <definedName name="BS_commonequity" localSheetId="0">#REF!</definedName>
    <definedName name="BS_commonequity" localSheetId="1">#REF!</definedName>
    <definedName name="BS_commonequity">#REF!</definedName>
    <definedName name="BS_convertdebt" localSheetId="0">#REF!</definedName>
    <definedName name="BS_convertdebt" localSheetId="1">#REF!</definedName>
    <definedName name="BS_convertdebt">#REF!</definedName>
    <definedName name="BS_convertpref">#REF!</definedName>
    <definedName name="bs_date">#REF!</definedName>
    <definedName name="BS_deferredcomp">#REF!</definedName>
    <definedName name="BS_deferredtaxes">#REF!</definedName>
    <definedName name="BS_discontoper">#REF!</definedName>
    <definedName name="BS_goodwill">#REF!</definedName>
    <definedName name="BS_intangibles">#REF!</definedName>
    <definedName name="BS_inventories">#REF!</definedName>
    <definedName name="BS_minority">#REF!</definedName>
    <definedName name="BS_otherCA">#REF!</definedName>
    <definedName name="BS_otherCL">#REF!</definedName>
    <definedName name="BS_otherLTA">#REF!</definedName>
    <definedName name="BS_otherLTL">#REF!</definedName>
    <definedName name="BS_payables">#REF!</definedName>
    <definedName name="BS_PPE">#REF!</definedName>
    <definedName name="BS_receivables">#REF!</definedName>
    <definedName name="BS_revolver">#REF!</definedName>
    <definedName name="BS_straightdebt">#REF!</definedName>
    <definedName name="BS_straightpref">#REF!</definedName>
    <definedName name="BSPS">#REF!</definedName>
    <definedName name="BSS_BudCent">#REF!</definedName>
    <definedName name="btl" hidden="1">{"'Sheet1'!$L$16"}</definedName>
    <definedName name="BU" localSheetId="0">#REF!</definedName>
    <definedName name="BU" localSheetId="1">#REF!</definedName>
    <definedName name="BU">#REF!</definedName>
    <definedName name="BU_name">#REF!</definedName>
    <definedName name="BU_name_long">#REF!</definedName>
    <definedName name="Bubble_Chart">#REF!</definedName>
    <definedName name="Budg_yr">#REF!</definedName>
    <definedName name="budget_claim_month">#REF!</definedName>
    <definedName name="Budget_Dates">#REF!</definedName>
    <definedName name="budget_longha">#REF!</definedName>
    <definedName name="budget_period">#REF!</definedName>
    <definedName name="budget_period_Banca">#REF!</definedName>
    <definedName name="budget_period_HNI">#REF!</definedName>
    <definedName name="budget_prem">#REF!</definedName>
    <definedName name="budget_prem_accu">#REF!</definedName>
    <definedName name="budget_rev">#REF!</definedName>
    <definedName name="budget_rev_accu">#REF!</definedName>
    <definedName name="Budget_Table">#REF!</definedName>
    <definedName name="Budget_Target">#REF!</definedName>
    <definedName name="Budget_year">#REF!</definedName>
    <definedName name="Budget_YTD_End_date">#REF!</definedName>
    <definedName name="Budget_YTD_Start_date">#REF!</definedName>
    <definedName name="Budgets">#REF!</definedName>
    <definedName name="BudgetSG">#REF!</definedName>
    <definedName name="BudgetTotal">#REF!</definedName>
    <definedName name="budyear">#REF!</definedName>
    <definedName name="BUG_FIX">#REF!</definedName>
    <definedName name="Building" localSheetId="0">#REF!</definedName>
    <definedName name="Building" localSheetId="1">#REF!</definedName>
    <definedName name="Building">#REF!</definedName>
    <definedName name="bukky" localSheetId="0">#REF!</definedName>
    <definedName name="bukky" localSheetId="1">#REF!</definedName>
    <definedName name="bukky">#REF!</definedName>
    <definedName name="BUS">#N/A</definedName>
    <definedName name="Business_lines">#REF!</definedName>
    <definedName name="BusinessUnitName">"ADMIN"</definedName>
    <definedName name="BusinessUnitTypeCode">"ADMIN"</definedName>
    <definedName name="BUSPLAN">#N/A</definedName>
    <definedName name="bvc" hidden="1">#REF!</definedName>
    <definedName name="BVCXCGVBHNJMK" localSheetId="0">#REF!</definedName>
    <definedName name="BVCXCGVBHNJMK" localSheetId="1">#REF!</definedName>
    <definedName name="BVCXCGVBHNJMK">#REF!</definedName>
    <definedName name="bvnbn" hidden="1">{"YTDACT1",#N/A,TRUE,"YTDACTAUST";"YTDACT2",#N/A,TRUE,"YTDACTAUST";"YTDACT3",#N/A,TRUE,"YTDACTAUST";"CCTR",#N/A,TRUE,"YTDACTCC"}</definedName>
    <definedName name="bvvv" hidden="1">#REF!</definedName>
    <definedName name="BY">#REF!</definedName>
    <definedName name="C_">#N/A</definedName>
    <definedName name="C_AMT">#REF!</definedName>
    <definedName name="C_BANK">#REF!</definedName>
    <definedName name="C_ID">#REF!</definedName>
    <definedName name="C_LOOP">#REF!</definedName>
    <definedName name="C_MO">#REF!</definedName>
    <definedName name="C_ROWS">#REF!</definedName>
    <definedName name="C_TOT">#REF!</definedName>
    <definedName name="C_UPDATE">#REF!</definedName>
    <definedName name="CA_CLAIM">#REF!</definedName>
    <definedName name="CA_CLAIM_IF">#REF!</definedName>
    <definedName name="CA_COMM">#REF!</definedName>
    <definedName name="CA_COMM_IF">#REF!</definedName>
    <definedName name="CA_EXP">#REF!</definedName>
    <definedName name="CA_EXP_IF">#REF!</definedName>
    <definedName name="CA_IBNR">#REF!</definedName>
    <definedName name="CA_IBNR_IF">#REF!</definedName>
    <definedName name="CA_PREM">#REF!</definedName>
    <definedName name="CA_PREM_IF">#REF!</definedName>
    <definedName name="CA_PT">#REF!</definedName>
    <definedName name="CA_PT_IF">#REF!</definedName>
    <definedName name="CA_UPR">#REF!</definedName>
    <definedName name="CA_UPR_IF">#REF!</definedName>
    <definedName name="caff05" localSheetId="0">#REF!</definedName>
    <definedName name="caff05" localSheetId="1">#REF!</definedName>
    <definedName name="caff05">#REF!</definedName>
    <definedName name="CAI">#REF!</definedName>
    <definedName name="Cal_cases">#REF!</definedName>
    <definedName name="Cal_pi">#REF!</definedName>
    <definedName name="CALL">#REF!</definedName>
    <definedName name="CALLM">#REF!</definedName>
    <definedName name="CAMEROUN">#REF!</definedName>
    <definedName name="CANCEL" localSheetId="0">#REF!</definedName>
    <definedName name="CANCEL" localSheetId="1">#REF!</definedName>
    <definedName name="CANCEL">#REF!</definedName>
    <definedName name="Cap_Ret">#REF!</definedName>
    <definedName name="Capacity">#REF!</definedName>
    <definedName name="CAPALLOW" localSheetId="0">#REF!</definedName>
    <definedName name="CAPALLOW" localSheetId="1">#REF!</definedName>
    <definedName name="CAPALLOW">#REF!</definedName>
    <definedName name="CapCharge" localSheetId="0">#REF!</definedName>
    <definedName name="CapCharge" localSheetId="1">#REF!</definedName>
    <definedName name="CapCharge">#REF!</definedName>
    <definedName name="CapCharge2" localSheetId="0">#REF!</definedName>
    <definedName name="CapCharge2" localSheetId="1">#REF!</definedName>
    <definedName name="CapCharge2">#REF!</definedName>
    <definedName name="Capex">#REF!</definedName>
    <definedName name="Capital_Bank_cases">#REF!</definedName>
    <definedName name="Capital_Bank_pi">#REF!</definedName>
    <definedName name="Capital_reserve" localSheetId="0">#REF!</definedName>
    <definedName name="Capital_reserve" localSheetId="1">#REF!</definedName>
    <definedName name="Capital_reserve">#REF!</definedName>
    <definedName name="Capital_Resources_Base" localSheetId="0">#REF!</definedName>
    <definedName name="Capital_Resources_Base" localSheetId="1">#REF!</definedName>
    <definedName name="Capital_Resources_Base">#REF!</definedName>
    <definedName name="Capital_Resources_Impacts" localSheetId="0">#REF!</definedName>
    <definedName name="Capital_Resources_Impacts" localSheetId="1">#REF!</definedName>
    <definedName name="Capital_Resources_Impacts">#REF!</definedName>
    <definedName name="Capital_Resources_Tier1_Base">#REF!</definedName>
    <definedName name="Capital_Resources_Tier2_Base">#REF!</definedName>
    <definedName name="capitaldc">#REF!</definedName>
    <definedName name="Captial_Key_Ratios">#REF!</definedName>
    <definedName name="Car_Ownewship" localSheetId="0">#REF!</definedName>
    <definedName name="Car_Ownewship" localSheetId="1">#REF!</definedName>
    <definedName name="Car_Ownewship">#REF!</definedName>
    <definedName name="CarAllowance">#REF!</definedName>
    <definedName name="Casey_Factors">#REF!</definedName>
    <definedName name="CASH" localSheetId="0">#REF!</definedName>
    <definedName name="CASH" localSheetId="1">#REF!</definedName>
    <definedName name="CASH">#REF!</definedName>
    <definedName name="Cash_and_Balances_with_Banks">#REF!</definedName>
    <definedName name="Cash_and_cash_equivalent">#REF!</definedName>
    <definedName name="Cash_and_Cash_Equivalents">#REF!</definedName>
    <definedName name="CASH_AND_SHORT_TERM_FUNDS">#REF!</definedName>
    <definedName name="CASH_AND_SHORT_TERM_FUNDS___0">#REF!</definedName>
    <definedName name="Cash_clearingitems">#REF!</definedName>
    <definedName name="cash_fv" localSheetId="0">#REF!</definedName>
    <definedName name="cash_fv" localSheetId="1">#REF!</definedName>
    <definedName name="cash_fv">#REF!</definedName>
    <definedName name="cash_terminal" localSheetId="0">#REF!</definedName>
    <definedName name="cash_terminal" localSheetId="1">#REF!</definedName>
    <definedName name="cash_terminal">#REF!</definedName>
    <definedName name="CAT_CL">#REF!</definedName>
    <definedName name="CAT_GLA">#REF!</definedName>
    <definedName name="CAT_IL">#REF!</definedName>
    <definedName name="categ" localSheetId="0">#REF!</definedName>
    <definedName name="categ" localSheetId="1">#REF!</definedName>
    <definedName name="categ">#REF!</definedName>
    <definedName name="Category">"Statutory IFRS"</definedName>
    <definedName name="Category_100">"IFRS Reporting"</definedName>
    <definedName name="Category_110">"IFRS Reporting"</definedName>
    <definedName name="Category_120">"IFRS Reporting"</definedName>
    <definedName name="Category_130">"IFRS Reporting"</definedName>
    <definedName name="Category_140">"IFRS Reporting"</definedName>
    <definedName name="Category_150">"IFRS Reporting"</definedName>
    <definedName name="Category_160">"IFRS Reporting"</definedName>
    <definedName name="Category_170">"IFRS Reporting"</definedName>
    <definedName name="Category_180">"IFRS Reporting"</definedName>
    <definedName name="Category_190">"IFRS Reporting"</definedName>
    <definedName name="Category_20">"IFRS Reporting"</definedName>
    <definedName name="Category_200">"IFRS Reporting"</definedName>
    <definedName name="Category_210">"IFRS Reporting"</definedName>
    <definedName name="Category_220">"IFRS Reporting"</definedName>
    <definedName name="Category_230">"IFRS Reporting"</definedName>
    <definedName name="Category_240">"IFRS Reporting"</definedName>
    <definedName name="Category_250">"IFRS Reporting"</definedName>
    <definedName name="Category_30">"IFRS Reporting"</definedName>
    <definedName name="Category_40">"IFRS Reporting"</definedName>
    <definedName name="Category_50">"IFRS Reporting"</definedName>
    <definedName name="Category_60">"IFRS Reporting"</definedName>
    <definedName name="Category_70">"IFRS Reporting"</definedName>
    <definedName name="Category_80">"IFRS Reporting"</definedName>
    <definedName name="Category_90">"IFRS Reporting"</definedName>
    <definedName name="Catv">#REF!</definedName>
    <definedName name="cay" hidden="1">{"'Sheet1'!$L$16"}</definedName>
    <definedName name="cb_Add_CalloutChart_24_opts" hidden="1">"1, 9, 1, False, 2, False, False, , 0, False, False, 1, 1"</definedName>
    <definedName name="cb_Add_CalloutChart_25_opts" hidden="1">"1, 10, 1, False, 2, False, False, , 0, False, True, 1, 1"</definedName>
    <definedName name="cb_Add_CalloutChart_26_opts" hidden="1">"1, 9, 1, False, 2, False, False, , 0, False, True, 1, 1"</definedName>
    <definedName name="cb_ALT_STACKED_COLUMNChart_22_opts" hidden="1">"1, 3, 1, False, 2, True, False, , 0, False, True, 1, 2"</definedName>
    <definedName name="cb_ALT_STACKED_COLUMNChart_23_opts" hidden="1">"1, 3, 1, False, 2, True, False, , 0, False, True, 1, 2"</definedName>
    <definedName name="cb_bChart595EC34_opts" hidden="1">"1, 9, 1, False, 2, False, False, , 0, False, True, 1, 1"</definedName>
    <definedName name="cb_bChart9876793_opts" hidden="1">"1, 2, 1, False, 2, False, False, , 0, False, False, 2, 2"</definedName>
    <definedName name="cb_Chart_1_opts" hidden="1">"1, 6, 1, False, 2, False, False, , 0, False, True, 1, 2"</definedName>
    <definedName name="cb_Chart_10_opts" hidden="1">"1, 8, 1, False, 2, False, False, , 0, False, False, 2, 2"</definedName>
    <definedName name="cb_Chart_100032_opts" hidden="1">"1, 10, 1, False, 2, True, False, , 0, False, False, 2, 2"</definedName>
    <definedName name="cb_Chart_10104_opts" hidden="1">"1, 5, 1, False, 2, True, False, , 0, True, False, 2, 1"</definedName>
    <definedName name="cb_Chart_10401_opts" hidden="1">"1, 5, 1, False, 2, False, False, , 0, True, False, 2, 1"</definedName>
    <definedName name="cb_Chart_10736_opts" hidden="1">"1, 10, 1, False, 2, False, False, , 0, False, False, 2, 2"</definedName>
    <definedName name="cb_Chart_11_opts" hidden="1">"1, 1, 1, False, 2, False, False, , 0, False, False, 2, 2"</definedName>
    <definedName name="cb_Chart_12_opts" hidden="1">"1, 8, 1, False, 2, False, False, , 0, False, False, 2, 2"</definedName>
    <definedName name="cb_Chart_13_opts" hidden="1">"1, 8, 1, False, 2, False, False, , 0, False, False, 2, 2"</definedName>
    <definedName name="cb_Chart_14_opts" hidden="1">"1, 8, 1, False, 2, False, False, , 0, False, False, 2, 2"</definedName>
    <definedName name="cb_Chart_15_opts" hidden="1">"2, 1, 2, True, 2, False, False, , 0, False, True, 1, 2"</definedName>
    <definedName name="cb_Chart_1501_opts" hidden="1">"1, 10, 1, False, 2, True, False, , 0, False, False, 2, 2"</definedName>
    <definedName name="cb_Chart_16_opts" hidden="1">"1, 8, 1, False, 2, False, False, , 0, False, False, 2, 2"</definedName>
    <definedName name="cb_Chart_1670_opts" hidden="1">"1, 5, 1, False, 2, True, False, , 0, False, False, 2, 1"</definedName>
    <definedName name="cb_Chart_17_opts" hidden="1">"1, 6, 1, False, 2, False, False, , 0, False, True, 2, 2"</definedName>
    <definedName name="cb_Chart_18_opts" hidden="1">"1, 9, 1, False, 2, False, False, , 0, False, False, 1, 1"</definedName>
    <definedName name="cb_Chart_19_opts" hidden="1">"1, 2, 1, False, 2, True, False, , 0, True, False, 2, 1"</definedName>
    <definedName name="cb_Chart_1opts1" hidden="1">"1, 9, 1, False, 2, False, True, , 1, False, True, 1, 1"</definedName>
    <definedName name="cb_Chart_2_opts" hidden="1">"1, 6, 1, False, 2, False, False, , 0, False, False, 1, 2"</definedName>
    <definedName name="cb_Chart_20_opts" hidden="1">"1, 9, 1, False, 2, False, False, , 0, False, False, 1, 1"</definedName>
    <definedName name="cb_Chart_21_opts" hidden="1">"1, 2, 1, False, 2, False, False, , 0, False, False, 2, 1"</definedName>
    <definedName name="cb_Chart_22_opts" hidden="1">"1, 2, 1, False, 2, True, False, , 0, False, False, 2, 1"</definedName>
    <definedName name="cb_Chart_22784_opts" hidden="1">"1, 9, 1, False, 2, False, False, , 0, False, True, 1, 2"</definedName>
    <definedName name="cb_Chart_23_opts" hidden="1">"1, 9, 1, False, 2, False, False, , 0, False, False, 1, 1"</definedName>
    <definedName name="cb_Chart_24" localSheetId="0" hidden="1">#REF!</definedName>
    <definedName name="cb_Chart_24" localSheetId="1" hidden="1">#REF!</definedName>
    <definedName name="cb_Chart_24" hidden="1">#REF!</definedName>
    <definedName name="cb_Chart_24_opts" hidden="1">"1, 2, 1, False, 2, False, False, , 0, False, False, 2, 1"</definedName>
    <definedName name="cb_Chart_24490_opts" hidden="1">"1, 10, 1, False, 2, True, False, , 0, False, False, 2, 2"</definedName>
    <definedName name="cb_Chart_25_opts" hidden="1">"1, 3, 1, False, 2, False, False, , 0, True, True, 1, 2"</definedName>
    <definedName name="cb_Chart_26" localSheetId="0" hidden="1">#REF!</definedName>
    <definedName name="cb_Chart_26" localSheetId="1" hidden="1">#REF!</definedName>
    <definedName name="cb_Chart_26" hidden="1">#REF!</definedName>
    <definedName name="cb_Chart_26_opts" hidden="1">"1, 8, 1, False, 2, False, False, , 0, False, False, 2, 2"</definedName>
    <definedName name="cb_Chart_26476_opts" hidden="1">"1, 1, 1, False, 2, True, False, , 0, False, False, 1, 2"</definedName>
    <definedName name="cb_Chart_27_opts" hidden="1">"1, 1, 1, False, 2, True, False, , 0, False, True, 1, 2"</definedName>
    <definedName name="cb_Chart_28_opts" hidden="1">"1, 3, 1, False, 2, True, False, , 0, False, True, 1, 2"</definedName>
    <definedName name="cb_Chart_28031_opts" hidden="1">"1, 1, 1, False, 2, True, False, , 0, False, False, 1, 2"</definedName>
    <definedName name="cb_Chart_28545_opts" hidden="1">"1, 5, 1, False, 2, True, False, , 0, False, True, 2, 1"</definedName>
    <definedName name="cb_Chart_29_opts" hidden="1">"1, 3, 1, False, 2, False, False, , 0, False, False, 1, 1"</definedName>
    <definedName name="cb_Chart_29053_opts" hidden="1">"1, 10, 1, False, 2, True, False, , 0, False, False, 2, 2"</definedName>
    <definedName name="cb_Chart_29913_opts" hidden="1">"1, 1, 1, False, 2, False, False, , 0, False, False, 1, 1"</definedName>
    <definedName name="cb_Chart_3_opts" hidden="1">"1, 1, 1, False, 2, True, False, , 0, False, False, 2, 2"</definedName>
    <definedName name="cb_Chart_30_opts" hidden="1">"1, 3, 1, False, 2, True, False, , 0, False, True, 1, 2"</definedName>
    <definedName name="cb_Chart_30292_opts" hidden="1">"1, 1, 1, False, 2, False, False, , 0, False, False, 1, 2"</definedName>
    <definedName name="cb_Chart_31_opts" hidden="1">"1, 1, 1, False, 2, True, False, , 0, True, True, 2, 2"</definedName>
    <definedName name="cb_Chart_32_opts" hidden="1">"1, 1, 1, False, 2, True, False, , 0, False, False, 2, 2"</definedName>
    <definedName name="cb_Chart_33_opts" hidden="1">"1, 1, 1, False, 2, True, False, , 0, False, True, 3, 2"</definedName>
    <definedName name="cb_Chart_34_opts" hidden="1">"1, 3, 1, False, 2, True, False, , 0, False, True, 2, 1"</definedName>
    <definedName name="cb_Chart_36498_opts" hidden="1">"1, 1, 1, False, 2, True, False, , 0, False, False, 1, 2"</definedName>
    <definedName name="cb_Chart_37450_opts" hidden="1">"1, 10, 1, False, 2, True, False, , 0, False, False, 2, 2"</definedName>
    <definedName name="cb_Chart_4_opts" hidden="1">"1, 7, 1, False, 2, False, False, , 0, False, True, 1, 2"</definedName>
    <definedName name="cb_Chart_40_opts" hidden="1">"1, 1, 1, False, 2, False, False, , 0, False, False, 3, 2"</definedName>
    <definedName name="cb_Chart_41_opts" hidden="1">"1, 10, 1, False, 2, True, False, , 0, False, False, 2, 1"</definedName>
    <definedName name="cb_Chart_41499_opts" hidden="1">"1, 10, 1, False, 2, True, False, , 0, False, False, 2, 2"</definedName>
    <definedName name="cb_Chart_42_opts" hidden="1">"1, 3, 1, False, 2, True, False, , 0, False, True, 1, 2"</definedName>
    <definedName name="cb_Chart_43_opts" hidden="1">"1, 10, 1, False, 2, True, False, , 0, False, False, 2, 1"</definedName>
    <definedName name="cb_Chart_4634_opts" hidden="1">"1, 10, 1, False, 2, True, False, , 0, False, False, 2, 2"</definedName>
    <definedName name="cb_Chart_4664_opts" hidden="1">"1, 5, 1, False, 2, True, False, , 0, False, True, 1, 2"</definedName>
    <definedName name="cb_Chart_46965_opts" hidden="1">"1, 1, 1, False, 2, False, False, , 0, False, False, 1, 1"</definedName>
    <definedName name="cb_Chart_48_opts" hidden="1">"2, 1, 2, True, 2, False, False, , 0, False, True, 1, 1"</definedName>
    <definedName name="cb_Chart_49_opts" hidden="1">"2, 1, 2, True, 2, False, False, , 0, False, True, 1, 1"</definedName>
    <definedName name="cb_Chart_5" localSheetId="0" hidden="1">#REF!</definedName>
    <definedName name="cb_Chart_5" localSheetId="1" hidden="1">#REF!</definedName>
    <definedName name="cb_Chart_5" hidden="1">#REF!</definedName>
    <definedName name="cb_Chart_5_opts" hidden="1">"1, 8, 1, False, 2, False, False, , 0, False, False, 1, 2"</definedName>
    <definedName name="cb_Chart_50_opts" hidden="1">"2, 1, 2, True, 2, False, False, , 0, False, True, 1, 1"</definedName>
    <definedName name="cb_Chart_51_opts" hidden="1">"1, 2, 1, False, 2, False, False, , 0, False, False, 2, 1"</definedName>
    <definedName name="cb_Chart_52_opts" hidden="1">"1, 2, 1, False, 2, False, False, , 0, False, False, 2, 1"</definedName>
    <definedName name="cb_Chart_52582_opts" hidden="1">"1, 1, 1, False, 2, False, False, , 0, False, False, 1, 2"</definedName>
    <definedName name="cb_Chart_53_opts" hidden="1">"1, 9, 1, False, 2, False, True, , 3, False, False, 1, 1"</definedName>
    <definedName name="cb_Chart_53437_opts" hidden="1">"1, 10, 1, False, 2, True, False, , 0, False, False, 2, 2"</definedName>
    <definedName name="cb_Chart_53482_opts" hidden="1">"1, 10, 1, False, 2, True, False, , 0, False, False, 2, 2"</definedName>
    <definedName name="cb_Chart_54_opts" hidden="1">"1, 2, 1, False, 2, False, False, , 0, False, False, 2, 1"</definedName>
    <definedName name="cb_Chart_5449_opts" hidden="1">"1, 1, 1, False, 2, False, False, , 0, False, False, 1, 1"</definedName>
    <definedName name="cb_Chart_55_opts" hidden="1">"1, 7, 1, False, 2, False, False, , 0, False, True, 2, 2"</definedName>
    <definedName name="cb_Chart_5723_opts" hidden="1">"1, 1, 1, False, 2, True, False, , 0, False, True, 1, 2"</definedName>
    <definedName name="cb_Chart_57613_opts" hidden="1">"1, 5, 1, False, 2, True, False, , 0, False, True, 2, 1"</definedName>
    <definedName name="cb_Chart_58046_opts" hidden="1">"1, 10, 1, False, 2, True, False, , 0, False, False, 2, 2"</definedName>
    <definedName name="cb_Chart_59010_opts" hidden="1">"1, 2, 1, False, 2, False, False, , 0, False, False, 2, 1"</definedName>
    <definedName name="cb_Chart_59340_opts" hidden="1">"1, 1, 1, False, 2, False, False, , 0, False, False, 1, 1"</definedName>
    <definedName name="cb_Chart_6" localSheetId="0" hidden="1">#REF!</definedName>
    <definedName name="cb_Chart_6" localSheetId="1" hidden="1">#REF!</definedName>
    <definedName name="cb_Chart_6" hidden="1">#REF!</definedName>
    <definedName name="cb_Chart_6_opts" hidden="1">"1, 10, 1, False, 2, True, False, , 0, False, False, 2, 2"</definedName>
    <definedName name="cb_Chart_62364_opts" hidden="1">"1, 1, 1, False, 2, True, False, , 0, False, False, 1, 2"</definedName>
    <definedName name="cb_Chart_64876_opts" hidden="1">"1, 1, 1, False, 2, True, False, , 0, False, False, 1, 2"</definedName>
    <definedName name="cb_Chart_66_opts" hidden="1">"1, 1, 1, False, 2, False, False, , 0, False, False, 1, 1"</definedName>
    <definedName name="cb_Chart_67711_opts" hidden="1">"1, 10, 1, False, 2, True, False, , 0, False, False, 2, 2"</definedName>
    <definedName name="cb_Chart_69605_opts" hidden="1">"1, 2, 1, False, 2, False, False, , 0, False, False, 2, 1"</definedName>
    <definedName name="cb_Chart_7" localSheetId="0" hidden="1">#REF!</definedName>
    <definedName name="cb_Chart_7" localSheetId="1" hidden="1">#REF!</definedName>
    <definedName name="cb_Chart_7" hidden="1">#REF!</definedName>
    <definedName name="cb_Chart_7_opts" hidden="1">"2, 1, 2, True, 2, False, False, , 0, False, True, 1, 2"</definedName>
    <definedName name="cb_Chart_70_opts" hidden="1">"1, 10, 1, False, 2, True, False, , 0, False, False, 1, 1"</definedName>
    <definedName name="cb_Chart_70648_opts" hidden="1">"1, 1, 1, False, 2, True, False, , 0, False, False, 2, 2"</definedName>
    <definedName name="cb_Chart_70997_opts" hidden="1">"1, 10, 1, False, 2, False, False, , 0, False, False, 1, 1"</definedName>
    <definedName name="cb_Chart_71_opts" hidden="1">"1, 10, 1, False, 2, False, False, , 0, False, False, 1, 1"</definedName>
    <definedName name="cb_Chart_72_opts" hidden="1">"1, 10, 1, False, 2, True, False, , 0, False, False, 1, 1"</definedName>
    <definedName name="cb_Chart_73_opts" hidden="1">"1, 10, 1, False, 2, False, False, , 0, False, False, 1, 1"</definedName>
    <definedName name="cb_Chart_76165_opts" hidden="1">"1, 10, 1, False, 2, True, False, , 0, False, False, 2, 2"</definedName>
    <definedName name="cb_Chart_76804_opts" hidden="1">"1, 1, 1, False, 2, False, False, , 0, False, False, 1, 1"</definedName>
    <definedName name="cb_Chart_77567_opts" hidden="1">"1, 10, 1, False, 2, False, False, , 0, False, False, 1, 1"</definedName>
    <definedName name="cb_Chart_79140_opts" hidden="1">"1, 10, 1, False, 2, True, False, , 0, False, False, 2, 2"</definedName>
    <definedName name="cb_Chart_79981_opts" hidden="1">"1, 5, 1, False, 2, True, False, , 0, True, False, 2, 1"</definedName>
    <definedName name="cb_Chart_8_opts" hidden="1">"1, 7, 1, False, 2, False, False, , 0, False, True, 2, 2"</definedName>
    <definedName name="cb_Chart_81541_opts" hidden="1">"1, 10, 1, False, 2, True, False, , 0, False, False, 2, 2"</definedName>
    <definedName name="cb_Chart_82552_opts" hidden="1">"1, 1, 1, False, 2, True, False, , 0, False, False, 1, 2"</definedName>
    <definedName name="cb_Chart_83072_opts" hidden="1">"1, 1, 1, False, 2, True, False, , 0, False, False, 1, 2"</definedName>
    <definedName name="cb_Chart_86354_opts" hidden="1">"1, 10, 1, False, 2, False, False, , 0, False, False, 1, 1"</definedName>
    <definedName name="cb_Chart_87236_opts" hidden="1">"1, 1, 1, False, 2, True, False, , 0, False, False, 1, 2"</definedName>
    <definedName name="cb_Chart_9_opts" hidden="1">"1, 8, 1, False, 2, False, False, , 0, False, False, 1, 1"</definedName>
    <definedName name="cb_Chart_91188_opts" hidden="1">"1, 8, 1, False, 2, False, False, , 0, False, False, 1, 2"</definedName>
    <definedName name="cb_Chart_95047_opts" hidden="1">"1, 1, 1, False, 2, False, False, , 0, False, False, 1, 2"</definedName>
    <definedName name="cb_Chart_96286_opts" hidden="1">"1, 10, 1, False, 2, True, False, , 0, False, False, 2, 2"</definedName>
    <definedName name="cb_Chart_98091_opts" hidden="1">"1, 2, 1, False, 2, False, False, , 0, False, False, 2, 1"</definedName>
    <definedName name="cb_Chart_98700_opts" hidden="1">"1, 8, 1, False, 2, False, False, , 0, False, False, 1, 2"</definedName>
    <definedName name="cb_Copy_Chart_w_New_DataChart_10_opts" hidden="1">"2, 1, 1, True, 4, False, False, , 0, False, False, 2, 2"</definedName>
    <definedName name="cb_Copy_Chart_w_New_DataChart_7_opts" hidden="1">"2, 1, 1, True, 4, False, False, , 0, False, False, 2, 2"</definedName>
    <definedName name="cb_Copy_Chart_w_New_DataChart_8_opts" hidden="1">"2, 1, 1, True, 4, False, False, , 0, False, False, 2, 2"</definedName>
    <definedName name="cb_Copy_Chart_w_New_DataChart_9_opts" hidden="1">"2, 1, 1, True, 4, False, False, , 0, False, False, 2, 2"</definedName>
    <definedName name="cb_Dimension_Pie_ChartsChart_1_opts" hidden="1">"1, 1, 1, False, 2, True, False, , 0, False, False, 2, 2"</definedName>
    <definedName name="cb_Dimension_Pie_ChartsChart_2_opts" hidden="1">"1, 10, 1, False, 2, True, False, , 0, False, False, 2, 2"</definedName>
    <definedName name="cb_Export_LegendChart_14_opts" hidden="1">"1, 10, 1, False, 2, True, False, , 0, False, False, 2, 2"</definedName>
    <definedName name="cb_Export_LegendChart_15_opts" hidden="1">"1, 10, 1, False, 2, True, False, , 0, False, False, 2, 2"</definedName>
    <definedName name="cb_PieChart_16_opts" hidden="1">"1, 10, 1, False, 2, True, False, , 0, False, False, 2, 2"</definedName>
    <definedName name="cb_sChart_1501_opts" hidden="1">"1, 1, 1, False, 2, True, False, , 0, False, False, 1, 2"</definedName>
    <definedName name="cb_sChart_26476_opts" hidden="1">"1, 4, 1, False, 2, True, False, , 0, False, False, 1, 2"</definedName>
    <definedName name="cb_sChart_28031_opts" hidden="1">"1, 4, 1, False, 2, True, False, , 0, False, False, 1, 1"</definedName>
    <definedName name="cb_sChart_29053_opts" hidden="1">"1, 2, 1, False, 2, False, False, , 0, False, False, 2, 1"</definedName>
    <definedName name="cb_sChart_29913_opts" hidden="1">"1, 3, 1, False, 2, False, False, , 0, False, True, 2, 2"</definedName>
    <definedName name="cb_sChart_30292_opts" hidden="1">"1, 1, 1, False, 2, True, False, , 0, False, False, 1, 2"</definedName>
    <definedName name="cb_sChart_36498_opts" hidden="1">"1, 3, 1, False, 2, False, False, , 0, False, False, 1, 2"</definedName>
    <definedName name="cb_sChart_37450_opts" hidden="1">"1, 5, 1, False, 2, True, False, , 0, False, True, 2, 1"</definedName>
    <definedName name="cb_sChart_41499_opts" hidden="1">"1, 2, 1, False, 2, False, False, , 0, False, False, 2, 1"</definedName>
    <definedName name="cb_sChart_4634_opts" hidden="1">"1, 2, 1, False, 2, False, False, , 0, False, False, 2, 1"</definedName>
    <definedName name="cb_sChart_46965_opts" hidden="1">"1, 1, 1, False, 2, False, False, , 0, False, False, 1, 1"</definedName>
    <definedName name="cb_sChart_52582_opts" hidden="1">"1, 5, 1, False, 2, False, False, , 0, False, True, 1, 2"</definedName>
    <definedName name="cb_sChart_53437_opts" hidden="1">"1, 9, 1, False, 2, False, False, , 0, False, True, 2, 2"</definedName>
    <definedName name="cb_sChart_5449_opts" hidden="1">"1, 3, 1, False, 2, False, False, , 0, False, True, 2, 2"</definedName>
    <definedName name="cb_sChart_5723_opts" hidden="1">"1, 3, 1, False, 2, False, False, , 0, False, True, 2, 2"</definedName>
    <definedName name="cb_sChart_58046_opts" hidden="1">"1, 9, 1, False, 2, False, False, , 0, False, True, 2, 2"</definedName>
    <definedName name="cb_sChart_59010_opts" hidden="1">"1, 5, 1, False, 2, True, False, , 0, False, False, 2, 1"</definedName>
    <definedName name="cb_sChart_59340_opts" hidden="1">"1, 3, 1, False, 2, False, False, , 0, False, True, 2, 2"</definedName>
    <definedName name="cb_sChart_62364_opts" hidden="1">"1, 3, 1, False, 2, False, False, , 0, False, True, 2, 2"</definedName>
    <definedName name="cb_sChart_64876_opts" hidden="1">"1, 5, 1, False, 2, True, False, , 0, False, False, 2, 2"</definedName>
    <definedName name="cb_sChart_70648_opts" hidden="1">"1, 8, 1, False, 2, False, False, , 0, False, False, 2, 2"</definedName>
    <definedName name="cb_sChart_70997_opts" hidden="1">"1, 2, 1, False, 2, False, False, , 0, False, False, 2, 1"</definedName>
    <definedName name="cb_sChart_76165_opts" hidden="1">"1, 2, 1, False, 2, False, False, , 0, False, False, 2, 1"</definedName>
    <definedName name="cb_sChart_76804_opts" hidden="1">"1, 3, 1, False, 2, False, False, , 0, False, True, 2, 2"</definedName>
    <definedName name="cb_sChart_77567_opts" hidden="1">"1, 1, 1, False, 2, True, False, , 0, False, False, 1, 2"</definedName>
    <definedName name="cb_sChart_79140_opts" hidden="1">"1, 5, 1, False, 2, False, False, , 0, False, True, 2, 1"</definedName>
    <definedName name="cb_sChart_81541_opts" hidden="1">"1, 2, 1, False, 2, False, False, , 0, False, False, 2, 1"</definedName>
    <definedName name="cb_sChart_82552_opts" hidden="1">"1, 4, 1, False, 2, True, False, , 0, False, False, 2, 1"</definedName>
    <definedName name="cb_sChart_83072_opts" hidden="1">"1, 4, 1, False, 2, True, False, , 0, False, False, 2, 1"</definedName>
    <definedName name="cb_sChart_86354_opts" hidden="1">"1, 4, 1, False, 2, True, False, , 0, False, False, 1, 1"</definedName>
    <definedName name="cb_sChart_87236_opts" hidden="1">"1, 1, 1, False, 2, False, False, , 0, False, False, 1, 1"</definedName>
    <definedName name="cb_sChart_95047_opts" hidden="1">"1, 6, 1, False, 2, False, False, , 0, False, True, 2, 2"</definedName>
    <definedName name="cb_sChart_96286_opts" hidden="1">"1, 2, 1, False, 2, False, False, , 0, False, False, 2, 1"</definedName>
    <definedName name="cb_sChart105F0196_opts" hidden="1">"1, 2, 1, False, 2, False, False, , 1, False, False, 2, 1"</definedName>
    <definedName name="cb_sChart12D83A2_opts" hidden="1">"1, 1, 1, False, 2, False, False, , 0, False, True, 2, 2"</definedName>
    <definedName name="cb_sChart12D852C_opts" hidden="1">"1, 1, 1, False, 2, False, False, , 0, False, True, 2, 2"</definedName>
    <definedName name="cb_sChart12D89EB_opts" hidden="1">"1, 1, 1, False, 2, False, False, , 0, False, True, 2, 2"</definedName>
    <definedName name="cb_sChart12DAD51_opts" hidden="1">"1, 1, 1, False, 2, False, False, , 0, False, True, 2, 2"</definedName>
    <definedName name="cb_sChart12E7B7B_opts" hidden="1">"1, 1, 1, False, 2, True, False, , 0, False, True, 2, 2"</definedName>
    <definedName name="cb_sChart12E83C1_opts" hidden="1">"1, 1, 1, False, 2, False, False, , 0, False, True, 2, 1"</definedName>
    <definedName name="cb_sChart12E85B3_opts" hidden="1">"1, 1, 1, False, 2, False, False, , 0, False, True, 2, 2"</definedName>
    <definedName name="cb_sChart12E8C9E_opts" hidden="1">"1, 2, 1, False, 2, False, False, , 0, False, False, 2, 1"</definedName>
    <definedName name="cb_sChart12EA8E0_opts" hidden="1">"1, 1, 1, False, 2, True, False, , 0, False, False, 2, 2"</definedName>
    <definedName name="cb_sChart12EB078_opts" hidden="1">"1, 1, 1, False, 2, False, False, , 0, False, False, 2, 2"</definedName>
    <definedName name="cb_sChart12EBD15_opts" hidden="1">"1, 1, 1, False, 2, False, False, , 0, False, False, 2, 2"</definedName>
    <definedName name="cb_sChart12FE48A_opts" hidden="1">"1, 2, 1, False, 2, False, False, , 0, False, False, 2, 1"</definedName>
    <definedName name="cb_sChart12FE9EB_opts" hidden="1">"1, 1, 1, False, 2, False, False, , 0, False, False, 1, 2"</definedName>
    <definedName name="cb_sChart12FEDFD_opts" hidden="1">"1, 1, 1, False, 2, False, False, , 0, False, False, 1, 2"</definedName>
    <definedName name="cb_sChart12FF231_opts" hidden="1">"1, 1, 1, False, 2, False, False, , 0, False, False, 1, 2"</definedName>
    <definedName name="cb_sChart12FF8BF_opts" hidden="1">"1, 1, 1, False, 2, False, False, , 0, False, False, 1, 2"</definedName>
    <definedName name="cb_sChart12FF933_opts" hidden="1">"1, 3, 1, False, 2, False, False, , 0, False, False, 1, 2"</definedName>
    <definedName name="cb_sChart12FFC46_opts" hidden="1">"1, 1, 1, False, 2, False, False, , 0, False, False, 1, 2"</definedName>
    <definedName name="cb_sChart181DCCD8_opts" hidden="1">"1, 9, 1, False, 2, False, False, , 0, False, True, 1, 2"</definedName>
    <definedName name="cb_sChart181DCFF7_opts" hidden="1">"1, 3, 1, False, 2, True, False, , 0, True, True, 2, 1"</definedName>
    <definedName name="cb_sChart181DDD93_opts" hidden="1">"1, 3, 1, False, 2, True, False, , 0, True, True, 2, 1"</definedName>
    <definedName name="cb_sChart181DDEEE_opts" hidden="1">"1, 3, 1, False, 2, True, False, , 0, True, True, 2, 1"</definedName>
    <definedName name="cb_sChart181DE1C7_opts" hidden="1">"1, 10, 1, False, 2, True, False, , 0, False, True, 2, 1"</definedName>
    <definedName name="cb_sChart181E8791_opts" hidden="1">"2, 1, 2, True, 2, True, False, , 0, False, True, 1, 2"</definedName>
    <definedName name="cb_sChart181E96D9_opts" hidden="1">"1, 9, 1, False, 2, False, False, , 0, False, True, 1, 2"</definedName>
    <definedName name="cb_sChart1B7AB11_opts" hidden="1">"1, 7, 1, False, 2, False, False, , 0, False, True, 1, 1"</definedName>
    <definedName name="cb_sChart1B7ECF0_opts" hidden="1">"1, 9, 1, False, 2, False, False, , 0, False, False, 1, 1"</definedName>
    <definedName name="cb_sChart1B8AF1F_opts" hidden="1">"1, 9, 1, False, 2, False, True, , 0, False, False, 1, 1"</definedName>
    <definedName name="cb_sChart1B99DE1_opts" hidden="1">"1, 7, 1, False, 2, False, False, , 0, False, True, 1, 2"</definedName>
    <definedName name="cb_sChart1BA8AA_opts" hidden="1">"1, 1, 1, False, 2, False, False, , 0, False, False, 1, 2"</definedName>
    <definedName name="cb_sChart1BADD1_opts" hidden="1">"1, 1, 1, False, 2, False, False, , 0, False, False, 2, 2"</definedName>
    <definedName name="cb_sChart1CAAAF_opts" hidden="1">"1, 1, 1, False, 2, False, False, , 0, False, False, 3, 2"</definedName>
    <definedName name="cb_sChart1D05BD_opts" hidden="1">"1, 4, 1, False, 2, True, False, , 0, False, False, 2, 1"</definedName>
    <definedName name="cb_sChart1D0E49_opts" hidden="1">"1, 1, 1, False, 2, True, False, , 0, False, True, 2, 1"</definedName>
    <definedName name="cb_sChart1D0EF7_opts" hidden="1">"1, 5, 1, False, 2, True, False, , 0, False, True, 2, 1"</definedName>
    <definedName name="cb_sChart1D3AE8_opts" hidden="1">"1, 6, 1, False, 2, False, False, , 0, False, True, 2, 2"</definedName>
    <definedName name="cb_sChart1D3EEF_opts" hidden="1">"1, 7, 1, False, 2, False, False, , 0, False, True, 2, 2"</definedName>
    <definedName name="cb_sChart1D41EA_opts" hidden="1">"1, 8, 1, False, 2, False, False, , 0, False, False, 2, 2"</definedName>
    <definedName name="cb_sChart1D4AB240_opts" hidden="1">"1, 9, 1, False, 2, False, False, , 0, False, True, 2, 2"</definedName>
    <definedName name="cb_sChart1D5891_opts" hidden="1">"1, 9, 1, False, 2, False, False, , 0, False, True, 2, 2"</definedName>
    <definedName name="cb_sChart1D9CE2_opts" hidden="1">"1, 10, 1, False, 2, True, False, , 0, False, False, 2, 2"</definedName>
    <definedName name="cb_sChart1DA03A_opts" hidden="1">"2, 1, 1, True, 3, False, False, , 0, False, True, 1, 2"</definedName>
    <definedName name="cb_sChart1DA590_opts" hidden="1">"2, 1, 1, True, 3, False, False, , 0, False, True, 2, 2"</definedName>
    <definedName name="cb_sChart1DBAAD_opts" hidden="1">"2, 1, 2, True, 2, False, False, , 0, False, True, 1, 2"</definedName>
    <definedName name="cb_sChart1DBB89_opts" hidden="1">"2, 1, 2, True, 2, False, False, , 0, False, True, 1, 1"</definedName>
    <definedName name="cb_sChart1DCA97_opts" hidden="1">"2, 1, 1, True, 2, False, False, , 0, False, True, 2, 1"</definedName>
    <definedName name="cb_sChart1DCCF1_opts" hidden="1">"2, 1, 1, True, 2, False, False, , 0, False, True, 1, 2"</definedName>
    <definedName name="cb_sChart1E1206_opts" hidden="1">"2, 1, 3, False, 2, False, False, , 0, False, True, 2, 2"</definedName>
    <definedName name="cb_sChart1E17F2_opts" hidden="1">"1, 9, 1, False, 2, False, False, , 0, False, True, 1, 1"</definedName>
    <definedName name="cb_sChart1E2D49_opts" hidden="1">"1, 10, 1, False, 2, True, False, , 0, False, False, 3, 2"</definedName>
    <definedName name="cb_sChart1E2DEB_opts" hidden="1">"1, 10, 1, False, 2, True, False, , 0, False, False, 2, 2"</definedName>
    <definedName name="cb_sChart1E3944_opts" hidden="1">"1, 10, 1, False, 2, True, False, , 0, False, False, 2, 2"</definedName>
    <definedName name="cb_sChart1E3BE4_opts" hidden="1">"1, 10, 1, False, 2, True, False, , 0, False, False, 2, 2"</definedName>
    <definedName name="cb_sChart1E3E3D_opts" hidden="1">"1, 10, 1, False, 2, True, False, , 0, False, False, 1, 2"</definedName>
    <definedName name="cb_sChart1E4314_opts" hidden="1">"1, 10, 1, False, 2, True, False, , 0, False, False, 2, 2"</definedName>
    <definedName name="cb_sChart1E4E56_opts" hidden="1">"1, 1, 1, False, 2, False, False, , 0, False, False, 2, 2"</definedName>
    <definedName name="cb_sChart1E5372_opts" hidden="1">"1, 1, 1, False, 2, True, False, , 0, False, True, 2, 2"</definedName>
    <definedName name="cb_sChart1E5975_opts" hidden="1">"2, 1, 2, True, 2, False, False, , 0, False, True, 1, 2"</definedName>
    <definedName name="cb_sChart1E5C43_opts" hidden="1">"2, 1, 2, True, 2, False, False, , 0, False, True, 2, 2"</definedName>
    <definedName name="cb_sChart1E5F4A_opts" hidden="1">"2, 1, 2, True, 2, False, False, , 0, False, True, 1, 2"</definedName>
    <definedName name="cb_sChart23F891A_opts" hidden="1">"1, 9, 1, False, 2, False, False, , 0, False, True, 1, 1"</definedName>
    <definedName name="cb_sChart24ED245_opts" hidden="1">"1, 9, 1, False, 2, False, False, , 0, False, True, 1, 1"</definedName>
    <definedName name="cb_sChart24ED930_opts" hidden="1">"1, 9, 1, False, 2, False, False, , 0, False, False, 1, 1"</definedName>
    <definedName name="cb_sChart26CA498_opts" hidden="1">"1, 9, 1, False, 2, False, False, , 0, False, False, 1, 1"</definedName>
    <definedName name="cb_sChart27D31D5_opts" hidden="1">"1, 9, 1, False, 2, False, False, , 0, False, True, 1, 1"</definedName>
    <definedName name="cb_sChart27D3990_opts" hidden="1">"1, 9, 1, False, 2, False, False, , 0, False, True, 1, 1"</definedName>
    <definedName name="cb_sChart2A64D8F_opts" hidden="1">"1, 8, 1, False, 2, False, False, , 0, False, True, 1, 1"</definedName>
    <definedName name="cb_sChart2A65748_opts" hidden="1">"1, 8, 1, False, 2, False, False, , 0, False, True, 1, 1"</definedName>
    <definedName name="cb_sChart2A667D4_opts" hidden="1">"1, 8, 1, False, 2, False, False, , 0, False, True, 1, 1"</definedName>
    <definedName name="cb_sChart2A66D9D_opts" hidden="1">"1, 8, 1, False, 2, False, False, , 0, False, True, 1, 1"</definedName>
    <definedName name="cb_sChart2A67124_opts" hidden="1">"2, 1, 3, False, 2, False, False, , 0, False, True, 1, 1"</definedName>
    <definedName name="cb_sChart2A673A1_opts" hidden="1">"1, 8, 1, False, 2, False, False, , 0, False, True, 1, 1"</definedName>
    <definedName name="cb_sChart2A67A0C_opts" hidden="1">"1, 8, 1, False, 2, False, False, , 0, False, True, 1, 1"</definedName>
    <definedName name="cb_sChart2A68670_opts" hidden="1">"1, 8, 1, False, 2, False, False, , 0, False, True, 1, 1"</definedName>
    <definedName name="cb_sChart2A6C43D_opts" hidden="1">"1, 9, 1, False, 2, False, False, , 0, False, True, 1, 1"</definedName>
    <definedName name="cb_sChart2A74E8A_opts" hidden="1">"1, 9, 1, False, 2, False, False, , 0, False, True, 1, 1"</definedName>
    <definedName name="cb_sChart2A76BA8_opts" hidden="1">"1, 9, 1, False, 2, False, False, , 0, False, True, 1, 1"</definedName>
    <definedName name="cb_sChart2D6F93B_opts" hidden="1">"1, 9, 1, False, 2, False, False, , 0, False, True, 1, 1"</definedName>
    <definedName name="cb_sChart2D714FE_opts" hidden="1">"1, 9, 1, False, 2, False, False, , 0, False, True, 1, 2"</definedName>
    <definedName name="cb_sChart2D737E5_opts" hidden="1">"1, 9, 1, False, 2, False, False, , 0, False, False, 1, 2"</definedName>
    <definedName name="cb_sChart2D73A28_opts" hidden="1">"1, 9, 1, False, 2, False, False, , 0, False, True, 1, 1"</definedName>
    <definedName name="cb_sChart2D759D9_opts" hidden="1">"1, 10, 1, False, 2, False, False, , 0, False, False, 1, 2"</definedName>
    <definedName name="cb_sChart2D76823_opts" hidden="1">"1, 9, 1, False, 2, False, False, , 0, False, True, 1, 2"</definedName>
    <definedName name="cb_sChart2D76BFA_opts" hidden="1">"1, 9, 1, False, 2, False, False, , 0, False, True, 1, 2"</definedName>
    <definedName name="cb_sChart2D9FB96_opts" hidden="1">"1, 9, 1, False, 2, False, False, , 0, False, True, 1, 2"</definedName>
    <definedName name="cb_sChart2D9FE6F_opts" hidden="1">"1, 9, 1, False, 2, False, False, , 0, False, True, 1, 2"</definedName>
    <definedName name="cb_sChart2DA6F48_opts" hidden="1">"1, 9, 1, False, 2, False, False, , 0, False, True, 1, 2"</definedName>
    <definedName name="cb_sChart2DAB5B8_opts" hidden="1">"1, 7, 1, False, 2, False, False, , 0, False, True, 1, 1"</definedName>
    <definedName name="cb_sChart2DAC2D5_opts" hidden="1">"1, 7, 1, False, 2, False, False, , 0, False, True, 1, 1"</definedName>
    <definedName name="cb_sChart2DADDDE_opts" hidden="1">"1, 7, 1, False, 2, False, False, , 0, False, False, 1, 1"</definedName>
    <definedName name="cb_sChart2DADE5D_opts" hidden="1">"1, 7, 1, False, 2, False, False, , 0, False, True, 1, 1"</definedName>
    <definedName name="cb_sChart2DAF358_opts" hidden="1">"1, 7, 1, False, 2, False, False, , 0, False, True, 1, 1"</definedName>
    <definedName name="cb_sChart2DB05D6_opts" hidden="1">"1, 7, 1, False, 2, False, False, , 0, False, True, 1, 1"</definedName>
    <definedName name="cb_sChart2DBCB46_opts" hidden="1">"1, 7, 1, False, 2, False, False, , 0, False, True, 1, 1"</definedName>
    <definedName name="cb_sChart2E6278B_opts" hidden="1">"1, 9, 1, False, 2, False, False, , 0, False, True, 1, 1"</definedName>
    <definedName name="cb_sChart2EB0678_opts" hidden="1">"1, 1, 1, False, 2, True, False, , 0, False, True, 2, 2"</definedName>
    <definedName name="cb_sChart2F3EBCE_opts" hidden="1">"2, 1, 1, False, 2, False, False, , 0, False, True, 2, 2"</definedName>
    <definedName name="cb_sChart2F3F63F_opts" hidden="1">"1, 5, 1, False, 2, True, False, , 0, False, False, 1, 1"</definedName>
    <definedName name="cb_sChart2F3F90D_opts" hidden="1">"1, 5, 1, False, 2, True, False, , 0, False, False, 2, 2"</definedName>
    <definedName name="cb_sChart2F46DBE_opts" hidden="1">"2, 1, 1, True, 2, False, False, , 0, False, True, 1, 2"</definedName>
    <definedName name="cb_sChart2F470D1_opts" hidden="1">"2, 1, 1, False, 2, True, False, , 0, False, True, 1, 2"</definedName>
    <definedName name="cb_sChart2F4952A_opts" hidden="1">"1, 5, 1, False, 2, False, False, , 0, False, False, 1, 1"</definedName>
    <definedName name="cb_sChart2F49CDA_opts" hidden="1">"1, 5, 1, False, 2, False, False, , 0, False, False, 1, 1"</definedName>
    <definedName name="cb_sChart2F4A3D0_opts" hidden="1">"1, 5, 1, False, 2, False, False, , 0, False, False, 1, 1"</definedName>
    <definedName name="cb_sChart2F4A9B1_opts" hidden="1">"1, 5, 1, False, 2, False, False, , 0, False, False, 1, 1"</definedName>
    <definedName name="cb_sChart2F65E86_opts" hidden="1">"1, 1, 1, False, 2, True, False, , 0, False, False, 2, 2"</definedName>
    <definedName name="cb_sChart2F6A8C2_opts" hidden="1">"1, 1, 1, False, 2, True, False, , 0, False, False, 1, 2"</definedName>
    <definedName name="cb_sChart2F6AAB4_opts" hidden="1">"1, 1, 1, False, 2, True, False, , 0, False, True, 1, 2"</definedName>
    <definedName name="cb_sChart2F6B601_opts" hidden="1">"1, 1, 1, False, 2, False, False, , 0, False, False, 1, 1"</definedName>
    <definedName name="cb_sChart2F730C1_opts" hidden="1">"1, 4, 1, False, 2, False, False, , 0, False, False, 1, 1"</definedName>
    <definedName name="cb_sChart2FA9A3C_opts" hidden="1">"1, 3, 1, False, 2, False, False, , 0, False, True, 1, 2"</definedName>
    <definedName name="cb_sChart2FA9CC4_opts" hidden="1">"1, 3, 1, False, 2, False, False, , 0, False, True, 1, 2"</definedName>
    <definedName name="cb_sChart33FC2FF_opts" hidden="1">"1, 5, 1, False, 2, False, False, , 0, False, False, 1, 2"</definedName>
    <definedName name="cb_sChart33FC8D4_opts" hidden="1">"1, 5, 1, False, 2, False, False, , 0, False, False, 1, 2"</definedName>
    <definedName name="cb_sChart33FE8BF_opts" hidden="1">"1, 5, 1, False, 2, False, False, , 0, False, False, 1, 2"</definedName>
    <definedName name="cb_sChart34010F1_opts" hidden="1">"1, 5, 1, False, 2, False, False, , 0, False, False, 1, 2"</definedName>
    <definedName name="cb_sChart3401AFA_opts" hidden="1">"1, 5, 1, False, 2, False, False, , 0, False, False, 1, 2"</definedName>
    <definedName name="cb_sChart3409186_opts" hidden="1">"1, 5, 1, False, 2, False, False, , 0, False, False, 1, 2"</definedName>
    <definedName name="cb_sChart340A263_opts" hidden="1">"1, 5, 1, False, 2, False, False, , 0, False, False, 1, 1"</definedName>
    <definedName name="cb_sChart340F629_opts" hidden="1">"1, 8, 1, False, 2, False, False, , 0, False, False, 1, 2"</definedName>
    <definedName name="cb_sChart340FD14_opts" hidden="1">"1, 8, 1, False, 2, False, False, , 0, False, False, 1, 2"</definedName>
    <definedName name="cb_sChart34107E2_opts" hidden="1">"1, 8, 1, False, 2, False, False, , 0, False, False, 1, 1"</definedName>
    <definedName name="cb_sChart3434ED7_opts" hidden="1">"1, 5, 1, False, 2, False, False, , 0, False, False, 1, 2"</definedName>
    <definedName name="cb_sChart343DEED_opts" hidden="1">"2, 1, 2, True, 2, False, False, , 0, False, True, 1, 2"</definedName>
    <definedName name="cb_sChart344EE9A_opts" hidden="1">"1, 9, 1, False, 2, False, False, , 0, False, True, 1, 1"</definedName>
    <definedName name="cb_sChart344F24F_opts" hidden="1">"1, 9, 1, False, 2, False, False, , 0, False, True, 1, 2"</definedName>
    <definedName name="cb_sChart3450777_opts" hidden="1">"1, 9, 1, False, 2, False, True, 13, 2, False, False, 1, 1"</definedName>
    <definedName name="cb_sChart3450E85_opts" hidden="1">"1, 9, 1, False, 2, False, False, , 0, False, True, 1, 2"</definedName>
    <definedName name="cb_sChart3452C22_opts" hidden="1">"1, 3, 1, False, 2, False, False, , 0, False, True, 1, 2"</definedName>
    <definedName name="cb_sChart345311B_opts" hidden="1">"1, 3, 1, False, 2, False, False, , 0, False, True, 1, 2"</definedName>
    <definedName name="cb_sChart3453B0D_opts" hidden="1">"2, 1, 1, True, 2, False, False, , 0, False, True, 1, 2"</definedName>
    <definedName name="cb_sChart34647CA_opts" hidden="1">"1, 8, 1, False, 2, False, False, , 0, False, False, 2, 2"</definedName>
    <definedName name="cb_sChart346520D_opts" hidden="1">"1, 8, 1, False, 2, False, False, , 0, False, False, 1, 2"</definedName>
    <definedName name="cb_sChart34654DB_opts" hidden="1">"1, 8, 1, False, 2, False, False, , 0, False, False, 1, 2"</definedName>
    <definedName name="cb_sChart346953C_opts" hidden="1">"2, 1, 1, False, 2, False, False, , 0, False, False, 2, 2"</definedName>
    <definedName name="cb_sChart346A27B_opts" hidden="1">"1, 3, 1, False, 2, False, False, , 0, False, True, 2, 2"</definedName>
    <definedName name="cb_sChart347102A_opts" hidden="1">"2, 1, 1, False, 2, False, False, , 0, False, True, 2, 2"</definedName>
    <definedName name="cb_sChart34E448E_opts" hidden="1">"1, 1, 1, False, 2, False, False, , 0, False, False, 1, 1"</definedName>
    <definedName name="cb_sChart34F5376_opts" hidden="1">"2, 1, 2, True, 2, False, False, , 0, False, True, 1, 2"</definedName>
    <definedName name="cb_sChart34F577C_opts" hidden="1">"2, 1, 2, True, 2, False, False, , 0, False, True, 1, 2"</definedName>
    <definedName name="cb_sChart34F5A05_opts" hidden="1">"2, 1, 2, True, 2, False, False, , 0, False, True, 1, 2"</definedName>
    <definedName name="cb_sChart34F5F2C_opts" hidden="1">"2, 1, 2, True, 2, False, False, , 0, False, True, 1, 2"</definedName>
    <definedName name="cb_sChart34F92FC_opts" hidden="1">"1, 1, 1, False, 2, True, False, , 0, False, False, 1, 2"</definedName>
    <definedName name="cb_sChart34F9B08_opts" hidden="1">"1, 4, 1, False, 2, False, False, , 0, False, False, 1, 1"</definedName>
    <definedName name="cb_sChart34FAEB3_opts" hidden="1">"1, 3, 1, False, 2, False, False, , 0, False, True, 1, 1"</definedName>
    <definedName name="cb_sChart34FB053_opts" hidden="1">"1, 3, 1, False, 2, True, False, , 0, False, False, 1, 1"</definedName>
    <definedName name="cb_sChart352F02B_opts" hidden="1">"1, 5, 1, False, 2, True, False, , 0, False, False, 1, 2"</definedName>
    <definedName name="cb_sChart3532FF6_opts" hidden="1">"2, 1, 1, False, 2, False, False, , 0, False, True, 1, 2"</definedName>
    <definedName name="cb_sChart355BCAD_opts" hidden="1">"2, 1, 1, False, 2, False, False, , 0, False, True, 1, 2"</definedName>
    <definedName name="cb_sChart35FF6A2_opts" hidden="1">"1, 8, 1, False, 2, False, False, , 0, False, False, 1, 2"</definedName>
    <definedName name="cb_sChart3624091_opts" hidden="1">"1, 8, 1, False, 2, False, False, , 0, False, False, 1, 2"</definedName>
    <definedName name="cb_sChart36406CE_opts" hidden="1">"1, 3, 1, False, 2, True, False, , 0, False, True, 1, 1"</definedName>
    <definedName name="cb_sChart3AB73A1_opts" hidden="1">"2, 1, 1, False, 2, True, False, , 0, False, True, 2, 2"</definedName>
    <definedName name="cb_sChart3ABAD51_opts" hidden="1">"1, 5, 1, False, 2, True, False, , 0, False, False, 2, 2"</definedName>
    <definedName name="cb_sChart3AE4A4F_opts" hidden="1">"2, 1, 1, True, 2, False, False, , 0, False, True, 2, 2"</definedName>
    <definedName name="cb_sChart3AEA7B7_opts" hidden="1">"2, 1, 1, True, 2, False, False, , 0, False, True, 1, 1"</definedName>
    <definedName name="cb_sChart3AEAB83_opts" hidden="1">"2, 1, 1, True, 2, False, False, , 0, False, True, 2, 2"</definedName>
    <definedName name="cb_sChart3AF2834_opts" hidden="1">"1, 3, 1, False, 2, False, False, , 0, False, False, 2, 2"</definedName>
    <definedName name="cb_sChart3AF5310_opts" hidden="1">"1, 1, 1, False, 2, False, False, , 0, False, False, 1, 2"</definedName>
    <definedName name="cb_sChart3AF68AD_opts" hidden="1">"1, 1, 1, False, 2, False, False, , 0, False, False, 2, 2"</definedName>
    <definedName name="cb_sChart3AF71DA_opts" hidden="1">"1, 1, 1, False, 2, False, False, , 0, False, False, 1, 1"</definedName>
    <definedName name="cb_sChart3AF76D4_opts" hidden="1">"1, 1, 1, False, 2, False, False, , 0, False, False, 2, 2"</definedName>
    <definedName name="cb_sChart3AF8492_opts" hidden="1">"1, 1, 1, False, 2, False, False, , 0, False, False, 1, 1"</definedName>
    <definedName name="cb_sChart3AFF994_opts" hidden="1">"1, 1, 1, False, 2, False, False, , 0, False, False, 2, 2"</definedName>
    <definedName name="cb_sChart3B004D6_opts" hidden="1">"1, 1, 1, False, 2, False, False, , 0, False, False, 1, 1"</definedName>
    <definedName name="cb_sChart3B03C44_opts" hidden="1">"1, 1, 1, False, 2, False, False, , 0, False, False, 1, 1"</definedName>
    <definedName name="cb_sChart3B08D31_opts" hidden="1">"1, 8, 1, False, 2, False, False, , 0, False, False, 2, 2"</definedName>
    <definedName name="cb_sChart3B09A9F_opts" hidden="1">"1, 8, 1, False, 2, False, False, , 0, False, False, 2, 2"</definedName>
    <definedName name="cb_sChart3B09F8C_opts" hidden="1">"1, 8, 1, False, 2, False, False, , 0, False, False, 2, 2"</definedName>
    <definedName name="cb_sChart3B0ABD8_opts" hidden="1">"1, 8, 1, False, 2, False, False, , 0, False, False, 2, 2"</definedName>
    <definedName name="cb_sChart3B12357_opts" hidden="1">"1, 8, 1, False, 2, False, False, , 0, False, False, 2, 2"</definedName>
    <definedName name="cb_sChart3B12816_opts" hidden="1">"1, 8, 1, False, 2, False, False, , 0, False, False, 2, 2"</definedName>
    <definedName name="cb_sChart3B12D0F_opts" hidden="1">"1, 8, 1, False, 2, False, False, , 0, False, False, 2, 2"</definedName>
    <definedName name="cb_sChart3BA9EF5_opts" hidden="1">"1, 9, 1, False, 2, False, False, , 0, False, True, 1, 1"</definedName>
    <definedName name="cb_sChart3BAA0A1_opts" hidden="1">"1, 9, 1, False, 2, False, False, , 0, False, True, 1, 1"</definedName>
    <definedName name="cb_sChart3BAA29E_opts" hidden="1">"1, 9, 1, False, 2, False, False, , 0, False, True, 1, 1"</definedName>
    <definedName name="cb_sChart3BAACED_opts" hidden="1">"1, 9, 1, False, 2, False, False, , 0, False, True, 1, 1"</definedName>
    <definedName name="cb_sChart3BAD7A6_opts" hidden="1">"2, 1, 2, True, 2, False, False, , 0, False, True, 1, 2"</definedName>
    <definedName name="cb_sChart3BBD972_opts" hidden="1">"1, 1, 1, False, 2, False, False, , 0, False, False, 1, 1"</definedName>
    <definedName name="cb_sChart3BC0E91_opts" hidden="1">"2, 1, 1, False, 2, True, False, , 0, False, True, 1, 1"</definedName>
    <definedName name="cb_sChart3BFC30E_opts" hidden="1">"1, 4, 1, False, 2, False, False, , 0, False, False, 1, 1"</definedName>
    <definedName name="cb_sChart3BFD9FA_opts" hidden="1">"2, 1, 1, True, 2, False, False, , 0, False, True, 2, 2"</definedName>
    <definedName name="cb_sChart3BFEF23_opts" hidden="1">"1, 4, 1, False, 2, False, False, , 0, False, False, 1, 1"</definedName>
    <definedName name="cb_sChart3BFF2E3_opts" hidden="1">"1, 1, 1, False, 2, False, False, , 0, False, False, 1, 1"</definedName>
    <definedName name="cb_sChart463330_opts" hidden="1">"2, 1, 2, True, 2, False, False, , 0, False, True, 1, 2"</definedName>
    <definedName name="cb_sChart4665D3_opts" hidden="1">"1, 9, 1, False, 2, False, False, , 0, False, True, 2, 2"</definedName>
    <definedName name="cb_sChart4680DD_opts" hidden="1">"1, 10, 1, False, 2, True, False, , 0, False, False, 2, 2"</definedName>
    <definedName name="cb_sChart468801_opts" hidden="1">"1, 10, 1, False, 2, True, False, , 0, False, False, 2, 2"</definedName>
    <definedName name="cb_sChart46BC0B_opts" hidden="1">"2, 1, 2, True, 2, False, False, , 0, False, True, 1, 2"</definedName>
    <definedName name="cb_sChart4828C3_opts" hidden="1">"1, 1, 1, False, 2, False, False, , 0, False, False, 1, 2"</definedName>
    <definedName name="cb_sChart482D03_opts" hidden="1">"1, 1, 1, False, 2, False, False, , 0, False, False, 1, 2"</definedName>
    <definedName name="cb_sChart595EE0E_opts" hidden="1">"1, 9, 1, False, 2, False, True, , 3, False, True, 1, 1"</definedName>
    <definedName name="cb_sChart5D0C805_opts" hidden="1">"1, 4, 1, False, 2, False, False, , 0, False, False, 1, 1"</definedName>
    <definedName name="cb_sChart5D375C8_opts" hidden="1">"1, 9, 1, False, 2, False, False, , 0, False, True, 1, 1"</definedName>
    <definedName name="cb_sChart6A2ED7_opts" hidden="1">"1, 10, 1, False, 2, True, False, , 0, False, False, 1, 1"</definedName>
    <definedName name="cb_sChart6A6617_opts" hidden="1">"1, 10, 1, False, 2, True, False, , 0, False, False, 1, 1"</definedName>
    <definedName name="cb_sChart6A66F3_opts" hidden="1">"1, 10, 1, False, 2, True, False, , 0, False, False, 1, 1"</definedName>
    <definedName name="cb_sChart6A7DF6_opts" hidden="1">"1, 3, 1, False, 2, True, False, , 0, False, True, 2, 1"</definedName>
    <definedName name="cb_sChart74E984_opts" hidden="1">"1, 1, 1, False, 2, False, False, , 0, False, False, 2, 2"</definedName>
    <definedName name="cb_sChart8CD287E_opts" hidden="1">"1, 1, 1, False, 2, False, False, , 0, False, False, 1, 1"</definedName>
    <definedName name="cb_sChartD086F3E_opts" hidden="1">"1, 1, 1, False, 2, False, False, , 1, False, True, 2, 2"</definedName>
    <definedName name="cb_sChartD0876B3_opts" hidden="1">"2, 2, 2, True, 2, False, False, , 1, False, True, 2, 2"</definedName>
    <definedName name="cb_sChartEB337E1_opts" hidden="1">"1, 10, 1, False, 2, False, False, , 1, False, True, 2, 2"</definedName>
    <definedName name="cb_sChartEB33A80_opts" hidden="1">"1, 10, 1, False, 2, False, False, , 1, False, True, 2, 2"</definedName>
    <definedName name="cb_sChartEB33EA9_opts" hidden="1">"1, 10, 1, False, 2, False, False, , 1, False, True, 2, 2"</definedName>
    <definedName name="cb_sChartEB340BD_opts" hidden="1">"1, 10, 1, False, 2, False, False, , 1, False, True, 2, 2"</definedName>
    <definedName name="cb_sChartEB344DA_opts" hidden="1">"1, 10, 1, False, 2, False, False, , 1, False, False, 2, 2"</definedName>
    <definedName name="cb_sChartEB3479C_opts" hidden="1">"1, 1, 1, False, 2, False, False, , 1, False, True, 2, 1"</definedName>
    <definedName name="cb_sChartEB34833_opts" hidden="1">"1, 10, 1, False, 2, False, False, , 1, False, True, 2, 1"</definedName>
    <definedName name="cb_sChartEB34DCE_opts" hidden="1">"1, 10, 1, False, 2, False, False, , 1, False, True, 2, 1"</definedName>
    <definedName name="cb_sChartEB36CAF_opts" hidden="1">"1, 9, 1, False, 2, False, False, , 1, False, True, 1, 2"</definedName>
    <definedName name="cb_sChartEB38838_opts" hidden="1">"1, 9, 1, False, 2, False, False, , 1, False, True, 2, 2"</definedName>
    <definedName name="cb_sChartEB38E8C_opts" hidden="1">"1, 10, 1, False, 2, False, False, , 1, False, True, 2, 2"</definedName>
    <definedName name="cb_sChartEB3980B_opts" hidden="1">"1, 2, 1, False, 2, False, False, , 1, False, False, 2, 1"</definedName>
    <definedName name="cb_sChartEB39C1C_opts" hidden="1">"1, 2, 1, False, 2, False, False, , 1, False, False, 2, 1"</definedName>
    <definedName name="cb_sChartF0FF3D7_opts" hidden="1">"1, 8, 1, False, 2, False, False, , 1, False, True, 1, 2"</definedName>
    <definedName name="cb_sChartF1BF8C8_opts" hidden="1">"1, 8, 1, False, 2, False, False, , 1, False, True, 1, 2"</definedName>
    <definedName name="cb_sChartF1C057C_opts" hidden="1">"1, 2, 1, False, 2, False, False, , 1, False, False, 2, 1"</definedName>
    <definedName name="cb_sChartF1C0A0D_opts" hidden="1">"1, 8, 1, False, 2, False, False, , 1, False, True, 1, 1"</definedName>
    <definedName name="cb_sChartF1C9DF0_opts" hidden="1">"1, 8, 1, False, 2, False, False, , 1, False, True, 1, 2"</definedName>
    <definedName name="cb_sChartF1F24F5_opts" hidden="1">"1, 8, 1, False, 2, False, False, , 1, False, True, 1, 2"</definedName>
    <definedName name="cb_Size_by_height_and_widthChart_16_opts" hidden="1">"1, 4, 1, False, 2, False, False, , 0, False, False, 1, 1"</definedName>
    <definedName name="cb_Size_by_height_and_widthChart_7_opts" hidden="1">"1, 4, 1, False, 2, False, False, , 0, False, False, 1, 1"</definedName>
    <definedName name="cb_Size_by_height_and_widthChart_8_opts" hidden="1">"1, 4, 1, False, 2, False, False, , 0, False, False, 1, 1"</definedName>
    <definedName name="cba" localSheetId="0">#REF!</definedName>
    <definedName name="cba" localSheetId="1">#REF!</definedName>
    <definedName name="cba">#REF!</definedName>
    <definedName name="CBN_Classification" localSheetId="0">#REF!</definedName>
    <definedName name="CBN_Classification" localSheetId="1">#REF!</definedName>
    <definedName name="CBN_Classification">#REF!</definedName>
    <definedName name="CBON" localSheetId="0">#REF!</definedName>
    <definedName name="CBON" localSheetId="1">#REF!</definedName>
    <definedName name="CBON">#REF!</definedName>
    <definedName name="CBond">#REF!</definedName>
    <definedName name="cc" hidden="1">#REF!</definedName>
    <definedName name="CC_Inv_Var" localSheetId="0">#REF!</definedName>
    <definedName name="CC_Inv_Var" localSheetId="1">#REF!</definedName>
    <definedName name="CC_Inv_Var">#REF!</definedName>
    <definedName name="ccc">#REF!</definedName>
    <definedName name="ccccccc" hidden="1">{"'Sheet1'!$L$16"}</definedName>
    <definedName name="ccccccc1" hidden="1">{#N/A,#N/A,FALSE,"Margin_Detail";#N/A,#N/A,FALSE,"Margin";#N/A,#N/A,FALSE,"JTD_Margin Detail";#N/A,#N/A,FALSE,"JTD Margin";#N/A,#N/A,FALSE,"Cashflow Detail for Balance ";#N/A,#N/A,FALSE,"Balance"}</definedName>
    <definedName name="cccccccc" hidden="1">{#N/A,#N/A,FALSE,"Margin_Detail";#N/A,#N/A,FALSE,"Margin";#N/A,#N/A,FALSE,"JTD_Margin Detail";#N/A,#N/A,FALSE,"JTD Margin";#N/A,#N/A,FALSE,"Cashflow Detail for Balance ";#N/A,#N/A,FALSE,"Balance"}</definedName>
    <definedName name="ccvfvf" hidden="1">#REF!</definedName>
    <definedName name="CCYSCENARIO" localSheetId="0">#REF!</definedName>
    <definedName name="CCYSCENARIO" localSheetId="1">#REF!</definedName>
    <definedName name="CCYSCENARIO">#REF!</definedName>
    <definedName name="CCYTABLE" localSheetId="0">#REF!</definedName>
    <definedName name="CCYTABLE" localSheetId="1">#REF!</definedName>
    <definedName name="CCYTABLE">#REF!</definedName>
    <definedName name="CCYVARIABLE" localSheetId="0">#REF!</definedName>
    <definedName name="CCYVARIABLE" localSheetId="1">#REF!</definedName>
    <definedName name="CCYVARIABLE">#REF!</definedName>
    <definedName name="cdcd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cde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cdir">#REF!</definedName>
    <definedName name="CER">#REF!</definedName>
    <definedName name="cert_age">#REF!</definedName>
    <definedName name="cert_contri">#REF!</definedName>
    <definedName name="cert_covercd">#REF!</definedName>
    <definedName name="cert_dif">#REF!</definedName>
    <definedName name="cert_expiryage">#REF!</definedName>
    <definedName name="cert_expirydate">#REF!</definedName>
    <definedName name="cert_freq">#REF!</definedName>
    <definedName name="cert_freqval">#REF!</definedName>
    <definedName name="cert_inceptdate">#REF!</definedName>
    <definedName name="cert_index">#REF!</definedName>
    <definedName name="cert_no">#REF!</definedName>
    <definedName name="cert_sex">#REF!</definedName>
    <definedName name="cert_smoker">#REF!</definedName>
    <definedName name="cert_term">#REF!</definedName>
    <definedName name="Certified_Cheques" localSheetId="0">#REF!</definedName>
    <definedName name="Certified_Cheques" localSheetId="1">#REF!</definedName>
    <definedName name="Certified_Cheques">#REF!</definedName>
    <definedName name="CF">#REF!</definedName>
    <definedName name="CF_begcash" localSheetId="0">#REF!</definedName>
    <definedName name="CF_begcash" localSheetId="1">#REF!</definedName>
    <definedName name="CF_begcash">#REF!</definedName>
    <definedName name="CF_capex" localSheetId="0">#REF!</definedName>
    <definedName name="CF_capex" localSheetId="1">#REF!</definedName>
    <definedName name="CF_capex">#REF!</definedName>
    <definedName name="CF_commondiv" localSheetId="0">#REF!</definedName>
    <definedName name="CF_commondiv" localSheetId="1">#REF!</definedName>
    <definedName name="CF_commondiv">#REF!</definedName>
    <definedName name="CF_convertdebt">#REF!</definedName>
    <definedName name="CF_deferredtaxes">#REF!</definedName>
    <definedName name="CF_deprec">#REF!</definedName>
    <definedName name="CF_equity">#REF!</definedName>
    <definedName name="CF_gwamort">#REF!</definedName>
    <definedName name="CF_intangiblesamort">#REF!</definedName>
    <definedName name="CF_minority">#REF!</definedName>
    <definedName name="CF_netinc">#REF!</definedName>
    <definedName name="CF_NWC">#REF!</definedName>
    <definedName name="CF_othernonoper">#REF!</definedName>
    <definedName name="CF_otheroper">#REF!</definedName>
    <definedName name="CF_revolver">#REF!</definedName>
    <definedName name="CF_straightdebt">#REF!</definedName>
    <definedName name="CFA_CY">#REF!</definedName>
    <definedName name="CFA_Pln">#REF!</definedName>
    <definedName name="CFA_PY">#REF!</definedName>
    <definedName name="cferer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cfgg" hidden="1">{"'Sheet1'!$L$16"}</definedName>
    <definedName name="CFI">#REF!</definedName>
    <definedName name="CFI_NA">#REF!</definedName>
    <definedName name="CFIFL">#REF!</definedName>
    <definedName name="CFl" hidden="1">{"'MNT'!$AE$4:$AN$34"}</definedName>
    <definedName name="CG">#REF!</definedName>
    <definedName name="CG_CLAIM">#REF!</definedName>
    <definedName name="CG_COMM">#REF!</definedName>
    <definedName name="CG_EXP">#REF!</definedName>
    <definedName name="CG_IBNR">#REF!</definedName>
    <definedName name="CG_PREM">#REF!</definedName>
    <definedName name="CG_UPR">#REF!</definedName>
    <definedName name="ch">#REF!</definedName>
    <definedName name="CH_10yr">#REF!</definedName>
    <definedName name="CH_A">#REF!</definedName>
    <definedName name="Chan">#REF!</definedName>
    <definedName name="ChangeInCommonEquity">#REF!</definedName>
    <definedName name="ChangeInConvertiblePreferredStock">#REF!</definedName>
    <definedName name="ChangeInDeferredCompensation">#REF!</definedName>
    <definedName name="ChangeInStraightPreferredStock">#REF!</definedName>
    <definedName name="ChangeN">#REF!</definedName>
    <definedName name="ChangeN1">#REF!</definedName>
    <definedName name="channel" localSheetId="0">#REF!</definedName>
    <definedName name="channel" localSheetId="1">#REF!</definedName>
    <definedName name="channel">#REF!</definedName>
    <definedName name="Channels" localSheetId="0">#REF!</definedName>
    <definedName name="Channels" localSheetId="1">#REF!</definedName>
    <definedName name="Channels">#REF!</definedName>
    <definedName name="CHARGE" localSheetId="0">#REF!</definedName>
    <definedName name="CHARGE" localSheetId="1">#REF!</definedName>
    <definedName name="CHARGE">#REF!</definedName>
    <definedName name="CHARGE1">#REF!</definedName>
    <definedName name="CHARGES" localSheetId="0">#REF!</definedName>
    <definedName name="CHARGES" localSheetId="1">#REF!</definedName>
    <definedName name="CHARGES">#REF!</definedName>
    <definedName name="CHARGES1296" localSheetId="0">#REF!</definedName>
    <definedName name="CHARGES1296" localSheetId="1">#REF!</definedName>
    <definedName name="CHARGES1296">#REF!</definedName>
    <definedName name="chargings" localSheetId="0">#REF!</definedName>
    <definedName name="chargings" localSheetId="1">#REF!</definedName>
    <definedName name="chargings">#REF!</definedName>
    <definedName name="Charles_Ochonogor">#REF!</definedName>
    <definedName name="chart" localSheetId="0" hidden="1">{#N/A,#N/A,FALSE,"Aging Summary";#N/A,#N/A,FALSE,"Ratio Analysis";#N/A,#N/A,FALSE,"Test 120 Day Accts";#N/A,#N/A,FALSE,"Tickmarks"}</definedName>
    <definedName name="chart" localSheetId="1" hidden="1">{#N/A,#N/A,FALSE,"Aging Summary";#N/A,#N/A,FALSE,"Ratio Analysis";#N/A,#N/A,FALSE,"Test 120 Day Accts";#N/A,#N/A,FALSE,"Tickmarks"}</definedName>
    <definedName name="chart" hidden="1">{#N/A,#N/A,FALSE,"Aging Summary";#N/A,#N/A,FALSE,"Ratio Analysis";#N/A,#N/A,FALSE,"Test 120 Day Accts";#N/A,#N/A,FALSE,"Tickmarks"}</definedName>
    <definedName name="CHECK">#REF!</definedName>
    <definedName name="chi" localSheetId="0">#REF!</definedName>
    <definedName name="chi" localSheetId="1">#REF!</definedName>
    <definedName name="chi">#REF!</definedName>
    <definedName name="chietchai2" hidden="1">{"'Sheet1'!$L$16"}</definedName>
    <definedName name="chij" localSheetId="0">#REF!</definedName>
    <definedName name="chij" localSheetId="1">#REF!</definedName>
    <definedName name="chij">#REF!</definedName>
    <definedName name="chijikes" localSheetId="0">#REF!</definedName>
    <definedName name="chijikes" localSheetId="1">#REF!</definedName>
    <definedName name="chijikes">#REF!</definedName>
    <definedName name="chijikes1">#REF!</definedName>
    <definedName name="Chile">#REF!</definedName>
    <definedName name="chilk" hidden="1">{"'Sheet1'!$L$16"}</definedName>
    <definedName name="chk_v">#REF!</definedName>
    <definedName name="chl" hidden="1">{"'Sheet1'!$L$16"}</definedName>
    <definedName name="chooser">#REF!</definedName>
    <definedName name="christmas1">#REF!</definedName>
    <definedName name="chuyen" hidden="1">{"'Sheet1'!$L$16"}</definedName>
    <definedName name="CI" localSheetId="0">#REF!</definedName>
    <definedName name="CI" localSheetId="1">#REF!</definedName>
    <definedName name="CI">#REF!</definedName>
    <definedName name="ciao" hidden="1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CIT">#REF!</definedName>
    <definedName name="CITY" localSheetId="0">#REF!</definedName>
    <definedName name="CITY" localSheetId="1">#REF!</definedName>
    <definedName name="CITY">#REF!</definedName>
    <definedName name="ckhm" localSheetId="0">#REF!</definedName>
    <definedName name="ckhm" localSheetId="1">#REF!</definedName>
    <definedName name="ckhm">#REF!</definedName>
    <definedName name="ckoica" hidden="1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ckr" localSheetId="0">#REF!</definedName>
    <definedName name="ckr" localSheetId="1">#REF!</definedName>
    <definedName name="ckr">#REF!</definedName>
    <definedName name="CL_APE_Adj">#REF!</definedName>
    <definedName name="Cl_RDR">#REF!</definedName>
    <definedName name="claim_accu">#REF!</definedName>
    <definedName name="Claim_amount">#REF!</definedName>
    <definedName name="Claims_PPPM_Farewell" localSheetId="0">#REF!</definedName>
    <definedName name="Claims_PPPM_Farewell" localSheetId="1">#REF!</definedName>
    <definedName name="Claims_PPPM_Farewell">#REF!</definedName>
    <definedName name="Claims_PPPM_HCP" localSheetId="0">#REF!</definedName>
    <definedName name="Claims_PPPM_HCP" localSheetId="1">#REF!</definedName>
    <definedName name="Claims_PPPM_HCP">#REF!</definedName>
    <definedName name="Claims_PPPM_Premier" localSheetId="0">#REF!</definedName>
    <definedName name="Claims_PPPM_Premier" localSheetId="1">#REF!</definedName>
    <definedName name="Claims_PPPM_Premier">#REF!</definedName>
    <definedName name="Claims_PPPM_PrudentLife">#REF!</definedName>
    <definedName name="Claims_Ratio">#REF!</definedName>
    <definedName name="Class">#REF!</definedName>
    <definedName name="Class_Flash">#REF!</definedName>
    <definedName name="Class_Flash_Long">#REF!</definedName>
    <definedName name="CLASSIFI">#REF!</definedName>
    <definedName name="Claw_Exp_Var">#REF!</definedName>
    <definedName name="CLEAN_A">#REF!</definedName>
    <definedName name="CLEAN_B">#REF!</definedName>
    <definedName name="CLEAN_C">#REF!</definedName>
    <definedName name="CLEAN_D">#REF!</definedName>
    <definedName name="CLEAN_E">#REF!</definedName>
    <definedName name="CLEAN_F">#REF!</definedName>
    <definedName name="CLEAN_H">#REF!</definedName>
    <definedName name="CLI" localSheetId="0">#REF!</definedName>
    <definedName name="CLI" localSheetId="1">#REF!</definedName>
    <definedName name="CLI">#REF!</definedName>
    <definedName name="CLIENT" localSheetId="0">#REF!</definedName>
    <definedName name="CLIENT" localSheetId="1">#REF!</definedName>
    <definedName name="CLIENT">#REF!</definedName>
    <definedName name="clientexps" localSheetId="0">#REF!</definedName>
    <definedName name="clientexps" localSheetId="1">#REF!</definedName>
    <definedName name="clientexps">#REF!</definedName>
    <definedName name="ClientName">#REF!</definedName>
    <definedName name="clifford">#REF!</definedName>
    <definedName name="cljcfvkih">#REF!</definedName>
    <definedName name="Clomy">#REF!</definedName>
    <definedName name="Close">#REF!</definedName>
    <definedName name="Closedate">#REF!</definedName>
    <definedName name="Closerestate">#REF!</definedName>
    <definedName name="closesamp">#REF!</definedName>
    <definedName name="CloseUR1PC">#REF!</definedName>
    <definedName name="CLRApril">#REF!</definedName>
    <definedName name="Cls">#REF!</definedName>
    <definedName name="ClubVehicle">#REF!</definedName>
    <definedName name="Cluster">#REF!</definedName>
    <definedName name="CM">#REF!</definedName>
    <definedName name="cmdir">#REF!</definedName>
    <definedName name="CMLOpen" localSheetId="0">#REF!</definedName>
    <definedName name="CMLOpen" localSheetId="1">#REF!</definedName>
    <definedName name="CMLOpen">#REF!</definedName>
    <definedName name="cmrun">#REF!</definedName>
    <definedName name="CN">#REF!</definedName>
    <definedName name="CNY" localSheetId="0">#REF!</definedName>
    <definedName name="CNY" localSheetId="1">#REF!</definedName>
    <definedName name="CNY">#REF!</definedName>
    <definedName name="COA_BAL_SHEET" localSheetId="0">#REF!</definedName>
    <definedName name="COA_BAL_SHEET" localSheetId="1">#REF!</definedName>
    <definedName name="COA_BAL_SHEET">#REF!</definedName>
    <definedName name="COA_P_L" localSheetId="0">#REF!</definedName>
    <definedName name="COA_P_L" localSheetId="1">#REF!</definedName>
    <definedName name="COA_P_L">#REF!</definedName>
    <definedName name="coccat" hidden="1">{"'Sheet1'!$L$16"}</definedName>
    <definedName name="code">#REF!</definedName>
    <definedName name="Code_T2">#REF!</definedName>
    <definedName name="Code_T4">#REF!</definedName>
    <definedName name="codedept1" localSheetId="0">#REF!</definedName>
    <definedName name="codedept1" localSheetId="1">#REF!</definedName>
    <definedName name="codedept1">#REF!</definedName>
    <definedName name="codedept2" localSheetId="0">#REF!</definedName>
    <definedName name="codedept2" localSheetId="1">#REF!</definedName>
    <definedName name="codedept2">#REF!</definedName>
    <definedName name="codedept3" localSheetId="0">#REF!</definedName>
    <definedName name="codedept3" localSheetId="1">#REF!</definedName>
    <definedName name="codedept3">#REF!</definedName>
    <definedName name="CODEDEPT4">"COA!$I$1:$J$26"</definedName>
    <definedName name="COE">#REF!</definedName>
    <definedName name="cohorts">#REF!</definedName>
    <definedName name="COLL_OFF">#REF!</definedName>
    <definedName name="CollectRate">#REF!</definedName>
    <definedName name="Colombia" localSheetId="0">#REF!</definedName>
    <definedName name="Colombia" localSheetId="1">#REF!</definedName>
    <definedName name="Colombia">#REF!</definedName>
    <definedName name="Column">#REF!</definedName>
    <definedName name="Column_Lookups" localSheetId="0">#REF!</definedName>
    <definedName name="Column_Lookups" localSheetId="1">#REF!</definedName>
    <definedName name="Column_Lookups">#REF!</definedName>
    <definedName name="Combination">#REF!</definedName>
    <definedName name="Combined" localSheetId="0">#REF!</definedName>
    <definedName name="Combined" localSheetId="1">#REF!</definedName>
    <definedName name="Combined">#REF!</definedName>
    <definedName name="Combined_capital" localSheetId="0">#REF!</definedName>
    <definedName name="Combined_capital" localSheetId="1">#REF!</definedName>
    <definedName name="Combined_capital">#REF!</definedName>
    <definedName name="Combined_capital_APE" localSheetId="0">#REF!</definedName>
    <definedName name="Combined_capital_APE" localSheetId="1">#REF!</definedName>
    <definedName name="Combined_capital_APE">#REF!</definedName>
    <definedName name="Combined_capital_APE2">#REF!</definedName>
    <definedName name="Combined_capital2">#REF!</definedName>
    <definedName name="COMBINED_CASH_F">#REF!</definedName>
    <definedName name="COMBINED_P_L">#REF!</definedName>
    <definedName name="Combined_value" localSheetId="0">#REF!</definedName>
    <definedName name="Combined_value" localSheetId="1">#REF!</definedName>
    <definedName name="Combined_value">#REF!</definedName>
    <definedName name="Combined_value_APE" localSheetId="0">#REF!</definedName>
    <definedName name="Combined_value_APE" localSheetId="1">#REF!</definedName>
    <definedName name="Combined_value_APE">#REF!</definedName>
    <definedName name="Combined_value_APE2" localSheetId="0">#REF!</definedName>
    <definedName name="Combined_value_APE2" localSheetId="1">#REF!</definedName>
    <definedName name="Combined_value_APE2">#REF!</definedName>
    <definedName name="Combined_value2">#REF!</definedName>
    <definedName name="comChange" localSheetId="0">#REF!</definedName>
    <definedName name="comChange" localSheetId="1">#REF!</definedName>
    <definedName name="comChange">#REF!</definedName>
    <definedName name="COMFEE" localSheetId="0">#REF!</definedName>
    <definedName name="COMFEE" localSheetId="1">#REF!</definedName>
    <definedName name="COMFEE">#REF!</definedName>
    <definedName name="Comm">#REF!</definedName>
    <definedName name="Comm_08f6a">#REF!</definedName>
    <definedName name="Comm_08f7">#REF!</definedName>
    <definedName name="Comm_08f8">#REF!</definedName>
    <definedName name="Comm_08f9">#REF!</definedName>
    <definedName name="Comm_09f1">#REF!</definedName>
    <definedName name="Comm_09f2">#REF!</definedName>
    <definedName name="Comm_09f3">#REF!</definedName>
    <definedName name="Comm_09f4">#REF!</definedName>
    <definedName name="Comm_09f5">#REF!</definedName>
    <definedName name="Comm_09f6">#REF!</definedName>
    <definedName name="Comm_09f6a">#REF!</definedName>
    <definedName name="Comm_09f7">#REF!</definedName>
    <definedName name="Comm_09f8">#REF!</definedName>
    <definedName name="Comm_09f9">#REF!</definedName>
    <definedName name="Comm_8f3">#REF!</definedName>
    <definedName name="COMM_BANK_GRP_IKEJA" localSheetId="0">#REF!</definedName>
    <definedName name="COMM_BANK_GRP_IKEJA" localSheetId="1">#REF!</definedName>
    <definedName name="COMM_BANK_GRP_IKEJA">#REF!</definedName>
    <definedName name="COMM_CONS_PSG_GRP" localSheetId="0">#REF!</definedName>
    <definedName name="COMM_CONS_PSG_GRP" localSheetId="1">#REF!</definedName>
    <definedName name="COMM_CONS_PSG_GRP">#REF!</definedName>
    <definedName name="COMM_DIRECTOR" localSheetId="0">#REF!</definedName>
    <definedName name="COMM_DIRECTOR" localSheetId="1">#REF!</definedName>
    <definedName name="COMM_DIRECTOR">#REF!</definedName>
    <definedName name="comm_plus_update_belife" localSheetId="0">#REF!</definedName>
    <definedName name="comm_plus_update_belife" localSheetId="1">#REF!</definedName>
    <definedName name="comm_plus_update_belife">#REF!</definedName>
    <definedName name="Comm00">#REF!</definedName>
    <definedName name="CommApportion">#REF!</definedName>
    <definedName name="Commentary_by_Business_Unit___June_2006">#REF!</definedName>
    <definedName name="CommissionRates">#REF!</definedName>
    <definedName name="Commit">#REF!</definedName>
    <definedName name="commondiv" localSheetId="0">#REF!</definedName>
    <definedName name="commondiv" localSheetId="1">#REF!</definedName>
    <definedName name="commondiv">#REF!</definedName>
    <definedName name="Company">#REF!</definedName>
    <definedName name="Company_OH">#REF!</definedName>
    <definedName name="COMPANY_SEC" localSheetId="0">#REF!</definedName>
    <definedName name="COMPANY_SEC" localSheetId="1">#REF!</definedName>
    <definedName name="COMPANY_SEC">#REF!</definedName>
    <definedName name="COMPARATIVE_ANA" localSheetId="0">#REF!</definedName>
    <definedName name="COMPARATIVE_ANA" localSheetId="1">#REF!</definedName>
    <definedName name="COMPARATIVE_ANA">#REF!</definedName>
    <definedName name="Comparison_Graph">#REF!</definedName>
    <definedName name="Competitor_Comparison">#REF!</definedName>
    <definedName name="compil3" localSheetId="0">#REF!</definedName>
    <definedName name="compil3" localSheetId="1">#REF!</definedName>
    <definedName name="compil3">#REF!</definedName>
    <definedName name="Component">"Assets"</definedName>
    <definedName name="Component_100">"Off B/Sheet &amp; B/S Netting"</definedName>
    <definedName name="Component_1000">"Derivatives &amp; CAD"</definedName>
    <definedName name="Component_1010">"Derivatives &amp; CAD"</definedName>
    <definedName name="Component_1020">"Derivatives &amp; CAD"</definedName>
    <definedName name="Component_1030">"Derivatives &amp; CAD"</definedName>
    <definedName name="Component_1040">"Derivatives &amp; CAD"</definedName>
    <definedName name="Component_1050">"Derivatives &amp; CAD"</definedName>
    <definedName name="Component_1060">"Derivatives &amp; CAD"</definedName>
    <definedName name="Component_1070">"Derivatives &amp; CAD"</definedName>
    <definedName name="Component_1080">"Derivatives &amp; CAD"</definedName>
    <definedName name="Component_1090">"Derivatives &amp; CAD"</definedName>
    <definedName name="Component_110">"Off Balance Sheet &amp; BS Netting"</definedName>
    <definedName name="Component_1100">"Derivatives &amp; CAD"</definedName>
    <definedName name="Component_1110">"Derivatives &amp; CAD"</definedName>
    <definedName name="Component_1120">"Derivatives &amp; CAD"</definedName>
    <definedName name="Component_1130">"Derivatives &amp; CAD"</definedName>
    <definedName name="Component_1140">"Derivatives &amp; CAD"</definedName>
    <definedName name="Component_1150">"Derivatives &amp; CAD"</definedName>
    <definedName name="Component_1160">"Derivatives &amp; CAD"</definedName>
    <definedName name="Component_1170">"Derivatives &amp; CAD"</definedName>
    <definedName name="Component_1180">"Derivatives &amp; CAD"</definedName>
    <definedName name="Component_1190">"Derivatives &amp; CAD"</definedName>
    <definedName name="Component_120">"Off Balance Sheet &amp; BS Netting"</definedName>
    <definedName name="Component_1200">"Derivatives &amp; CAD"</definedName>
    <definedName name="Component_1210">"Derivatives &amp; CAD"</definedName>
    <definedName name="Component_1220">"Derivatives &amp; CAD"</definedName>
    <definedName name="Component_1230">"Off B/Sheet &amp; B/S Netting"</definedName>
    <definedName name="Component_1240">"Off B/Sheet &amp; B/S Netting"</definedName>
    <definedName name="Component_1250">"Off B/Sheet &amp; B/S Netting"</definedName>
    <definedName name="Component_1260">"Off B/Sheet &amp; B/S Netting"</definedName>
    <definedName name="Component_1270">"Off B/Sheet &amp; B/S Netting"</definedName>
    <definedName name="Component_1280">"Off B/Sheet &amp; B/S Netting"</definedName>
    <definedName name="Component_1290">"Off B/Sheet &amp; B/S Netting"</definedName>
    <definedName name="Component_130">"Off Balance Sheet &amp; BS Netting"</definedName>
    <definedName name="Component_1300">"Off B/Sheet &amp; B/S Netting"</definedName>
    <definedName name="Component_1310">"Off B/Sheet &amp; B/S Netting"</definedName>
    <definedName name="Component_1320">"Off Balance Sheet &amp; BS Netting"</definedName>
    <definedName name="Component_1330">"Off Balance Sheet &amp; BS Netting"</definedName>
    <definedName name="Component_1340">"Off Balance Sheet &amp; BS Netting"</definedName>
    <definedName name="Component_1350">"Off Balance Sheet &amp; BS Netting"</definedName>
    <definedName name="Component_1360">"Off Balance Sheet &amp; BS Netting"</definedName>
    <definedName name="Component_1370">"Off Balance Sheet &amp; BS Netting"</definedName>
    <definedName name="Component_1380">"Off Balance Sheet &amp; BS Netting"</definedName>
    <definedName name="Component_1390">"Off B/Sheet &amp; B/S Netting"</definedName>
    <definedName name="Component_140">"Off Balance Sheet &amp; BS Netting"</definedName>
    <definedName name="Component_1400">"Off BSheet &amp; BS Netting"</definedName>
    <definedName name="Component_1410">"Off BSheet &amp; BS Netting"</definedName>
    <definedName name="Component_1420">"Off Balance Sheet &amp; BS Netting"</definedName>
    <definedName name="Component_1430">"Off Balance Sheet &amp; BS Netting"</definedName>
    <definedName name="Component_1440">"Off Balance Sheet &amp; BS Netting"</definedName>
    <definedName name="Component_1450">"Off Balance Sheet &amp; BS Netting"</definedName>
    <definedName name="Component_1460">"Off Balance Sheet &amp; BS Netting"</definedName>
    <definedName name="Component_1470">"Off Balance Sheet &amp; BS Netting"</definedName>
    <definedName name="Component_1480">"Off Balance Sheet &amp; BS Netting"</definedName>
    <definedName name="Component_1490">"Off Balance Sheet &amp; BS Netting"</definedName>
    <definedName name="Component_150">"Off Balance Sheet &amp; BS Netting"</definedName>
    <definedName name="Component_1500">"Off Balance Sheet &amp; BS Netting"</definedName>
    <definedName name="Component_1510">"Liabilities"</definedName>
    <definedName name="Component_1520">"Liabilities"</definedName>
    <definedName name="Component_1530">"Liabilities"</definedName>
    <definedName name="Component_1540">"Liabilities"</definedName>
    <definedName name="Component_1550">"Liabilities"</definedName>
    <definedName name="Component_1560">"Liabilities"</definedName>
    <definedName name="Component_1570">"Liabilities"</definedName>
    <definedName name="Component_1580">"Liabilities"</definedName>
    <definedName name="Component_1590">"Liabilities"</definedName>
    <definedName name="Component_160">"Off Balance Sheet &amp; BS Netting"</definedName>
    <definedName name="Component_1600">"Liabilities"</definedName>
    <definedName name="Component_1610">"Liabilities"</definedName>
    <definedName name="Component_1620">"Liabilities"</definedName>
    <definedName name="Component_1630">"Liabilities"</definedName>
    <definedName name="Component_1640">"Liabilities"</definedName>
    <definedName name="Component_1650">"Liabilities"</definedName>
    <definedName name="Component_1660">"Liabilities"</definedName>
    <definedName name="Component_1670">"Liabilities"</definedName>
    <definedName name="Component_1680">"Liabilities"</definedName>
    <definedName name="Component_1690">"Liabilities"</definedName>
    <definedName name="Component_170">"Off Balance Sheet &amp; BS Netting"</definedName>
    <definedName name="Component_1700">"Liabilities"</definedName>
    <definedName name="Component_1710">"Liabilities"</definedName>
    <definedName name="Component_1720">"Liabilities"</definedName>
    <definedName name="Component_1730">"Liabilities"</definedName>
    <definedName name="Component_1740">"Liabilities"</definedName>
    <definedName name="Component_1750">"Liabilities"</definedName>
    <definedName name="Component_1760">"Liabilities"</definedName>
    <definedName name="Component_1770">"Liabilities"</definedName>
    <definedName name="Component_1780">"Profit &amp; Loss"</definedName>
    <definedName name="Component_1790">"Profit &amp; Loss"</definedName>
    <definedName name="Component_180">"Off B/Sheet &amp; B/S Netting"</definedName>
    <definedName name="Component_1800">"Profit &amp; Loss"</definedName>
    <definedName name="Component_1810">"Profit &amp; Loss"</definedName>
    <definedName name="Component_1820">"Profit &amp; Loss"</definedName>
    <definedName name="Component_1830">"Profit &amp; Loss"</definedName>
    <definedName name="Component_1840">"Profit &amp; Loss"</definedName>
    <definedName name="Component_1850">"Profit &amp; Loss"</definedName>
    <definedName name="Component_1860">"Profit &amp; Loss"</definedName>
    <definedName name="Component_1870">"Profit &amp; Loss"</definedName>
    <definedName name="Component_1880">"Profit &amp; Loss"</definedName>
    <definedName name="Component_1890">"Profit &amp; Loss"</definedName>
    <definedName name="Component_190">"Off BSheet &amp; BS Netting"</definedName>
    <definedName name="Component_1900">"Av B/S &amp; Misc"</definedName>
    <definedName name="Component_1910">"Av B/S &amp; Misc"</definedName>
    <definedName name="Component_1920">"Av B/S &amp; Misc"</definedName>
    <definedName name="Component_1930">"Av B/S &amp; Misc"</definedName>
    <definedName name="Component_1940">"Av B/S &amp; Misc"</definedName>
    <definedName name="Component_1950">"Av B/S &amp; Misc"</definedName>
    <definedName name="Component_1960">"Av B/S &amp; Misc"</definedName>
    <definedName name="Component_1970">"Av B/S &amp; Misc"</definedName>
    <definedName name="Component_1980">"Av B/S &amp; Misc"</definedName>
    <definedName name="Component_1990">"Av B/S &amp; Misc"</definedName>
    <definedName name="Component_20">"Off B/Sheet &amp; B/S Netting"</definedName>
    <definedName name="Component_200">"Off BSheet &amp; BS Netting"</definedName>
    <definedName name="Component_2000">"Av B/S &amp; Misc"</definedName>
    <definedName name="Component_2010">"Av B/S &amp; Misc"</definedName>
    <definedName name="Component_2020">"Av B/S &amp; Misc"</definedName>
    <definedName name="Component_2030">"Av B/S &amp; Misc"</definedName>
    <definedName name="Component_2040">"Derivatives &amp; CAD"</definedName>
    <definedName name="Component_2050">"Derivatives &amp; CAD"</definedName>
    <definedName name="Component_2060">"Derivatives &amp; CAD"</definedName>
    <definedName name="Component_2070">"Derivatives &amp; CAD"</definedName>
    <definedName name="Component_2080">"Derivatives &amp; CAD"</definedName>
    <definedName name="Component_2090">"Derivatives &amp; CAD"</definedName>
    <definedName name="Component_210">"Off Balance Sheet &amp; BS Netting"</definedName>
    <definedName name="Component_2100">"Derivatives &amp; CAD"</definedName>
    <definedName name="Component_2110">"Derivatives &amp; CAD"</definedName>
    <definedName name="Component_2120">"Derivatives &amp; CAD"</definedName>
    <definedName name="Component_2130">"Derivatives &amp; CAD"</definedName>
    <definedName name="Component_2140">"Derivatives &amp; CAD"</definedName>
    <definedName name="Component_2150">"Derivatives &amp; CAD"</definedName>
    <definedName name="Component_2160">"Derivatives &amp; CAD"</definedName>
    <definedName name="Component_2170">"Derivatives &amp; CAD"</definedName>
    <definedName name="Component_2180">"Derivatives &amp; CAD"</definedName>
    <definedName name="Component_2190">"Derivatives &amp; CAD"</definedName>
    <definedName name="Component_220">"Off Balance Sheet &amp; BS Netting"</definedName>
    <definedName name="Component_2200">"Derivatives &amp; CAD"</definedName>
    <definedName name="Component_2210">"Derivatives &amp; CAD"</definedName>
    <definedName name="Component_2220">"Derivatives &amp; CAD"</definedName>
    <definedName name="Component_2230">"Derivatives &amp; CAD"</definedName>
    <definedName name="Component_2240">"Derivatives &amp; CAD"</definedName>
    <definedName name="Component_2250">"Derivatives &amp; CAD"</definedName>
    <definedName name="Component_2260">"Derivatives &amp; CAD"</definedName>
    <definedName name="Component_2270">"Derivatives &amp; CAD"</definedName>
    <definedName name="Component_2280">"Derivatives &amp; CAD"</definedName>
    <definedName name="Component_2290">"Derivatives &amp; CAD"</definedName>
    <definedName name="Component_230">"Off Balance Sheet &amp; BS Netting"</definedName>
    <definedName name="Component_2300">"Derivatives &amp; CAD"</definedName>
    <definedName name="Component_2310">"Derivatives &amp; CAD"</definedName>
    <definedName name="Component_2320">"Derivatives &amp; CAD"</definedName>
    <definedName name="Component_2330">"Derivatives &amp; CAD"</definedName>
    <definedName name="Component_2340">"Derivatives &amp; CAD"</definedName>
    <definedName name="Component_2350">"Derivatives &amp; CAD"</definedName>
    <definedName name="Component_2360">"Derivatives &amp; CAD"</definedName>
    <definedName name="Component_2370">"Derivatives &amp; CAD"</definedName>
    <definedName name="Component_2380">"Derivatives &amp; CAD"</definedName>
    <definedName name="Component_2390">"Derivatives &amp; CAD"</definedName>
    <definedName name="Component_240">"Off Balance Sheet &amp; BS Netting"</definedName>
    <definedName name="Component_2400">"Derivatives &amp; CAD"</definedName>
    <definedName name="Component_2410">"Derivatives &amp; CAD"</definedName>
    <definedName name="Component_2420">"Derivatives &amp; CAD"</definedName>
    <definedName name="Component_2430">"Derivatives &amp; CAD"</definedName>
    <definedName name="Component_2440">"Derivatives &amp; CAD"</definedName>
    <definedName name="Component_2450">"Derivatives &amp; CAD"</definedName>
    <definedName name="Component_2460">"Derivatives &amp; CAD"</definedName>
    <definedName name="Component_2470">"Derivatives &amp; CAD"</definedName>
    <definedName name="Component_2480">"Off B/Sheet &amp; B/S Netting"</definedName>
    <definedName name="Component_2490">"Off B/Sheet &amp; B/S Netting"</definedName>
    <definedName name="Component_250">"Off Balance Sheet &amp; BS Netting"</definedName>
    <definedName name="Component_2500">"Off B/Sheet &amp; B/S Netting"</definedName>
    <definedName name="Component_2510">"Off B/Sheet &amp; B/S Netting"</definedName>
    <definedName name="Component_2520">"Off B/Sheet &amp; B/S Netting"</definedName>
    <definedName name="Component_2530">"Off B/Sheet &amp; B/S Netting"</definedName>
    <definedName name="Component_2540">"Off B/Sheet &amp; B/S Netting"</definedName>
    <definedName name="Component_2550">"Off B/Sheet &amp; B/S Netting"</definedName>
    <definedName name="Component_2560">"Off B/Sheet &amp; B/S Netting"</definedName>
    <definedName name="Component_2570">"Off Balance Sheet &amp; BS Netting"</definedName>
    <definedName name="Component_2580">"Off Balance Sheet &amp; BS Netting"</definedName>
    <definedName name="Component_2590">"Off Balance Sheet &amp; BS Netting"</definedName>
    <definedName name="Component_260">"Off Balance Sheet &amp; BS Netting"</definedName>
    <definedName name="Component_2600">"Off Balance Sheet &amp; BS Netting"</definedName>
    <definedName name="Component_2610">"Off Balance Sheet &amp; BS Netting"</definedName>
    <definedName name="Component_2620">"Off Balance Sheet &amp; BS Netting"</definedName>
    <definedName name="Component_2630">"Off Balance Sheet &amp; BS Netting"</definedName>
    <definedName name="Component_2640">"Off B/Sheet &amp; B/S Netting"</definedName>
    <definedName name="Component_2650">"Off BSheet &amp; BS Netting"</definedName>
    <definedName name="Component_2660">"Off BSheet &amp; BS Netting"</definedName>
    <definedName name="Component_2670">"Off Balance Sheet &amp; BS Netting"</definedName>
    <definedName name="Component_2680">"Off Balance Sheet &amp; BS Netting"</definedName>
    <definedName name="Component_2690">"Off Balance Sheet &amp; BS Netting"</definedName>
    <definedName name="Component_270">"Off Balance Sheet &amp; BS Netting"</definedName>
    <definedName name="Component_2700">"Off Balance Sheet &amp; BS Netting"</definedName>
    <definedName name="Component_2710">"Off Balance Sheet &amp; BS Netting"</definedName>
    <definedName name="Component_2720">"Off Balance Sheet &amp; BS Netting"</definedName>
    <definedName name="Component_2730">"Off Balance Sheet &amp; BS Netting"</definedName>
    <definedName name="Component_2740">"Off Balance Sheet &amp; BS Netting"</definedName>
    <definedName name="Component_2750">"Off Balance Sheet &amp; BS Netting"</definedName>
    <definedName name="Component_2760">"Liabilities"</definedName>
    <definedName name="Component_2770">"Liabilities"</definedName>
    <definedName name="Component_2780">"Liabilities"</definedName>
    <definedName name="Component_2790">"Liabilities"</definedName>
    <definedName name="Component_280">"Off Balance Sheet &amp; BS Netting"</definedName>
    <definedName name="Component_2800">"Liabilities"</definedName>
    <definedName name="Component_2810">"Liabilities"</definedName>
    <definedName name="Component_2820">"Liabilities"</definedName>
    <definedName name="Component_2830">"Liabilities"</definedName>
    <definedName name="Component_2840">"Liabilities"</definedName>
    <definedName name="Component_2850">"Liabilities"</definedName>
    <definedName name="Component_2860">"Liabilities"</definedName>
    <definedName name="Component_2870">"Liabilities"</definedName>
    <definedName name="Component_2880">"Liabilities"</definedName>
    <definedName name="Component_2890">"Liabilities"</definedName>
    <definedName name="Component_290">"Off Balance Sheet &amp; BS Netting"</definedName>
    <definedName name="Component_2900">"Liabilities"</definedName>
    <definedName name="Component_2910">"Liabilities"</definedName>
    <definedName name="Component_2920">"Liabilities"</definedName>
    <definedName name="Component_2930">"Liabilities"</definedName>
    <definedName name="Component_2940">"Liabilities"</definedName>
    <definedName name="Component_2950">"Liabilities"</definedName>
    <definedName name="Component_2960">"Liabilities"</definedName>
    <definedName name="Component_2970">"Liabilities"</definedName>
    <definedName name="Component_2980">"Liabilities"</definedName>
    <definedName name="Component_2990">"Liabilities"</definedName>
    <definedName name="Component_30">"Off B/Sheet &amp; B/S Netting"</definedName>
    <definedName name="Component_300">"Liabilities"</definedName>
    <definedName name="Component_3000">"Liabilities"</definedName>
    <definedName name="Component_3010">"Liabilities"</definedName>
    <definedName name="Component_3020">"Profit &amp; Loss"</definedName>
    <definedName name="Component_3030">"Profit &amp; Loss"</definedName>
    <definedName name="Component_3040">"Profit &amp; Loss"</definedName>
    <definedName name="Component_3050">"Profit &amp; Loss"</definedName>
    <definedName name="Component_3060">"Profit &amp; Loss"</definedName>
    <definedName name="Component_3070">"Profit &amp; Loss"</definedName>
    <definedName name="Component_3080">"Profit &amp; Loss"</definedName>
    <definedName name="Component_3090">"Profit &amp; Loss"</definedName>
    <definedName name="Component_310">"Liabilities"</definedName>
    <definedName name="Component_3100">"Profit &amp; Loss"</definedName>
    <definedName name="Component_3110">"Profit &amp; Loss"</definedName>
    <definedName name="Component_3120">"Profit &amp; Loss"</definedName>
    <definedName name="Component_3130">"Profit &amp; Loss"</definedName>
    <definedName name="Component_3140">"Av B/S &amp; Misc"</definedName>
    <definedName name="Component_3150">"Av B/S &amp; Misc"</definedName>
    <definedName name="Component_3160">"Av B/S &amp; Misc"</definedName>
    <definedName name="Component_3170">"Av B/S &amp; Misc"</definedName>
    <definedName name="Component_3180">"Av B/S &amp; Misc"</definedName>
    <definedName name="Component_3190">"Av B/S &amp; Misc"</definedName>
    <definedName name="Component_320">"Liabilities"</definedName>
    <definedName name="Component_3200">"Av B/S &amp; Misc"</definedName>
    <definedName name="Component_3210">"Av B/S &amp; Misc"</definedName>
    <definedName name="Component_3220">"Av B/S &amp; Misc"</definedName>
    <definedName name="Component_3230">"Av B/S &amp; Misc"</definedName>
    <definedName name="Component_3240">"Av B/S &amp; Misc"</definedName>
    <definedName name="Component_3250">"Av B/S &amp; Misc"</definedName>
    <definedName name="Component_3260">"Av B/S &amp; Misc"</definedName>
    <definedName name="Component_3270">"Av B/S &amp; Misc"</definedName>
    <definedName name="Component_3280">"Derivatives &amp; CAD"</definedName>
    <definedName name="Component_3290">"Derivatives &amp; CAD"</definedName>
    <definedName name="Component_330">"Liabilities"</definedName>
    <definedName name="Component_3300">"Derivatives &amp; CAD"</definedName>
    <definedName name="Component_3310">"Derivatives &amp; CAD"</definedName>
    <definedName name="Component_3320">"Derivatives &amp; CAD"</definedName>
    <definedName name="Component_3330">"Derivatives &amp; CAD"</definedName>
    <definedName name="Component_3340">"Derivatives &amp; CAD"</definedName>
    <definedName name="Component_3350">"Derivatives &amp; CAD"</definedName>
    <definedName name="Component_3360">"Derivatives &amp; CAD"</definedName>
    <definedName name="Component_3370">"Derivatives &amp; CAD"</definedName>
    <definedName name="Component_3380">"Derivatives &amp; CAD"</definedName>
    <definedName name="Component_3390">"Derivatives &amp; CAD"</definedName>
    <definedName name="Component_340">"Liabilities"</definedName>
    <definedName name="Component_3400">"Derivatives &amp; CAD"</definedName>
    <definedName name="Component_3410">"Derivatives &amp; CAD"</definedName>
    <definedName name="Component_3420">"Derivatives &amp; CAD"</definedName>
    <definedName name="Component_3430">"Derivatives &amp; CAD"</definedName>
    <definedName name="Component_3440">"Derivatives &amp; CAD"</definedName>
    <definedName name="Component_3450">"Derivatives &amp; CAD"</definedName>
    <definedName name="Component_3460">"Derivatives &amp; CAD"</definedName>
    <definedName name="Component_3470">"Derivatives &amp; CAD"</definedName>
    <definedName name="Component_3480">"Derivatives &amp; CAD"</definedName>
    <definedName name="Component_3490">"Derivatives &amp; CAD"</definedName>
    <definedName name="Component_350">"Liabilities"</definedName>
    <definedName name="Component_3500">"Derivatives &amp; CAD"</definedName>
    <definedName name="Component_3510">"Derivatives &amp; CAD"</definedName>
    <definedName name="Component_3520">"Derivatives &amp; CAD"</definedName>
    <definedName name="Component_3530">"Derivatives &amp; CAD"</definedName>
    <definedName name="Component_3540">"Derivatives &amp; CAD"</definedName>
    <definedName name="Component_3550">"Derivatives &amp; CAD"</definedName>
    <definedName name="Component_3560">"Derivatives &amp; CAD"</definedName>
    <definedName name="Component_3570">"Derivatives &amp; CAD"</definedName>
    <definedName name="Component_3580">"Derivatives &amp; CAD"</definedName>
    <definedName name="Component_3590">"Derivatives &amp; CAD"</definedName>
    <definedName name="Component_360">"Liabilities"</definedName>
    <definedName name="Component_3600">"Derivatives &amp; CAD"</definedName>
    <definedName name="Component_3610">"Derivatives &amp; CAD"</definedName>
    <definedName name="Component_3620">"Derivatives &amp; CAD"</definedName>
    <definedName name="Component_3630">"Derivatives &amp; CAD"</definedName>
    <definedName name="Component_3640">"Derivatives &amp; CAD"</definedName>
    <definedName name="Component_3650">"Derivatives &amp; CAD"</definedName>
    <definedName name="Component_3660">"Derivatives &amp; CAD"</definedName>
    <definedName name="Component_3670">"Derivatives &amp; CAD"</definedName>
    <definedName name="Component_3680">"Derivatives &amp; CAD"</definedName>
    <definedName name="Component_3690">"Derivatives &amp; CAD"</definedName>
    <definedName name="Component_370">"Liabilities"</definedName>
    <definedName name="Component_3700">"Derivatives &amp; CAD"</definedName>
    <definedName name="Component_3710">"Derivatives &amp; CAD"</definedName>
    <definedName name="Component_380">"Liabilities"</definedName>
    <definedName name="Component_390">"Liabilities"</definedName>
    <definedName name="Component_40">"Off B/Sheet &amp; B/S Netting"</definedName>
    <definedName name="Component_400">"Liabilities"</definedName>
    <definedName name="Component_410">"Liabilities"</definedName>
    <definedName name="Component_420">"Liabilities"</definedName>
    <definedName name="Component_430">"Liabilities"</definedName>
    <definedName name="Component_440">"Liabilities"</definedName>
    <definedName name="Component_450">"Liabilities"</definedName>
    <definedName name="Component_460">"Liabilities"</definedName>
    <definedName name="Component_470">"Liabilities"</definedName>
    <definedName name="Component_480">"Liabilities"</definedName>
    <definedName name="Component_490">"Liabilities"</definedName>
    <definedName name="Component_50">"Off B/Sheet &amp; B/S Netting"</definedName>
    <definedName name="Component_500">"Liabilities"</definedName>
    <definedName name="Component_510">"Liabilities"</definedName>
    <definedName name="Component_520">"Liabilities"</definedName>
    <definedName name="Component_530">"Liabilities"</definedName>
    <definedName name="Component_540">"Profit &amp; Loss"</definedName>
    <definedName name="Component_550">"Profit &amp; Loss"</definedName>
    <definedName name="Component_560">"Profit &amp; Loss"</definedName>
    <definedName name="Component_570">"Profit &amp; Loss"</definedName>
    <definedName name="Component_580">"Profit &amp; Loss"</definedName>
    <definedName name="Component_590">"Profit &amp; Loss"</definedName>
    <definedName name="Component_60">"Off B/Sheet &amp; B/S Netting"</definedName>
    <definedName name="Component_600">"Profit &amp; Loss"</definedName>
    <definedName name="Component_610">"Profit &amp; Loss"</definedName>
    <definedName name="Component_620">"Profit &amp; Loss"</definedName>
    <definedName name="Component_630">"Profit &amp; Loss"</definedName>
    <definedName name="Component_640">"Profit &amp; Loss"</definedName>
    <definedName name="Component_650">"Av B/S &amp; Misc"</definedName>
    <definedName name="Component_660">"Av B/S &amp; Misc"</definedName>
    <definedName name="Component_670">"Av B/S &amp; Misc"</definedName>
    <definedName name="Component_680">"Av B/S &amp; Misc"</definedName>
    <definedName name="Component_690">"Av B/S &amp; Misc"</definedName>
    <definedName name="Component_70">"Off B/Sheet &amp; B/S Netting"</definedName>
    <definedName name="Component_700">"Av B/S &amp; Misc"</definedName>
    <definedName name="Component_710">"Av B/S &amp; Misc"</definedName>
    <definedName name="Component_720">"Av B/S &amp; Misc"</definedName>
    <definedName name="Component_730">"Av B/S &amp; Misc"</definedName>
    <definedName name="Component_740">"Av B/S &amp; Misc"</definedName>
    <definedName name="Component_750">"Av B/S &amp; Misc"</definedName>
    <definedName name="Component_760">"Av B/S &amp; Misc"</definedName>
    <definedName name="Component_770">"Av B/S &amp; Misc"</definedName>
    <definedName name="Component_780">"Av B/S &amp; Misc"</definedName>
    <definedName name="Component_790">"Derivatives &amp; CAD"</definedName>
    <definedName name="Component_80">"Off B/Sheet &amp; B/S Netting"</definedName>
    <definedName name="Component_800">"Derivatives &amp; CAD"</definedName>
    <definedName name="Component_810">"Derivatives &amp; CAD"</definedName>
    <definedName name="Component_820">"Derivatives &amp; CAD"</definedName>
    <definedName name="Component_830">"Derivatives &amp; CAD"</definedName>
    <definedName name="Component_840">"Derivatives &amp; CAD"</definedName>
    <definedName name="Component_850">"Derivatives &amp; CAD"</definedName>
    <definedName name="Component_860">"Derivatives &amp; CAD"</definedName>
    <definedName name="Component_870">"Derivatives &amp; CAD"</definedName>
    <definedName name="Component_880">"Derivatives &amp; CAD"</definedName>
    <definedName name="Component_890">"Derivatives &amp; CAD"</definedName>
    <definedName name="Component_90">"Off B/Sheet &amp; B/S Netting"</definedName>
    <definedName name="Component_900">"Derivatives &amp; CAD"</definedName>
    <definedName name="Component_910">"Derivatives &amp; CAD"</definedName>
    <definedName name="Component_920">"Derivatives &amp; CAD"</definedName>
    <definedName name="Component_930">"Derivatives &amp; CAD"</definedName>
    <definedName name="Component_940">"Derivatives &amp; CAD"</definedName>
    <definedName name="Component_950">"Derivatives &amp; CAD"</definedName>
    <definedName name="Component_960">"Derivatives &amp; CAD"</definedName>
    <definedName name="Component_970">"Derivatives &amp; CAD"</definedName>
    <definedName name="Component_980">"Derivatives &amp; CAD"</definedName>
    <definedName name="Component_990">"Derivatives &amp; CAD"</definedName>
    <definedName name="Component_cost_per_member_per_portfolio">#REF!</definedName>
    <definedName name="compte" localSheetId="0">#REF!</definedName>
    <definedName name="compte" localSheetId="1">#REF!</definedName>
    <definedName name="compte">#REF!</definedName>
    <definedName name="CONBG">#REF!</definedName>
    <definedName name="CONBI">#REF!</definedName>
    <definedName name="conc" localSheetId="0">#REF!</definedName>
    <definedName name="conc" localSheetId="1">#REF!</definedName>
    <definedName name="conc">#REF!</definedName>
    <definedName name="Conclusion">#REF!</definedName>
    <definedName name="conso" localSheetId="0">#REF!</definedName>
    <definedName name="conso" localSheetId="1">#REF!</definedName>
    <definedName name="conso">#REF!</definedName>
    <definedName name="Consolidated">#REF!</definedName>
    <definedName name="consolidated3_Image">#REF!</definedName>
    <definedName name="ConsolNames">#REF!</definedName>
    <definedName name="ConstantTax" localSheetId="0">#REF!</definedName>
    <definedName name="ConstantTax" localSheetId="1">#REF!</definedName>
    <definedName name="ConstantTax">#REF!</definedName>
    <definedName name="CONSUMER_BANKING_GRP" localSheetId="0">#REF!</definedName>
    <definedName name="CONSUMER_BANKING_GRP" localSheetId="1">#REF!</definedName>
    <definedName name="CONSUMER_BANKING_GRP">#REF!</definedName>
    <definedName name="cont">#REF!</definedName>
    <definedName name="Content">#REF!</definedName>
    <definedName name="Contingencies" localSheetId="0">#REF!</definedName>
    <definedName name="Contingencies" localSheetId="1">#REF!</definedName>
    <definedName name="Contingencies">#REF!</definedName>
    <definedName name="ContractFixed">#REF!</definedName>
    <definedName name="ContractHours">#REF!</definedName>
    <definedName name="Contribution_to_defined_contribution_plans" localSheetId="0">#REF!</definedName>
    <definedName name="Contribution_to_defined_contribution_plans" localSheetId="1">#REF!</definedName>
    <definedName name="Contribution_to_defined_contribution_plans">#REF!</definedName>
    <definedName name="CONTROL" localSheetId="0">#REF!</definedName>
    <definedName name="CONTROL" localSheetId="1">#REF!</definedName>
    <definedName name="CONTROL">#REF!</definedName>
    <definedName name="convdebtrate" localSheetId="0">#REF!</definedName>
    <definedName name="convdebtrate" localSheetId="1">#REF!</definedName>
    <definedName name="convdebtrate">#REF!</definedName>
    <definedName name="convdebtshares">#REF!</definedName>
    <definedName name="convert_1Month">#REF!</definedName>
    <definedName name="convert_1MonthYr2">#REF!</definedName>
    <definedName name="convert_1MonthYr3">#REF!</definedName>
    <definedName name="convert_2Month">#REF!</definedName>
    <definedName name="convert_2MonthYr2">#REF!</definedName>
    <definedName name="convert_2MonthYr3">#REF!</definedName>
    <definedName name="convert_3month">#REF!</definedName>
    <definedName name="convert_3monthYr2">#REF!</definedName>
    <definedName name="convert_3monthYr3">#REF!</definedName>
    <definedName name="convert_4month">#REF!</definedName>
    <definedName name="convprefrate">#REF!</definedName>
    <definedName name="convprefshares">#REF!</definedName>
    <definedName name="convpricedebt">#REF!</definedName>
    <definedName name="convpricepref">#REF!</definedName>
    <definedName name="COOU\">#REF!</definedName>
    <definedName name="copphathepviÎttung" hidden="1">{"'Sheet1'!$L$16"}</definedName>
    <definedName name="copy" hidden="1">{#N/A,#N/A,FALSE,"sum";#N/A,#N/A,FALSE,"MARTV";#N/A,#N/A,FALSE,"APRTV"}</definedName>
    <definedName name="corp">#REF!</definedName>
    <definedName name="CORP_ANN">#REF!</definedName>
    <definedName name="Corp_Seg_Rev_Mar_09_YTD_WD2am">#REF!</definedName>
    <definedName name="CORP._PLANNING">#REF!</definedName>
    <definedName name="CORP._SECURITY">#REF!</definedName>
    <definedName name="CORP._SUMMARY">#REF!</definedName>
    <definedName name="Corporate_banking_credit_related_fees___commissions" localSheetId="0">#REF!</definedName>
    <definedName name="Corporate_banking_credit_related_fees___commissions" localSheetId="1">#REF!</definedName>
    <definedName name="Corporate_banking_credit_related_fees___commissions">#REF!</definedName>
    <definedName name="corporate_tax_rate" localSheetId="0">#REF!</definedName>
    <definedName name="corporate_tax_rate" localSheetId="1">#REF!</definedName>
    <definedName name="corporate_tax_rate">#REF!</definedName>
    <definedName name="Corr_Down2">#REF!</definedName>
    <definedName name="Corr_UP2">#REF!</definedName>
    <definedName name="Correlation_Graph">#REF!</definedName>
    <definedName name="cost">#REF!</definedName>
    <definedName name="Cost__Work_in_Progress" localSheetId="0">#REF!</definedName>
    <definedName name="Cost__Work_in_Progress" localSheetId="1">#REF!</definedName>
    <definedName name="Cost__Work_in_Progress">#REF!</definedName>
    <definedName name="Cost_capital">#REF!</definedName>
    <definedName name="Cost_computer_hardware" localSheetId="0">#REF!</definedName>
    <definedName name="Cost_computer_hardware" localSheetId="1">#REF!</definedName>
    <definedName name="Cost_computer_hardware">#REF!</definedName>
    <definedName name="Cost_Furniture_and_Equipment" localSheetId="0">#REF!</definedName>
    <definedName name="Cost_Furniture_and_Equipment" localSheetId="1">#REF!</definedName>
    <definedName name="Cost_Furniture_and_Equipment">#REF!</definedName>
    <definedName name="Cost_Goodwill" localSheetId="0">#REF!</definedName>
    <definedName name="Cost_Goodwill" localSheetId="1">#REF!</definedName>
    <definedName name="Cost_Goodwill">#REF!</definedName>
    <definedName name="Cost_leasehold_impr">#REF!</definedName>
    <definedName name="Cost_Motor_vehicle">#REF!</definedName>
    <definedName name="Cost_per_client">#REF!</definedName>
    <definedName name="Cost_per_member_per_portfolio">#REF!</definedName>
    <definedName name="Cost_Premises" localSheetId="0">#REF!</definedName>
    <definedName name="Cost_Premises" localSheetId="1">#REF!</definedName>
    <definedName name="Cost_Premises">#REF!</definedName>
    <definedName name="Cost_purchased_software" localSheetId="0">#REF!</definedName>
    <definedName name="Cost_purchased_software" localSheetId="1">#REF!</definedName>
    <definedName name="Cost_purchased_software">#REF!</definedName>
    <definedName name="CostCtrList">#REF!</definedName>
    <definedName name="Costs">#REF!</definedName>
    <definedName name="Count">#REF!</definedName>
    <definedName name="COUNTER">#REF!</definedName>
    <definedName name="country_list">#REF!</definedName>
    <definedName name="Cover" hidden="1">{#N/A,#N/A,FALSE,"Development Spend"}</definedName>
    <definedName name="Cover1" hidden="1">{#N/A,#N/A,FALSE,"Margin_Detail";#N/A,#N/A,FALSE,"Margin";#N/A,#N/A,FALSE,"JTD_Margin Detail";#N/A,#N/A,FALSE,"JTD Margin";#N/A,#N/A,FALSE,"Cashflow Detail for Balance ";#N/A,#N/A,FALSE,"Balance"}</definedName>
    <definedName name="Cover2" hidden="1">{#N/A,#N/A,FALSE,"Development Spend"}</definedName>
    <definedName name="covercd_info">#REF!</definedName>
    <definedName name="cp" hidden="1">#REF!</definedName>
    <definedName name="CPIX0809">#REF!</definedName>
    <definedName name="CPIX0910">#REF!</definedName>
    <definedName name="CPIX1011">#REF!</definedName>
    <definedName name="CPIX1112">#REF!</definedName>
    <definedName name="CPTES" localSheetId="0">#REF!</definedName>
    <definedName name="CPTES" localSheetId="1">#REF!</definedName>
    <definedName name="CPTES">#REF!</definedName>
    <definedName name="CRC">#REF!</definedName>
    <definedName name="CRC_Prod">#REF!</definedName>
    <definedName name="Credit_Life_APE_Ratio">#REF!</definedName>
    <definedName name="Crit1">#REF!</definedName>
    <definedName name="_xlnm.Criteria">#REF!</definedName>
    <definedName name="CRITERION">#REF!</definedName>
    <definedName name="CRITERION1">#REF!</definedName>
    <definedName name="CRoE">#REF!</definedName>
    <definedName name="crun">#REF!</definedName>
    <definedName name="CSEG_Sales_weight">#REF!</definedName>
    <definedName name="CtrIssue">#REF!</definedName>
    <definedName name="cukaere">#REF!</definedName>
    <definedName name="Cum_Actual_APE" localSheetId="0">#REF!</definedName>
    <definedName name="Cum_Actual_APE" localSheetId="1">#REF!</definedName>
    <definedName name="Cum_Actual_APE">#REF!</definedName>
    <definedName name="Cum_Int" localSheetId="0">#REF!</definedName>
    <definedName name="Cum_Int" localSheetId="1">#REF!</definedName>
    <definedName name="Cum_Int">#REF!</definedName>
    <definedName name="cumul_des_marges_de_solvabilités_actualisés" localSheetId="0">#REF!</definedName>
    <definedName name="cumul_des_marges_de_solvabilités_actualisés" localSheetId="1">#REF!</definedName>
    <definedName name="cumul_des_marges_de_solvabilités_actualisés">#REF!</definedName>
    <definedName name="cumul_des_primes_actualisés" localSheetId="0">#REF!</definedName>
    <definedName name="cumul_des_primes_actualisés" localSheetId="1">#REF!</definedName>
    <definedName name="cumul_des_primes_actualisés">#REF!</definedName>
    <definedName name="cumul_des_soldes_actualisés" localSheetId="0">#REF!</definedName>
    <definedName name="cumul_des_soldes_actualisés" localSheetId="1">#REF!</definedName>
    <definedName name="cumul_des_soldes_actualisés">#REF!</definedName>
    <definedName name="cunder">#REF!</definedName>
    <definedName name="CurMonthDays">#REF!</definedName>
    <definedName name="CURR">#REF!</definedName>
    <definedName name="Curr_Code">#REF!</definedName>
    <definedName name="Curr_List">#REF!</definedName>
    <definedName name="curr_mo">#REF!</definedName>
    <definedName name="curr_month">#REF!</definedName>
    <definedName name="Curr_Period">#REF!</definedName>
    <definedName name="curr_year">#REF!</definedName>
    <definedName name="CURR_YR">#REF!</definedName>
    <definedName name="CurrcyList">#REF!</definedName>
    <definedName name="currency" localSheetId="0">#REF!</definedName>
    <definedName name="currency" localSheetId="1">#REF!</definedName>
    <definedName name="currency">#REF!</definedName>
    <definedName name="Currency1" localSheetId="0">#REF!</definedName>
    <definedName name="Currency1" localSheetId="1">#REF!</definedName>
    <definedName name="Currency1">#REF!</definedName>
    <definedName name="CURRENT">#REF!</definedName>
    <definedName name="current_audit">#REF!</definedName>
    <definedName name="Current_Configuration_and_Costs_by_Activity_Class">#REF!</definedName>
    <definedName name="Current_Configuration_and_Costs_by_Cost_Category">#REF!</definedName>
    <definedName name="Current_Month" localSheetId="0">#REF!</definedName>
    <definedName name="Current_Month" localSheetId="1">#REF!</definedName>
    <definedName name="Current_Month">#REF!</definedName>
    <definedName name="Current_Period">#REF!</definedName>
    <definedName name="CURRENT_Q">#REF!</definedName>
    <definedName name="Current_Report_Date">#REF!</definedName>
    <definedName name="Current_Tax_Liabilities" localSheetId="0">#REF!</definedName>
    <definedName name="Current_Tax_Liabilities" localSheetId="1">#REF!</definedName>
    <definedName name="Current_Tax_Liabilities">#REF!</definedName>
    <definedName name="CurrentForce">#REF!</definedName>
    <definedName name="CURRMONTH">#REF!</definedName>
    <definedName name="curyear">#REF!</definedName>
    <definedName name="CustDimCount" localSheetId="0">#REF!</definedName>
    <definedName name="CustDimCount" localSheetId="1">#REF!</definedName>
    <definedName name="CustDimCount">#REF!</definedName>
    <definedName name="cvfr" hidden="1">{"'Sheet1'!$L$16"}</definedName>
    <definedName name="cvv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cx" hidden="1">#REF!</definedName>
    <definedName name="cxc" hidden="1">#REF!</definedName>
    <definedName name="CY">#REF!</definedName>
    <definedName name="CY_Actual">#REF!</definedName>
    <definedName name="CY_all_Assets">#REF!</definedName>
    <definedName name="CY_all_Equity">#REF!</definedName>
    <definedName name="CY_all_Income">#REF!</definedName>
    <definedName name="CY_all_Liabs">#REF!</definedName>
    <definedName name="CY_all_RetEarn_bf">#REF!</definedName>
    <definedName name="CY_Cash_Div_Dec" localSheetId="0">#REF!</definedName>
    <definedName name="CY_Cash_Div_Dec" localSheetId="1">#REF!</definedName>
    <definedName name="CY_Cash_Div_Dec">#REF!</definedName>
    <definedName name="CY_CASH_DIVIDENDS_DECLARED__per_common_share" localSheetId="0">#REF!</definedName>
    <definedName name="CY_CASH_DIVIDENDS_DECLARED__per_common_share" localSheetId="1">#REF!</definedName>
    <definedName name="CY_CASH_DIVIDENDS_DECLARED__per_common_share">#REF!</definedName>
    <definedName name="CY_Earnings_per_share" localSheetId="0">#REF!</definedName>
    <definedName name="CY_Earnings_per_share" localSheetId="1">#REF!</definedName>
    <definedName name="CY_Earnings_per_share">#REF!</definedName>
    <definedName name="CY_Equity">#REF!</definedName>
    <definedName name="CY_knw_Assets">#REF!</definedName>
    <definedName name="CY_knw_Equity">#REF!</definedName>
    <definedName name="CY_knw_Income">#REF!</definedName>
    <definedName name="CY_knw_Liabs">#REF!</definedName>
    <definedName name="CY_knw_RetEarn_bf">#REF!</definedName>
    <definedName name="CY_LT_Debt" localSheetId="0">#REF!</definedName>
    <definedName name="CY_LT_Debt" localSheetId="1">#REF!</definedName>
    <definedName name="CY_LT_Debt">#REF!</definedName>
    <definedName name="CY_Market_Value_of_Equity" localSheetId="0">#REF!</definedName>
    <definedName name="CY_Market_Value_of_Equity" localSheetId="1">#REF!</definedName>
    <definedName name="CY_Market_Value_of_Equity">#REF!</definedName>
    <definedName name="CY_Plan">#REF!</definedName>
    <definedName name="CY_Receivables">#REF!</definedName>
    <definedName name="CY_Tangible_Net_Worth" localSheetId="0">#REF!</definedName>
    <definedName name="CY_Tangible_Net_Worth" localSheetId="1">#REF!</definedName>
    <definedName name="CY_Tangible_Net_Worth">#REF!</definedName>
    <definedName name="CY_tx_all_Equity">#REF!</definedName>
    <definedName name="CY_tx_all_Income">#REF!</definedName>
    <definedName name="CY_tx_all_RetEarn_bf">#REF!</definedName>
    <definedName name="CY_tx_knw_Equity">#REF!</definedName>
    <definedName name="CY_tx_knw_Income">#REF!</definedName>
    <definedName name="CY_tx_knw_Liabs">#REF!</definedName>
    <definedName name="CY_tx_knw_RetEarn_bf">#REF!</definedName>
    <definedName name="CY_Weighted_Average" localSheetId="0">#REF!</definedName>
    <definedName name="CY_Weighted_Average" localSheetId="1">#REF!</definedName>
    <definedName name="CY_Weighted_Average">#REF!</definedName>
    <definedName name="CY_Working_Capital" localSheetId="0">#REF!</definedName>
    <definedName name="CY_Working_Capital" localSheetId="1">#REF!</definedName>
    <definedName name="CY_Working_Capital">#REF!</definedName>
    <definedName name="D">#REF!</definedName>
    <definedName name="D_" localSheetId="0">#REF!</definedName>
    <definedName name="D_" localSheetId="1">#REF!</definedName>
    <definedName name="D_">#REF!</definedName>
    <definedName name="d_4">#REF!</definedName>
    <definedName name="d_5">#REF!</definedName>
    <definedName name="D_AMT">#REF!</definedName>
    <definedName name="D_BANK">#REF!</definedName>
    <definedName name="D_BL">#REF!</definedName>
    <definedName name="D_BR">#REF!</definedName>
    <definedName name="D_DTR">#REF!</definedName>
    <definedName name="D_LOOP">#REF!</definedName>
    <definedName name="D_MO">#REF!</definedName>
    <definedName name="D_ROWS">#REF!</definedName>
    <definedName name="D_TOT">#REF!</definedName>
    <definedName name="D_TR">#REF!</definedName>
    <definedName name="D_UPDATE">#REF!</definedName>
    <definedName name="d1_D2.7Dir">#REF!</definedName>
    <definedName name="d1_D2.7run">#REF!</definedName>
    <definedName name="d1_S2.7dir">#REF!</definedName>
    <definedName name="d1_S2.7run">#REF!</definedName>
    <definedName name="d1_S3dir">#REF!</definedName>
    <definedName name="d1_S3run">#REF!</definedName>
    <definedName name="d2_D2.7Dir">#REF!</definedName>
    <definedName name="d2_D2.7run">#REF!</definedName>
    <definedName name="d2_s2.7dir">#REF!</definedName>
    <definedName name="d2_S2.7run">#REF!</definedName>
    <definedName name="d2_S3dir">#REF!</definedName>
    <definedName name="d2_S3run">#REF!</definedName>
    <definedName name="da" hidden="1">{#N/A,#N/A,FALSE,"Margin_Detail";#N/A,#N/A,FALSE,"Margin";#N/A,#N/A,FALSE,"JTD_Margin Detail";#N/A,#N/A,FALSE,"JTD Margin";#N/A,#N/A,FALSE,"Cashflow Detail for Balance ";#N/A,#N/A,FALSE,"Balance"}</definedName>
    <definedName name="DAC_m">#REF!</definedName>
    <definedName name="dadasda" hidden="1">{#N/A,#N/A,FALSE,"Margin_Detail";#N/A,#N/A,FALSE,"Margin";#N/A,#N/A,FALSE,"JTD_Margin Detail";#N/A,#N/A,FALSE,"JTD Margin";#N/A,#N/A,FALSE,"Cashflow Detail for Balance ";#N/A,#N/A,FALSE,"Balance"}</definedName>
    <definedName name="Damite" hidden="1">#REF!</definedName>
    <definedName name="daomuong" hidden="1">{"'Sheet1'!$L$16"}</definedName>
    <definedName name="dass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Data" localSheetId="0">#REF!</definedName>
    <definedName name="Data" localSheetId="1">#REF!</definedName>
    <definedName name="Data">#REF!</definedName>
    <definedName name="DATA_01" localSheetId="0" hidden="1">#REF!</definedName>
    <definedName name="DATA_01" localSheetId="1" hidden="1">#REF!</definedName>
    <definedName name="DATA_01" hidden="1">#REF!</definedName>
    <definedName name="DATA_02" localSheetId="0" hidden="1">#REF!</definedName>
    <definedName name="DATA_02" localSheetId="1" hidden="1">#REF!</definedName>
    <definedName name="DATA_02" hidden="1">#REF!</definedName>
    <definedName name="DATA_03" localSheetId="0" hidden="1">#REF!</definedName>
    <definedName name="DATA_03" localSheetId="1" hidden="1">#REF!</definedName>
    <definedName name="DATA_03" hidden="1">#REF!</definedName>
    <definedName name="DATA_04" localSheetId="0" hidden="1">#REF!</definedName>
    <definedName name="DATA_04" localSheetId="1" hidden="1">#REF!</definedName>
    <definedName name="DATA_04" hidden="1">#REF!</definedName>
    <definedName name="DATA_05" localSheetId="0" hidden="1">#REF!</definedName>
    <definedName name="DATA_05" localSheetId="1" hidden="1">#REF!</definedName>
    <definedName name="DATA_05" hidden="1">#REF!</definedName>
    <definedName name="DATA_06" localSheetId="0" hidden="1">#REF!</definedName>
    <definedName name="DATA_06" localSheetId="1" hidden="1">#REF!</definedName>
    <definedName name="DATA_06" hidden="1">#REF!</definedName>
    <definedName name="DATA_07" localSheetId="0" hidden="1">#REF!</definedName>
    <definedName name="DATA_07" localSheetId="1" hidden="1">#REF!</definedName>
    <definedName name="DATA_07" hidden="1">#REF!</definedName>
    <definedName name="DATA_08" localSheetId="0" hidden="1">#REF!</definedName>
    <definedName name="DATA_08" localSheetId="1" hidden="1">#REF!</definedName>
    <definedName name="DATA_08" hidden="1">#REF!</definedName>
    <definedName name="data1">#REF!</definedName>
    <definedName name="data2" hidden="1">#REF!</definedName>
    <definedName name="data3" hidden="1">#REF!</definedName>
    <definedName name="data5" hidden="1">#REF!</definedName>
    <definedName name="DATABANK1">#REF!</definedName>
    <definedName name="databank2">#REF!</definedName>
    <definedName name="Databankoptions" localSheetId="0">#REF!</definedName>
    <definedName name="Databankoptions" localSheetId="1">#REF!</definedName>
    <definedName name="Databankoptions">#REF!</definedName>
    <definedName name="database1" localSheetId="0">#REF!</definedName>
    <definedName name="database1" localSheetId="1">#REF!</definedName>
    <definedName name="database1">#REF!</definedName>
    <definedName name="Databases" localSheetId="0">#REF!</definedName>
    <definedName name="Databases" localSheetId="1">#REF!</definedName>
    <definedName name="Databases">#REF!</definedName>
    <definedName name="DataT2">#REF!</definedName>
    <definedName name="date">#REF!</definedName>
    <definedName name="Date_0307">#REF!</definedName>
    <definedName name="date_eval">#REF!</definedName>
    <definedName name="date_val" localSheetId="0">#REF!</definedName>
    <definedName name="date_val" localSheetId="1">#REF!</definedName>
    <definedName name="date_val">#REF!</definedName>
    <definedName name="date1">#REF!</definedName>
    <definedName name="date2" localSheetId="0">#REF!</definedName>
    <definedName name="date2" localSheetId="1">#REF!</definedName>
    <definedName name="date2">#REF!</definedName>
    <definedName name="Date3" localSheetId="0">#REF!</definedName>
    <definedName name="Date3" localSheetId="1">#REF!</definedName>
    <definedName name="Date3">#REF!</definedName>
    <definedName name="DateBP">#REF!</definedName>
    <definedName name="DateFC">#REF!</definedName>
    <definedName name="DateFYBP">#REF!</definedName>
    <definedName name="DATELIST" localSheetId="0">#REF!</definedName>
    <definedName name="DATELIST" localSheetId="1">#REF!</definedName>
    <definedName name="DATELIST">#REF!</definedName>
    <definedName name="DateMth">#REF!</definedName>
    <definedName name="DateMthBP">#REF!</definedName>
    <definedName name="DateMthPY">#REF!</definedName>
    <definedName name="DatePY">#REF!</definedName>
    <definedName name="DatePYTD">#REF!</definedName>
    <definedName name="dates">#REF!</definedName>
    <definedName name="Dates_Actual">#REF!</definedName>
    <definedName name="dav" localSheetId="0">#REF!</definedName>
    <definedName name="dav" localSheetId="1">#REF!</definedName>
    <definedName name="dav">#REF!</definedName>
    <definedName name="David_Omoke" localSheetId="0">#REF!</definedName>
    <definedName name="David_Omoke" localSheetId="1">#REF!</definedName>
    <definedName name="David_Omoke">#REF!</definedName>
    <definedName name="Days_Month">#REF!</definedName>
    <definedName name="Days_Year">#REF!</definedName>
    <definedName name="DaysMonth" localSheetId="0">#REF!</definedName>
    <definedName name="DaysMonth" localSheetId="1">#REF!</definedName>
    <definedName name="DaysMonth">#REF!</definedName>
    <definedName name="DaysOption" localSheetId="0">#REF!</definedName>
    <definedName name="DaysOption" localSheetId="1">#REF!</definedName>
    <definedName name="DaysOption">#REF!</definedName>
    <definedName name="DB" localSheetId="0">#REF!</definedName>
    <definedName name="DB" localSheetId="1">#REF!</definedName>
    <definedName name="DB">#REF!</definedName>
    <definedName name="dbase">#REF!</definedName>
    <definedName name="dbase1">#REF!</definedName>
    <definedName name="Dbn_Fee_OP">#REF!</definedName>
    <definedName name="dcf_year" localSheetId="0">#REF!</definedName>
    <definedName name="dcf_year" localSheetId="1">#REF!</definedName>
    <definedName name="dcf_year">#REF!</definedName>
    <definedName name="dcfyear" localSheetId="0">#REF!</definedName>
    <definedName name="dcfyear" localSheetId="1">#REF!</definedName>
    <definedName name="dcfyear">#REF!</definedName>
    <definedName name="dd" localSheetId="0">OIL &amp;#REF!</definedName>
    <definedName name="dd" localSheetId="1">OIL &amp;#REF!</definedName>
    <definedName name="dd">OIL &amp;#REF!</definedName>
    <definedName name="ddd" hidden="1">{"'Sheet1'!$L$16"}</definedName>
    <definedName name="dddd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ddddd" localSheetId="0">#REF!</definedName>
    <definedName name="ddddd" localSheetId="1">#REF!</definedName>
    <definedName name="ddddd">#REF!</definedName>
    <definedName name="dddddd" localSheetId="0" hidden="1">#REF!</definedName>
    <definedName name="dddddd" localSheetId="1" hidden="1">#REF!</definedName>
    <definedName name="dddddd" hidden="1">#REF!</definedName>
    <definedName name="dddf">#REF!</definedName>
    <definedName name="dde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DDR">#REF!</definedName>
    <definedName name="ddsdf">#REF!</definedName>
    <definedName name="de" localSheetId="0">#REF!</definedName>
    <definedName name="de" localSheetId="1">#REF!</definedName>
    <definedName name="de">#REF!</definedName>
    <definedName name="deal">#REF!</definedName>
    <definedName name="DebitCredit">#REF!</definedName>
    <definedName name="DEBT_AMT">#REF!</definedName>
    <definedName name="debt_fv" localSheetId="0">#REF!</definedName>
    <definedName name="debt_fv" localSheetId="1">#REF!</definedName>
    <definedName name="debt_fv">#REF!</definedName>
    <definedName name="Debt_One_Off" localSheetId="0">#REF!</definedName>
    <definedName name="Debt_One_Off" localSheetId="1">#REF!</definedName>
    <definedName name="Debt_One_Off">#REF!</definedName>
    <definedName name="debt_terminal">#REF!</definedName>
    <definedName name="DEC">#REF!</definedName>
    <definedName name="Dec_2000">#REF!</definedName>
    <definedName name="Dec_2001" localSheetId="0">#REF!</definedName>
    <definedName name="Dec_2001" localSheetId="1">#REF!</definedName>
    <definedName name="Dec_2001">#REF!</definedName>
    <definedName name="dec.ded.">#REF!</definedName>
    <definedName name="Dec2016YTDAvg">#REF!*#REF!</definedName>
    <definedName name="Dec2017YTDAvg">#REF!*#REF!</definedName>
    <definedName name="decbasic" localSheetId="0">#REF!</definedName>
    <definedName name="decbasic" localSheetId="1">#REF!</definedName>
    <definedName name="decbasic">#REF!</definedName>
    <definedName name="dece">#REF!</definedName>
    <definedName name="decem">#REF!</definedName>
    <definedName name="December" localSheetId="0">#REF!</definedName>
    <definedName name="December" localSheetId="1">#REF!</definedName>
    <definedName name="December">#REF!</definedName>
    <definedName name="December1" localSheetId="0">#REF!</definedName>
    <definedName name="December1" localSheetId="1">#REF!</definedName>
    <definedName name="December1">#REF!</definedName>
    <definedName name="December2" localSheetId="0">#REF!</definedName>
    <definedName name="December2" localSheetId="1">#REF!</definedName>
    <definedName name="December2">#REF!</definedName>
    <definedName name="DECLRTN_MBR_P1" localSheetId="0">#REF!</definedName>
    <definedName name="DECLRTN_MBR_P1" localSheetId="1">#REF!</definedName>
    <definedName name="DECLRTN_MBR_P1">#REF!</definedName>
    <definedName name="DECLRTN_MBR_P2" localSheetId="0">#REF!</definedName>
    <definedName name="DECLRTN_MBR_P2" localSheetId="1">#REF!</definedName>
    <definedName name="DECLRTN_MBR_P2">#REF!</definedName>
    <definedName name="DECLRTN_QBR" localSheetId="0">#REF!</definedName>
    <definedName name="DECLRTN_QBR" localSheetId="1">#REF!</definedName>
    <definedName name="DECLRTN_QBR">#REF!</definedName>
    <definedName name="DECLRTN_SBR" localSheetId="0">#REF!</definedName>
    <definedName name="DECLRTN_SBR" localSheetId="1">#REF!</definedName>
    <definedName name="DECLRTN_SBR">#REF!</definedName>
    <definedName name="ded" hidden="1">#REF!</definedName>
    <definedName name="deductions" localSheetId="0">#REF!</definedName>
    <definedName name="deductions" localSheetId="1">#REF!</definedName>
    <definedName name="deductions">#REF!</definedName>
    <definedName name="default">#REF!</definedName>
    <definedName name="Deferred_Income" localSheetId="0">#REF!</definedName>
    <definedName name="Deferred_Income" localSheetId="1">#REF!</definedName>
    <definedName name="Deferred_Income">#REF!</definedName>
    <definedName name="Deferred_Tax_Liabilities" localSheetId="0">#REF!</definedName>
    <definedName name="Deferred_Tax_Liabilities" localSheetId="1">#REF!</definedName>
    <definedName name="Deferred_Tax_Liabilities">#REF!</definedName>
    <definedName name="DEFTAXCOMP">#REF!</definedName>
    <definedName name="DEFTAXDET">#REF!</definedName>
    <definedName name="deji">#REF!</definedName>
    <definedName name="Denmark">#REF!</definedName>
    <definedName name="dentsu" hidden="1">#REF!</definedName>
    <definedName name="deola">#REF!</definedName>
    <definedName name="deolas" localSheetId="0">#REF!</definedName>
    <definedName name="deolas" localSheetId="1">#REF!</definedName>
    <definedName name="deolas">#REF!</definedName>
    <definedName name="Dep">#REF!</definedName>
    <definedName name="Departments">_xlfn.UNIQUE(#REF!)</definedName>
    <definedName name="DEPOSIT" localSheetId="0">#REF!</definedName>
    <definedName name="DEPOSIT" localSheetId="1">#REF!</definedName>
    <definedName name="DEPOSIT">#REF!</definedName>
    <definedName name="Deposit_Demand_Corporate">#REF!</definedName>
    <definedName name="Deposit_Demand_Retail">#REF!</definedName>
    <definedName name="Depreciation_and_amortisation">#REF!</definedName>
    <definedName name="Dept18">#REF!</definedName>
    <definedName name="Dept19F">#REF!</definedName>
    <definedName name="Dept19P">#REF!</definedName>
    <definedName name="Dept20">#REF!</definedName>
    <definedName name="Dept2019">#REF!</definedName>
    <definedName name="Dept2020">#REF!</definedName>
    <definedName name="Dept2021">#REF!</definedName>
    <definedName name="Dept2022">#REF!</definedName>
    <definedName name="Dept2023">#REF!</definedName>
    <definedName name="Dept21">#REF!</definedName>
    <definedName name="Dept22">#REF!</definedName>
    <definedName name="Derivative_assets_held_for_risk_management" localSheetId="0">#REF!</definedName>
    <definedName name="Derivative_assets_held_for_risk_management" localSheetId="1">#REF!</definedName>
    <definedName name="Derivative_assets_held_for_risk_management">#REF!</definedName>
    <definedName name="Derivative_liabilities_held_for_risk_management" localSheetId="0">#REF!</definedName>
    <definedName name="Derivative_liabilities_held_for_risk_management" localSheetId="1">#REF!</definedName>
    <definedName name="Derivative_liabilities_held_for_risk_management">#REF!</definedName>
    <definedName name="DES" localSheetId="0">#REF!</definedName>
    <definedName name="DES" localSheetId="1">#REF!</definedName>
    <definedName name="DES">#REF!</definedName>
    <definedName name="Desc_Bonus">#REF!</definedName>
    <definedName name="DESPATCHES">#REF!</definedName>
    <definedName name="detail">#REF!</definedName>
    <definedName name="Devtlevys">#REF!</definedName>
    <definedName name="df" hidden="1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dfadfa" hidden="1">{#N/A,#N/A,FALSE,"Margin_Detail";#N/A,#N/A,FALSE,"Margin";#N/A,#N/A,FALSE,"JTD_Margin Detail";#N/A,#N/A,FALSE,"JTD Margin";#N/A,#N/A,FALSE,"Cashflow Detail for Balance ";#N/A,#N/A,FALSE,"Balance"}</definedName>
    <definedName name="dfahiudysr" hidden="1">{"'Sheet1'!$L$16"}</definedName>
    <definedName name="dfdfas" hidden="1">{#N/A,#N/A,FALSE,"sum";#N/A,#N/A,FALSE,"MARTV";#N/A,#N/A,FALSE,"APRTV"}</definedName>
    <definedName name="DFDFDF" hidden="1">#REF!</definedName>
    <definedName name="dfe" hidden="1">{"YTDACT1",#N/A,TRUE,"YTDACTAUST";"YTDACT2",#N/A,TRUE,"YTDACTAUST";"YTDACT3",#N/A,TRUE,"YTDACTAUST";"CCTR",#N/A,TRUE,"YTDACTCC"}</definedName>
    <definedName name="dfebthyttdssssss" hidden="1">{#N/A,#N/A,TRUE,"BT M200 da 10x20"}</definedName>
    <definedName name="dfefer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DFF" localSheetId="0" hidden="1">{#N/A,#N/A,FALSE,"RBC Summary";#N/A,#N/A,FALSE,"RBC"}</definedName>
    <definedName name="DFF" localSheetId="1" hidden="1">{#N/A,#N/A,FALSE,"RBC Summary";#N/A,#N/A,FALSE,"RBC"}</definedName>
    <definedName name="DFF" hidden="1">{#N/A,#N/A,FALSE,"RBC Summary";#N/A,#N/A,FALSE,"RBC"}</definedName>
    <definedName name="dfg" hidden="1">#REF!</definedName>
    <definedName name="DFGHJKLDFGHJKLJHGF" localSheetId="0">#REF!</definedName>
    <definedName name="DFGHJKLDFGHJKLJHGF" localSheetId="1">#REF!</definedName>
    <definedName name="DFGHJKLDFGHJKLJHGF">#REF!</definedName>
    <definedName name="dfhaeyytey" hidden="1">{"'Sheet1'!$L$16"}</definedName>
    <definedName name="dfhryfdd" hidden="1">{"'Sheet1'!$L$16"}</definedName>
    <definedName name="dfjhfkg" hidden="1">{#N/A,#N/A,FALSE,"sum";#N/A,#N/A,FALSE,"MARTV";#N/A,#N/A,FALSE,"APRTV"}</definedName>
    <definedName name="DFJJJJ" localSheetId="0" hidden="1">{#N/A,#N/A,FALSE,"RBC Summary";#N/A,#N/A,FALSE,"RBC"}</definedName>
    <definedName name="DFJJJJ" localSheetId="1" hidden="1">{#N/A,#N/A,FALSE,"RBC Summary";#N/A,#N/A,FALSE,"RBC"}</definedName>
    <definedName name="DFJJJJ" hidden="1">{#N/A,#N/A,FALSE,"RBC Summary";#N/A,#N/A,FALSE,"RBC"}</definedName>
    <definedName name="dfqs" hidden="1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dfs" hidden="1">{"Frgen",#N/A,FALSE,"A";"Résu",#N/A,FALSE,"A"}</definedName>
    <definedName name="dghfg" hidden="1">#REF!</definedName>
    <definedName name="dhjfjfdj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Diamon" localSheetId="0">#REF!</definedName>
    <definedName name="Diamon" localSheetId="1">#REF!</definedName>
    <definedName name="Diamon">#REF!</definedName>
    <definedName name="Diamond" localSheetId="0">#REF!</definedName>
    <definedName name="Diamond" localSheetId="1">#REF!</definedName>
    <definedName name="Diamond">#REF!</definedName>
    <definedName name="didh" hidden="1">#REF!</definedName>
    <definedName name="DIFF" localSheetId="0">#REF!</definedName>
    <definedName name="DIFF" localSheetId="1">#REF!</definedName>
    <definedName name="DIFF">#REF!</definedName>
    <definedName name="DirectExpense">#REF!</definedName>
    <definedName name="Directorsreport">#REF!</definedName>
    <definedName name="DIRECTORY">#REF!</definedName>
    <definedName name="DIRECTORY_IF">#REF!</definedName>
    <definedName name="DIRECTORY_NB">#REF!</definedName>
    <definedName name="DIRECTORY1">#REF!</definedName>
    <definedName name="DIRECTORY2">#REF!</definedName>
    <definedName name="Disc_Exp_Var">#REF!</definedName>
    <definedName name="disc_rate">#REF!</definedName>
    <definedName name="disc_years" localSheetId="0">#REF!</definedName>
    <definedName name="disc_years" localSheetId="1">#REF!</definedName>
    <definedName name="disc_years">#REF!</definedName>
    <definedName name="Discount" hidden="1">#REF!</definedName>
    <definedName name="Discount_A">#REF!</definedName>
    <definedName name="Discount_B">#REF!</definedName>
    <definedName name="Discount_post">#REF!</definedName>
    <definedName name="Discount_Rate">#REF!</definedName>
    <definedName name="display_area_2" hidden="1">#REF!</definedName>
    <definedName name="DISTR._SUMMARY" localSheetId="0">#REF!</definedName>
    <definedName name="DISTR._SUMMARY" localSheetId="1">#REF!</definedName>
    <definedName name="DISTR._SUMMARY">#REF!</definedName>
    <definedName name="Distributed" hidden="1">{#N/A,#N/A,TRUE,"Budget";#N/A,#N/A,TRUE,"Price Card 2";#N/A,#N/A,TRUE,"Main Bill";#N/A,#N/A,TRUE,"Detailed Bill";#N/A,#N/A,TRUE,"Business Application Bill";#N/A,#N/A,TRUE,"MIPS";#N/A,#N/A,TRUE,"Mainframe GB";#N/A,#N/A,TRUE,"Unix Servers ";#N/A,#N/A,TRUE,"Wintel Servers";#N/A,#N/A,TRUE,"SAN NAS GB";#N/A,#N/A,TRUE,"Doc. Serv.";#N/A,#N/A,TRUE,"Workst. Equipment";#N/A,#N/A,TRUE,"Workst. Support"}</definedName>
    <definedName name="DIT_AMT">#REF!</definedName>
    <definedName name="DIT_BL">#REF!</definedName>
    <definedName name="DIT_BR">#REF!</definedName>
    <definedName name="DIT_DTR">#REF!</definedName>
    <definedName name="DIT_TL">#REF!</definedName>
    <definedName name="DIT_TR">#REF!</definedName>
    <definedName name="DIV" localSheetId="0">#REF!</definedName>
    <definedName name="DIV" localSheetId="1">#REF!</definedName>
    <definedName name="DIV">#REF!</definedName>
    <definedName name="divestcash" localSheetId="0">#REF!</definedName>
    <definedName name="divestcash" localSheetId="1">#REF!</definedName>
    <definedName name="divestcash">#REF!</definedName>
    <definedName name="divestproceeds" localSheetId="0">#REF!</definedName>
    <definedName name="divestproceeds" localSheetId="1">#REF!</definedName>
    <definedName name="divestproceeds">#REF!</definedName>
    <definedName name="divestyear" localSheetId="0">#REF!</definedName>
    <definedName name="divestyear" localSheetId="1">#REF!</definedName>
    <definedName name="divestyear">#REF!</definedName>
    <definedName name="Dividend_Payable">#REF!</definedName>
    <definedName name="dj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djjs">#REF!</definedName>
    <definedName name="dklfj" hidden="1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DMC">#REF!</definedName>
    <definedName name="DMF">#REF!</definedName>
    <definedName name="DN_Table">#REF!</definedName>
    <definedName name="DN1_CT5" hidden="1">{"'Sheet1'!$L$16"}</definedName>
    <definedName name="DOC">#REF!</definedName>
    <definedName name="DOC.DATE">#REF!</definedName>
    <definedName name="DOC.TAX_ADJUST">#REF!</definedName>
    <definedName name="DOC.TAX_NAME">#REF!</definedName>
    <definedName name="DOC.VALUE_NAME">#REF!</definedName>
    <definedName name="DOC.VALUE_NAME2">#REF!</definedName>
    <definedName name="Documentation">#REF!</definedName>
    <definedName name="dol_rate">#REF!</definedName>
    <definedName name="DOLLAR">#REF!</definedName>
    <definedName name="Dollar_Exchange_Rate">#REF!</definedName>
    <definedName name="dont" localSheetId="0">#REF!</definedName>
    <definedName name="dont" localSheetId="1">#REF!</definedName>
    <definedName name="dont">#REF!</definedName>
    <definedName name="Down" localSheetId="0">#REF!</definedName>
    <definedName name="Down" localSheetId="1">#REF!</definedName>
    <definedName name="Down">#REF!</definedName>
    <definedName name="DP_2013">#REF!</definedName>
    <definedName name="DPS.2001" localSheetId="0">#REF!</definedName>
    <definedName name="DPS.2001" localSheetId="1">#REF!</definedName>
    <definedName name="DPS.2001">#REF!</definedName>
    <definedName name="DPS.2001_a">#REF!</definedName>
    <definedName name="DPS.2002">#REF!</definedName>
    <definedName name="DPS.2002_a">#REF!</definedName>
    <definedName name="dr" hidden="1">{#N/A,#N/A,FALSE,"sum";#N/A,#N/A,FALSE,"MARTV";#N/A,#N/A,FALSE,"APRTV"}</definedName>
    <definedName name="driver_dir">#REF!</definedName>
    <definedName name="driver_name">#REF!</definedName>
    <definedName name="dryi">#REF!</definedName>
    <definedName name="ds" hidden="1">#REF!</definedName>
    <definedName name="DSA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DSA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DSA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DSD" hidden="1">#REF!</definedName>
    <definedName name="DSF_agent_capex">#REF!</definedName>
    <definedName name="DSF_Agent_Overhead_rate">#REF!</definedName>
    <definedName name="DSF_Base_Salary">#REF!</definedName>
    <definedName name="DSF_Bonus_rate">#REF!</definedName>
    <definedName name="DSF_Branch_Capex">#REF!</definedName>
    <definedName name="DSF_Channel_Capex">#REF!</definedName>
    <definedName name="DSF_Channel_head_Salary">#REF!</definedName>
    <definedName name="DSF_Commissions">#REF!</definedName>
    <definedName name="DSF_Marketing_costs_Factor">#REF!</definedName>
    <definedName name="DSF_Overhead_rate">#REF!</definedName>
    <definedName name="DSF_Recruitment_cost">#REF!</definedName>
    <definedName name="DSF_Share_of_Branch_Overhead">#REF!</definedName>
    <definedName name="DSF_share_OH_year1">#REF!</definedName>
    <definedName name="DSF_share_OH_year2">#REF!</definedName>
    <definedName name="DSF_share_OH_year3">#REF!</definedName>
    <definedName name="DSF_Steady_state_growth_rate">#REF!</definedName>
    <definedName name="DSF_Training_cost">#REF!</definedName>
    <definedName name="dsfa" hidden="1">{"'Sheet1'!$L$16"}</definedName>
    <definedName name="dsfosugs" hidden="1">{#N/A,#N/A,TRUE,"BT M200 da 10x20"}</definedName>
    <definedName name="dsgryjj" hidden="1">{#N/A,#N/A,TRUE,"BT M200 da 10x20"}</definedName>
    <definedName name="dshs" localSheetId="0">#REF!</definedName>
    <definedName name="dshs" localSheetId="1">#REF!</definedName>
    <definedName name="dshs">#REF!</definedName>
    <definedName name="dsks" localSheetId="0">OIL &amp;#REF!</definedName>
    <definedName name="dsks" localSheetId="1">OIL &amp;#REF!</definedName>
    <definedName name="dsks">OIL &amp;#REF!</definedName>
    <definedName name="dsppp" localSheetId="0">#REF!</definedName>
    <definedName name="dsppp" localSheetId="1">#REF!</definedName>
    <definedName name="dsppp">#REF!</definedName>
    <definedName name="dsv" localSheetId="0">#REF!</definedName>
    <definedName name="dsv" localSheetId="1">#REF!</definedName>
    <definedName name="dsv">#REF!</definedName>
    <definedName name="DT" localSheetId="0">#REF!</definedName>
    <definedName name="DT" localSheetId="1">#REF!</definedName>
    <definedName name="DT">#REF!</definedName>
    <definedName name="DTax2000">#REF!</definedName>
    <definedName name="Due_From_Banks">#REF!</definedName>
    <definedName name="DUNG" hidden="1">{#N/A,#N/A,FALSE,"sum";#N/A,#N/A,FALSE,"MARTV";#N/A,#N/A,FALSE,"APRTV"}</definedName>
    <definedName name="duration" localSheetId="0">#REF!</definedName>
    <definedName name="duration" localSheetId="1">#REF!</definedName>
    <definedName name="duration">#REF!</definedName>
    <definedName name="dwd" hidden="1">{#N/A,#N/A,FALSE,"sum";#N/A,#N/A,FALSE,"MARTV";#N/A,#N/A,FALSE,"APRTV"}</definedName>
    <definedName name="dwqdwqqwrqer" hidden="1">#REF!</definedName>
    <definedName name="dyrrrr" hidden="1">{#N/A,#N/A,FALSE,"Chung"}</definedName>
    <definedName name="e" localSheetId="0" hidden="1">{"FrgénEst",#N/A,FALSE,"A";"RésuEst",#N/A,FALSE,"A"}</definedName>
    <definedName name="e" localSheetId="1" hidden="1">{"FrgénEst",#N/A,FALSE,"A";"RésuEst",#N/A,FALSE,"A"}</definedName>
    <definedName name="e" hidden="1">{"FrgénEst",#N/A,FALSE,"A";"RésuEst",#N/A,FALSE,"A"}</definedName>
    <definedName name="E_AMT">#REF!</definedName>
    <definedName name="E_BANK">#REF!</definedName>
    <definedName name="E_BL">#REF!</definedName>
    <definedName name="E_BR">#REF!</definedName>
    <definedName name="e_D2.7dir">#REF!</definedName>
    <definedName name="e_D2.7run">#REF!</definedName>
    <definedName name="E_DTR">#REF!</definedName>
    <definedName name="E_LOOP">#REF!</definedName>
    <definedName name="E_MO">#REF!</definedName>
    <definedName name="e_opt">#REF!</definedName>
    <definedName name="E_ROWS">#REF!</definedName>
    <definedName name="e_S2.7dir">#REF!</definedName>
    <definedName name="e_S2.7run">#REF!</definedName>
    <definedName name="e_S3dir">#REF!</definedName>
    <definedName name="e_S3run">#REF!</definedName>
    <definedName name="E_TL">#REF!</definedName>
    <definedName name="E_TOT">#REF!</definedName>
    <definedName name="E_TR">#REF!</definedName>
    <definedName name="E_UPDATE">#REF!</definedName>
    <definedName name="E.SUN_API">#REF!</definedName>
    <definedName name="E.SUN_CNT">#REF!</definedName>
    <definedName name="E.SUN_SCNT">#REF!</definedName>
    <definedName name="E.SUN_SPI">#REF!</definedName>
    <definedName name="EAP1_Reserve">#REF!</definedName>
    <definedName name="EAP5TB" localSheetId="0">#REF!</definedName>
    <definedName name="EAP5TB" localSheetId="1">#REF!</definedName>
    <definedName name="EAP5TB">#REF!</definedName>
    <definedName name="EAST_DIVISIONAL" localSheetId="0">#REF!</definedName>
    <definedName name="EAST_DIVISIONAL" localSheetId="1">#REF!</definedName>
    <definedName name="EAST_DIVISIONAL">#REF!</definedName>
    <definedName name="EBITDA_mult" localSheetId="0">#REF!</definedName>
    <definedName name="EBITDA_mult" localSheetId="1">#REF!</definedName>
    <definedName name="EBITDA_mult">#REF!</definedName>
    <definedName name="EBITDA_mult1">#REF!</definedName>
    <definedName name="EBITDA_mult2">#REF!</definedName>
    <definedName name="EBITDA_mult3">#REF!</definedName>
    <definedName name="EBITDA_mult4">#REF!</definedName>
    <definedName name="EBITDA_mult5">#REF!</definedName>
    <definedName name="eca">#REF!</definedName>
    <definedName name="ecb">#REF!</definedName>
    <definedName name="ecom">#REF!</definedName>
    <definedName name="ed">#REF!</definedName>
    <definedName name="edd">#REF!</definedName>
    <definedName name="eddy" localSheetId="0">#REF!</definedName>
    <definedName name="eddy" localSheetId="1">#REF!</definedName>
    <definedName name="eddy">#REF!</definedName>
    <definedName name="EDM">#REF!</definedName>
    <definedName name="edman" localSheetId="0">#REF!</definedName>
    <definedName name="edman" localSheetId="1">#REF!</definedName>
    <definedName name="edman">#REF!</definedName>
    <definedName name="edman1">#REF!</definedName>
    <definedName name="edman2" localSheetId="0">#REF!</definedName>
    <definedName name="edman2" localSheetId="1">#REF!</definedName>
    <definedName name="edman2">#REF!</definedName>
    <definedName name="EDTAX" localSheetId="0">#REF!</definedName>
    <definedName name="EDTAX" localSheetId="1">#REF!</definedName>
    <definedName name="EDTAX">#REF!</definedName>
    <definedName name="edu">#REF!</definedName>
    <definedName name="education">#REF!</definedName>
    <definedName name="ee" hidden="1">{#N/A,#N/A,FALSE,"sum";#N/A,#N/A,FALSE,"MARTV";#N/A,#N/A,FALSE,"APRTV"}</definedName>
    <definedName name="eee" localSheetId="0">#REF!</definedName>
    <definedName name="eee" localSheetId="1">#REF!</definedName>
    <definedName name="eee">#REF!</definedName>
    <definedName name="EEEE">#REF!</definedName>
    <definedName name="eeeee" localSheetId="0" hidden="1">#REF!</definedName>
    <definedName name="eeeee" localSheetId="1" hidden="1">#REF!</definedName>
    <definedName name="eeeee" hidden="1">#REF!</definedName>
    <definedName name="EEP1_Reserve">#REF!</definedName>
    <definedName name="ees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EEV_OP_LATEST">#REF!</definedName>
    <definedName name="EEV_TP_LATEST">#REF!</definedName>
    <definedName name="EEVDATE">#REF!</definedName>
    <definedName name="effeav">#REF!</definedName>
    <definedName name="eg" hidden="1">#REF!</definedName>
    <definedName name="egev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egg">#REF!</definedName>
    <definedName name="EGG_Header">#REF!</definedName>
    <definedName name="Egg_Main">#REF!</definedName>
    <definedName name="ehis" localSheetId="0">#REF!</definedName>
    <definedName name="ehis" localSheetId="1">#REF!</definedName>
    <definedName name="ehis">#REF!</definedName>
    <definedName name="Eight">#REF!</definedName>
    <definedName name="EL">#REF!</definedName>
    <definedName name="ELAM_down">#REF!</definedName>
    <definedName name="ELAM_UP">#REF!</definedName>
    <definedName name="ELECT._MANAGER" localSheetId="0">#REF!</definedName>
    <definedName name="ELECT._MANAGER" localSheetId="1">#REF!</definedName>
    <definedName name="ELECT._MANAGER">#REF!</definedName>
    <definedName name="ELEGANT" localSheetId="0">#REF!</definedName>
    <definedName name="ELEGANT" localSheetId="1">#REF!</definedName>
    <definedName name="ELEGANT">#REF!</definedName>
    <definedName name="Eleven">#REF!</definedName>
    <definedName name="eliza" localSheetId="0" hidden="1">{"Frgen",#N/A,FALSE,"A";"Résu",#N/A,FALSE,"A"}</definedName>
    <definedName name="eliza" localSheetId="1" hidden="1">{"Frgen",#N/A,FALSE,"A";"Résu",#N/A,FALSE,"A"}</definedName>
    <definedName name="eliza" hidden="1">{"Frgen",#N/A,FALSE,"A";"Résu",#N/A,FALSE,"A"}</definedName>
    <definedName name="EMPLOYEE_REL." localSheetId="0">#REF!</definedName>
    <definedName name="EMPLOYEE_REL." localSheetId="1">#REF!</definedName>
    <definedName name="EMPLOYEE_REL.">#REF!</definedName>
    <definedName name="EncaissementCapi">#REF!</definedName>
    <definedName name="End_Bal" localSheetId="0">#REF!</definedName>
    <definedName name="End_Bal" localSheetId="1">#REF!</definedName>
    <definedName name="End_Bal">#REF!</definedName>
    <definedName name="Endofyear" localSheetId="0">#REF!</definedName>
    <definedName name="Endofyear" localSheetId="1">#REF!</definedName>
    <definedName name="Endofyear">#REF!</definedName>
    <definedName name="Endowment">#REF!</definedName>
    <definedName name="endp" localSheetId="0">#REF!</definedName>
    <definedName name="endp" localSheetId="1">#REF!</definedName>
    <definedName name="endp">#REF!</definedName>
    <definedName name="EndRate">#REF!</definedName>
    <definedName name="endy">#REF!</definedName>
    <definedName name="eng" localSheetId="0">#REF!</definedName>
    <definedName name="eng" localSheetId="1">#REF!</definedName>
    <definedName name="eng">#REF!</definedName>
    <definedName name="ENG_BI_CORE_LOCATION">"C:\Pastel11\"</definedName>
    <definedName name="ENG_BI_LBI" hidden="1">"XUM0UNX4SS"</definedName>
    <definedName name="ENG_BI_TL" hidden="1">"-M_x0011_[.ÎôÓ(tT_x0002_öÆOQàÒÅ_x001A_lî]à™€ÕS÷ï"</definedName>
    <definedName name="ENG_OPERATIONS" localSheetId="0">#REF!</definedName>
    <definedName name="ENG_OPERATIONS" localSheetId="1">#REF!</definedName>
    <definedName name="ENG_OPERATIONS">#REF!</definedName>
    <definedName name="ENG._MANAGER">#REF!</definedName>
    <definedName name="ENIYE">#REF!</definedName>
    <definedName name="ENP1_Reserve">#REF!</definedName>
    <definedName name="ENTITE1" localSheetId="0">#REF!</definedName>
    <definedName name="ENTITE1" localSheetId="1">#REF!</definedName>
    <definedName name="ENTITE1">#REF!</definedName>
    <definedName name="ENTITYTABLE">#REF!</definedName>
    <definedName name="Entry_Year">#REF!</definedName>
    <definedName name="EntryAge">#REF!</definedName>
    <definedName name="entuk">#REF!</definedName>
    <definedName name="entus">#REF!</definedName>
    <definedName name="Environment_Name" localSheetId="0">#REF!</definedName>
    <definedName name="Environment_Name" localSheetId="1">#REF!</definedName>
    <definedName name="Environment_Name">#REF!</definedName>
    <definedName name="Environment_Version_List" localSheetId="0">#REF!</definedName>
    <definedName name="Environment_Version_List" localSheetId="1">#REF!</definedName>
    <definedName name="Environment_Version_List">#REF!</definedName>
    <definedName name="EPS.1995" localSheetId="0">#REF!</definedName>
    <definedName name="EPS.1995" localSheetId="1">#REF!</definedName>
    <definedName name="EPS.1995">#REF!</definedName>
    <definedName name="EPS.1995_a" localSheetId="0">#REF!</definedName>
    <definedName name="EPS.1995_a" localSheetId="1">#REF!</definedName>
    <definedName name="EPS.1995_a">#REF!</definedName>
    <definedName name="EPS.1996" localSheetId="0">#REF!</definedName>
    <definedName name="EPS.1996" localSheetId="1">#REF!</definedName>
    <definedName name="EPS.1996">#REF!</definedName>
    <definedName name="EPS.1996_a">#REF!</definedName>
    <definedName name="EPS.1997">#REF!</definedName>
    <definedName name="EPS.1997_a">#REF!</definedName>
    <definedName name="EPS.1998">#REF!</definedName>
    <definedName name="EPS.1998_a">#REF!</definedName>
    <definedName name="EPS.1999">#REF!</definedName>
    <definedName name="EPS.2000">#REF!</definedName>
    <definedName name="EPS.2001">#REF!</definedName>
    <definedName name="EPS.2002">#REF!</definedName>
    <definedName name="EPSpread_Waterfall">#REF!</definedName>
    <definedName name="EPUnit_Waterfall">#REF!</definedName>
    <definedName name="EQF">#REF!</definedName>
    <definedName name="Equity">#REF!</definedName>
    <definedName name="Equity_Credit">#REF!</definedName>
    <definedName name="Equity_Impact">#REF!</definedName>
    <definedName name="Equity_securities_AFS" localSheetId="0">#REF!</definedName>
    <definedName name="Equity_securities_AFS" localSheetId="1">#REF!</definedName>
    <definedName name="Equity_securities_AFS">#REF!</definedName>
    <definedName name="ERASDAD" hidden="1">{#N/A,#N/A,FALSE,"Assessment";#N/A,#N/A,FALSE,"Staffing";#N/A,#N/A,FALSE,"Hires";#N/A,#N/A,FALSE,"Assumptions"}</definedName>
    <definedName name="ERASE" localSheetId="0">#REF!</definedName>
    <definedName name="ERASE" localSheetId="1">#REF!</definedName>
    <definedName name="ERASE">#REF!</definedName>
    <definedName name="ere" localSheetId="0">#REF!</definedName>
    <definedName name="ere" localSheetId="1">#REF!</definedName>
    <definedName name="ere">#REF!</definedName>
    <definedName name="ereff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erer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erer3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erere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ererer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ERERERE" hidden="1">{#N/A,#N/A,FALSE,"Assessment";#N/A,#N/A,FALSE,"Staffing";#N/A,#N/A,FALSE,"Hires";#N/A,#N/A,FALSE,"Assumptions"}</definedName>
    <definedName name="ergetg" hidden="1">#REF!</definedName>
    <definedName name="ERP5TB">#REF!</definedName>
    <definedName name="ERR">#REF!</definedName>
    <definedName name="ERRa">#REF!</definedName>
    <definedName name="ERRb">#REF!</definedName>
    <definedName name="errr" hidden="1">{"YTDACT1",#N/A,TRUE,"YTDACTAUST";"YTDACT2",#N/A,TRUE,"YTDACTAUST";"YTDACT3",#N/A,TRUE,"YTDACTAUST";"CCTR",#N/A,TRUE,"YTDACTCC"}</definedName>
    <definedName name="errtt">#REF!</definedName>
    <definedName name="erth" hidden="1">#REF!</definedName>
    <definedName name="erthv" hidden="1">#REF!</definedName>
    <definedName name="ertyuiop" hidden="1">{0}</definedName>
    <definedName name="erwgrtyer" hidden="1">#REF!</definedName>
    <definedName name="ES_NB_OP">#REF!</definedName>
    <definedName name="ESP5TB" localSheetId="0">#REF!</definedName>
    <definedName name="ESP5TB" localSheetId="1">#REF!</definedName>
    <definedName name="ESP5TB">#REF!</definedName>
    <definedName name="ESS" localSheetId="0">#REF!</definedName>
    <definedName name="ESS" localSheetId="1">#REF!</definedName>
    <definedName name="ESS">#REF!</definedName>
    <definedName name="Ess_AllGrowth_2003">#REF!</definedName>
    <definedName name="Ess_AllGrowth_2004">#REF!</definedName>
    <definedName name="Ess_AllGrowth_2005">#REF!</definedName>
    <definedName name="Essomaster" localSheetId="0">#REF!</definedName>
    <definedName name="Essomaster" localSheetId="1">#REF!</definedName>
    <definedName name="Essomaster">#REF!</definedName>
    <definedName name="EssOptions">"1100000000010000_01000"</definedName>
    <definedName name="ESUNACOUNT">#REF!</definedName>
    <definedName name="ESUNAPI">#REF!</definedName>
    <definedName name="ESUNSCOUNT">#REF!</definedName>
    <definedName name="ESUNSPI">#REF!</definedName>
    <definedName name="ete" hidden="1">{"Frgen",#N/A,FALSE,"A";"Résu",#N/A,FALSE,"A"}</definedName>
    <definedName name="ETI_TBAL" localSheetId="0">#REF!</definedName>
    <definedName name="ETI_TBAL" localSheetId="1">#REF!</definedName>
    <definedName name="ETI_TBAL">#REF!</definedName>
    <definedName name="ETI_TBALFIN" localSheetId="0">#REF!</definedName>
    <definedName name="ETI_TBALFIN" localSheetId="1">#REF!</definedName>
    <definedName name="ETI_TBALFIN">#REF!</definedName>
    <definedName name="EUR">#REF!</definedName>
    <definedName name="EUR_mthly_ytd_closing">#REF!</definedName>
    <definedName name="European_Investment_Bank" localSheetId="0">#REF!</definedName>
    <definedName name="European_Investment_Bank" localSheetId="1">#REF!</definedName>
    <definedName name="European_Investment_Bank">#REF!</definedName>
    <definedName name="EV__CVPARAMS__" hidden="1">"PL sept-05!$B$17:$C$26;"</definedName>
    <definedName name="EV__EXPOPTIONS__" hidden="1">0</definedName>
    <definedName name="EV__LASTREFTIME__" hidden="1">39132.5400578704</definedName>
    <definedName name="EV__MAXEXPCOLS__" hidden="1">100</definedName>
    <definedName name="EV__MAXEXPROWS__" hidden="1">1000</definedName>
    <definedName name="EV__MEMORYCVW__" hidden="1">0</definedName>
    <definedName name="EV__WBEVMODE__" hidden="1">0</definedName>
    <definedName name="EV__WBREFOPTIONS__" hidden="1">134217738</definedName>
    <definedName name="EV__WBVERSION__" hidden="1">0</definedName>
    <definedName name="EV_Disc">#REF!</definedName>
    <definedName name="EV_VIF_Misc">#REF!</definedName>
    <definedName name="EVdisc" localSheetId="0">#REF!</definedName>
    <definedName name="EVdisc" localSheetId="1">#REF!</definedName>
    <definedName name="EVdisc">#REF!</definedName>
    <definedName name="EVDiscRestated" localSheetId="0">#REF!</definedName>
    <definedName name="EVDiscRestated" localSheetId="1">#REF!</definedName>
    <definedName name="EVDiscRestated">#REF!</definedName>
    <definedName name="EVGROSS" localSheetId="0">#REF!</definedName>
    <definedName name="EVGROSS" localSheetId="1">#REF!</definedName>
    <definedName name="EVGROSS">#REF!</definedName>
    <definedName name="EVnet">#REF!</definedName>
    <definedName name="EVNetRestated">#REF!</definedName>
    <definedName name="ewww" hidden="1">#REF!</definedName>
    <definedName name="ex">#REF!</definedName>
    <definedName name="ExactAddinReports" hidden="1">1</definedName>
    <definedName name="exam" hidden="1">{"richard",#N/A,FALSE,"Singapore"}</definedName>
    <definedName name="Example_Opportunities">#REF!</definedName>
    <definedName name="Exceptional_expenses" localSheetId="0">#REF!</definedName>
    <definedName name="Exceptional_expenses" localSheetId="1">#REF!</definedName>
    <definedName name="Exceptional_expenses">#REF!</definedName>
    <definedName name="Excess" localSheetId="0">#REF!</definedName>
    <definedName name="Excess" localSheetId="1">#REF!</definedName>
    <definedName name="Excess">#REF!</definedName>
    <definedName name="excess_count" localSheetId="0">#REF!</definedName>
    <definedName name="excess_count" localSheetId="1">#REF!</definedName>
    <definedName name="excess_count">#REF!</definedName>
    <definedName name="ExcessCashrate" localSheetId="0">#REF!</definedName>
    <definedName name="ExcessCashrate" localSheetId="1">#REF!</definedName>
    <definedName name="ExcessCashrate">#REF!</definedName>
    <definedName name="Exch_Rate">#REF!</definedName>
    <definedName name="Exchange_rate" localSheetId="0">#REF!</definedName>
    <definedName name="Exchange_rate" localSheetId="1">#REF!</definedName>
    <definedName name="Exchange_rate">#REF!</definedName>
    <definedName name="ExCPIDR">#REF!</definedName>
    <definedName name="EXIT">#REF!</definedName>
    <definedName name="EXP" localSheetId="0">#REF!</definedName>
    <definedName name="EXP" localSheetId="1">#REF!</definedName>
    <definedName name="EXP">#REF!</definedName>
    <definedName name="Exp_annual_reduction_rate">#REF!</definedName>
    <definedName name="Exp_annual_reduction_rate2">#REF!</definedName>
    <definedName name="Exp_annual_reduction_rate3">#REF!</definedName>
    <definedName name="EXP_PLAN" localSheetId="0">#REF!</definedName>
    <definedName name="EXP_PLAN" localSheetId="1">#REF!</definedName>
    <definedName name="EXP_PLAN">#REF!</definedName>
    <definedName name="Exp_Ratio">#REF!</definedName>
    <definedName name="expat" localSheetId="0">#REF!</definedName>
    <definedName name="expat" localSheetId="1">#REF!</definedName>
    <definedName name="expat">#REF!</definedName>
    <definedName name="expattaxtable">#REF!</definedName>
    <definedName name="EXPBUDGT">#REF!</definedName>
    <definedName name="Expdirect">#REF!</definedName>
    <definedName name="Expected">#REF!</definedName>
    <definedName name="Expense">#REF!</definedName>
    <definedName name="Expense_Assumptions" localSheetId="0">#REF!</definedName>
    <definedName name="Expense_Assumptions" localSheetId="1">#REF!</definedName>
    <definedName name="Expense_Assumptions">#REF!</definedName>
    <definedName name="Expense_Assumptions2" localSheetId="0">#REF!</definedName>
    <definedName name="Expense_Assumptions2" localSheetId="1">#REF!</definedName>
    <definedName name="Expense_Assumptions2">#REF!</definedName>
    <definedName name="Expense_Inflation_Rate">#REF!</definedName>
    <definedName name="expenses" localSheetId="0">#REF!</definedName>
    <definedName name="expenses" localSheetId="1">#REF!</definedName>
    <definedName name="expenses">#REF!</definedName>
    <definedName name="EXPERAGERT" localSheetId="0">#REF!</definedName>
    <definedName name="EXPERAGERT" localSheetId="1">#REF!</definedName>
    <definedName name="EXPERAGERT">#REF!</definedName>
    <definedName name="ExpRelief">#REF!</definedName>
    <definedName name="expselect">#REF!</definedName>
    <definedName name="exrate">#REF!</definedName>
    <definedName name="EXT" localSheetId="0">#REF!</definedName>
    <definedName name="EXT" localSheetId="1">#REF!</definedName>
    <definedName name="EXT">#REF!</definedName>
    <definedName name="EXT_IF">#REF!</definedName>
    <definedName name="EXT_NB">#REF!</definedName>
    <definedName name="External_Checks">#REF!</definedName>
    <definedName name="Extra_Pay" localSheetId="0">#REF!</definedName>
    <definedName name="Extra_Pay" localSheetId="1">#REF!</definedName>
    <definedName name="Extra_Pay">#REF!</definedName>
    <definedName name="EXTRACTS" localSheetId="0">#REF!</definedName>
    <definedName name="EXTRACTS" localSheetId="1">#REF!</definedName>
    <definedName name="EXTRACTS">#REF!</definedName>
    <definedName name="_xlnm.Extract">#REF!</definedName>
    <definedName name="extraits">#REF!</definedName>
    <definedName name="extraits0904" localSheetId="0">#REF!</definedName>
    <definedName name="extraits0904" localSheetId="1">#REF!</definedName>
    <definedName name="extraits0904">#REF!</definedName>
    <definedName name="extraits10cum" localSheetId="0">#REF!</definedName>
    <definedName name="extraits10cum" localSheetId="1">#REF!</definedName>
    <definedName name="extraits10cum">#REF!</definedName>
    <definedName name="extraitsmois">#REF!</definedName>
    <definedName name="exx">#REF!</definedName>
    <definedName name="EYB" localSheetId="0">#REF!</definedName>
    <definedName name="EYB" localSheetId="1">#REF!</definedName>
    <definedName name="EYB">#REF!</definedName>
    <definedName name="EZEK2" localSheetId="0">#REF!</definedName>
    <definedName name="EZEK2" localSheetId="1">#REF!</definedName>
    <definedName name="EZEK2">#REF!</definedName>
    <definedName name="F">#N/A</definedName>
    <definedName name="F_AMT">#REF!</definedName>
    <definedName name="F_BANK">#REF!</definedName>
    <definedName name="F_BL">#REF!</definedName>
    <definedName name="F_BR">#REF!</definedName>
    <definedName name="F_LOOP">#REF!</definedName>
    <definedName name="F_MO">#REF!</definedName>
    <definedName name="f_name">#REF!</definedName>
    <definedName name="F_NB_OP">#REF!</definedName>
    <definedName name="F_ROWS">#REF!</definedName>
    <definedName name="F_TL">#REF!</definedName>
    <definedName name="F_TOT">#REF!</definedName>
    <definedName name="F_TR">#REF!</definedName>
    <definedName name="F_UPDATE">#REF!</definedName>
    <definedName name="fa" hidden="1">#REF!</definedName>
    <definedName name="FA_B_Criteria">#REF!</definedName>
    <definedName name="FA_B_DB">#REF!</definedName>
    <definedName name="FA_B_DBStart">#REF!</definedName>
    <definedName name="FA_Comm">#REF!</definedName>
    <definedName name="FA_H">#REF!</definedName>
    <definedName name="FA_L">#REF!</definedName>
    <definedName name="FA_M">#REF!</definedName>
    <definedName name="FA_Remaining">#REF!</definedName>
    <definedName name="face_amt">#REF!</definedName>
    <definedName name="factor">#REF!</definedName>
    <definedName name="fadfda" hidden="1">{#N/A,#N/A,FALSE,"Margin_Detail";#N/A,#N/A,FALSE,"Margin";#N/A,#N/A,FALSE,"JTD_Margin Detail";#N/A,#N/A,FALSE,"JTD Margin";#N/A,#N/A,FALSE,"Cashflow Detail for Balance ";#N/A,#N/A,FALSE,"Balance"}</definedName>
    <definedName name="fail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FASDF" localSheetId="0" hidden="1">{#N/A,#N/A,FALSE,"RBC Summary";#N/A,#N/A,FALSE,"RBC"}</definedName>
    <definedName name="FASDF" localSheetId="1" hidden="1">{#N/A,#N/A,FALSE,"RBC Summary";#N/A,#N/A,FALSE,"RBC"}</definedName>
    <definedName name="FASDF" hidden="1">{#N/A,#N/A,FALSE,"RBC Summary";#N/A,#N/A,FALSE,"RBC"}</definedName>
    <definedName name="fb" hidden="1">#REF!</definedName>
    <definedName name="FCare_Exp_Var">#REF!</definedName>
    <definedName name="fcf_lev_terminal1" localSheetId="0">#REF!</definedName>
    <definedName name="fcf_lev_terminal1" localSheetId="1">#REF!</definedName>
    <definedName name="fcf_lev_terminal1">#REF!</definedName>
    <definedName name="fcf_lev_terminal2" localSheetId="0">#REF!</definedName>
    <definedName name="fcf_lev_terminal2" localSheetId="1">#REF!</definedName>
    <definedName name="fcf_lev_terminal2">#REF!</definedName>
    <definedName name="fcf_lev_terminal3" localSheetId="0">#REF!</definedName>
    <definedName name="fcf_lev_terminal3" localSheetId="1">#REF!</definedName>
    <definedName name="fcf_lev_terminal3">#REF!</definedName>
    <definedName name="fcf_lev_terminal4">#REF!</definedName>
    <definedName name="fcf_lev_terminal5">#REF!</definedName>
    <definedName name="fcf_unlev">#REF!</definedName>
    <definedName name="fcf_unlev_terminal1">#REF!</definedName>
    <definedName name="fcf_unlev_terminal2">#REF!</definedName>
    <definedName name="fcf_unlev_terminal3">#REF!</definedName>
    <definedName name="fcf_unlev_terminal4">#REF!</definedName>
    <definedName name="fcf_unlev_terminal5">#REF!</definedName>
    <definedName name="fcf_unlev10">#REF!</definedName>
    <definedName name="fcf_unlev5">#REF!</definedName>
    <definedName name="fcmb">#REF!</definedName>
    <definedName name="FCode" hidden="1">#REF!</definedName>
    <definedName name="fd">#REF!</definedName>
    <definedName name="FDAFD" hidden="1">{#N/A,#N/A,FALSE,"Margin_Detail";#N/A,#N/A,FALSE,"Margin";#N/A,#N/A,FALSE,"JTD_Margin Detail";#N/A,#N/A,FALSE,"JTD Margin";#N/A,#N/A,FALSE,"Cashflow Detail for Balance ";#N/A,#N/A,FALSE,"Balance"}</definedName>
    <definedName name="fdd" hidden="1">{"YTDACT1",#N/A,TRUE,"YTDACTAUST";"YTDACT2",#N/A,TRUE,"YTDACTAUST";"YTDACT3",#N/A,TRUE,"YTDACTAUST";"CCTR",#N/A,TRUE,"YTDACTCC"}</definedName>
    <definedName name="fddddddddddd">#REF!</definedName>
    <definedName name="fdfdsd" hidden="1">{#N/A,#N/A,FALSE,"sum";#N/A,#N/A,FALSE,"MARTV";#N/A,#N/A,FALSE,"APRTV"}</definedName>
    <definedName name="fdfre">#REF!</definedName>
    <definedName name="FDFRF">#REF!</definedName>
    <definedName name="fdg" hidden="1">{"'Sheet1'!$L$16"}</definedName>
    <definedName name="fdgfg" hidden="1">{"'Sheet1'!$L$16"}</definedName>
    <definedName name="fdir">#REF!</definedName>
    <definedName name="fds" hidden="1">#REF!</definedName>
    <definedName name="fdsakfdljlfd" hidden="1">{#N/A,#N/A,TRUE,"BT M200 da 10x20"}</definedName>
    <definedName name="fe">RIGHT(TRIM(#REF!),7)</definedName>
    <definedName name="fea" localSheetId="0">VALUE(LEFT([0]!fe,4)-1)&amp;"/"&amp;VALUE(RIGHT([0]!fe,2)-1)</definedName>
    <definedName name="fea" localSheetId="1">VALUE(LEFT([0]!fe,4)-1)&amp;"/"&amp;VALUE(RIGHT([0]!fe,2)-1)</definedName>
    <definedName name="fea">VALUE(LEFT([0]!fe,4)-1)&amp;"/"&amp;VALUE(RIGHT([0]!fe,2)-1)</definedName>
    <definedName name="Feb" localSheetId="0">#REF!</definedName>
    <definedName name="Feb" localSheetId="1">#REF!</definedName>
    <definedName name="Feb">#REF!</definedName>
    <definedName name="Feb_2001">#REF!</definedName>
    <definedName name="Feb_2002">#REF!</definedName>
    <definedName name="febbasic" localSheetId="0">#REF!</definedName>
    <definedName name="febbasic" localSheetId="1">#REF!</definedName>
    <definedName name="febbasic">#REF!</definedName>
    <definedName name="febded">#REF!</definedName>
    <definedName name="febdeduct" localSheetId="0">#REF!</definedName>
    <definedName name="febdeduct" localSheetId="1">#REF!</definedName>
    <definedName name="febdeduct">#REF!</definedName>
    <definedName name="febr">#REF!</definedName>
    <definedName name="February" localSheetId="0">#REF!</definedName>
    <definedName name="February" localSheetId="1">#REF!</definedName>
    <definedName name="February">#REF!</definedName>
    <definedName name="February1" localSheetId="0">#REF!</definedName>
    <definedName name="February1" localSheetId="1">#REF!</definedName>
    <definedName name="February1">#REF!</definedName>
    <definedName name="February2" localSheetId="0">#REF!</definedName>
    <definedName name="February2" localSheetId="1">#REF!</definedName>
    <definedName name="February2">#REF!</definedName>
    <definedName name="FEBTAX">#REF!</definedName>
    <definedName name="febu">#REF!</definedName>
    <definedName name="Feedback_Provider">#REF!</definedName>
    <definedName name="FEF_DSF">#REF!</definedName>
    <definedName name="FEF_TSF">#REF!</definedName>
    <definedName name="fefehusagdfgosdekdh" hidden="1">{#N/A,#N/A,TRUE,"BT M200 da 10x20"}</definedName>
    <definedName name="fefqerqwer" hidden="1">{#N/A,#N/A,FALSE,"Assessment";#N/A,#N/A,FALSE,"Staffing";#N/A,#N/A,FALSE,"Hires";#N/A,#N/A,FALSE,"Assumptions"}</definedName>
    <definedName name="FER">#REF!</definedName>
    <definedName name="ferer" hidden="1">{"YTDACT1",#N/A,TRUE,"YTDACTAUST";"YTDACT2",#N/A,TRUE,"YTDACTAUST";"YTDACT3",#N/A,TRUE,"YTDACTAUST";"CCTR",#N/A,TRUE,"YTDACTCC"}</definedName>
    <definedName name="ferere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fererer" hidden="1">{#N/A,#N/A,FALSE,"Assessment";#N/A,#N/A,FALSE,"Staffing";#N/A,#N/A,FALSE,"Hires";#N/A,#N/A,FALSE,"Assumptions"}</definedName>
    <definedName name="ferfef" hidden="1">{"YTDACT1",#N/A,TRUE,"YTDACTAUST";"YTDACT2",#N/A,TRUE,"YTDACTAUST";"YTDACT3",#N/A,TRUE,"YTDACTAUST";"CCTR",#N/A,TRUE,"YTDACTCC"}</definedName>
    <definedName name="FERN2" hidden="1">{#N/A,#N/A,FALSE,"Assessment";#N/A,#N/A,FALSE,"Staffing";#N/A,#N/A,FALSE,"Hires";#N/A,#N/A,FALSE,"Assumptions"}</definedName>
    <definedName name="FESL" localSheetId="0">#REF!</definedName>
    <definedName name="FESL" localSheetId="1">#REF!</definedName>
    <definedName name="FESL">#REF!</definedName>
    <definedName name="FESS" localSheetId="0">#REF!</definedName>
    <definedName name="FESS" localSheetId="1">#REF!</definedName>
    <definedName name="FESS">#REF!</definedName>
    <definedName name="ff" localSheetId="0" hidden="1">{#N/A,#N/A,FALSE,"Prem Report - Pru"}</definedName>
    <definedName name="ff" localSheetId="1" hidden="1">{#N/A,#N/A,FALSE,"Prem Report - Pru"}</definedName>
    <definedName name="ff" hidden="1">{#N/A,#N/A,FALSE,"Prem Report - Pru"}</definedName>
    <definedName name="ffaf" hidden="1">#REF!</definedName>
    <definedName name="fff" hidden="1">#REF!</definedName>
    <definedName name="ffff" hidden="1">{#N/A,#N/A,FALSE,"Margin_Detail";#N/A,#N/A,FALSE,"Margin";#N/A,#N/A,FALSE,"JTD_Margin Detail";#N/A,#N/A,FALSE,"JTD Margin";#N/A,#N/A,FALSE,"Cashflow Detail for Balance ";#N/A,#N/A,FALSE,"Balance"}</definedName>
    <definedName name="ffghjk" localSheetId="0">#REF!</definedName>
    <definedName name="ffghjk" localSheetId="1">#REF!</definedName>
    <definedName name="ffghjk">#REF!</definedName>
    <definedName name="fg" localSheetId="0" hidden="1">{#N/A,#N/A,FALSE,"Prem Report - Pru"}</definedName>
    <definedName name="fg" localSheetId="1" hidden="1">{#N/A,#N/A,FALSE,"Prem Report - Pru"}</definedName>
    <definedName name="fg" hidden="1">{#N/A,#N/A,FALSE,"Prem Report - Pru"}</definedName>
    <definedName name="fghf" hidden="1">#REF!</definedName>
    <definedName name="fghfg" hidden="1">#REF!</definedName>
    <definedName name="fghfgh" hidden="1">#REF!</definedName>
    <definedName name="fgjtdcdgg" hidden="1">{"'Sheet1'!$L$16"}</definedName>
    <definedName name="FGN_08e6a">#REF!</definedName>
    <definedName name="FGN_08e7">#REF!</definedName>
    <definedName name="FGN_08e8">#REF!</definedName>
    <definedName name="FGN_08e9">#REF!</definedName>
    <definedName name="FGN_09e10a">#REF!</definedName>
    <definedName name="FGN_09e2">#REF!</definedName>
    <definedName name="FGN_09e3">#REF!</definedName>
    <definedName name="FGN_09e4">#REF!</definedName>
    <definedName name="FGN_09e5">#REF!</definedName>
    <definedName name="FGN_09e6">#REF!</definedName>
    <definedName name="FGN_09e6a">#REF!</definedName>
    <definedName name="FGN_09e7">#REF!</definedName>
    <definedName name="FGN_09e8">#REF!</definedName>
    <definedName name="FGN_09e9">#REF!</definedName>
    <definedName name="fgrrrfsds" hidden="1">{#N/A,#N/A,TRUE,"BT M200 da 10x20"}</definedName>
    <definedName name="fgsfgf" hidden="1">{#N/A,#N/A,FALSE,"FY 97 Summary Dollars";#N/A,#N/A,FALSE,"JHP's View of FTE's";#N/A,#N/A,FALSE,"FY Summary FTE's";#N/A,#N/A,FALSE,"FY Summary Days";#N/A,#N/A,FALSE,"PAR 2.1 MARS";#N/A,#N/A,FALSE,"PAR 2.2 CGTC PA";#N/A,#N/A,FALSE,"PAR 3.0 CRMC PA";#N/A,#N/A,FALSE,"PAR 4.0 Intl. Acct.";#N/A,#N/A,FALSE,"FY 97 Application Support";#N/A,#N/A,FALSE,"FY 97 Project Management";#N/A,#N/A,FALSE,"Out of Pocket Expenses"}</definedName>
    <definedName name="FH">#REF!</definedName>
    <definedName name="fi">#REF!</definedName>
    <definedName name="Fidelia_Osueke" localSheetId="0">#REF!</definedName>
    <definedName name="Fidelia_Osueke" localSheetId="1">#REF!</definedName>
    <definedName name="Fidelia_Osueke">#REF!</definedName>
    <definedName name="Fidelity_Cases">#REF!</definedName>
    <definedName name="Fidelity_pi">#REF!</definedName>
    <definedName name="figer_dbt_champ">#REF!</definedName>
    <definedName name="figer_dbt_champ2">#REF!</definedName>
    <definedName name="FILE_NAME">#REF!</definedName>
    <definedName name="FileName">#REF!</definedName>
    <definedName name="FilePath_Name_List" localSheetId="0">#REF!</definedName>
    <definedName name="FilePath_Name_List" localSheetId="1">#REF!</definedName>
    <definedName name="FilePath_Name_List">#REF!</definedName>
    <definedName name="Fill" hidden="1">#REF!</definedName>
    <definedName name="FIN" localSheetId="0">#REF!</definedName>
    <definedName name="FIN" localSheetId="1">#REF!</definedName>
    <definedName name="FIN">#REF!</definedName>
    <definedName name="FIN_6">#REF!</definedName>
    <definedName name="FIN_PL_Row">#REF!,#REF!,#REF!,#REF!,#REF!,#REF!</definedName>
    <definedName name="FIN1___0">#REF!</definedName>
    <definedName name="FIN2___0">#REF!</definedName>
    <definedName name="FIN3___0">#REF!</definedName>
    <definedName name="FIN4___0">#REF!</definedName>
    <definedName name="FIN5___0">#REF!</definedName>
    <definedName name="FIN6___0">#REF!</definedName>
    <definedName name="FIN7___0">#REF!</definedName>
    <definedName name="fin9___0" localSheetId="0">#REF!</definedName>
    <definedName name="fin9___0" localSheetId="1">#REF!</definedName>
    <definedName name="fin9___0">#REF!</definedName>
    <definedName name="FINANCE_DEPT" localSheetId="0">#REF!</definedName>
    <definedName name="FINANCE_DEPT" localSheetId="1">#REF!</definedName>
    <definedName name="FINANCE_DEPT">#REF!</definedName>
    <definedName name="FindRow">#REF!</definedName>
    <definedName name="Finstat" localSheetId="0">#REF!</definedName>
    <definedName name="Finstat" localSheetId="1">#REF!</definedName>
    <definedName name="Finstat">#REF!</definedName>
    <definedName name="FINSTAT_PG11">#REF!</definedName>
    <definedName name="FINSTAT_PG3">#REF!</definedName>
    <definedName name="FINSTAT_PG4">#REF!</definedName>
    <definedName name="FINSTAT_PG5">#REF!</definedName>
    <definedName name="FINSTAT_PG6">#REF!</definedName>
    <definedName name="FINSTAT_PG7">#REF!</definedName>
    <definedName name="FINSTAT_PG7___0">#REF!</definedName>
    <definedName name="FINSTAT_PG8">#REF!</definedName>
    <definedName name="FINSTAT_PG8___0">#REF!</definedName>
    <definedName name="FIRS" localSheetId="0">#REF!</definedName>
    <definedName name="FIRS" localSheetId="1">#REF!</definedName>
    <definedName name="FIRS">#REF!</definedName>
    <definedName name="First">#REF!</definedName>
    <definedName name="firstdate">#REF!</definedName>
    <definedName name="firstyear_foxpro">#REF!</definedName>
    <definedName name="firstyear_foxpro_accu">#REF!</definedName>
    <definedName name="firstyear_rev_check_accu">#REF!</definedName>
    <definedName name="firstyear_rev_check_month">#REF!</definedName>
    <definedName name="fiscal_year" localSheetId="0">#REF!</definedName>
    <definedName name="fiscal_year" localSheetId="1">#REF!</definedName>
    <definedName name="fiscal_year">#REF!</definedName>
    <definedName name="Five">#REF!</definedName>
    <definedName name="Fixed">#REF!</definedName>
    <definedName name="FixedBP">#REF!</definedName>
    <definedName name="FixedFC">#REF!</definedName>
    <definedName name="FixedFYBP">#REF!</definedName>
    <definedName name="FixedMth">#REF!</definedName>
    <definedName name="FixedMthBP">#REF!</definedName>
    <definedName name="FixedMthPY">#REF!</definedName>
    <definedName name="FixedPY">#REF!</definedName>
    <definedName name="FixedPYTD">#REF!</definedName>
    <definedName name="FKDJ" localSheetId="0" hidden="1">{#N/A,#N/A,FALSE,"Prem Report - Pru"}</definedName>
    <definedName name="FKDJ" localSheetId="1" hidden="1">{#N/A,#N/A,FALSE,"Prem Report - Pru"}</definedName>
    <definedName name="FKDJ" hidden="1">{#N/A,#N/A,FALSE,"Prem Report - Pru"}</definedName>
    <definedName name="FL" hidden="1">{"RJ",#N/A,FALSE,"Staffing Worksheet"}</definedName>
    <definedName name="Flag01">#REF!</definedName>
    <definedName name="FlatFee2" localSheetId="0">#REF!</definedName>
    <definedName name="FlatFee2" localSheetId="1">#REF!</definedName>
    <definedName name="FlatFee2">#REF!</definedName>
    <definedName name="Flexi_AllGrowth_2003">#REF!</definedName>
    <definedName name="Flexi_AllGrowth_2004">#REF!</definedName>
    <definedName name="Flexi_AllGrowth_2005">#REF!</definedName>
    <definedName name="flux_pour_le_calcul_du_rendement_clients" localSheetId="0">#REF!</definedName>
    <definedName name="flux_pour_le_calcul_du_rendement_clients" localSheetId="1">#REF!</definedName>
    <definedName name="flux_pour_le_calcul_du_rendement_clients">#REF!</definedName>
    <definedName name="Flying_Brick">#REF!</definedName>
    <definedName name="FMProd_Period" localSheetId="0">#REF!</definedName>
    <definedName name="FMProd_Period" localSheetId="1">#REF!</definedName>
    <definedName name="FMProd_Period">#REF!</definedName>
    <definedName name="foe" localSheetId="0">#REF!</definedName>
    <definedName name="foe" localSheetId="1">#REF!</definedName>
    <definedName name="foe">#REF!</definedName>
    <definedName name="_xlnm.Recorder" localSheetId="0">#REF!</definedName>
    <definedName name="_xlnm.Recorder" localSheetId="1">#REF!</definedName>
    <definedName name="_xlnm.Recorder">#REF!</definedName>
    <definedName name="FOOTC1">#REF!</definedName>
    <definedName name="FOOTC2">#REF!</definedName>
    <definedName name="FOOTL1">#REF!</definedName>
    <definedName name="FOOTL2">#REF!</definedName>
    <definedName name="FOOTR1">#REF!</definedName>
    <definedName name="FOOTR2">#REF!</definedName>
    <definedName name="for">#REF!</definedName>
    <definedName name="ForceFreq">#REF!</definedName>
    <definedName name="ForceGrowth">#REF!</definedName>
    <definedName name="ForceLag">#REF!</definedName>
    <definedName name="Forecast_range">#REF!</definedName>
    <definedName name="Foreign_Exchange">#REF!</definedName>
    <definedName name="Formula">#REF!</definedName>
    <definedName name="Formulas" localSheetId="0">#REF!,#REF!,#REF!,#REF!,#REF!,#REF!,#REF!,#REF!,#REF!,#REF!,#REF!,#REF!,#REF!,#REF!</definedName>
    <definedName name="Formulas" localSheetId="1">#REF!,#REF!,#REF!,#REF!,#REF!,#REF!,#REF!,#REF!,#REF!,#REF!,#REF!,#REF!,#REF!,#REF!</definedName>
    <definedName name="Formulas">#REF!,#REF!,#REF!,#REF!,#REF!,#REF!,#REF!,#REF!,#REF!,#REF!,#REF!,#REF!,#REF!,#REF!</definedName>
    <definedName name="fort" localSheetId="0">#REF!</definedName>
    <definedName name="fort" localSheetId="1">#REF!</definedName>
    <definedName name="fort">#REF!</definedName>
    <definedName name="Four">#REF!</definedName>
    <definedName name="fox_rev">#REF!</definedName>
    <definedName name="fqw" hidden="1">#REF!</definedName>
    <definedName name="Fr" hidden="1">{#N/A,#N/A,TRUE,"Intro";#N/A,#N/A,TRUE,"Comments";#N/A,#N/A,TRUE,"Evol Budget2002";#N/A,#N/A,TRUE,"Baseline Categ";#N/A,#N/A,TRUE,"Projets Categ";#N/A,#N/A,TRUE,"TOTAL Categ";#N/A,#N/A,TRUE,"Baseline N-2";#N/A,#N/A,TRUE,"ETP";#N/A,#N/A,TRUE,"Provis. Factures"}</definedName>
    <definedName name="FR_Active_Sessions">#REF!</definedName>
    <definedName name="FR_Ad_Banner_CPM">#REF!</definedName>
    <definedName name="FR_Ad_Banner_CPM_G">#REF!</definedName>
    <definedName name="FR_Ad_Banner_CPM_Min">#REF!</definedName>
    <definedName name="FR_Ad_CPM">#REF!</definedName>
    <definedName name="FR_Ad_CPM_BB">#REF!</definedName>
    <definedName name="FR_Ad_CPM_BB_G">#REF!</definedName>
    <definedName name="FR_Ad_CPM_BB_Min">#REF!</definedName>
    <definedName name="FR_Ad_CPM_G">#REF!</definedName>
    <definedName name="FR_Ad_CPM_Min">#REF!</definedName>
    <definedName name="FR_Ad_CThru_Price">#REF!</definedName>
    <definedName name="FR_Ad_CThru_Price_G">#REF!</definedName>
    <definedName name="FR_Ad_CThru_Rate">#REF!</definedName>
    <definedName name="FR_Ad_CThru_Rate_BB">#REF!</definedName>
    <definedName name="FR_Ad_CThru_Rate_BB_G">#REF!</definedName>
    <definedName name="FR_Ad_CThru_Rate_BB_Max">#REF!</definedName>
    <definedName name="FR_Ad_CThru_Rate_G">#REF!</definedName>
    <definedName name="FR_Ad_CThru_Rate_Max">#REF!</definedName>
    <definedName name="FR_Ad_Perc_Fill_1">#REF!</definedName>
    <definedName name="FR_Ad_Perc_Fill_2">#REF!</definedName>
    <definedName name="FR_Ad_Perc_Fill_G">#REF!</definedName>
    <definedName name="FR_Ad_Perc_Fill_Max">#REF!</definedName>
    <definedName name="FR_Ad_Perc_Fill_Ult">#REF!</definedName>
    <definedName name="FR_Ad_ScreenSave_CPM">#REF!</definedName>
    <definedName name="FR_Ad_Software">#REF!</definedName>
    <definedName name="FR_Ad_Spon_Fee_pTC">#REF!</definedName>
    <definedName name="FR_Ad_Spon_Fee_pTC_G">#REF!</definedName>
    <definedName name="FR_Ad_Spon_Fee_pTC_Max">#REF!</definedName>
    <definedName name="FR_Backup_E4000_Prop">#REF!</definedName>
    <definedName name="FR_Backup_E4000s">#REF!</definedName>
    <definedName name="FR_Backup_Proc_Prop">#REF!</definedName>
    <definedName name="FR_Backup_Servers">#REF!</definedName>
    <definedName name="FR_BB_Usage_1">#REF!</definedName>
    <definedName name="FR_BB_Usage_2">#REF!</definedName>
    <definedName name="FR_BB_Usage_G">#REF!</definedName>
    <definedName name="FR_BB_Usage_Max">#REF!</definedName>
    <definedName name="FR_BB_Usage_Ult">#REF!</definedName>
    <definedName name="FR_BWidth_Cost">#REF!</definedName>
    <definedName name="FR_BWidth_Cost_G">#REF!</definedName>
    <definedName name="FR_CA_pEE">#REF!</definedName>
    <definedName name="FR_CA_pEE_G">#REF!</definedName>
    <definedName name="FR_Cable_Active_Hr">#REF!</definedName>
    <definedName name="FR_Cable_Active_Yr">#REF!</definedName>
    <definedName name="FR_Cable_Fixed">#REF!</definedName>
    <definedName name="FR_Cable_Fixed_Cust">#REF!</definedName>
    <definedName name="FR_Cable_ISP_Active_HR">#REF!</definedName>
    <definedName name="FR_Cable_ISP_Active_Yr">#REF!</definedName>
    <definedName name="FR_Cable_ISP_Fixed">#REF!</definedName>
    <definedName name="FR_Cable_ISP_Fixed_Cust">#REF!</definedName>
    <definedName name="FR_Cache_Licence">#REF!</definedName>
    <definedName name="FR_Cached_Audio">#REF!</definedName>
    <definedName name="FR_Cached_Complex">#REF!</definedName>
    <definedName name="FR_Cached_Simple">#REF!</definedName>
    <definedName name="FR_Cached_V_Complex">#REF!</definedName>
    <definedName name="FR_Cached_Video">#REF!</definedName>
    <definedName name="FR_Capacity_DiskA">#REF!</definedName>
    <definedName name="FR_Capacity_DiskA_G">#REF!</definedName>
    <definedName name="FR_Capacity_Dom">#REF!</definedName>
    <definedName name="FR_Capacity_Dom_G">#REF!</definedName>
    <definedName name="FR_CD_pEE">#REF!</definedName>
    <definedName name="FR_CD_pEE_G">#REF!</definedName>
    <definedName name="FR_Commerce_Software">#REF!</definedName>
    <definedName name="FR_Cont_Charged_Pages">#REF!</definedName>
    <definedName name="FR_Cont_Charged_Pages_G">#REF!</definedName>
    <definedName name="FR_Cont_Fee_pPage">#REF!</definedName>
    <definedName name="FR_Cont_Fee_pPage_G">#REF!</definedName>
    <definedName name="FR_Cont_Subs_pCust">#REF!</definedName>
    <definedName name="FR_Cont_Subs_pCust_G">#REF!</definedName>
    <definedName name="FR_Content_Mgt">#REF!</definedName>
    <definedName name="FR_Copier_Cost_PA">#REF!</definedName>
    <definedName name="FR_Corp_Tax">#REF!</definedName>
    <definedName name="FR_Cost_CPU">#REF!</definedName>
    <definedName name="FR_Cost_DiskA">#REF!</definedName>
    <definedName name="FR_Cost_E4000">#REF!</definedName>
    <definedName name="FR_Cost_EM_Enq">#REF!</definedName>
    <definedName name="FR_Cost_EM_Serv">#REF!</definedName>
    <definedName name="FR_Cost_Fax_Call">#REF!</definedName>
    <definedName name="FR_Cost_Firewall">#REF!</definedName>
    <definedName name="FR_Cost_Per_Bill">#REF!</definedName>
    <definedName name="FR_Cost_Proc_Domain">#REF!</definedName>
    <definedName name="FR_Cost_Web_Server">#REF!</definedName>
    <definedName name="FR_CPUs_Licence">#REF!</definedName>
    <definedName name="FR_Cust_Nos">#REF!</definedName>
    <definedName name="FR_Cust_Rec_Size">#REF!</definedName>
    <definedName name="FR_Cust_Tailoff_Yr">#REF!</definedName>
    <definedName name="FR_Doms_Start">#REF!</definedName>
    <definedName name="FR_Down_Audio">#REF!</definedName>
    <definedName name="FR_Down_Complex">#REF!</definedName>
    <definedName name="FR_Down_Simple">#REF!</definedName>
    <definedName name="FR_Down_V_Complex">#REF!</definedName>
    <definedName name="FR_Down_Video">#REF!</definedName>
    <definedName name="FR_Download_Time">#REF!</definedName>
    <definedName name="FR_Download_Time_BB">#REF!</definedName>
    <definedName name="FR_E4000_Service">#REF!</definedName>
    <definedName name="FR_E4000_Sunk_Cost">#REF!</definedName>
    <definedName name="FR_E4000s_Installed">#REF!</definedName>
    <definedName name="FR_EE_Ads_Dev">#REF!</definedName>
    <definedName name="FR_EE_Ads_Dev_G">#REF!</definedName>
    <definedName name="FR_EE_Ads_Sales">#REF!</definedName>
    <definedName name="FR_EE_Ads_Sales_G">#REF!</definedName>
    <definedName name="FR_EE_Auct_Dev">#REF!</definedName>
    <definedName name="FR_EE_Auct_Dev_G">#REF!</definedName>
    <definedName name="FR_EE_BC_Mger">#REF!</definedName>
    <definedName name="FR_EE_BC_Mger_G">#REF!</definedName>
    <definedName name="FR_EE_CEO">#REF!</definedName>
    <definedName name="FR_EE_CFO">#REF!</definedName>
    <definedName name="FR_EE_Chat_Prod">#REF!</definedName>
    <definedName name="FR_EE_Chat_Prod_G">#REF!</definedName>
    <definedName name="FR_EE_CS_Mger">#REF!</definedName>
    <definedName name="FR_EE_CS_Mger_G">#REF!</definedName>
    <definedName name="FR_EE_Ent_Prod">#REF!</definedName>
    <definedName name="FR_EE_Ent_Prod_G">#REF!</definedName>
    <definedName name="FR_EE_Fin">#REF!</definedName>
    <definedName name="FR_EE_Fin_G">#REF!</definedName>
    <definedName name="FR_EE_FServ_Dev">#REF!</definedName>
    <definedName name="FR_EE_FServ_Dev_G">#REF!</definedName>
    <definedName name="FR_EE_H_Cont">#REF!</definedName>
    <definedName name="FR_EE_H_Media">#REF!</definedName>
    <definedName name="FR_EE_H_Mkt">#REF!</definedName>
    <definedName name="FR_EE_H_Shop">#REF!</definedName>
    <definedName name="FR_EE_H_Tech">#REF!</definedName>
    <definedName name="FR_EE_HR_Staff">#REF!</definedName>
    <definedName name="FR_EE_Info_Prod">#REF!</definedName>
    <definedName name="FR_EE_Info_Prod_G">#REF!</definedName>
    <definedName name="FR_EE_IT_Staff">#REF!</definedName>
    <definedName name="FR_EE_LC">#REF!</definedName>
    <definedName name="FR_EE_LC_G">#REF!</definedName>
    <definedName name="FR_EE_Loyalty">#REF!</definedName>
    <definedName name="FR_EE_Loyalty_G">#REF!</definedName>
    <definedName name="FR_EE_Media_Prod">#REF!</definedName>
    <definedName name="FR_EE_Media_Prod_1">#REF!</definedName>
    <definedName name="FR_EE_Media_Prod_G">#REF!</definedName>
    <definedName name="FR_EE_Media_Prod_Max">#REF!</definedName>
    <definedName name="FR_EE_PA_Mger">#REF!</definedName>
    <definedName name="FR_EE_PA_Staff">#REF!</definedName>
    <definedName name="FR_EE_pCopier">#REF!</definedName>
    <definedName name="FR_EE_PD_Mger">#REF!</definedName>
    <definedName name="FR_EE_PD_Mger_G">#REF!</definedName>
    <definedName name="FR_EE_pFax">#REF!</definedName>
    <definedName name="FR_EE_pPrinter">#REF!</definedName>
    <definedName name="FR_EE_Ret_Dev">#REF!</definedName>
    <definedName name="FR_EE_Ret_Dev_G">#REF!</definedName>
    <definedName name="FR_EE_SysAdmin_24hr">#REF!</definedName>
    <definedName name="FR_EE_SysAdmin_PS">#REF!</definedName>
    <definedName name="FR_EE_Systems">#REF!</definedName>
    <definedName name="FR_EE_Systems_1">#REF!</definedName>
    <definedName name="FR_EE_Systems_G">#REF!</definedName>
    <definedName name="FR_EE_Systems_Max">#REF!</definedName>
    <definedName name="FR_Egg_Acq_Cost">#REF!</definedName>
    <definedName name="FR_Egg_Acq_Cost_G">#REF!</definedName>
    <definedName name="FR_Egg_New_Cust">#REF!</definedName>
    <definedName name="FR_Egg_New_Cust_G">#REF!</definedName>
    <definedName name="FR_Egg_Portal_Views">#REF!</definedName>
    <definedName name="FR_Egg_Portal_Views_BB">#REF!</definedName>
    <definedName name="FR_EM_Duration">#REF!</definedName>
    <definedName name="FR_EM_Serv_Capacity">#REF!</definedName>
    <definedName name="FR_EM_Serv_Capacity_G">#REF!</definedName>
    <definedName name="FR_EM_Service">#REF!</definedName>
    <definedName name="FR_EM_Space_Offered">#REF!</definedName>
    <definedName name="FR_EM_Space_Used">#REF!</definedName>
    <definedName name="FR_EM_Upgrade_Reqd">#REF!</definedName>
    <definedName name="FR_Ent_2_Proc">#REF!</definedName>
    <definedName name="FR_Ent_No_Proc">#REF!</definedName>
    <definedName name="FR_Fax_Cost_PA">#REF!</definedName>
    <definedName name="FR_Firewall_Service">#REF!</definedName>
    <definedName name="FR_Gross_GDP_Infl">#REF!</definedName>
    <definedName name="FR_HD_Cost_pMin">#REF!</definedName>
    <definedName name="FR_HD_Cost_to_Cust">#REF!</definedName>
    <definedName name="FR_HD_CS_Enq_PC">#REF!</definedName>
    <definedName name="FR_HD_EM_Enq_pC">#REF!</definedName>
    <definedName name="FR_HD_Length_Call">#REF!</definedName>
    <definedName name="FR_HD_Tech_Enq_PC">#REF!</definedName>
    <definedName name="FR_HH">#REF!</definedName>
    <definedName name="FR_HH_G">#REF!</definedName>
    <definedName name="FR_HH_Spend_Factors">#REF!</definedName>
    <definedName name="FR_Interest_Rate">#REF!</definedName>
    <definedName name="FR_IPRO_Disc1">#REF!</definedName>
    <definedName name="FR_IPRO_Disc1_Trans">#REF!</definedName>
    <definedName name="FR_IPRO_Disc2">#REF!</definedName>
    <definedName name="FR_IPRO_Disc2_Trans">#REF!</definedName>
    <definedName name="FR_IPRO_T1_Cost">#REF!</definedName>
    <definedName name="FR_IPRO_T2_Cost">#REF!</definedName>
    <definedName name="FR_Lapse">#REF!</definedName>
    <definedName name="FR_Misc_Cost">#REF!</definedName>
    <definedName name="FR_Mix_Audio">#REF!</definedName>
    <definedName name="FR_Mix_Audio_BB">#REF!</definedName>
    <definedName name="FR_Mix_Complex">#REF!</definedName>
    <definedName name="FR_Mix_Complex_BB">#REF!</definedName>
    <definedName name="FR_Mix_Simple">#REF!</definedName>
    <definedName name="FR_Mix_Simple_BB">#REF!</definedName>
    <definedName name="FR_Mix_V_Complex">#REF!</definedName>
    <definedName name="FR_Mix_V_Complex_BB">#REF!</definedName>
    <definedName name="FR_Mix_Video">#REF!</definedName>
    <definedName name="FR_Mix_Video_BB">#REF!</definedName>
    <definedName name="FR_Moore_Inc">#REF!</definedName>
    <definedName name="FR_Network_Cost">#REF!</definedName>
    <definedName name="FR_New_E4000s_Reqd">#REF!</definedName>
    <definedName name="FR_New_Proc_Reqd">#REF!</definedName>
    <definedName name="FR_New_Rack_Reqd">#REF!</definedName>
    <definedName name="FR_New_Serv_Reqd">#REF!</definedName>
    <definedName name="FR_New_Tech">#REF!</definedName>
    <definedName name="FR_News_Dir_Fee">#REF!</definedName>
    <definedName name="FR_News_Feat_Fee">#REF!</definedName>
    <definedName name="FR_News_Head_Fee">#REF!</definedName>
    <definedName name="FR_News_List_Fee">#REF!</definedName>
    <definedName name="FR_News_Stream_Fee">#REF!</definedName>
    <definedName name="FR_News_Weath_Fee">#REF!</definedName>
    <definedName name="FR_No_Workdays">#REF!</definedName>
    <definedName name="FR_Online_Call_Charge">#REF!</definedName>
    <definedName name="FR_Online_Call_Charge_G">#REF!</definedName>
    <definedName name="FR_Online_Time_Day">#REF!</definedName>
    <definedName name="FR_Oracle_Licence">#REF!</definedName>
    <definedName name="FR_Out_Calls_pP_pD">#REF!</definedName>
    <definedName name="FR_Out_Fax_pP_pD">#REF!</definedName>
    <definedName name="FR_Page_Time">#REF!</definedName>
    <definedName name="FR_Page_Time_BB">#REF!</definedName>
    <definedName name="FR_Park_PM">#REF!</definedName>
    <definedName name="FR_Park_PM_G">#REF!</definedName>
    <definedName name="FR_PC_Active_Time">#REF!</definedName>
    <definedName name="FR_PC_Cost_PA">#REF!</definedName>
    <definedName name="FR_PC_Passive_Time">#REF!</definedName>
    <definedName name="FR_Peak_Cust_EM">#REF!</definedName>
    <definedName name="FR_Peak_Cust_Online">#REF!</definedName>
    <definedName name="FR_Peak_Emp_Online">#REF!</definedName>
    <definedName name="FR_Perc_Int_Traffic">#REF!</definedName>
    <definedName name="FR_Perc_Local_BWidth">#REF!</definedName>
    <definedName name="FR_Perc_req_PC">#REF!</definedName>
    <definedName name="FR_Perc_req_Phone">#REF!</definedName>
    <definedName name="FR_Phone_Cost_PA">#REF!</definedName>
    <definedName name="FR_Pop">#REF!</definedName>
    <definedName name="FR_Pop_G">#REF!</definedName>
    <definedName name="FR_Portal_Page_G">#REF!</definedName>
    <definedName name="FR_Portal_Page_Perc">#REF!</definedName>
    <definedName name="FR_Post_Cost">#REF!</definedName>
    <definedName name="FR_Price_Inflation">#REF!</definedName>
    <definedName name="FR_Printer_Cost_PA">#REF!</definedName>
    <definedName name="FR_Proc_pDomain">#REF!</definedName>
    <definedName name="FR_Rack_Cost">#REF!</definedName>
    <definedName name="FR_Reach">#REF!</definedName>
    <definedName name="FR_Record_No">#REF!</definedName>
    <definedName name="FR_Record_No_G">#REF!</definedName>
    <definedName name="FR_Record_Size">#REF!</definedName>
    <definedName name="FR_Rel_Ave_Int_BWidth">#REF!</definedName>
    <definedName name="FR_Rel_Ave_Local_BWidth">#REF!</definedName>
    <definedName name="FR_Rel_Ave_Nat_BWidth">#REF!</definedName>
    <definedName name="FR_Rent_PM">#REF!</definedName>
    <definedName name="FR_Rent_PM_G">#REF!</definedName>
    <definedName name="FR_Safety_Net">#REF!</definedName>
    <definedName name="FR_Sal_Cont">#REF!</definedName>
    <definedName name="FR_Sal_Fin">#REF!</definedName>
    <definedName name="FR_Sal_HR">#REF!</definedName>
    <definedName name="FR_Sal_IT">#REF!</definedName>
    <definedName name="FR_Sal_LC">#REF!</definedName>
    <definedName name="FR_Sal_Media">#REF!</definedName>
    <definedName name="FR_Sal_Mger">#REF!</definedName>
    <definedName name="FR_Sal_Mkt">#REF!</definedName>
    <definedName name="FR_Sal_PA">#REF!</definedName>
    <definedName name="FR_Sal_Sen_Mger">#REF!</definedName>
    <definedName name="FR_Sal_Shop">#REF!</definedName>
    <definedName name="FR_Sal_Tax_Bens">#REF!</definedName>
    <definedName name="FR_Sal_Tech">#REF!</definedName>
    <definedName name="FR_Salary_Inflation">#REF!</definedName>
    <definedName name="FR_Saturation">#REF!</definedName>
    <definedName name="FR_Search_Software">#REF!</definedName>
    <definedName name="FR_Security_Software">#REF!</definedName>
    <definedName name="FR_Serv_Capacity">#REF!</definedName>
    <definedName name="FR_Serv_Capacity_G">#REF!</definedName>
    <definedName name="FR_Serv_Installed">#REF!</definedName>
    <definedName name="FR_Serv_Upgrade">#REF!</definedName>
    <definedName name="FR_Server_Audio">#REF!</definedName>
    <definedName name="FR_Server_Complex">#REF!</definedName>
    <definedName name="FR_Server_Simple">#REF!</definedName>
    <definedName name="FR_Server_V_Complex">#REF!</definedName>
    <definedName name="FR_Server_Video">#REF!</definedName>
    <definedName name="FR_Silver_Support_Licence">#REF!</definedName>
    <definedName name="FR_Software_Licence">#REF!</definedName>
    <definedName name="FR_Software_Support">#REF!</definedName>
    <definedName name="FR_SqFt_pEE">#REF!</definedName>
    <definedName name="FR_Start_Cust">#REF!</definedName>
    <definedName name="FR_Start_Year">#REF!</definedName>
    <definedName name="FR_Static_Pages">#REF!</definedName>
    <definedName name="FR_Static_Pages_G">#REF!</definedName>
    <definedName name="FR_Stationery_Cost">#REF!</definedName>
    <definedName name="FR_Stream_Audio">#REF!</definedName>
    <definedName name="FR_Stream_Audio_BB">#REF!</definedName>
    <definedName name="FR_Stream_Complex">#REF!</definedName>
    <definedName name="FR_Stream_Complex_BB">#REF!</definedName>
    <definedName name="FR_Stream_Licence">#REF!</definedName>
    <definedName name="FR_Stream_Licence_G">#REF!</definedName>
    <definedName name="FR_Stream_Licence_Min">#REF!</definedName>
    <definedName name="FR_Stream_pCust">#REF!</definedName>
    <definedName name="FR_Stream_Simple">#REF!</definedName>
    <definedName name="FR_Stream_Simple_BB">#REF!</definedName>
    <definedName name="FR_Stream_V_Complex">#REF!</definedName>
    <definedName name="FR_Stream_V_Complex_BB">#REF!</definedName>
    <definedName name="FR_Stream_Video">#REF!</definedName>
    <definedName name="FR_Stream_Video_BB">#REF!</definedName>
    <definedName name="FR_Sub_Fees_Cust">#REF!</definedName>
    <definedName name="FR_Sub_Fees_Cust_G">#REF!</definedName>
    <definedName name="FR_Sun_Service">#REF!</definedName>
    <definedName name="FR_Sun_Sunk_Cost">#REF!</definedName>
    <definedName name="FR_Support_Fee">#REF!</definedName>
    <definedName name="FR_Support_Licence">#REF!</definedName>
    <definedName name="FR_Tot_Racks">#REF!</definedName>
    <definedName name="FR_Tot_Store_Capacity">#REF!</definedName>
    <definedName name="FR_Trans_Cust_Yr">#REF!</definedName>
    <definedName name="FR_Trans_Cust_Yr_G">#REF!</definedName>
    <definedName name="FR_Trans_Rec_Size">#REF!</definedName>
    <definedName name="FR_Transfer_Rate">#REF!</definedName>
    <definedName name="FR_TTax_Adj">#REF!</definedName>
    <definedName name="FR_TTax_Adj_G">#REF!</definedName>
    <definedName name="FR_TTax_Factors">#REF!</definedName>
    <definedName name="FR_Update_BWidth">#REF!</definedName>
    <definedName name="FR_Upgrades_mb">#REF!</definedName>
    <definedName name="FR_Upgrades_Reqd">#REF!</definedName>
    <definedName name="FR_Users_CPU">#REF!</definedName>
    <definedName name="FR_Web_Server_Service">#REF!</definedName>
    <definedName name="Frac">#REF!</definedName>
    <definedName name="FRAC_OF_YEAR">#REF!</definedName>
    <definedName name="fraction">#REF!</definedName>
    <definedName name="francofx">#REF!</definedName>
    <definedName name="free" localSheetId="0">#REF!</definedName>
    <definedName name="free" localSheetId="1">#REF!</definedName>
    <definedName name="free">#REF!</definedName>
    <definedName name="Freq">#REF!</definedName>
    <definedName name="frun">#REF!</definedName>
    <definedName name="FSAbudgetsingle">#REF!</definedName>
    <definedName name="fsfsafsf" hidden="1">{"'Sheet1'!$L$16"}</definedName>
    <definedName name="fsw" localSheetId="0">#REF!</definedName>
    <definedName name="fsw" localSheetId="1">#REF!</definedName>
    <definedName name="fsw">#REF!</definedName>
    <definedName name="fsxjsax" localSheetId="0">#REF!</definedName>
    <definedName name="fsxjsax" localSheetId="1">#REF!</definedName>
    <definedName name="fsxjsax">#REF!</definedName>
    <definedName name="FT19.SpecificCurrencies">#REF!</definedName>
    <definedName name="ftebasic">#REF!</definedName>
    <definedName name="FTSE_Index">#REF!</definedName>
    <definedName name="fuel">#REF!</definedName>
    <definedName name="Full_Print" localSheetId="0">#REF!</definedName>
    <definedName name="Full_Print" localSheetId="1">#REF!</definedName>
    <definedName name="Full_Print">#REF!</definedName>
    <definedName name="Function">#REF!</definedName>
    <definedName name="FUND">#REF!</definedName>
    <definedName name="Fund_Growth">#REF!</definedName>
    <definedName name="Fund_Mgmt_Switch">#REF!</definedName>
    <definedName name="FUND_VALUE">#REF!</definedName>
    <definedName name="funds">#REF!</definedName>
    <definedName name="funer" localSheetId="0">#REF!</definedName>
    <definedName name="funer" localSheetId="1">#REF!</definedName>
    <definedName name="funer">#REF!</definedName>
    <definedName name="Furniture">#REF!</definedName>
    <definedName name="fv" hidden="1">#REF!</definedName>
    <definedName name="FvA">#REF!</definedName>
    <definedName name="FVPNL" localSheetId="0">#REF!</definedName>
    <definedName name="FVPNL" localSheetId="1">#REF!</definedName>
    <definedName name="FVPNL">#REF!</definedName>
    <definedName name="Fx">#REF!</definedName>
    <definedName name="FX_CFA">#REF!</definedName>
    <definedName name="FX_CurrPeriod">#REF!</definedName>
    <definedName name="FX_Dec_12_Avg">#REF!</definedName>
    <definedName name="FX_Dec_12_Spot">#REF!</definedName>
    <definedName name="fx_dec_13_avg">#REF!</definedName>
    <definedName name="FX_GBP_CY_SPOT">#REF!</definedName>
    <definedName name="FX_GBP_CY_YTD">#REF!</definedName>
    <definedName name="FX_GBP_FYF_SPOT">#REF!</definedName>
    <definedName name="FX_GBP_FYF_YTD">#REF!</definedName>
    <definedName name="FX_GBP_HYF_SPOT">#REF!</definedName>
    <definedName name="FX_GBP_HYF_YTD">#REF!</definedName>
    <definedName name="FX_GBP_PLAN_SPOT">#REF!</definedName>
    <definedName name="FX_GBP_PLAN_YTD">#REF!</definedName>
    <definedName name="FX_GBP_PY_SPOT">#REF!</definedName>
    <definedName name="FX_GBP_PY_YTD">#REF!</definedName>
    <definedName name="FX_GBP_Q3F_SPOT">#REF!</definedName>
    <definedName name="FX_GBP_Q3F_YTD">#REF!</definedName>
    <definedName name="FX_GHS">#REF!</definedName>
    <definedName name="FX_HKD">#REF!</definedName>
    <definedName name="FX_HLP">#REF!</definedName>
    <definedName name="FX_IDR">#REF!</definedName>
    <definedName name="FX_Jun_13_Avg">#REF!</definedName>
    <definedName name="FX_KES">#REF!</definedName>
    <definedName name="FX_list">#REF!</definedName>
    <definedName name="FX_Mar_14_Spot">#REF!</definedName>
    <definedName name="FX_MYR">#REF!</definedName>
    <definedName name="FX_NAIRA">#REF!</definedName>
    <definedName name="FX_NGN">#REF!</definedName>
    <definedName name="FX_Ownership">#REF!</definedName>
    <definedName name="Fx_Rate_Table">#REF!</definedName>
    <definedName name="Fx_RMB">#REF!</definedName>
    <definedName name="FX_SGD">#REF!</definedName>
    <definedName name="Fx_table">#REF!</definedName>
    <definedName name="FX_Table_NBP">#REF!</definedName>
    <definedName name="FX_UGX">#REF!</definedName>
    <definedName name="FX_USD">#REF!</definedName>
    <definedName name="Fx_USD_ALFA">#REF!</definedName>
    <definedName name="FX_USD_PLAN_SPOT">#REF!</definedName>
    <definedName name="FX_USD_PLAN_YTD">#REF!</definedName>
    <definedName name="FX_USD_PY_SPOT">#REF!</definedName>
    <definedName name="FX_USD_PY_YTD">#REF!</definedName>
    <definedName name="FX_ZMK">#REF!</definedName>
    <definedName name="fxgbp">#REF!</definedName>
    <definedName name="FXIPORTF" localSheetId="0">#REF!</definedName>
    <definedName name="FXIPORTF" localSheetId="1">#REF!</definedName>
    <definedName name="FXIPORTF">#REF!</definedName>
    <definedName name="FXRate">#REF!</definedName>
    <definedName name="FXRate_1">#REF!</definedName>
    <definedName name="FXRate1">#REF!</definedName>
    <definedName name="FXRate2">#REF!</definedName>
    <definedName name="fxusd">#REF!</definedName>
    <definedName name="FY_1">#REF!</definedName>
    <definedName name="FY_2">#REF!</definedName>
    <definedName name="FY_col" localSheetId="0">#REF!</definedName>
    <definedName name="FY_col" localSheetId="1">#REF!</definedName>
    <definedName name="FY_col">#REF!</definedName>
    <definedName name="FYActualCol" localSheetId="0">#REF!</definedName>
    <definedName name="FYActualCol" localSheetId="1">#REF!</definedName>
    <definedName name="FYActualCol">#REF!</definedName>
    <definedName name="FYForecastCol" localSheetId="0">#REF!</definedName>
    <definedName name="FYForecastCol" localSheetId="1">#REF!</definedName>
    <definedName name="FYForecastCol">#REF!</definedName>
    <definedName name="FYP_GAT01">#REF!</definedName>
    <definedName name="FYP_GAT02">#REF!</definedName>
    <definedName name="FYPlanCol">#REF!</definedName>
    <definedName name="FYPriorCol">#REF!</definedName>
    <definedName name="FZOPLMNBV">#REF!</definedName>
    <definedName name="g" localSheetId="0" hidden="1">{"FrgénEst",#N/A,FALSE,"A";"RésuEst",#N/A,FALSE,"A"}</definedName>
    <definedName name="g" localSheetId="1" hidden="1">{"FrgénEst",#N/A,FALSE,"A";"RésuEst",#N/A,FALSE,"A"}</definedName>
    <definedName name="g" hidden="1">{"FrgénEst",#N/A,FALSE,"A";"RésuEst",#N/A,FALSE,"A"}</definedName>
    <definedName name="G__RP_VNB">#REF!</definedName>
    <definedName name="G_Loading">#REF!</definedName>
    <definedName name="G_NB_OP">#REF!</definedName>
    <definedName name="G_NBAP">#REF!</definedName>
    <definedName name="G_NBAP_S">#REF!</definedName>
    <definedName name="GA" localSheetId="0">#REF!</definedName>
    <definedName name="GA" localSheetId="1">#REF!</definedName>
    <definedName name="GA">#REF!</definedName>
    <definedName name="Gaap_Exp">#REF!</definedName>
    <definedName name="Gaap_Infl">#REF!</definedName>
    <definedName name="GAAVOLS" localSheetId="0">#REF!</definedName>
    <definedName name="GAAVOLS" localSheetId="1">#REF!</definedName>
    <definedName name="GAAVOLS">#REF!</definedName>
    <definedName name="GADFA" hidden="1">{#N/A,#N/A,FALSE,"Assessment";#N/A,#N/A,FALSE,"Staffing";#N/A,#N/A,FALSE,"Hires";#N/A,#N/A,FALSE,"Assumptions"}</definedName>
    <definedName name="GAP" localSheetId="0">#REF!</definedName>
    <definedName name="GAP" localSheetId="1">#REF!</definedName>
    <definedName name="GAP">#REF!</definedName>
    <definedName name="GAT01_TGA">#REF!</definedName>
    <definedName name="GAT02_TGA">#REF!</definedName>
    <definedName name="gb" hidden="1">{"AG hypothèses",#N/A,FALSE,"Marketing";"AG CR",#N/A,FALSE,"Marketing"}</definedName>
    <definedName name="gbb" hidden="1">{"BP Automobile",#N/A,TRUE,"BP Auto";"Hypothèses Automobiles",#N/A,TRUE,"Hyp Auto";"Marketing",#N/A,TRUE,"Marketing";"Gestion Automobile",#N/A,TRUE,"Gestion";"Ressources Humaines",#N/A,TRUE,"RH";"Financement",#N/A,TRUE,"Financement"}</definedName>
    <definedName name="GBOND" localSheetId="0">#REF!</definedName>
    <definedName name="GBOND" localSheetId="1">#REF!</definedName>
    <definedName name="GBOND">#REF!</definedName>
    <definedName name="GBP">#REF!</definedName>
    <definedName name="GBP_CountRates">#REF!</definedName>
    <definedName name="GBP_CY">#REF!</definedName>
    <definedName name="GBP_mthly_ytd_closing">#REF!</definedName>
    <definedName name="GBPtoNGN">#REF!</definedName>
    <definedName name="GBPtoNRN">#REF!</definedName>
    <definedName name="GBPtoUSD">#REF!</definedName>
    <definedName name="GCF_Exp_Var">#REF!</definedName>
    <definedName name="GCF_Inv_Var">#REF!</definedName>
    <definedName name="GCI_Assets">#REF!</definedName>
    <definedName name="GCI_Difference">#REF!</definedName>
    <definedName name="GCI_Liab">#REF!</definedName>
    <definedName name="GCSAVAR">#REF!</definedName>
    <definedName name="gdegewj" localSheetId="0">#REF!</definedName>
    <definedName name="gdegewj" localSheetId="1">#REF!</definedName>
    <definedName name="gdegewj">#REF!</definedName>
    <definedName name="gdfhfdy" localSheetId="0">#REF!</definedName>
    <definedName name="gdfhfdy" localSheetId="1">#REF!</definedName>
    <definedName name="gdfhfdy">#REF!</definedName>
    <definedName name="gdhjs" localSheetId="0">#REF!</definedName>
    <definedName name="gdhjs" localSheetId="1">#REF!</definedName>
    <definedName name="gdhjs">#REF!</definedName>
    <definedName name="GDP">#REF!</definedName>
    <definedName name="ge">#REF!</definedName>
    <definedName name="GE_Active_Sessions">#REF!</definedName>
    <definedName name="GE_Ad_Banner_CPM">#REF!</definedName>
    <definedName name="GE_Ad_Banner_CPM_G">#REF!</definedName>
    <definedName name="GE_Ad_Banner_CPM_Min">#REF!</definedName>
    <definedName name="GE_Ad_CPM">#REF!</definedName>
    <definedName name="GE_Ad_CPM_BB">#REF!</definedName>
    <definedName name="GE_Ad_CPM_BB_G">#REF!</definedName>
    <definedName name="GE_Ad_CPM_BB_Min">#REF!</definedName>
    <definedName name="GE_Ad_CPM_G">#REF!</definedName>
    <definedName name="GE_Ad_CPM_MIn">#REF!</definedName>
    <definedName name="GE_Ad_CThru_Price">#REF!</definedName>
    <definedName name="GE_Ad_CThru_Price_G">#REF!</definedName>
    <definedName name="GE_Ad_CThru_Rate">#REF!</definedName>
    <definedName name="GE_Ad_CThru_Rate_BB">#REF!</definedName>
    <definedName name="GE_Ad_CThru_Rate_BB_G">#REF!</definedName>
    <definedName name="GE_Ad_CThru_Rate_BB_Max">#REF!</definedName>
    <definedName name="GE_Ad_CThru_Rate_G">#REF!</definedName>
    <definedName name="GE_Ad_CThru_Rate_Max">#REF!</definedName>
    <definedName name="GE_Ad_Perc_Fill_1">#REF!</definedName>
    <definedName name="GE_Ad_Perc_Fill_2">#REF!</definedName>
    <definedName name="GE_Ad_Perc_Fill_G">#REF!</definedName>
    <definedName name="GE_Ad_Perc_Fill_Max">#REF!</definedName>
    <definedName name="GE_Ad_Perc_Fill_Ult">#REF!</definedName>
    <definedName name="GE_Ad_ScreenSave_CPM">#REF!</definedName>
    <definedName name="GE_Ad_Software">#REF!</definedName>
    <definedName name="GE_Ad_Spon_Fee_pTC">#REF!</definedName>
    <definedName name="GE_Ad_Spon_Fee_pTC_G">#REF!</definedName>
    <definedName name="GE_Ad_Spon_Fee_pTC_Max">#REF!</definedName>
    <definedName name="GE_Backup_E4000_Prop">#REF!</definedName>
    <definedName name="GE_Backup_E4000s">#REF!</definedName>
    <definedName name="GE_Backup_Proc_Prop">#REF!</definedName>
    <definedName name="GE_Backup_Servers">#REF!</definedName>
    <definedName name="GE_BB_Usage_1">#REF!</definedName>
    <definedName name="GE_BB_Usage_2">#REF!</definedName>
    <definedName name="GE_BB_Usage_G">#REF!</definedName>
    <definedName name="GE_BB_Usage_Max">#REF!</definedName>
    <definedName name="GE_BB_Usage_Ult">#REF!</definedName>
    <definedName name="GE_BWidth_Cost">#REF!</definedName>
    <definedName name="GE_BWidth_Cost_G">#REF!</definedName>
    <definedName name="GE_CA_pEE">#REF!</definedName>
    <definedName name="GE_CA_pEE_G">#REF!</definedName>
    <definedName name="GE_Cable_Active_Hr">#REF!</definedName>
    <definedName name="GE_Cable_Active_Yr">#REF!</definedName>
    <definedName name="GE_Cable_Fixed">#REF!</definedName>
    <definedName name="GE_Cable_Fixed_Cust">#REF!</definedName>
    <definedName name="GE_Cable_ISP_Active_HR">#REF!</definedName>
    <definedName name="GE_Cable_ISP_Active_Yr">#REF!</definedName>
    <definedName name="GE_Cable_ISP_Fixed">#REF!</definedName>
    <definedName name="GE_Cable_ISP_Fixed_Cust">#REF!</definedName>
    <definedName name="GE_Cache_Licence">#REF!</definedName>
    <definedName name="GE_Cached_Audio">#REF!</definedName>
    <definedName name="GE_Cached_Complex">#REF!</definedName>
    <definedName name="GE_Cached_Simple">#REF!</definedName>
    <definedName name="GE_Cached_V_Complex">#REF!</definedName>
    <definedName name="GE_Cached_Video">#REF!</definedName>
    <definedName name="GE_Capacity_DiskA">#REF!</definedName>
    <definedName name="GE_Capacity_DiskA_G">#REF!</definedName>
    <definedName name="GE_Capacity_Dom">#REF!</definedName>
    <definedName name="GE_Capacity_Dom_G">#REF!</definedName>
    <definedName name="GE_CD_pEE">#REF!</definedName>
    <definedName name="GE_CD_pEE_G">#REF!</definedName>
    <definedName name="GE_Commerce_Software">#REF!</definedName>
    <definedName name="GE_Cont_Charged_Pages">#REF!</definedName>
    <definedName name="GE_Cont_Charged_Pages_G">#REF!</definedName>
    <definedName name="GE_Cont_Fee_pPage">#REF!</definedName>
    <definedName name="GE_Cont_Fee_pPage_G">#REF!</definedName>
    <definedName name="GE_Cont_Subs_pCust">#REF!</definedName>
    <definedName name="GE_Cont_Subs_pCust_G">#REF!</definedName>
    <definedName name="GE_Content_Mgt">#REF!</definedName>
    <definedName name="GE_Copier_Cost_PA">#REF!</definedName>
    <definedName name="GE_Corp_Tax">#REF!</definedName>
    <definedName name="GE_Cost_CPU">#REF!</definedName>
    <definedName name="GE_Cost_DiskA">#REF!</definedName>
    <definedName name="GE_Cost_E4000">#REF!</definedName>
    <definedName name="GE_Cost_EM_Enq">#REF!</definedName>
    <definedName name="GE_Cost_EM_Serv">#REF!</definedName>
    <definedName name="GE_Cost_Fax_Call">#REF!</definedName>
    <definedName name="GE_Cost_Firewall">#REF!</definedName>
    <definedName name="GE_Cost_Per_Bill">#REF!</definedName>
    <definedName name="GE_Cost_Proc_Domain">#REF!</definedName>
    <definedName name="GE_Cost_Web_Server">#REF!</definedName>
    <definedName name="GE_CPUs_Licence">#REF!</definedName>
    <definedName name="GE_Cust_Nos">#REF!</definedName>
    <definedName name="GE_Cust_Rec_Size">#REF!</definedName>
    <definedName name="GE_Cust_Tailoff_Yr">#REF!</definedName>
    <definedName name="GE_Doms_Start">#REF!</definedName>
    <definedName name="GE_Down_Audio">#REF!</definedName>
    <definedName name="GE_Down_Complex">#REF!</definedName>
    <definedName name="GE_Down_Simple">#REF!</definedName>
    <definedName name="GE_Down_V_Complex">#REF!</definedName>
    <definedName name="GE_Down_Video">#REF!</definedName>
    <definedName name="GE_Download_Time">#REF!</definedName>
    <definedName name="GE_Download_Time_BB">#REF!</definedName>
    <definedName name="GE_E4000_Service">#REF!</definedName>
    <definedName name="GE_E4000_Sunk_Cost">#REF!</definedName>
    <definedName name="GE_E4000s_Installed">#REF!</definedName>
    <definedName name="GE_EE_Ads_Dev">#REF!</definedName>
    <definedName name="GE_EE_Ads_Dev_G">#REF!</definedName>
    <definedName name="GE_EE_Ads_Sales">#REF!</definedName>
    <definedName name="GE_EE_Ads_Sales_G">#REF!</definedName>
    <definedName name="GE_EE_Auct_Dev">#REF!</definedName>
    <definedName name="GE_EE_Auct_Dev_G">#REF!</definedName>
    <definedName name="GE_EE_BC_Mger">#REF!</definedName>
    <definedName name="GE_EE_BC_Mger_G">#REF!</definedName>
    <definedName name="GE_EE_CEO">#REF!</definedName>
    <definedName name="GE_EE_CFO">#REF!</definedName>
    <definedName name="GE_EE_Chat_Prod">#REF!</definedName>
    <definedName name="GE_EE_Chat_Prod_G">#REF!</definedName>
    <definedName name="GE_EE_CS_Mger">#REF!</definedName>
    <definedName name="GE_EE_CS_Mger_G">#REF!</definedName>
    <definedName name="GE_EE_Ent_Prod">#REF!</definedName>
    <definedName name="GE_EE_Ent_Prod_G">#REF!</definedName>
    <definedName name="GE_EE_Fin">#REF!</definedName>
    <definedName name="GE_EE_Fin_G">#REF!</definedName>
    <definedName name="GE_EE_FServ_Dev">#REF!</definedName>
    <definedName name="GE_EE_FServ_Dev_G">#REF!</definedName>
    <definedName name="GE_EE_H_Cont">#REF!</definedName>
    <definedName name="GE_EE_H_Media">#REF!</definedName>
    <definedName name="GE_EE_H_Mkt">#REF!</definedName>
    <definedName name="GE_EE_H_Shop">#REF!</definedName>
    <definedName name="GE_EE_H_Tech">#REF!</definedName>
    <definedName name="GE_EE_HR_Staff">#REF!</definedName>
    <definedName name="GE_EE_Info_Prod">#REF!</definedName>
    <definedName name="GE_EE_Info_Prod_G">#REF!</definedName>
    <definedName name="GE_EE_IT_Staff">#REF!</definedName>
    <definedName name="GE_EE_LC">#REF!</definedName>
    <definedName name="GE_EE_LC_G">#REF!</definedName>
    <definedName name="GE_EE_Loyalty">#REF!</definedName>
    <definedName name="GE_EE_Loyalty_G">#REF!</definedName>
    <definedName name="GE_EE_Media_Prod">#REF!</definedName>
    <definedName name="GE_EE_Media_Prod_1">#REF!</definedName>
    <definedName name="GE_EE_Media_Prod_G">#REF!</definedName>
    <definedName name="GE_EE_Media_Prod_Max">#REF!</definedName>
    <definedName name="GE_EE_PA_Mger">#REF!</definedName>
    <definedName name="GE_EE_PA_Staff">#REF!</definedName>
    <definedName name="GE_EE_pCopier">#REF!</definedName>
    <definedName name="GE_EE_PD_Mger">#REF!</definedName>
    <definedName name="GE_EE_PD_Mger_G">#REF!</definedName>
    <definedName name="GE_EE_pFax">#REF!</definedName>
    <definedName name="GE_EE_pPrinter">#REF!</definedName>
    <definedName name="GE_EE_Ret_Dev">#REF!</definedName>
    <definedName name="GE_EE_Ret_Dev_G">#REF!</definedName>
    <definedName name="GE_EE_SysAdmin_24hr">#REF!</definedName>
    <definedName name="GE_EE_SysAdmin_PS">#REF!</definedName>
    <definedName name="GE_EE_Systems">#REF!</definedName>
    <definedName name="GE_EE_Systems_1">#REF!</definedName>
    <definedName name="GE_EE_Systems_G">#REF!</definedName>
    <definedName name="GE_EE_Systems_Max">#REF!</definedName>
    <definedName name="GE_Egg_Acq_Cost">#REF!</definedName>
    <definedName name="GE_Egg_Acq_Cost_G">#REF!</definedName>
    <definedName name="GE_Egg_New_Cust">#REF!</definedName>
    <definedName name="GE_Egg_New_Cust_G">#REF!</definedName>
    <definedName name="GE_Egg_Portal_Views">#REF!</definedName>
    <definedName name="GE_Egg_Portal_Views_BB">#REF!</definedName>
    <definedName name="GE_EM_Duration">#REF!</definedName>
    <definedName name="GE_EM_Serv_Capacity">#REF!</definedName>
    <definedName name="GE_EM_Serv_Capacity_G">#REF!</definedName>
    <definedName name="GE_EM_Service">#REF!</definedName>
    <definedName name="GE_EM_Space_Offered">#REF!</definedName>
    <definedName name="GE_EM_Space_Used">#REF!</definedName>
    <definedName name="GE_EM_Upgrade_Reqd">#REF!</definedName>
    <definedName name="GE_Ent_2_Proc">#REF!</definedName>
    <definedName name="GE_Ent_No_Proc">#REF!</definedName>
    <definedName name="GE_Fax_Cost_PA">#REF!</definedName>
    <definedName name="GE_Firewall_Service">#REF!</definedName>
    <definedName name="GE_Gross_GDP_Infl">#REF!</definedName>
    <definedName name="GE_HD_Cost_pMin">#REF!</definedName>
    <definedName name="GE_HD_Cost_to_Cust">#REF!</definedName>
    <definedName name="GE_HD_CS_Enq_PC">#REF!</definedName>
    <definedName name="GE_HD_EM_Enq_pC">#REF!</definedName>
    <definedName name="GE_HD_Length_Call">#REF!</definedName>
    <definedName name="GE_HD_Tech_Enq_PC">#REF!</definedName>
    <definedName name="GE_HH">#REF!</definedName>
    <definedName name="GE_HH_G">#REF!</definedName>
    <definedName name="GE_HH_Spend_Factors">#REF!</definedName>
    <definedName name="GE_Interest_Rate">#REF!</definedName>
    <definedName name="GE_IPRO_Disc1">#REF!</definedName>
    <definedName name="GE_IPRO_Disc1_Trans">#REF!</definedName>
    <definedName name="GE_IPRO_Disc2">#REF!</definedName>
    <definedName name="GE_IPRO_Disc2_Trans">#REF!</definedName>
    <definedName name="GE_IPRO_T1_Cost">#REF!</definedName>
    <definedName name="GE_IPRO_T2_Cost">#REF!</definedName>
    <definedName name="GE_Lapse">#REF!</definedName>
    <definedName name="GE_Misc_Cost">#REF!</definedName>
    <definedName name="GE_Mix_Audio">#REF!</definedName>
    <definedName name="GE_Mix_Audio_BB">#REF!</definedName>
    <definedName name="GE_Mix_Complex">#REF!</definedName>
    <definedName name="GE_Mix_Complex_BB">#REF!</definedName>
    <definedName name="GE_Mix_Simple">#REF!</definedName>
    <definedName name="GE_Mix_Simple_BB">#REF!</definedName>
    <definedName name="GE_Mix_V_Complex">#REF!</definedName>
    <definedName name="GE_Mix_V_Complex_BB">#REF!</definedName>
    <definedName name="GE_Mix_Video">#REF!</definedName>
    <definedName name="GE_Mix_Video_BB">#REF!</definedName>
    <definedName name="GE_Moore_Inc">#REF!</definedName>
    <definedName name="GE_Network_Cost">#REF!</definedName>
    <definedName name="GE_New_E4000s_Reqd">#REF!</definedName>
    <definedName name="GE_New_Proc_Reqd">#REF!</definedName>
    <definedName name="GE_New_Rack_Reqd">#REF!</definedName>
    <definedName name="GE_New_Serv_Reqd">#REF!</definedName>
    <definedName name="GE_New_Tech">#REF!</definedName>
    <definedName name="GE_News_Dir_Fee">#REF!</definedName>
    <definedName name="GE_News_Feat_Fee">#REF!</definedName>
    <definedName name="GE_News_Head_Fee">#REF!</definedName>
    <definedName name="GE_News_List_Fee">#REF!</definedName>
    <definedName name="GE_News_Stream_Fee">#REF!</definedName>
    <definedName name="GE_News_Weath_Fee">#REF!</definedName>
    <definedName name="GE_No_Workdays">#REF!</definedName>
    <definedName name="GE_Online_Call_Charge">#REF!</definedName>
    <definedName name="GE_Online_Call_Charge_G">#REF!</definedName>
    <definedName name="GE_Online_Time_Day">#REF!</definedName>
    <definedName name="GE_Oracle_Licence">#REF!</definedName>
    <definedName name="GE_Out_Calls_pP_pD">#REF!</definedName>
    <definedName name="GE_Out_Fax_pP_pD">#REF!</definedName>
    <definedName name="GE_Page_Time">#REF!</definedName>
    <definedName name="GE_Page_Time_BB">#REF!</definedName>
    <definedName name="GE_Park_PM">#REF!</definedName>
    <definedName name="GE_Park_PM_G">#REF!</definedName>
    <definedName name="GE_PC_Active_Time">#REF!</definedName>
    <definedName name="GE_PC_Cost_PA">#REF!</definedName>
    <definedName name="GE_PC_Passive_Time">#REF!</definedName>
    <definedName name="GE_Peak_Cust_EM">#REF!</definedName>
    <definedName name="GE_Peak_Cust_Online">#REF!</definedName>
    <definedName name="GE_Peak_Emp_Online">#REF!</definedName>
    <definedName name="GE_Perc_Int_Traffic">#REF!</definedName>
    <definedName name="GE_Perc_Local_BWidth">#REF!</definedName>
    <definedName name="GE_Perc_req_PC">#REF!</definedName>
    <definedName name="GE_Perc_req_Phone">#REF!</definedName>
    <definedName name="GE_Phone_Cost_PA">#REF!</definedName>
    <definedName name="GE_Pop">#REF!</definedName>
    <definedName name="GE_Pop_G">#REF!</definedName>
    <definedName name="GE_Portal_Page_G">#REF!</definedName>
    <definedName name="GE_Portal_Page_Perc">#REF!</definedName>
    <definedName name="GE_Post_Cost">#REF!</definedName>
    <definedName name="GE_Price_Inflation">#REF!</definedName>
    <definedName name="GE_Printer_Cost_PA">#REF!</definedName>
    <definedName name="GE_Proc_pDomain">#REF!</definedName>
    <definedName name="GE_Rack_Cost">#REF!</definedName>
    <definedName name="GE_Reach">#REF!</definedName>
    <definedName name="GE_Record_No">#REF!</definedName>
    <definedName name="GE_Record_No_G">#REF!</definedName>
    <definedName name="GE_Record_Size">#REF!</definedName>
    <definedName name="GE_Rel_Ave_Int_BWidth">#REF!</definedName>
    <definedName name="GE_Rel_Ave_Local_BWidth">#REF!</definedName>
    <definedName name="GE_Rel_Ave_Nat_BWidth">#REF!</definedName>
    <definedName name="GE_Rent_PM">#REF!</definedName>
    <definedName name="GE_Rent_PM_G">#REF!</definedName>
    <definedName name="GE_Safety_Net">#REF!</definedName>
    <definedName name="GE_Sal_Cont">#REF!</definedName>
    <definedName name="GE_Sal_Fin">#REF!</definedName>
    <definedName name="GE_Sal_HR">#REF!</definedName>
    <definedName name="GE_Sal_IT">#REF!</definedName>
    <definedName name="GE_Sal_LC">#REF!</definedName>
    <definedName name="GE_Sal_Media">#REF!</definedName>
    <definedName name="GE_Sal_Mger">#REF!</definedName>
    <definedName name="GE_Sal_Mkt">#REF!</definedName>
    <definedName name="GE_Sal_PA">#REF!</definedName>
    <definedName name="GE_Sal_Sen_Mger">#REF!</definedName>
    <definedName name="GE_Sal_Shop">#REF!</definedName>
    <definedName name="GE_Sal_Tax_Bens">#REF!</definedName>
    <definedName name="GE_Sal_Tech">#REF!</definedName>
    <definedName name="GE_Salary_Inflation">#REF!</definedName>
    <definedName name="GE_Saturation">#REF!</definedName>
    <definedName name="GE_Search_Software">#REF!</definedName>
    <definedName name="GE_Security_Software">#REF!</definedName>
    <definedName name="GE_Serv_Capacity">#REF!</definedName>
    <definedName name="GE_Serv_Capacity_G">#REF!</definedName>
    <definedName name="GE_Serv_Installed">#REF!</definedName>
    <definedName name="GE_Serv_Upgrade">#REF!</definedName>
    <definedName name="GE_Server_Audio">#REF!</definedName>
    <definedName name="GE_Server_Complex">#REF!</definedName>
    <definedName name="GE_Server_Simple">#REF!</definedName>
    <definedName name="GE_Server_V_Complex">#REF!</definedName>
    <definedName name="GE_Server_Video">#REF!</definedName>
    <definedName name="GE_Silver_Support_Licence">#REF!</definedName>
    <definedName name="GE_Software_Licence">#REF!</definedName>
    <definedName name="GE_Software_Support">#REF!</definedName>
    <definedName name="GE_SqFt_pEE">#REF!</definedName>
    <definedName name="GE_Start_Cust">#REF!</definedName>
    <definedName name="GE_Start_Year">#REF!</definedName>
    <definedName name="GE_Static_Pages">#REF!</definedName>
    <definedName name="GE_Static_Pages_G">#REF!</definedName>
    <definedName name="GE_Stationery_Cost">#REF!</definedName>
    <definedName name="GE_Stream_Audio">#REF!</definedName>
    <definedName name="GE_Stream_Audio_BB">#REF!</definedName>
    <definedName name="GE_Stream_Complex">#REF!</definedName>
    <definedName name="GE_Stream_Complex_BB">#REF!</definedName>
    <definedName name="GE_Stream_Licence">#REF!</definedName>
    <definedName name="GE_Stream_Licence_G">#REF!</definedName>
    <definedName name="GE_Stream_Licence_Min">#REF!</definedName>
    <definedName name="GE_Stream_pCust">#REF!</definedName>
    <definedName name="GE_Stream_Simple">#REF!</definedName>
    <definedName name="GE_Stream_Simple_BB">#REF!</definedName>
    <definedName name="GE_Stream_V_Complex">#REF!</definedName>
    <definedName name="GE_Stream_V_Complex_BB">#REF!</definedName>
    <definedName name="GE_Stream_Video">#REF!</definedName>
    <definedName name="GE_Stream_Video_BB">#REF!</definedName>
    <definedName name="GE_Sub_Fees_Cust">#REF!</definedName>
    <definedName name="GE_Sub_Fees_Cust_G">#REF!</definedName>
    <definedName name="GE_Sun_Service">#REF!</definedName>
    <definedName name="GE_Sun_Sunk_Cost">#REF!</definedName>
    <definedName name="GE_Support_Fee">#REF!</definedName>
    <definedName name="GE_Support_Licence">#REF!</definedName>
    <definedName name="GE_Tot_Racks">#REF!</definedName>
    <definedName name="GE_Tot_Store_Capacity">#REF!</definedName>
    <definedName name="GE_Trans_Cust_Yr">#REF!</definedName>
    <definedName name="GE_Trans_Cust_Yr_G">#REF!</definedName>
    <definedName name="GE_Trans_Rec_Size">#REF!</definedName>
    <definedName name="GE_Transfer_Rate">#REF!</definedName>
    <definedName name="GE_TTax_Adj">#REF!</definedName>
    <definedName name="GE_TTax_Adj_G">#REF!</definedName>
    <definedName name="GE_TTax_Factors">#REF!</definedName>
    <definedName name="GE_Update_BWidth">#REF!</definedName>
    <definedName name="GE_Upgrades_mb">#REF!</definedName>
    <definedName name="GE_Upgrades_Reqd">#REF!</definedName>
    <definedName name="GE_Users_CPU">#REF!</definedName>
    <definedName name="GE_Web_Server_Service">#REF!</definedName>
    <definedName name="GEG" hidden="1">{"Frgen",#N/A,FALSE,"A";"Résu",#N/A,FALSE,"A"}</definedName>
    <definedName name="Gen_reserves_g2">#REF!</definedName>
    <definedName name="Gen_reserves_g3">#REF!</definedName>
    <definedName name="GENDER" localSheetId="0">#REF!</definedName>
    <definedName name="GENDER" localSheetId="1">#REF!</definedName>
    <definedName name="GENDER">#REF!</definedName>
    <definedName name="General_administrative_expenses" localSheetId="0">#REF!</definedName>
    <definedName name="General_administrative_expenses" localSheetId="1">#REF!</definedName>
    <definedName name="General_administrative_expenses">#REF!</definedName>
    <definedName name="GENPROVRQD" localSheetId="0">#REF!</definedName>
    <definedName name="GENPROVRQD" localSheetId="1">#REF!</definedName>
    <definedName name="GENPROVRQD">#REF!</definedName>
    <definedName name="GENPROVRQD___0">#REF!</definedName>
    <definedName name="Ger" hidden="1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Germany">#REF!</definedName>
    <definedName name="GES">#REF!</definedName>
    <definedName name="get" hidden="1">{#N/A,#N/A,FALSE,"Assessment";#N/A,#N/A,FALSE,"Staffing";#N/A,#N/A,FALSE,"Hires";#N/A,#N/A,FALSE,"Assumptions"}</definedName>
    <definedName name="gf" localSheetId="0" hidden="1">{#N/A,#N/A,FALSE,"Aging Summary";#N/A,#N/A,FALSE,"Ratio Analysis";#N/A,#N/A,FALSE,"Test 120 Day Accts";#N/A,#N/A,FALSE,"Tickmarks"}</definedName>
    <definedName name="gf" localSheetId="1" hidden="1">{#N/A,#N/A,FALSE,"Aging Summary";#N/A,#N/A,FALSE,"Ratio Analysis";#N/A,#N/A,FALSE,"Test 120 Day Accts";#N/A,#N/A,FALSE,"Tickmarks"}</definedName>
    <definedName name="gf" hidden="1">{#N/A,#N/A,FALSE,"Aging Summary";#N/A,#N/A,FALSE,"Ratio Analysis";#N/A,#N/A,FALSE,"Test 120 Day Accts";#N/A,#N/A,FALSE,"Tickmarks"}</definedName>
    <definedName name="gfgg">OIL &amp;#REF!</definedName>
    <definedName name="gg" localSheetId="0" hidden="1">{"Frgen",#N/A,FALSE,"A";"Résu",#N/A,FALSE,"A"}</definedName>
    <definedName name="gg" localSheetId="1" hidden="1">{"Frgen",#N/A,FALSE,"A";"Résu",#N/A,FALSE,"A"}</definedName>
    <definedName name="gg" hidden="1">{"Frgen",#N/A,FALSE,"A";"Résu",#N/A,FALSE,"A"}</definedName>
    <definedName name="GGG" localSheetId="0" hidden="1">{#N/A,#N/A,TRUE,"Cover";#N/A,#N/A,TRUE,"Vol&amp;NS";#N/A,#N/A,TRUE,"NS95";#N/A,#N/A,TRUE,"VOL95";#N/A,#N/A,TRUE,"Semfin";#N/A,#N/A,TRUE,"FIN&amp;SEMR";#N/A,#N/A,TRUE,"FINSEMR"}</definedName>
    <definedName name="GGG" localSheetId="1" hidden="1">{#N/A,#N/A,TRUE,"Cover";#N/A,#N/A,TRUE,"Vol&amp;NS";#N/A,#N/A,TRUE,"NS95";#N/A,#N/A,TRUE,"VOL95";#N/A,#N/A,TRUE,"Semfin";#N/A,#N/A,TRUE,"FIN&amp;SEMR";#N/A,#N/A,TRUE,"FINSEMR"}</definedName>
    <definedName name="GGG" hidden="1">{#N/A,#N/A,TRUE,"Cover";#N/A,#N/A,TRUE,"Vol&amp;NS";#N/A,#N/A,TRUE,"NS95";#N/A,#N/A,TRUE,"VOL95";#N/A,#N/A,TRUE,"Semfin";#N/A,#N/A,TRUE,"FIN&amp;SEMR";#N/A,#N/A,TRUE,"FINSEMR"}</definedName>
    <definedName name="GGGG" hidden="1">{#N/A,#N/A,FALSE,"Assessment";#N/A,#N/A,FALSE,"Staffing";#N/A,#N/A,FALSE,"Hires";#N/A,#N/A,FALSE,"Assumptions"}</definedName>
    <definedName name="ggggg" localSheetId="0" hidden="1">{"FrgénEst",#N/A,FALSE,"A";"RésuEst",#N/A,FALSE,"A"}</definedName>
    <definedName name="ggggg" localSheetId="1" hidden="1">{"FrgénEst",#N/A,FALSE,"A";"RésuEst",#N/A,FALSE,"A"}</definedName>
    <definedName name="ggggg" hidden="1">{"FrgénEst",#N/A,FALSE,"A";"RésuEst",#N/A,FALSE,"A"}</definedName>
    <definedName name="GGGGGG" hidden="1">{#N/A,#N/A,FALSE,"Assessment";#N/A,#N/A,FALSE,"Staffing";#N/A,#N/A,FALSE,"Hires";#N/A,#N/A,FALSE,"Assumptions"}</definedName>
    <definedName name="ggggggg" localSheetId="0" hidden="1">{"Frgen",#N/A,FALSE,"A";"Résu",#N/A,FALSE,"A"}</definedName>
    <definedName name="ggggggg" localSheetId="1" hidden="1">{"Frgen",#N/A,FALSE,"A";"Résu",#N/A,FALSE,"A"}</definedName>
    <definedName name="ggggggg" hidden="1">{"Frgen",#N/A,FALSE,"A";"Résu",#N/A,FALSE,"A"}</definedName>
    <definedName name="gggggggggggggggg" hidden="1">{0}</definedName>
    <definedName name="ggh" hidden="1">#REF!</definedName>
    <definedName name="GGLVAR">#REF!</definedName>
    <definedName name="gh" hidden="1">{"'Sheet1'!$L$16"}</definedName>
    <definedName name="GHANA">#REF!</definedName>
    <definedName name="ghanafx">#REF!</definedName>
    <definedName name="ghdghs" hidden="1">{#N/A,#N/A,FALSE,"sum";#N/A,#N/A,FALSE,"MARTV";#N/A,#N/A,FALSE,"APRTV"}</definedName>
    <definedName name="GHED" localSheetId="0" hidden="1">#REF!</definedName>
    <definedName name="GHED" localSheetId="1" hidden="1">#REF!</definedName>
    <definedName name="GHED" hidden="1">#REF!</definedName>
    <definedName name="ghgh" localSheetId="0">OIL &amp;#REF!</definedName>
    <definedName name="ghgh" localSheetId="1">OIL &amp;#REF!</definedName>
    <definedName name="ghgh">OIL &amp;#REF!</definedName>
    <definedName name="GHI_CLAIM">#REF!</definedName>
    <definedName name="GHI_CLAIM_IF">#REF!</definedName>
    <definedName name="GHI_COMM">#REF!</definedName>
    <definedName name="GHI_COMM_IF">#REF!</definedName>
    <definedName name="GHI_EXP">#REF!</definedName>
    <definedName name="GHI_EXP_IF">#REF!</definedName>
    <definedName name="GHI_IBNR">#REF!</definedName>
    <definedName name="GHI_IBNR_IF">#REF!</definedName>
    <definedName name="GHI_PREM">#REF!</definedName>
    <definedName name="GHI_PREM_IF">#REF!</definedName>
    <definedName name="GHI_PT">#REF!</definedName>
    <definedName name="GHI_PT_IF">#REF!</definedName>
    <definedName name="GHI_UPR">#REF!</definedName>
    <definedName name="GHI_UPR_IF">#REF!</definedName>
    <definedName name="ghjgh" localSheetId="0" hidden="1">#REF!</definedName>
    <definedName name="ghjgh" localSheetId="1" hidden="1">#REF!</definedName>
    <definedName name="ghjgh" hidden="1">#REF!</definedName>
    <definedName name="ghjhgj" hidden="1">{"'Sheet1'!$L$16"}</definedName>
    <definedName name="ghkhklhkhkh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GHO.Data" localSheetId="0">#REF!</definedName>
    <definedName name="GHO.Data" localSheetId="1">#REF!</definedName>
    <definedName name="GHO.Data">#REF!</definedName>
    <definedName name="GHO.Header" localSheetId="0">#REF!</definedName>
    <definedName name="GHO.Header" localSheetId="1">#REF!</definedName>
    <definedName name="GHO.Header">#REF!</definedName>
    <definedName name="GHS">#REF!</definedName>
    <definedName name="GHS_CY" localSheetId="0">#REF!</definedName>
    <definedName name="GHS_CY" localSheetId="1">#REF!</definedName>
    <definedName name="GHS_CY">#REF!</definedName>
    <definedName name="GHS_Pln">#REF!</definedName>
    <definedName name="GHS_PY">#REF!</definedName>
    <definedName name="GHS_Q2F">#REF!</definedName>
    <definedName name="GI_Fill" hidden="1">#REF!</definedName>
    <definedName name="GI_qwery" hidden="1">#REF!</definedName>
    <definedName name="GI_Sort" hidden="1">#REF!</definedName>
    <definedName name="GIA" hidden="1">{#N/A,#N/A,FALSE,"Chi tiÆt"}</definedName>
    <definedName name="gj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gjghj" localSheetId="0" hidden="1">#REF!</definedName>
    <definedName name="gjghj" localSheetId="1" hidden="1">#REF!</definedName>
    <definedName name="gjghj" hidden="1">#REF!</definedName>
    <definedName name="gju" hidden="1">{#N/A,#N/A,TRUE,"COVER";#N/A,#N/A,TRUE,"DIAGRAM";#N/A,#N/A,TRUE,"DEFINITION";#N/A,#N/A,TRUE,"ALLIANCE"}</definedName>
    <definedName name="gk" hidden="1">{"YTDACT1",#N/A,TRUE,"YTDACTAUST";"YTDACT2",#N/A,TRUE,"YTDACTAUST";"YTDACT3",#N/A,TRUE,"YTDACTAUST";"CCTR",#N/A,TRUE,"YTDACTCC"}</definedName>
    <definedName name="GL" localSheetId="0" hidden="1">{#N/A,#N/A,FALSE,"Prem Report - Pru"}</definedName>
    <definedName name="GL" localSheetId="1" hidden="1">{#N/A,#N/A,FALSE,"Prem Report - Pru"}</definedName>
    <definedName name="GL" hidden="1">{#N/A,#N/A,FALSE,"Prem Report - Pru"}</definedName>
    <definedName name="GLA_APE_Adj">#REF!</definedName>
    <definedName name="GLA_exp_adj">#REF!</definedName>
    <definedName name="GLA_exp_adj2">#REF!</definedName>
    <definedName name="GLA_Invest_Adj">#REF!</definedName>
    <definedName name="GLA_Invest_Adj2">#REF!</definedName>
    <definedName name="GLA_Invest_Adj3">#REF!</definedName>
    <definedName name="GLI" localSheetId="0" hidden="1">{#N/A,#N/A,FALSE,"Prem Report - Pru"}</definedName>
    <definedName name="GLI" localSheetId="1" hidden="1">{#N/A,#N/A,FALSE,"Prem Report - Pru"}</definedName>
    <definedName name="GLI" hidden="1">{#N/A,#N/A,FALSE,"Prem Report - Pru"}</definedName>
    <definedName name="Glt_AllGrowth_2003">#REF!</definedName>
    <definedName name="Glt_AllGrowth_2004">#REF!</definedName>
    <definedName name="Glt_AllGrowth_2005">#REF!</definedName>
    <definedName name="GLTIE" localSheetId="0">#REF!</definedName>
    <definedName name="GLTIE" localSheetId="1">#REF!</definedName>
    <definedName name="GLTIE">#REF!</definedName>
    <definedName name="gm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gm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gm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GMBI96" localSheetId="0">#REF!</definedName>
    <definedName name="GMBI96" localSheetId="1">#REF!</definedName>
    <definedName name="GMBI96">#REF!</definedName>
    <definedName name="GMCR">#REF!</definedName>
    <definedName name="GMCR_Base" localSheetId="0">#REF!</definedName>
    <definedName name="GMCR_Base" localSheetId="1">#REF!</definedName>
    <definedName name="GMCR_Base">#REF!</definedName>
    <definedName name="GMCR_fix">#REF!</definedName>
    <definedName name="GMCR_Impacts" localSheetId="0">#REF!</definedName>
    <definedName name="GMCR_Impacts" localSheetId="1">#REF!</definedName>
    <definedName name="GMCR_Impacts">#REF!</definedName>
    <definedName name="GMCR_Solvency_Ratio_Base" localSheetId="0">#REF!</definedName>
    <definedName name="GMCR_Solvency_Ratio_Base" localSheetId="1">#REF!</definedName>
    <definedName name="GMCR_Solvency_Ratio_Base">#REF!</definedName>
    <definedName name="GMCR_Solvency_Ratio_Impacts" localSheetId="0">#REF!</definedName>
    <definedName name="GMCR_Solvency_Ratio_Impacts" localSheetId="1">#REF!</definedName>
    <definedName name="GMCR_Solvency_Ratio_Impacts">#REF!</definedName>
    <definedName name="GNLVAR">#REF!</definedName>
    <definedName name="go">#REF!</definedName>
    <definedName name="GOAL3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goat">#REF!</definedName>
    <definedName name="Godwin_Uboh">#REF!</definedName>
    <definedName name="Good_Mult">#REF!</definedName>
    <definedName name="Goodwill_Years" localSheetId="0">#REF!</definedName>
    <definedName name="Goodwill_Years" localSheetId="1">#REF!</definedName>
    <definedName name="Goodwill_Years">#REF!</definedName>
    <definedName name="GPA_CLAIM">#REF!</definedName>
    <definedName name="GPA_CLAIM_IF">#REF!</definedName>
    <definedName name="GPA_COMM">#REF!</definedName>
    <definedName name="GPA_COMM_IF">#REF!</definedName>
    <definedName name="GPA_EXP">#REF!</definedName>
    <definedName name="GPA_EXP_IF">#REF!</definedName>
    <definedName name="GPA_IBNR">#REF!</definedName>
    <definedName name="GPA_IBNR_IF">#REF!</definedName>
    <definedName name="GPA_PREM">#REF!</definedName>
    <definedName name="GPA_PREM_IF">#REF!</definedName>
    <definedName name="GPA_PT">#REF!</definedName>
    <definedName name="GPA_PT_IF">#REF!</definedName>
    <definedName name="GPA_UPR">#REF!</definedName>
    <definedName name="GPA_UPR_IF">#REF!</definedName>
    <definedName name="GPCR">#REF!</definedName>
    <definedName name="GPCR_fix">#REF!</definedName>
    <definedName name="GRAINS_PURCH." localSheetId="0">#REF!</definedName>
    <definedName name="GRAINS_PURCH." localSheetId="1">#REF!</definedName>
    <definedName name="GRAINS_PURCH.">#REF!</definedName>
    <definedName name="Grand_Total" localSheetId="0">#REF!</definedName>
    <definedName name="Grand_Total" localSheetId="1">#REF!</definedName>
    <definedName name="Grand_Total">#REF!</definedName>
    <definedName name="Graph_Data">#REF!</definedName>
    <definedName name="Graph_x" localSheetId="0" hidden="1">#REF!</definedName>
    <definedName name="Graph_x" localSheetId="1" hidden="1">#REF!</definedName>
    <definedName name="Graph_x" hidden="1">#REF!</definedName>
    <definedName name="grbrb" hidden="1">#REF!</definedName>
    <definedName name="GRC">#REF!</definedName>
    <definedName name="grdedwwdwgrjht" hidden="1">{#N/A,#N/A,TRUE,"BT M200 da 10x20"}</definedName>
    <definedName name="grgr">#REF!</definedName>
    <definedName name="grgrgrgrgrgr" hidden="1">{#N/A,#N/A,FALSE,"sum";#N/A,#N/A,FALSE,"MARTV";#N/A,#N/A,FALSE,"APRTV"}</definedName>
    <definedName name="GROSS" localSheetId="0">#REF!</definedName>
    <definedName name="GROSS" localSheetId="1">#REF!</definedName>
    <definedName name="GROSS">#REF!</definedName>
    <definedName name="GrossRec" localSheetId="0">#REF!</definedName>
    <definedName name="GrossRec" localSheetId="1">#REF!</definedName>
    <definedName name="GrossRec">#REF!</definedName>
    <definedName name="Group_Costs_Reconciliation">#REF!</definedName>
    <definedName name="Growcal" localSheetId="0">#REF!</definedName>
    <definedName name="Growcal" localSheetId="1">#REF!</definedName>
    <definedName name="Growcal">#REF!</definedName>
    <definedName name="Growcalhead" localSheetId="0">#REF!</definedName>
    <definedName name="Growcalhead" localSheetId="1">#REF!</definedName>
    <definedName name="Growcalhead">#REF!</definedName>
    <definedName name="GrowthAssumps">#REF!</definedName>
    <definedName name="GrowthAssumpshead">#REF!</definedName>
    <definedName name="GrowthRange" localSheetId="0">#REF!</definedName>
    <definedName name="GrowthRange" localSheetId="1">#REF!</definedName>
    <definedName name="GrowthRange">#REF!</definedName>
    <definedName name="gs" localSheetId="0">#REF!</definedName>
    <definedName name="gs" localSheetId="1">#REF!</definedName>
    <definedName name="gs">#REF!</definedName>
    <definedName name="GS_Headers">#REF!</definedName>
    <definedName name="GS_NB_OP">#REF!</definedName>
    <definedName name="GS_Parameters">#REF!</definedName>
    <definedName name="GS_RP_VNB" localSheetId="0">#REF!</definedName>
    <definedName name="GS_RP_VNB" localSheetId="1">#REF!</definedName>
    <definedName name="GS_RP_VNB">#REF!</definedName>
    <definedName name="GS_SP_VNB" localSheetId="0">#REF!</definedName>
    <definedName name="GS_SP_VNB" localSheetId="1">#REF!</definedName>
    <definedName name="GS_SP_VNB">#REF!</definedName>
    <definedName name="GSD" localSheetId="0" hidden="1">{#N/A,#N/A,FALSE,"Prem Report - Pru"}</definedName>
    <definedName name="GSD" localSheetId="1" hidden="1">{#N/A,#N/A,FALSE,"Prem Report - Pru"}</definedName>
    <definedName name="GSD" hidden="1">{#N/A,#N/A,FALSE,"Prem Report - Pru"}</definedName>
    <definedName name="GSDSDFASFD" hidden="1">{"'Sheet1'!$L$16"}</definedName>
    <definedName name="GST_National" localSheetId="0">#REF!</definedName>
    <definedName name="GST_National" localSheetId="1">#REF!</definedName>
    <definedName name="GST_National">#REF!</definedName>
    <definedName name="GSTN" localSheetId="0">#REF!</definedName>
    <definedName name="GSTN" localSheetId="1">#REF!</definedName>
    <definedName name="GSTN">#REF!</definedName>
    <definedName name="GTA_CLAIM">#REF!</definedName>
    <definedName name="GTA_COMM">#REF!</definedName>
    <definedName name="GTA_EXP">#REF!</definedName>
    <definedName name="GTA_IBNR">#REF!</definedName>
    <definedName name="GTA_PREM">#REF!</definedName>
    <definedName name="GTA_UPR">#REF!</definedName>
    <definedName name="gtb" localSheetId="0">#REF!</definedName>
    <definedName name="gtb" localSheetId="1">#REF!</definedName>
    <definedName name="gtb">#REF!</definedName>
    <definedName name="GTB_BA">#REF!</definedName>
    <definedName name="GTB\BA">#REF!</definedName>
    <definedName name="GTL_CLAIM">#REF!</definedName>
    <definedName name="GTL_CLAIM_IF">#REF!</definedName>
    <definedName name="GTL_COMM">#REF!</definedName>
    <definedName name="GTL_COMM_IF">#REF!</definedName>
    <definedName name="GTL_EXP">#REF!</definedName>
    <definedName name="GTL_EXP_IF">#REF!</definedName>
    <definedName name="GTL_IBNR">#REF!</definedName>
    <definedName name="GTL_IBNR_IF">#REF!</definedName>
    <definedName name="GTL_PREM">#REF!</definedName>
    <definedName name="GTL_PREM_IF">#REF!</definedName>
    <definedName name="GTL_PT">#REF!</definedName>
    <definedName name="GTL_PT_IF">#REF!</definedName>
    <definedName name="GTL_UPR">#REF!</definedName>
    <definedName name="GTL_UPR_IF">#REF!</definedName>
    <definedName name="GTOTAL" hidden="1">{"'Sheet1'!$L$16"}</definedName>
    <definedName name="gty">#REF!</definedName>
    <definedName name="GU_Factor">#REF!</definedName>
    <definedName name="GUFAC" localSheetId="0">#REF!</definedName>
    <definedName name="GUFAC" localSheetId="1">#REF!</definedName>
    <definedName name="GUFAC">#REF!</definedName>
    <definedName name="GUFAC1" localSheetId="0">#REF!</definedName>
    <definedName name="GUFAC1" localSheetId="1">#REF!</definedName>
    <definedName name="GUFAC1">#REF!</definedName>
    <definedName name="GUFAC2" localSheetId="0">#REF!</definedName>
    <definedName name="GUFAC2" localSheetId="1">#REF!</definedName>
    <definedName name="GUFAC2">#REF!</definedName>
    <definedName name="GUFAC3" localSheetId="0">#REF!</definedName>
    <definedName name="GUFAC3" localSheetId="1">#REF!</definedName>
    <definedName name="GUFAC3">#REF!</definedName>
    <definedName name="GUFAC4">#REF!</definedName>
    <definedName name="GUFACR">#REF!</definedName>
    <definedName name="GUIL" localSheetId="0" hidden="1">{#N/A,#N/A,FALSE,"Prem Report - Pru"}</definedName>
    <definedName name="GUIL" localSheetId="1" hidden="1">{#N/A,#N/A,FALSE,"Prem Report - Pru"}</definedName>
    <definedName name="GUIL" hidden="1">{#N/A,#N/A,FALSE,"Prem Report - Pru"}</definedName>
    <definedName name="GUILUGIL" localSheetId="0" hidden="1">{#N/A,#N/A,FALSE,"Prem Report - Pru"}</definedName>
    <definedName name="GUILUGIL" localSheetId="1" hidden="1">{#N/A,#N/A,FALSE,"Prem Report - Pru"}</definedName>
    <definedName name="GUILUGIL" hidden="1">{#N/A,#N/A,FALSE,"Prem Report - Pru"}</definedName>
    <definedName name="gw" hidden="1">#REF!</definedName>
    <definedName name="GW_AFRICA_AUDIT" localSheetId="0">#REF!</definedName>
    <definedName name="GW_AFRICA_AUDIT" localSheetId="1">#REF!</definedName>
    <definedName name="GW_AFRICA_AUDIT">#REF!</definedName>
    <definedName name="Gyimah" localSheetId="0">#REF!</definedName>
    <definedName name="Gyimah" localSheetId="1">#REF!</definedName>
    <definedName name="Gyimah">#REF!</definedName>
    <definedName name="h" localSheetId="0">#REF!</definedName>
    <definedName name="h" localSheetId="1">#REF!</definedName>
    <definedName name="h">#REF!</definedName>
    <definedName name="H_AMT">#REF!</definedName>
    <definedName name="H_BANK">#REF!</definedName>
    <definedName name="H_BL">#REF!</definedName>
    <definedName name="H_block">#REF!</definedName>
    <definedName name="H_BR">#REF!</definedName>
    <definedName name="H_CR">#REF!</definedName>
    <definedName name="H_DateRange">#REF!</definedName>
    <definedName name="H_DR">#REF!</definedName>
    <definedName name="H_Loading">#REF!</definedName>
    <definedName name="H_LOOP">#REF!</definedName>
    <definedName name="H_MO">#REF!</definedName>
    <definedName name="H_ROWS">#REF!</definedName>
    <definedName name="H_SCH">#REF!</definedName>
    <definedName name="H_TL">#REF!</definedName>
    <definedName name="H_TOT">#REF!</definedName>
    <definedName name="H_TR">#REF!</definedName>
    <definedName name="H_UPDATE">#REF!</definedName>
    <definedName name="h_xoa" hidden="1">{"'Sheet1'!$L$16"}</definedName>
    <definedName name="h_xoa2" hidden="1">{"'Sheet1'!$L$16"}</definedName>
    <definedName name="HAND_SALES_VCOS" localSheetId="0">#REF!</definedName>
    <definedName name="HAND_SALES_VCOS" localSheetId="1">#REF!</definedName>
    <definedName name="HAND_SALES_VCOS">#REF!</definedName>
    <definedName name="HangSeng_Index">#REF!</definedName>
    <definedName name="hanh" hidden="1">{"'Sheet1'!$L$16"}</definedName>
    <definedName name="HAP">#REF!</definedName>
    <definedName name="HARP" localSheetId="0">#REF!</definedName>
    <definedName name="HARP" localSheetId="1">#REF!</definedName>
    <definedName name="HARP">#REF!</definedName>
    <definedName name="HBOne" localSheetId="0">#REF!</definedName>
    <definedName name="HBOne" localSheetId="1">#REF!</definedName>
    <definedName name="HBOne">#REF!</definedName>
    <definedName name="HBOne1" localSheetId="0">#REF!</definedName>
    <definedName name="HBOne1" localSheetId="1">#REF!</definedName>
    <definedName name="HBOne1">#REF!</definedName>
    <definedName name="HBTwo">#REF!</definedName>
    <definedName name="HBTwo2">#REF!</definedName>
    <definedName name="Hdd" hidden="1">{#N/A,#N/A,FALSE,"Margin_Detail";#N/A,#N/A,FALSE,"Margin";#N/A,#N/A,FALSE,"JTD_Margin Detail";#N/A,#N/A,FALSE,"JTD Margin";#N/A,#N/A,FALSE,"Cashflow Detail for Balance ";#N/A,#N/A,FALSE,"Balance"}</definedName>
    <definedName name="HDHDHDHD">#REF!</definedName>
    <definedName name="HEA_PLAN">#REF!</definedName>
    <definedName name="head" localSheetId="0">#REF!</definedName>
    <definedName name="head" localSheetId="1">#REF!</definedName>
    <definedName name="head">#REF!</definedName>
    <definedName name="head1">#REF!</definedName>
    <definedName name="Headcount_CEO">#REF!</definedName>
    <definedName name="Header_Row">ROW(#REF!)</definedName>
    <definedName name="Headings">#REF!</definedName>
    <definedName name="HEADL1" localSheetId="0">#REF!</definedName>
    <definedName name="HEADL1" localSheetId="1">#REF!</definedName>
    <definedName name="HEADL1">#REF!</definedName>
    <definedName name="HEADR1" localSheetId="0">#REF!</definedName>
    <definedName name="HEADR1" localSheetId="1">#REF!</definedName>
    <definedName name="HEADR1">#REF!</definedName>
    <definedName name="Health_APE_Adj">#REF!</definedName>
    <definedName name="Health_exp_adj">#REF!</definedName>
    <definedName name="Health_exp_adj2">#REF!</definedName>
    <definedName name="Health_Inv_Adj">#REF!</definedName>
    <definedName name="Health_Inv_Adj2">#REF!</definedName>
    <definedName name="Health_Inv_Adj3">#REF!</definedName>
    <definedName name="Hee">#REF!</definedName>
    <definedName name="HELEN">#REF!</definedName>
    <definedName name="HELEN2">#REF!</definedName>
    <definedName name="HELEN3">#REF!</definedName>
    <definedName name="HELEN4">#REF!</definedName>
    <definedName name="HELEN5">#REF!</definedName>
    <definedName name="HELEN6">#REF!</definedName>
    <definedName name="HELEN7">#REF!</definedName>
    <definedName name="herve">#REF!</definedName>
    <definedName name="hes" localSheetId="0">#REF!</definedName>
    <definedName name="hes" localSheetId="1">#REF!</definedName>
    <definedName name="hes">#REF!</definedName>
    <definedName name="hey" localSheetId="0">#REF!</definedName>
    <definedName name="hey" localSheetId="1">#REF!</definedName>
    <definedName name="hey">#REF!</definedName>
    <definedName name="heyh" hidden="1">#REF!</definedName>
    <definedName name="hh">#REF!</definedName>
    <definedName name="hhh">#REF!</definedName>
    <definedName name="hhhh" hidden="1">{"FrgénEst",#N/A,FALSE,"A";"RésuEst",#N/A,FALSE,"A"}</definedName>
    <definedName name="hhhhh" localSheetId="0" hidden="1">{"Frgen",#N/A,FALSE,"A";"Résu",#N/A,FALSE,"A"}</definedName>
    <definedName name="hhhhh" localSheetId="1" hidden="1">{"Frgen",#N/A,FALSE,"A";"Résu",#N/A,FALSE,"A"}</definedName>
    <definedName name="hhhhh" hidden="1">{"Frgen",#N/A,FALSE,"A";"Résu",#N/A,FALSE,"A"}</definedName>
    <definedName name="hhhhhhhhhhhhhhhh">#REF!</definedName>
    <definedName name="hhj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hhkhhkhkhkj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HiddenRisk" localSheetId="0">#REF!</definedName>
    <definedName name="HiddenRisk" localSheetId="1">#REF!</definedName>
    <definedName name="HiddenRisk">#REF!</definedName>
    <definedName name="HiddenRows" hidden="1">#REF!</definedName>
    <definedName name="HIDDENROWTABLE" localSheetId="0">#REF!</definedName>
    <definedName name="HIDDENROWTABLE" localSheetId="1">#REF!</definedName>
    <definedName name="HIDDENROWTABLE">#REF!</definedName>
    <definedName name="HiddenSavings" localSheetId="0">#REF!,#REF!</definedName>
    <definedName name="HiddenSavings" localSheetId="1">#REF!,#REF!</definedName>
    <definedName name="HiddenSavings">#REF!,#REF!</definedName>
    <definedName name="hieu" hidden="1">{"'Sheet1'!$L$16"}</definedName>
    <definedName name="hifehugerfapd" hidden="1">{"'Sheet1'!$L$16"}</definedName>
    <definedName name="High_Buzz_Growth" localSheetId="0">#REF!</definedName>
    <definedName name="High_Buzz_Growth" localSheetId="1">#REF!</definedName>
    <definedName name="High_Buzz_Growth">#REF!</definedName>
    <definedName name="HighLight">#REF!</definedName>
    <definedName name="HIGHLIGHTS" localSheetId="0">#REF!</definedName>
    <definedName name="HIGHLIGHTS" localSheetId="1">#REF!</definedName>
    <definedName name="HIGHLIGHTS">#REF!</definedName>
    <definedName name="hihi" localSheetId="0">#REF!</definedName>
    <definedName name="hihi" localSheetId="1">#REF!</definedName>
    <definedName name="hihi">#REF!</definedName>
    <definedName name="Hist_Bond_Rates">#REF!</definedName>
    <definedName name="Histograph">#REF!</definedName>
    <definedName name="hj" hidden="1">{#N/A,#N/A,TRUE,"COVER";#N/A,#N/A,TRUE,"DIAGRAM";#N/A,#N/A,TRUE,"DEFINITION";#N/A,#N/A,TRUE,"ALLIANCE"}</definedName>
    <definedName name="hjghj" localSheetId="0" hidden="1">#REF!</definedName>
    <definedName name="hjghj" localSheetId="1" hidden="1">#REF!</definedName>
    <definedName name="hjghj" hidden="1">#REF!</definedName>
    <definedName name="hjjjll" localSheetId="0" hidden="1">#REF!</definedName>
    <definedName name="hjjjll" localSheetId="1" hidden="1">#REF!</definedName>
    <definedName name="hjjjll" hidden="1">#REF!</definedName>
    <definedName name="hjjkl" hidden="1">{"'Sheet1'!$L$16"}</definedName>
    <definedName name="hjkl" hidden="1">{"YTDACT1",#N/A,TRUE,"YTDACTAUST";"YTDACT2",#N/A,TRUE,"YTDACTAUST";"YTDACT3",#N/A,TRUE,"YTDACTAUST";"CCTR",#N/A,TRUE,"YTDACTCC"}</definedName>
    <definedName name="hjutyyrtfytfg" localSheetId="0" hidden="1">#REF!</definedName>
    <definedName name="hjutyyrtfytfg" localSheetId="1" hidden="1">#REF!</definedName>
    <definedName name="hjutyyrtfytfg" hidden="1">#REF!</definedName>
    <definedName name="HK" hidden="1">#REF!</definedName>
    <definedName name="HK_10yr">#REF!</definedName>
    <definedName name="HK_A">#REF!</definedName>
    <definedName name="HK_rate">#REF!</definedName>
    <definedName name="hkd">#REF!</definedName>
    <definedName name="hkhjg" hidden="1">#REF!</definedName>
    <definedName name="HKJJ">#REF!</definedName>
    <definedName name="hklhj" hidden="1">{"'Sheet1'!$L$16"}</definedName>
    <definedName name="hkyjk" localSheetId="0">#REF!</definedName>
    <definedName name="hkyjk" localSheetId="1">#REF!</definedName>
    <definedName name="hkyjk">#REF!</definedName>
    <definedName name="hl">#REF!</definedName>
    <definedName name="hloan">#REF!</definedName>
    <definedName name="hndfjfn" hidden="1">#REF!</definedName>
    <definedName name="HNHNGN">#REF!</definedName>
    <definedName name="hnhnhh">#REF!</definedName>
    <definedName name="hnhnhn">#REF!</definedName>
    <definedName name="HNI_Activity_Ratio_Y1">#REF!</definedName>
    <definedName name="HNI_Activity_Ratio_Y2">#REF!</definedName>
    <definedName name="HNI_Activity_Ratio_Y3">#REF!</definedName>
    <definedName name="HNI_convert_1Month">#REF!</definedName>
    <definedName name="HNI_convert_1MonthYr2">#REF!</definedName>
    <definedName name="HNI_convert_1MonthYr3">#REF!</definedName>
    <definedName name="HNI_convert_2Month">#REF!</definedName>
    <definedName name="HNI_convert_2MonthYr2">#REF!</definedName>
    <definedName name="HNI_convert_2MonthYr3">#REF!</definedName>
    <definedName name="HNI_convert_3Month">#REF!</definedName>
    <definedName name="HNI_convert_3MonthYr2">#REF!</definedName>
    <definedName name="HNI_convert_3MonthYr3">#REF!</definedName>
    <definedName name="HNI_CurrentForce">#REF!</definedName>
    <definedName name="HNI_Exp_annual_reduction_rate">#REF!</definedName>
    <definedName name="HNI_Exp_annual_reduction_rate2">#REF!</definedName>
    <definedName name="HNI_Exp_annual_reduction_rate3">#REF!</definedName>
    <definedName name="HNI_ForceFreq">#REF!</definedName>
    <definedName name="HNI_ForceGrowth">#REF!</definedName>
    <definedName name="HNI_ForceLag">#REF!</definedName>
    <definedName name="HNI_IL_Mthly_Inf_rate">#REF!</definedName>
    <definedName name="HNI_IL_NB_Period">#REF!</definedName>
    <definedName name="HNI_Incentives_buffer">#REF!</definedName>
    <definedName name="HNI_incentives_buffer_Yr2">#REF!</definedName>
    <definedName name="HNI_incentives_buffer_Yr3">#REF!</definedName>
    <definedName name="HNI_SelectionCriteria">#REF!</definedName>
    <definedName name="HNI_Yr_Group">#REF!</definedName>
    <definedName name="HNNHNHNH">#REF!</definedName>
    <definedName name="HO1_component" localSheetId="0">#REF!</definedName>
    <definedName name="HO1_component" localSheetId="1">#REF!</definedName>
    <definedName name="HO1_component">#REF!</definedName>
    <definedName name="HO2_component" localSheetId="0">#REF!</definedName>
    <definedName name="HO2_component" localSheetId="1">#REF!</definedName>
    <definedName name="HO2_component">#REF!</definedName>
    <definedName name="hoaian" hidden="1">{#N/A,#N/A,FALSE,"sum";#N/A,#N/A,FALSE,"MARTV";#N/A,#N/A,FALSE,"APRTV"}</definedName>
    <definedName name="HOHR">#REF!</definedName>
    <definedName name="Homer_GI">#REF!</definedName>
    <definedName name="Homer_mortgage">#REF!</definedName>
    <definedName name="Homer_Pension">#REF!</definedName>
    <definedName name="Hong_Kong">#REF!</definedName>
    <definedName name="HOURS">#REF!</definedName>
    <definedName name="House" localSheetId="0">#REF!</definedName>
    <definedName name="House" localSheetId="1">#REF!</definedName>
    <definedName name="House">#REF!</definedName>
    <definedName name="housing">#REF!</definedName>
    <definedName name="HousingUp" localSheetId="0">#REF!</definedName>
    <definedName name="HousingUp" localSheetId="1">#REF!</definedName>
    <definedName name="HousingUp">#REF!</definedName>
    <definedName name="HQ_FURTHER_SUM_" localSheetId="0">#REF!</definedName>
    <definedName name="HQ_FURTHER_SUM_" localSheetId="1">#REF!</definedName>
    <definedName name="HQ_FURTHER_SUM_">#REF!</definedName>
    <definedName name="HQ_SALES" localSheetId="0">#REF!</definedName>
    <definedName name="HQ_SALES" localSheetId="1">#REF!</definedName>
    <definedName name="HQ_SALES">#REF!</definedName>
    <definedName name="HQ_SUMMARY">#REF!</definedName>
    <definedName name="HRext">#REF!</definedName>
    <definedName name="HRname">#REF!</definedName>
    <definedName name="HRnumber">#REF!</definedName>
    <definedName name="HRTxls">#REF!</definedName>
    <definedName name="hsodfi" hidden="1">{"'Sheet1'!$L$16"}</definedName>
    <definedName name="htgjgk">#REF!</definedName>
    <definedName name="hthy" hidden="1">#REF!</definedName>
    <definedName name="HTML_CodePage" hidden="1">1252</definedName>
    <definedName name="HTML_Control" localSheetId="0" hidden="1">{"'CAPEX'!$E$41"}</definedName>
    <definedName name="HTML_Control" localSheetId="1" hidden="1">{"'CAPEX'!$E$41"}</definedName>
    <definedName name="HTML_Control" hidden="1">{"'CAPEX'!$E$41"}</definedName>
    <definedName name="html_control_xoa2" hidden="1">{"'Sheet1'!$L$16"}</definedName>
    <definedName name="HTML_Description" hidden="1">""</definedName>
    <definedName name="HTML_Email" hidden="1">""</definedName>
    <definedName name="HTML_Header" hidden="1">"CAPEX"</definedName>
    <definedName name="HTML_LastUpdate" hidden="1">"11/05/00"</definedName>
    <definedName name="HTML_LineAfter" hidden="1">FALSE</definedName>
    <definedName name="HTML_LineBefore" hidden="1">FALSE</definedName>
    <definedName name="HTML_Name" hidden="1">"OLUWOLE ADEDEJI OLUSI"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"D:\Sun425\_print\MyHTML.htm"</definedName>
    <definedName name="HTML_PathTemplate" hidden="1">"C:\Eugene\XLS\Gen\HTMLTemp.htm"</definedName>
    <definedName name="HTML_Title" hidden="1">"april report1"</definedName>
    <definedName name="HTML1_1" hidden="1">"'[FIN-MAN.XLS]Output sheet'!$I$13:$K$17"</definedName>
    <definedName name="HTML1_10" hidden="1">""</definedName>
    <definedName name="HTML1_11" hidden="1">1</definedName>
    <definedName name="HTML1_12" hidden="1">"H:\MyHTML.htm"</definedName>
    <definedName name="HTML1_2" hidden="1">1</definedName>
    <definedName name="HTML1_3" hidden="1">"FIN-MAN"</definedName>
    <definedName name="HTML1_4" hidden="1">"Output sheet"</definedName>
    <definedName name="HTML1_5" hidden="1">""</definedName>
    <definedName name="HTML1_6" hidden="1">-4146</definedName>
    <definedName name="HTML1_7" hidden="1">-4146</definedName>
    <definedName name="HTML1_8" hidden="1">"9/26/97"</definedName>
    <definedName name="HTML1_9" hidden="1">"OM20900"</definedName>
    <definedName name="html2" hidden="1">{"'Sheet1'!$L$16"}</definedName>
    <definedName name="HTML2_1" hidden="1">"[indices.xls]MEMO!$A$3:$S$46"</definedName>
    <definedName name="HTML2_10" hidden="1">""</definedName>
    <definedName name="HTML2_11" hidden="1">1</definedName>
    <definedName name="HTML2_12" hidden="1">"c:\IND.htm"</definedName>
    <definedName name="HTML2_2" hidden="1">1</definedName>
    <definedName name="HTML2_3" hidden="1">"indices"</definedName>
    <definedName name="HTML2_4" hidden="1">"MEMO"</definedName>
    <definedName name="HTML2_5" hidden="1">""</definedName>
    <definedName name="HTML2_6" hidden="1">-4146</definedName>
    <definedName name="HTML2_7" hidden="1">-4146</definedName>
    <definedName name="HTML2_8" hidden="1">"22-Jan-98"</definedName>
    <definedName name="HTML2_9" hidden="1">"Stephen Howard"</definedName>
    <definedName name="HTMLCount" hidden="1">1</definedName>
    <definedName name="Hudson_Okoh" localSheetId="0">#REF!</definedName>
    <definedName name="Hudson_Okoh" localSheetId="1">#REF!</definedName>
    <definedName name="Hudson_Okoh">#REF!</definedName>
    <definedName name="hufegyatsdgeoires" hidden="1">{#N/A,#N/A,TRUE,"BT M200 da 10x20"}</definedName>
    <definedName name="hun">#REF!</definedName>
    <definedName name="hunge" hidden="1">{"Frgen",#N/A,FALSE,"A";"Résu",#N/A,FALSE,"A"}</definedName>
    <definedName name="huy" hidden="1">{"'Sheet1'!$L$16"}</definedName>
    <definedName name="huy_xoa" hidden="1">{"'Sheet1'!$L$16"}</definedName>
    <definedName name="huy_xoa2" hidden="1">{"'Sheet1'!$L$16"}</definedName>
    <definedName name="huyen" hidden="1">{"'Sheet1'!$L$16"}</definedName>
    <definedName name="HY">#REF!</definedName>
    <definedName name="HY_Results">#REF!</definedName>
    <definedName name="I">#N/A</definedName>
    <definedName name="i_GAAP">#REF!</definedName>
    <definedName name="I_rate">#REF!</definedName>
    <definedName name="ia">#REF!</definedName>
    <definedName name="iab">#REF!</definedName>
    <definedName name="IBADAN_AREA" localSheetId="0">#REF!</definedName>
    <definedName name="IBADAN_AREA" localSheetId="1">#REF!</definedName>
    <definedName name="IBADAN_AREA">#REF!</definedName>
    <definedName name="IBADAN_COMM_BANK_IBD220" localSheetId="0">#REF!</definedName>
    <definedName name="IBADAN_COMM_BANK_IBD220" localSheetId="1">#REF!</definedName>
    <definedName name="IBADAN_COMM_BANK_IBD220">#REF!</definedName>
    <definedName name="IBNR">#REF!</definedName>
    <definedName name="IBNR_accu">#REF!</definedName>
    <definedName name="IBNR_month">#REF!</definedName>
    <definedName name="ICICI_Bk">#REF!</definedName>
    <definedName name="ICICI_Bk_Activity">#REF!</definedName>
    <definedName name="ICICI_Cost">#REF!</definedName>
    <definedName name="ICICI_IT_Call">#REF!</definedName>
    <definedName name="ICICI_IT_Call_Activity">#REF!</definedName>
    <definedName name="ICM">#REF!</definedName>
    <definedName name="ICT">#REF!</definedName>
    <definedName name="ID_A">#REF!</definedName>
    <definedName name="ID_Active_Sessions">#REF!</definedName>
    <definedName name="ID_Ad_Banner_CPM">#REF!</definedName>
    <definedName name="ID_Ad_Banner_CPM_G">#REF!</definedName>
    <definedName name="ID_Ad_Banner_CPM_Min">#REF!</definedName>
    <definedName name="ID_Ad_CPM">#REF!</definedName>
    <definedName name="ID_Ad_CPM_BB">#REF!</definedName>
    <definedName name="ID_Ad_CPM_BB_G">#REF!</definedName>
    <definedName name="ID_Ad_CPM_BB_Min">#REF!</definedName>
    <definedName name="ID_Ad_CPM_G">#REF!</definedName>
    <definedName name="ID_Ad_CPM_Min">#REF!</definedName>
    <definedName name="ID_Ad_CThru_Price">#REF!</definedName>
    <definedName name="ID_Ad_CThru_Price_G">#REF!</definedName>
    <definedName name="ID_Ad_CThru_Rate">#REF!</definedName>
    <definedName name="ID_Ad_CThru_Rate_BB">#REF!</definedName>
    <definedName name="ID_Ad_CThru_Rate_BB_G">#REF!</definedName>
    <definedName name="ID_Ad_CThru_Rate_BB_Max">#REF!</definedName>
    <definedName name="ID_Ad_CThru_Rate_G">#REF!</definedName>
    <definedName name="ID_Ad_CThru_Rate_Max">#REF!</definedName>
    <definedName name="ID_Ad_Perc_Fill_1">#REF!</definedName>
    <definedName name="ID_Ad_Perc_Fill_2">#REF!</definedName>
    <definedName name="ID_Ad_Perc_Fill_G">#REF!</definedName>
    <definedName name="ID_Ad_Perc_Fill_Max">#REF!</definedName>
    <definedName name="ID_Ad_Perc_Fill_Ult">#REF!</definedName>
    <definedName name="ID_Ad_ScreenSave_CPM">#REF!</definedName>
    <definedName name="ID_Ad_Software">#REF!</definedName>
    <definedName name="ID_Ad_Spon_Fee_pTC">#REF!</definedName>
    <definedName name="ID_Ad_Spon_Fee_pTC_G">#REF!</definedName>
    <definedName name="ID_Ad_Spon_Fee_pTC_Max">#REF!</definedName>
    <definedName name="ID_Backup_E4000_Prop">#REF!</definedName>
    <definedName name="ID_Backup_E4000s">#REF!</definedName>
    <definedName name="ID_Backup_Proc_Prop">#REF!</definedName>
    <definedName name="ID_Backup_Servers">#REF!</definedName>
    <definedName name="ID_BB_Usage_1">#REF!</definedName>
    <definedName name="ID_BB_Usage_2">#REF!</definedName>
    <definedName name="ID_BB_Usage_G">#REF!</definedName>
    <definedName name="ID_BB_Usage_Max">#REF!</definedName>
    <definedName name="ID_BB_Usage_Ult">#REF!</definedName>
    <definedName name="ID_Bwidth_Cost">#REF!</definedName>
    <definedName name="ID_BWidth_Cost_G">#REF!</definedName>
    <definedName name="ID_CA_pEE">#REF!</definedName>
    <definedName name="ID_CA_pEE_G">#REF!</definedName>
    <definedName name="ID_Cable_Active_Hr">#REF!</definedName>
    <definedName name="ID_Cable_Active_Yr">#REF!</definedName>
    <definedName name="ID_Cable_Fixed">#REF!</definedName>
    <definedName name="ID_Cable_Fixed_Cust">#REF!</definedName>
    <definedName name="ID_Cable_ISP_Active_HR">#REF!</definedName>
    <definedName name="ID_Cable_ISP_Active_Yr">#REF!</definedName>
    <definedName name="ID_Cable_ISP_Fixed">#REF!</definedName>
    <definedName name="ID_Cable_ISP_Fixed_Cust">#REF!</definedName>
    <definedName name="ID_Cache_Licence">#REF!</definedName>
    <definedName name="ID_Cached_Audio">#REF!</definedName>
    <definedName name="ID_Cached_Complex">#REF!</definedName>
    <definedName name="ID_Cached_Simple">#REF!</definedName>
    <definedName name="ID_Cached_V_Complex">#REF!</definedName>
    <definedName name="ID_Cached_Video">#REF!</definedName>
    <definedName name="ID_Capacity_DiskA">#REF!</definedName>
    <definedName name="ID_Capacity_DiskA_G">#REF!</definedName>
    <definedName name="ID_Capacity_Dom">#REF!</definedName>
    <definedName name="ID_Capacity_Dom_G">#REF!</definedName>
    <definedName name="ID_CD_pEE">#REF!</definedName>
    <definedName name="ID_CD_pEE_G">#REF!</definedName>
    <definedName name="ID_Commerce_Software">#REF!</definedName>
    <definedName name="ID_Cont_Charged_Pages">#REF!</definedName>
    <definedName name="ID_Cont_Charged_Pages_G">#REF!</definedName>
    <definedName name="ID_Cont_Fee_pPage">#REF!</definedName>
    <definedName name="ID_Cont_Fee_pPage_G">#REF!</definedName>
    <definedName name="ID_Cont_Subs_pCust">#REF!</definedName>
    <definedName name="ID_Cont_Subs_pCust_G">#REF!</definedName>
    <definedName name="ID_Content_Mgt">#REF!</definedName>
    <definedName name="ID_Copier_Cost_PA">#REF!</definedName>
    <definedName name="ID_Corp_Tax">#REF!</definedName>
    <definedName name="ID_Cost_CPU">#REF!</definedName>
    <definedName name="ID_Cost_DiskA">#REF!</definedName>
    <definedName name="ID_Cost_E4000">#REF!</definedName>
    <definedName name="ID_Cost_EM_Enq">#REF!</definedName>
    <definedName name="ID_Cost_EM_Serv">#REF!</definedName>
    <definedName name="ID_cost_Fax_Call">#REF!</definedName>
    <definedName name="ID_Cost_Firewall">#REF!</definedName>
    <definedName name="ID_Cost_Per_Bill">#REF!</definedName>
    <definedName name="ID_Cost_Proc_Domain">#REF!</definedName>
    <definedName name="ID_Cost_Web_Server">#REF!</definedName>
    <definedName name="ID_CPUs_Licence">#REF!</definedName>
    <definedName name="ID_Cust_Nos">#REF!</definedName>
    <definedName name="ID_Cust_Rec_Size">#REF!</definedName>
    <definedName name="ID_Cust_Tailoff_Yr">#REF!</definedName>
    <definedName name="ID_Doms_Start">#REF!</definedName>
    <definedName name="ID_Down_Audio">#REF!</definedName>
    <definedName name="ID_Down_Complex">#REF!</definedName>
    <definedName name="ID_Down_Simple">#REF!</definedName>
    <definedName name="ID_Down_V_Complex">#REF!</definedName>
    <definedName name="ID_Down_Video">#REF!</definedName>
    <definedName name="ID_Download_Time">#REF!</definedName>
    <definedName name="ID_Download_Time_BB">#REF!</definedName>
    <definedName name="ID_E4000_Service">#REF!</definedName>
    <definedName name="ID_E4000_Sunk_Cost">#REF!</definedName>
    <definedName name="ID_E4000s_Installed">#REF!</definedName>
    <definedName name="ID_EE_Ads_Dev">#REF!</definedName>
    <definedName name="ID_EE_Ads_Dev_G">#REF!</definedName>
    <definedName name="ID_EE_Ads_Sales">#REF!</definedName>
    <definedName name="ID_EE_Ads_Sales_G">#REF!</definedName>
    <definedName name="ID_EE_Auct_Dev">#REF!</definedName>
    <definedName name="ID_EE_Auct_Dev_G">#REF!</definedName>
    <definedName name="ID_EE_BC_Mger">#REF!</definedName>
    <definedName name="ID_EE_BC_Mger_G">#REF!</definedName>
    <definedName name="ID_EE_CEO">#REF!</definedName>
    <definedName name="ID_EE_CFO">#REF!</definedName>
    <definedName name="ID_EE_Chat_Prod">#REF!</definedName>
    <definedName name="ID_EE_Chat_Prod_G">#REF!</definedName>
    <definedName name="ID_EE_CS_Mger">#REF!</definedName>
    <definedName name="ID_EE_CS_Mger_G">#REF!</definedName>
    <definedName name="ID_EE_Ent_Prod">#REF!</definedName>
    <definedName name="ID_EE_Ent_Prod_G">#REF!</definedName>
    <definedName name="ID_EE_Fin">#REF!</definedName>
    <definedName name="ID_EE_Fin_G">#REF!</definedName>
    <definedName name="ID_EE_FServ_Dev">#REF!</definedName>
    <definedName name="ID_EE_FServ_Dev_G">#REF!</definedName>
    <definedName name="ID_EE_H_Cont">#REF!</definedName>
    <definedName name="ID_EE_H_Cont_G">#REF!</definedName>
    <definedName name="ID_EE_H_Media">#REF!</definedName>
    <definedName name="ID_EE_H_Mkt">#REF!</definedName>
    <definedName name="ID_EE_H_Shop">#REF!</definedName>
    <definedName name="ID_EE_H_Tech">#REF!</definedName>
    <definedName name="ID_EE_HR_Staff">#REF!</definedName>
    <definedName name="ID_EE_Info_Prod">#REF!</definedName>
    <definedName name="ID_EE_Info_Prod_G">#REF!</definedName>
    <definedName name="ID_EE_IT_Staff">#REF!</definedName>
    <definedName name="ID_EE_LC">#REF!</definedName>
    <definedName name="ID_EE_LC_G">#REF!</definedName>
    <definedName name="ID_EE_Loyalty">#REF!</definedName>
    <definedName name="ID_EE_Loyalty_G">#REF!</definedName>
    <definedName name="ID_EE_Media_Prod">#REF!</definedName>
    <definedName name="ID_EE_Media_Prod_1">#REF!</definedName>
    <definedName name="ID_EE_Media_Prod_G">#REF!</definedName>
    <definedName name="ID_EE_Media_Prod_Max">#REF!</definedName>
    <definedName name="ID_EE_PA_Mger">#REF!</definedName>
    <definedName name="ID_EE_PA_Staff">#REF!</definedName>
    <definedName name="ID_EE_pCopier">#REF!</definedName>
    <definedName name="ID_EE_PD_Mger">#REF!</definedName>
    <definedName name="ID_EE_PD_Mger_G">#REF!</definedName>
    <definedName name="ID_EE_pFax">#REF!</definedName>
    <definedName name="ID_EE_pPrinter">#REF!</definedName>
    <definedName name="ID_EE_Ret_Dev">#REF!</definedName>
    <definedName name="ID_EE_Ret_Dev_G">#REF!</definedName>
    <definedName name="ID_EE_SysAdmin_24hr">#REF!</definedName>
    <definedName name="ID_EE_SysAdmin_PS">#REF!</definedName>
    <definedName name="ID_EE_Systems">#REF!</definedName>
    <definedName name="ID_EE_Systems_1">#REF!</definedName>
    <definedName name="ID_EE_Systems_G">#REF!</definedName>
    <definedName name="ID_EE_Systems_Max">#REF!</definedName>
    <definedName name="ID_Egg_Acq_Cost">#REF!</definedName>
    <definedName name="ID_Egg_Acq_Cost_G">#REF!</definedName>
    <definedName name="ID_Egg_New_Cust">#REF!</definedName>
    <definedName name="ID_Egg_New_Cust_G">#REF!</definedName>
    <definedName name="ID_Egg_Portal_Views">#REF!</definedName>
    <definedName name="ID_Egg_Portal_Views_BB">#REF!</definedName>
    <definedName name="ID_Egg_Portal_Views_G">#REF!</definedName>
    <definedName name="ID_Egg_TTax_Share">#REF!</definedName>
    <definedName name="ID_EM_Duration">#REF!</definedName>
    <definedName name="ID_EM_Serv_Capacity">#REF!</definedName>
    <definedName name="ID_EM_Serv_Capacity_G">#REF!</definedName>
    <definedName name="ID_EM_Service">#REF!</definedName>
    <definedName name="ID_EM_Space_Offered">#REF!</definedName>
    <definedName name="ID_EM_Space_Used">#REF!</definedName>
    <definedName name="ID_EM_Upgrade_Reqd">#REF!</definedName>
    <definedName name="ID_Ent_2_Proc">#REF!</definedName>
    <definedName name="ID_Ent_No_Proc">#REF!</definedName>
    <definedName name="ID_Fax_Cost_PA">#REF!</definedName>
    <definedName name="ID_Firewall_Service">#REF!</definedName>
    <definedName name="ID_Gross_GDP_Infl">#REF!</definedName>
    <definedName name="ID_HD_Cost_pMin">#REF!</definedName>
    <definedName name="ID_HD_Cost_to_Cust">#REF!</definedName>
    <definedName name="ID_HD_CS_Enq_PC">#REF!</definedName>
    <definedName name="ID_HD_EM_Enq_PC">#REF!</definedName>
    <definedName name="ID_HD_length_call">#REF!</definedName>
    <definedName name="ID_HD_Tech_Enq_PC">#REF!</definedName>
    <definedName name="ID_HH">#REF!</definedName>
    <definedName name="ID_HH_G">#REF!</definedName>
    <definedName name="ID_HH_Spend_Factors">#REF!</definedName>
    <definedName name="ID_Interest_Rate">#REF!</definedName>
    <definedName name="ID_IPRO_Disc1">#REF!</definedName>
    <definedName name="ID_IPRO_Disc1_Trans">#REF!</definedName>
    <definedName name="ID_IPRO_Disc2">#REF!</definedName>
    <definedName name="ID_IPRO_Disc2_Trans">#REF!</definedName>
    <definedName name="ID_IPRO_T1_Cost">#REF!</definedName>
    <definedName name="ID_IPRO_T2_Cost">#REF!</definedName>
    <definedName name="ID_Lapse">#REF!</definedName>
    <definedName name="ID_Misc_Cost">#REF!</definedName>
    <definedName name="ID_Mix_Audio">#REF!</definedName>
    <definedName name="ID_Mix_Audio_BB">#REF!</definedName>
    <definedName name="ID_Mix_Complex">#REF!</definedName>
    <definedName name="ID_Mix_Complex_BB">#REF!</definedName>
    <definedName name="ID_Mix_Simple">#REF!</definedName>
    <definedName name="ID_Mix_Simple_BB">#REF!</definedName>
    <definedName name="ID_Mix_V_Complex">#REF!</definedName>
    <definedName name="ID_Mix_V_Complex_BB">#REF!</definedName>
    <definedName name="ID_Mix_Video">#REF!</definedName>
    <definedName name="ID_Mix_Video_BB">#REF!</definedName>
    <definedName name="ID_Moore_Inc">#REF!</definedName>
    <definedName name="ID_Network_Cost">#REF!</definedName>
    <definedName name="ID_New_E4000s_Reqd">#REF!</definedName>
    <definedName name="ID_New_Proc_Reqd">#REF!</definedName>
    <definedName name="ID_New_Rack_Reqd">#REF!</definedName>
    <definedName name="ID_New_Serv_Reqd">#REF!</definedName>
    <definedName name="ID_New_Tech">#REF!</definedName>
    <definedName name="ID_News_Dir_Fee">#REF!</definedName>
    <definedName name="ID_News_Feat_Fee">#REF!</definedName>
    <definedName name="ID_News_Head_Fee">#REF!</definedName>
    <definedName name="ID_News_List_Fee">#REF!</definedName>
    <definedName name="ID_News_Stream_Fee">#REF!</definedName>
    <definedName name="ID_News_Weath_Fee">#REF!</definedName>
    <definedName name="ID_No_WorkDays">#REF!</definedName>
    <definedName name="ID_Online_Call_Charge">#REF!</definedName>
    <definedName name="ID_Online_Call_Charge_G">#REF!</definedName>
    <definedName name="ID_Online_Time_Day">#REF!</definedName>
    <definedName name="ID_Oracle_Licence">#REF!</definedName>
    <definedName name="ID_Out_Calls_pP_pD">#REF!</definedName>
    <definedName name="ID_Out_Fax_pP_pD">#REF!</definedName>
    <definedName name="ID_Page_Time">#REF!</definedName>
    <definedName name="ID_Page_Time_BB">#REF!</definedName>
    <definedName name="ID_Park_PM">#REF!</definedName>
    <definedName name="ID_Park_PM_G">#REF!</definedName>
    <definedName name="ID_PC_Active_Time">#REF!</definedName>
    <definedName name="ID_PC_Cost_PA">#REF!</definedName>
    <definedName name="ID_PC_Passive_Time">#REF!</definedName>
    <definedName name="ID_Peak_Cust_EM">#REF!</definedName>
    <definedName name="ID_Peak_Cust_Online">#REF!</definedName>
    <definedName name="ID_Peak_Emp_Online">#REF!</definedName>
    <definedName name="ID_Perc_Int_Traffic">#REF!</definedName>
    <definedName name="ID_Perc_Local_Bwidth">#REF!</definedName>
    <definedName name="ID_Perc_req_PC">#REF!</definedName>
    <definedName name="ID_Perc_req_Phone">#REF!</definedName>
    <definedName name="ID_Phone_Cost_PA">#REF!</definedName>
    <definedName name="ID_Pop">#REF!</definedName>
    <definedName name="ID_Pop_G">#REF!</definedName>
    <definedName name="ID_Portal_Page_G">#REF!</definedName>
    <definedName name="ID_Portal_Page_Perc">#REF!</definedName>
    <definedName name="ID_Post_Cost">#REF!</definedName>
    <definedName name="ID_Price_Inflation">#REF!</definedName>
    <definedName name="ID_Printer_Cost_PA">#REF!</definedName>
    <definedName name="ID_Proc_pDomain">#REF!</definedName>
    <definedName name="ID_Rack_Cost">#REF!</definedName>
    <definedName name="ID_Reach">#REF!</definedName>
    <definedName name="ID_Record_No">#REF!</definedName>
    <definedName name="ID_Record_No_G">#REF!</definedName>
    <definedName name="ID_Record_Size">#REF!</definedName>
    <definedName name="ID_Rel_Ave_Int_Bwidth">#REF!</definedName>
    <definedName name="ID_Rel_Ave_Local_Bwidth">#REF!</definedName>
    <definedName name="ID_Rel_Ave_Nat_Bwidth">#REF!</definedName>
    <definedName name="ID_Rent_PM">#REF!</definedName>
    <definedName name="ID_Rent_PM_G">#REF!</definedName>
    <definedName name="ID_Safety_Net">#REF!</definedName>
    <definedName name="ID_Sal_Cont">#REF!</definedName>
    <definedName name="ID_Sal_Fin">#REF!</definedName>
    <definedName name="ID_Sal_HR">#REF!</definedName>
    <definedName name="ID_Sal_IT">#REF!</definedName>
    <definedName name="ID_Sal_LC">#REF!</definedName>
    <definedName name="ID_Sal_Media">#REF!</definedName>
    <definedName name="ID_Sal_Mger">#REF!</definedName>
    <definedName name="ID_Sal_Mkt">#REF!</definedName>
    <definedName name="ID_Sal_PA">#REF!</definedName>
    <definedName name="ID_Sal_Sen_Mger">#REF!</definedName>
    <definedName name="ID_Sal_Shop">#REF!</definedName>
    <definedName name="ID_Sal_Tax_Bens">#REF!</definedName>
    <definedName name="ID_Sal_Tech">#REF!</definedName>
    <definedName name="ID_Salary_Inflation">#REF!</definedName>
    <definedName name="ID_Saturation">#REF!</definedName>
    <definedName name="ID_Search_Software">#REF!</definedName>
    <definedName name="ID_Security_Software">#REF!</definedName>
    <definedName name="ID_Serv_Capacity">#REF!</definedName>
    <definedName name="ID_Serv_Capacity_G">#REF!</definedName>
    <definedName name="ID_Serv_Installed">#REF!</definedName>
    <definedName name="ID_Serv_Upgrade">#REF!</definedName>
    <definedName name="ID_Server_Audio">#REF!</definedName>
    <definedName name="ID_Server_Complex">#REF!</definedName>
    <definedName name="ID_Server_Simple">#REF!</definedName>
    <definedName name="ID_Server_V_Complex">#REF!</definedName>
    <definedName name="ID_Server_Video">#REF!</definedName>
    <definedName name="ID_Shop_Op_Serv_Cost_PC">#REF!</definedName>
    <definedName name="ID_Shop_Op_Serv_Cost_PC_G">#REF!</definedName>
    <definedName name="ID_Silver_Support_Licence">#REF!</definedName>
    <definedName name="ID_Software_Licence">#REF!</definedName>
    <definedName name="ID_Software_Support">#REF!</definedName>
    <definedName name="ID_SqFt_pEE">#REF!</definedName>
    <definedName name="ID_Start_Cust">#REF!</definedName>
    <definedName name="ID_Start_Year">#REF!</definedName>
    <definedName name="ID_Static_Pages">#REF!</definedName>
    <definedName name="ID_Static_Pages_G">#REF!</definedName>
    <definedName name="ID_Stationery_Cost">#REF!</definedName>
    <definedName name="ID_Stream_Audio">#REF!</definedName>
    <definedName name="ID_Stream_Audio_BB">#REF!</definedName>
    <definedName name="ID_Stream_Complex">#REF!</definedName>
    <definedName name="ID_Stream_Complex_BB">#REF!</definedName>
    <definedName name="ID_Stream_Licence">#REF!</definedName>
    <definedName name="ID_Stream_Licence_G">#REF!</definedName>
    <definedName name="ID_Stream_Licence_Min">#REF!</definedName>
    <definedName name="ID_Stream_pCust">#REF!</definedName>
    <definedName name="ID_Stream_Simple">#REF!</definedName>
    <definedName name="ID_Stream_Simple_BB">#REF!</definedName>
    <definedName name="ID_Stream_V_Complex">#REF!</definedName>
    <definedName name="ID_Stream_V_Complex_BB">#REF!</definedName>
    <definedName name="ID_Stream_Video">#REF!</definedName>
    <definedName name="ID_Stream_Video_BB">#REF!</definedName>
    <definedName name="ID_Sub_Fees_Cust">#REF!</definedName>
    <definedName name="ID_Sub_Fees_Cust_G">#REF!</definedName>
    <definedName name="ID_Sun_Service">#REF!</definedName>
    <definedName name="ID_Sun_Sink_Cost">#REF!</definedName>
    <definedName name="ID_Support_Fee">#REF!</definedName>
    <definedName name="ID_Support_Licence">#REF!</definedName>
    <definedName name="ID_Tot_Racks">#REF!</definedName>
    <definedName name="ID_Tot_Store_Capacity">#REF!</definedName>
    <definedName name="ID_Trans_Cust_Yr">#REF!</definedName>
    <definedName name="ID_Trans_Cust_Yr_G">#REF!</definedName>
    <definedName name="ID_Trans_Rec_Size">#REF!</definedName>
    <definedName name="ID_Transfer_Rate">#REF!</definedName>
    <definedName name="ID_TTax_Adj">#REF!</definedName>
    <definedName name="ID_TTax_Adj_G">#REF!</definedName>
    <definedName name="ID_TTax_Factors">#REF!</definedName>
    <definedName name="ID_Update_Bwidth">#REF!</definedName>
    <definedName name="ID_Upgrades_mb">#REF!</definedName>
    <definedName name="ID_Upgrades_Reqd">#REF!</definedName>
    <definedName name="ID_Users_CPU">#REF!</definedName>
    <definedName name="ID_Web_Server_Service">#REF!</definedName>
    <definedName name="idiot" localSheetId="0" hidden="1">#REF!</definedName>
    <definedName name="idiot" localSheetId="1" hidden="1">#REF!</definedName>
    <definedName name="idiot" hidden="1">#REF!</definedName>
    <definedName name="Idoko__Silas">#REF!</definedName>
    <definedName name="IF_RUN">#REF!</definedName>
    <definedName name="IF_VNB">#REF!</definedName>
    <definedName name="IFAengine_High" localSheetId="0">#REF!</definedName>
    <definedName name="IFAengine_High" localSheetId="1">#REF!</definedName>
    <definedName name="IFAengine_High">#REF!</definedName>
    <definedName name="IFAengine_Low" localSheetId="0">#REF!</definedName>
    <definedName name="IFAengine_Low" localSheetId="1">#REF!</definedName>
    <definedName name="IFAengine_Low">#REF!</definedName>
    <definedName name="IFbeg_D2.7Dir">#REF!</definedName>
    <definedName name="IFBeg_D2.7Rn">#REF!</definedName>
    <definedName name="IFBeg_S2.7Dir">#REF!</definedName>
    <definedName name="IFBeg_S2.7Run">#REF!</definedName>
    <definedName name="IFBeg_S3Dir">#REF!</definedName>
    <definedName name="IFBeg_S3Run">#REF!</definedName>
    <definedName name="Ifend_D2.7dir">#REF!</definedName>
    <definedName name="Ifend_D2.7run">#REF!</definedName>
    <definedName name="IFend_S2.7dir">#REF!</definedName>
    <definedName name="IFend_s2.7run">#REF!</definedName>
    <definedName name="Ifend_S3dir">#REF!</definedName>
    <definedName name="IFend_S3run">#REF!</definedName>
    <definedName name="IFRS">#REF!</definedName>
    <definedName name="IFRS_Discription" localSheetId="0">#REF!</definedName>
    <definedName name="IFRS_Discription" localSheetId="1">#REF!</definedName>
    <definedName name="IFRS_Discription">#REF!</definedName>
    <definedName name="IFRS_OP_LATEST">#REF!</definedName>
    <definedName name="IFRS_TP_LATEST">#REF!</definedName>
    <definedName name="IFRS2" localSheetId="0" hidden="1">{"FrgénEst",#N/A,FALSE,"A";"RésuEst",#N/A,FALSE,"A"}</definedName>
    <definedName name="IFRS2" localSheetId="1" hidden="1">{"FrgénEst",#N/A,FALSE,"A";"RésuEst",#N/A,FALSE,"A"}</definedName>
    <definedName name="IFRS2" hidden="1">{"FrgénEst",#N/A,FALSE,"A";"RésuEst",#N/A,FALSE,"A"}</definedName>
    <definedName name="IFRS3" localSheetId="0" hidden="1">{"Frgen",#N/A,FALSE,"A";"Résu",#N/A,FALSE,"A"}</definedName>
    <definedName name="IFRS3" localSheetId="1" hidden="1">{"Frgen",#N/A,FALSE,"A";"Résu",#N/A,FALSE,"A"}</definedName>
    <definedName name="IFRS3" hidden="1">{"Frgen",#N/A,FALSE,"A";"Résu",#N/A,FALSE,"A"}</definedName>
    <definedName name="IH_AllGrowth_2003">#REF!</definedName>
    <definedName name="IH_AllGrowth_2004">#REF!</definedName>
    <definedName name="IH_AllGrowth_2005">#REF!</definedName>
    <definedName name="IH_NB_OP">#REF!</definedName>
    <definedName name="IH_RP_VNB">#REF!</definedName>
    <definedName name="IH_SP_VNB">#REF!</definedName>
    <definedName name="ii">#REF!</definedName>
    <definedName name="IIfactor17">#REF!</definedName>
    <definedName name="IIfactor18">#REF!</definedName>
    <definedName name="IIfactor19">#REF!</definedName>
    <definedName name="iiV">#REF!</definedName>
    <definedName name="ijuug" localSheetId="0" hidden="1">{#N/A,#N/A,FALSE,"Aging Summary";#N/A,#N/A,FALSE,"Ratio Analysis";#N/A,#N/A,FALSE,"Test 120 Day Accts";#N/A,#N/A,FALSE,"Tickmarks"}</definedName>
    <definedName name="ijuug" localSheetId="1" hidden="1">{#N/A,#N/A,FALSE,"Aging Summary";#N/A,#N/A,FALSE,"Ratio Analysis";#N/A,#N/A,FALSE,"Test 120 Day Accts";#N/A,#N/A,FALSE,"Tickmarks"}</definedName>
    <definedName name="ijuug" hidden="1">{#N/A,#N/A,FALSE,"Aging Summary";#N/A,#N/A,FALSE,"Ratio Analysis";#N/A,#N/A,FALSE,"Test 120 Day Accts";#N/A,#N/A,FALSE,"Tickmarks"}</definedName>
    <definedName name="IKEJA_BRY_SUMM." localSheetId="0">#REF!</definedName>
    <definedName name="IKEJA_BRY_SUMM." localSheetId="1">#REF!</definedName>
    <definedName name="IKEJA_BRY_SUMM.">#REF!</definedName>
    <definedName name="IL_A_Assumptions">#REF!</definedName>
    <definedName name="IL_Assumptions">#REF!</definedName>
    <definedName name="IL_Banca_Assumptions">#REF!</definedName>
    <definedName name="IL_HNI_Assumptions">#REF!</definedName>
    <definedName name="IL_Invest_adj2">#REF!</definedName>
    <definedName name="IL_Invest_adj3">#REF!</definedName>
    <definedName name="IL_Maturity_Amounts_Banca">#REF!</definedName>
    <definedName name="IL_Maturity_Amounts_HNI">#REF!</definedName>
    <definedName name="IL_Maturity_Numbers_Banca">#REF!</definedName>
    <definedName name="IL_Maturity_Numbers_HNI">#REF!</definedName>
    <definedName name="IL_Mthly_Inf_rate">#REF!</definedName>
    <definedName name="IL_Mthly_Prem_inf_rate">#REF!</definedName>
    <definedName name="IL_NB_Period">#REF!</definedName>
    <definedName name="IL_product_list">#REF!</definedName>
    <definedName name="IL_product_list_Banca">#REF!</definedName>
    <definedName name="IL_product_list_HNI">#REF!</definedName>
    <definedName name="ILIL" localSheetId="0" hidden="1">{#N/A,#N/A,FALSE,"Prem Report - Pru"}</definedName>
    <definedName name="ILIL" localSheetId="1" hidden="1">{#N/A,#N/A,FALSE,"Prem Report - Pru"}</definedName>
    <definedName name="ILIL" hidden="1">{#N/A,#N/A,FALSE,"Prem Report - Pru"}</definedName>
    <definedName name="ILL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ILL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ILL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IME_m">#REF!</definedName>
    <definedName name="IMMEUBLE">#REF!</definedName>
    <definedName name="implied_monthly_Cost_of_capital">#REF!</definedName>
    <definedName name="_xlnm.Print_Titles" localSheetId="0">#REF!</definedName>
    <definedName name="_xlnm.Print_Titles" localSheetId="1">#REF!</definedName>
    <definedName name="_xlnm.Print_Titles">#REF!</definedName>
    <definedName name="IN_A">#REF!</definedName>
    <definedName name="In_Force_Policies">#REF!</definedName>
    <definedName name="INC_RV_L">#REF!</definedName>
    <definedName name="incentive">#REF!</definedName>
    <definedName name="incentives">#REF!</definedName>
    <definedName name="Incentives_buffer">#REF!</definedName>
    <definedName name="incentives_buffer_Yr2">#REF!</definedName>
    <definedName name="incentives_buffer_Yr3">#REF!</definedName>
    <definedName name="Incentives_High">#REF!</definedName>
    <definedName name="Incentives_Low">#REF!</definedName>
    <definedName name="INCOME">#REF!</definedName>
    <definedName name="Income_work">#REF!</definedName>
    <definedName name="InCPIDR">#REF!</definedName>
    <definedName name="Increasing_Term">#REF!</definedName>
    <definedName name="indexExp" localSheetId="0">#REF!</definedName>
    <definedName name="indexExp" localSheetId="1">#REF!</definedName>
    <definedName name="indexExp">#REF!</definedName>
    <definedName name="INDEXREF" localSheetId="0">#REF!</definedName>
    <definedName name="INDEXREF" localSheetId="1">#REF!</definedName>
    <definedName name="INDEXREF">#REF!</definedName>
    <definedName name="India_10yr">#REF!</definedName>
    <definedName name="Indiv">#REF!</definedName>
    <definedName name="Indo_10yr">#REF!</definedName>
    <definedName name="Industry">#REF!</definedName>
    <definedName name="Inf">#REF!</definedName>
    <definedName name="Inflation">#REF!</definedName>
    <definedName name="Inflation_Rate">#REF!</definedName>
    <definedName name="Inflation_Start_Month">#REF!</definedName>
    <definedName name="Info">#REF!</definedName>
    <definedName name="INFO___SYSTEMS" localSheetId="0">#REF!</definedName>
    <definedName name="INFO___SYSTEMS" localSheetId="1">#REF!</definedName>
    <definedName name="INFO___SYSTEMS">#REF!</definedName>
    <definedName name="INFO_BI_EXE_NAME" hidden="1">"BICPARTNERV11.EXE"</definedName>
    <definedName name="INFO_EXE_SERVER_PATH" hidden="1">"C:\Pastel11\BICPARTNERV11.EXE"</definedName>
    <definedName name="INFO_INSTANCE_ID" hidden="1">"0"</definedName>
    <definedName name="INFO_INSTANCE_NAME" hidden="1">"Professional GL MR_20110120_18_01_12_011.xls"</definedName>
    <definedName name="INFO_REPORT_CODE" hidden="1">""</definedName>
    <definedName name="INFO_REPORT_ID" hidden="1">"21"</definedName>
    <definedName name="INFO_REPORT_NAME" hidden="1">"Professional GL MR"</definedName>
    <definedName name="INFO_RUN_USER" hidden="1">""</definedName>
    <definedName name="INFO_RUN_WORKSTATION" hidden="1">"AGM"</definedName>
    <definedName name="inforce_2002">#REF!</definedName>
    <definedName name="InforceGWP">#REF!</definedName>
    <definedName name="InforcePolicies">#REF!</definedName>
    <definedName name="Ini">#REF!</definedName>
    <definedName name="Init_APE_Table" localSheetId="0">#REF!</definedName>
    <definedName name="Init_APE_Table" localSheetId="1">#REF!</definedName>
    <definedName name="Init_APE_Table">#REF!</definedName>
    <definedName name="Init_Exp_OP">#REF!</definedName>
    <definedName name="Init_Table">#REF!</definedName>
    <definedName name="Initial_Expense" localSheetId="0">#REF!</definedName>
    <definedName name="Initial_Expense" localSheetId="1">#REF!</definedName>
    <definedName name="Initial_Expense">#REF!</definedName>
    <definedName name="Initiative_Phase">#REF!</definedName>
    <definedName name="Initiative_Type">#REF!</definedName>
    <definedName name="INPUT" localSheetId="0">#REF!</definedName>
    <definedName name="INPUT" localSheetId="1">#REF!</definedName>
    <definedName name="INPUT">#REF!</definedName>
    <definedName name="Input_area" localSheetId="0">#REF!</definedName>
    <definedName name="Input_area" localSheetId="1">#REF!</definedName>
    <definedName name="Input_area">#REF!</definedName>
    <definedName name="INPUT1" localSheetId="0">#REF!</definedName>
    <definedName name="INPUT1" localSheetId="1">#REF!</definedName>
    <definedName name="INPUT1">#REF!</definedName>
    <definedName name="Inputs">#REF!</definedName>
    <definedName name="INS_LEVY">#REF!</definedName>
    <definedName name="INS._MANAGER">#REF!</definedName>
    <definedName name="Installation">#REF!</definedName>
    <definedName name="Insurance" localSheetId="0">#REF!</definedName>
    <definedName name="Insurance" localSheetId="1">#REF!</definedName>
    <definedName name="Insurance">#REF!</definedName>
    <definedName name="Insurance_Levy">#REF!</definedName>
    <definedName name="Insurance_Operations__Cost_Breakdown_by_Activity">#REF!</definedName>
    <definedName name="Int" localSheetId="0">#REF!</definedName>
    <definedName name="Int" localSheetId="1">#REF!</definedName>
    <definedName name="Int">#REF!</definedName>
    <definedName name="int_anal" localSheetId="0">#REF!</definedName>
    <definedName name="int_anal" localSheetId="1">#REF!</definedName>
    <definedName name="int_anal">#REF!</definedName>
    <definedName name="Int_inc_07e4">#REF!</definedName>
    <definedName name="Int_inc_08c11">#REF!</definedName>
    <definedName name="Int_inc_08c12">#REF!</definedName>
    <definedName name="Int_inc_08c3">#REF!</definedName>
    <definedName name="Int_inc_08c4">#REF!</definedName>
    <definedName name="Int_inc_08c7">#REF!</definedName>
    <definedName name="Int_inc_08c8">#REF!</definedName>
    <definedName name="Int_inc_08d12">#REF!</definedName>
    <definedName name="Int_inc_08d13">#REF!</definedName>
    <definedName name="Int_inc_08d16">#REF!</definedName>
    <definedName name="Int_inc_08d17">#REF!</definedName>
    <definedName name="Int_inc_08d20">#REF!</definedName>
    <definedName name="Int_inc_08d21">#REF!</definedName>
    <definedName name="Int_inc_08d4">#REF!</definedName>
    <definedName name="Int_inc_08d5">#REF!</definedName>
    <definedName name="Int_inc_08d8">#REF!</definedName>
    <definedName name="Int_inc_08d9">#REF!</definedName>
    <definedName name="Int_inc_08e13">#REF!</definedName>
    <definedName name="Int_inc_08e14">#REF!</definedName>
    <definedName name="Int_inc_08e17">#REF!</definedName>
    <definedName name="Int_inc_08e18">#REF!</definedName>
    <definedName name="Int_inc_08e4">#REF!</definedName>
    <definedName name="Int_inc_08e5">#REF!</definedName>
    <definedName name="Int_inc_08e8">#REF!</definedName>
    <definedName name="Int_inc_08e9">#REF!</definedName>
    <definedName name="Int_inc_08f4">#REF!</definedName>
    <definedName name="Int_inc_08f5">#REF!</definedName>
    <definedName name="Int_inc_08f8">#REF!</definedName>
    <definedName name="Int_inc_08f9">#REF!</definedName>
    <definedName name="Int_inc_09c11">#REF!</definedName>
    <definedName name="Int_inc_09c12">#REF!</definedName>
    <definedName name="Int_inc_09c3">#REF!</definedName>
    <definedName name="Int_inc_09c4">#REF!</definedName>
    <definedName name="Int_inc_09c7">#REF!</definedName>
    <definedName name="Int_inc_09c8">#REF!</definedName>
    <definedName name="Int_inc_09d12">#REF!</definedName>
    <definedName name="Int_inc_09d13">#REF!</definedName>
    <definedName name="Int_inc_09d16">#REF!</definedName>
    <definedName name="Int_inc_09d17">#REF!</definedName>
    <definedName name="Int_inc_09d20">#REF!</definedName>
    <definedName name="Int_inc_09d21">#REF!</definedName>
    <definedName name="Int_inc_09d4">#REF!</definedName>
    <definedName name="Int_inc_09d5">#REF!</definedName>
    <definedName name="Int_inc_09d8">#REF!</definedName>
    <definedName name="Int_inc_09d9">#REF!</definedName>
    <definedName name="Int_inc_09e13">#REF!</definedName>
    <definedName name="Int_inc_09e14">#REF!</definedName>
    <definedName name="Int_inc_09e17">#REF!</definedName>
    <definedName name="Int_inc_09e18">#REF!</definedName>
    <definedName name="Int_inc_09e4">#REF!</definedName>
    <definedName name="Int_inc_09e8">#REF!</definedName>
    <definedName name="Int_inc_09e9">#REF!</definedName>
    <definedName name="Int_inc_09f4">#REF!</definedName>
    <definedName name="Int_inc_09f5">#REF!</definedName>
    <definedName name="Int_inc_09f8">#REF!</definedName>
    <definedName name="Int_inc_09f9">#REF!</definedName>
    <definedName name="Int_inc_o9e5">#REF!</definedName>
    <definedName name="int_Rate_Risk" localSheetId="0">#REF!</definedName>
    <definedName name="int_Rate_Risk" localSheetId="1">#REF!</definedName>
    <definedName name="int_Rate_Risk">#REF!</definedName>
    <definedName name="int_Rate_Savings" localSheetId="0">#REF!</definedName>
    <definedName name="int_Rate_Savings" localSheetId="1">#REF!</definedName>
    <definedName name="int_Rate_Savings">#REF!</definedName>
    <definedName name="INTANAL" localSheetId="0">#REF!</definedName>
    <definedName name="INTANAL" localSheetId="1">#REF!</definedName>
    <definedName name="INTANAL">#REF!</definedName>
    <definedName name="INTERCO">#REF!</definedName>
    <definedName name="Interes">#REF!</definedName>
    <definedName name="Interest">#REF!</definedName>
    <definedName name="Interest_Expense__Other_borrowed_funds" localSheetId="0">#REF!</definedName>
    <definedName name="Interest_Expense__Other_borrowed_funds" localSheetId="1">#REF!</definedName>
    <definedName name="Interest_Expense__Other_borrowed_funds">#REF!</definedName>
    <definedName name="Interest_expense_Deposit_from_banks" localSheetId="0">#REF!</definedName>
    <definedName name="Interest_expense_Deposit_from_banks" localSheetId="1">#REF!</definedName>
    <definedName name="Interest_expense_Deposit_from_banks">#REF!</definedName>
    <definedName name="Interest_expense_Deposit_from_customers" localSheetId="0">#REF!</definedName>
    <definedName name="Interest_expense_Deposit_from_customers" localSheetId="1">#REF!</definedName>
    <definedName name="Interest_expense_Deposit_from_customers">#REF!</definedName>
    <definedName name="Interest_expense_Security_trading">#REF!</definedName>
    <definedName name="Interest_GAAP">#REF!</definedName>
    <definedName name="Interest_Income_Loans_and_advances_to_banks_and_customers">#REF!</definedName>
    <definedName name="Interest_Rate">#REF!</definedName>
    <definedName name="Interest1">#REF!</definedName>
    <definedName name="Interest3">#REF!</definedName>
    <definedName name="Interest4">#REF!</definedName>
    <definedName name="InterestRate">#REF!</definedName>
    <definedName name="Interim">#REF!</definedName>
    <definedName name="interm_level" localSheetId="0">#REF!</definedName>
    <definedName name="interm_level" localSheetId="1">#REF!</definedName>
    <definedName name="interm_level">#REF!</definedName>
    <definedName name="INTERNAL_AUDIT">#REF!</definedName>
    <definedName name="Internet_Deposit">#REF!</definedName>
    <definedName name="Interset2">#REF!</definedName>
    <definedName name="intRate">#REF!</definedName>
    <definedName name="intRateRange">#REF!</definedName>
    <definedName name="IntroPrintArea" localSheetId="0" hidden="1">#REF!</definedName>
    <definedName name="IntroPrintArea" localSheetId="1" hidden="1">#REF!</definedName>
    <definedName name="IntroPrintArea" hidden="1">#REF!</definedName>
    <definedName name="INV">#REF!</definedName>
    <definedName name="Inv_Exp">#REF!</definedName>
    <definedName name="Inv_for_Growth">#REF!</definedName>
    <definedName name="Inv_Return">#REF!</definedName>
    <definedName name="Inv_Yield">#REF!</definedName>
    <definedName name="InvComm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Invest">#REF!</definedName>
    <definedName name="INVEST_BANK_GROUP">#REF!</definedName>
    <definedName name="Invest_Factor">#REF!</definedName>
    <definedName name="Investments" localSheetId="0">#REF!</definedName>
    <definedName name="Investments" localSheetId="1">#REF!</definedName>
    <definedName name="Investments">#REF!</definedName>
    <definedName name="Investments_securities" localSheetId="0">#REF!</definedName>
    <definedName name="Investments_securities" localSheetId="1">#REF!</definedName>
    <definedName name="Investments_securities">#REF!</definedName>
    <definedName name="InvExpense">#REF!</definedName>
    <definedName name="InvForecast">#REF!</definedName>
    <definedName name="InvFront_Exp_OP" localSheetId="0">#REF!</definedName>
    <definedName name="InvFront_Exp_OP" localSheetId="1">#REF!</definedName>
    <definedName name="InvFront_Exp_OP">#REF!</definedName>
    <definedName name="InvFront_Init_Exp_OP" localSheetId="0">#REF!</definedName>
    <definedName name="InvFront_Init_Exp_OP" localSheetId="1">#REF!</definedName>
    <definedName name="InvFront_Init_Exp_OP">#REF!</definedName>
    <definedName name="InvFront_Main_Exp_Var" localSheetId="0">#REF!</definedName>
    <definedName name="InvFront_Main_Exp_Var" localSheetId="1">#REF!</definedName>
    <definedName name="InvFront_Main_Exp_Var">#REF!</definedName>
    <definedName name="InvFront_OP" localSheetId="0">#REF!</definedName>
    <definedName name="InvFront_OP" localSheetId="1">#REF!</definedName>
    <definedName name="InvFront_OP">#REF!</definedName>
    <definedName name="InvFront_Oth_Exp_Var">#REF!</definedName>
    <definedName name="InvFront_Tax_Exp_Var">#REF!</definedName>
    <definedName name="Invoice_Table">#REF!</definedName>
    <definedName name="InvoiceTable">#REF!</definedName>
    <definedName name="Invt_Exp">#REF!</definedName>
    <definedName name="IPA_BUDGET">#REF!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COUNT_CHANGE" hidden="1">"c413"</definedName>
    <definedName name="IQ_ACCOUNTS_PAY" hidden="1">"c32"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"c8"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"c7"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D" hidden="1">"c7"</definedName>
    <definedName name="IQ_ADD_PAID_IN" hidden="1">"c39"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"c16"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"c1471"</definedName>
    <definedName name="IQ_AMORTIZED_COST_FDIC" hidden="1">"c6426"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"c65"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"c88"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PRICE" hidden="1">"c2162"</definedName>
    <definedName name="IQ_BROK_COMISSION" hidden="1">"c98"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ILDINGS" hidden="1">"c99"</definedName>
    <definedName name="IQ_BUSINESS_DESCRIPTION" hidden="1">"c322"</definedName>
    <definedName name="IQ_BV_OVER_SHARES" hidden="1">"c100"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"c115"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"c118"</definedName>
    <definedName name="IQ_CASH_ACQUIRE_CF" hidden="1">"c1630"</definedName>
    <definedName name="IQ_CASH_CONVERSION" hidden="1">"c117"</definedName>
    <definedName name="IQ_CASH_DIVIDENDS_NET_INCOME_FDIC" hidden="1">"c6738"</definedName>
    <definedName name="IQ_CASH_DUE_BANKS" hidden="1">"c118"</definedName>
    <definedName name="IQ_CASH_EQUIV" hidden="1">"c118"</definedName>
    <definedName name="IQ_CASH_FINAN" hidden="1">"c119"</definedName>
    <definedName name="IQ_CASH_IN_PROCESS_FDIC" hidden="1">"c6386"</definedName>
    <definedName name="IQ_CASH_INTEREST" hidden="1">"c120"</definedName>
    <definedName name="IQ_CASH_INVEST" hidden="1">"c121"</definedName>
    <definedName name="IQ_CASH_OPER" hidden="1">"c122"</definedName>
    <definedName name="IQ_CASH_OPER_ACT_OR_EST" hidden="1">"c4164"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UM_EST" hidden="1">"c4246"</definedName>
    <definedName name="IQ_CASH_OPER_STDDEV_EST" hidden="1">"c4247"</definedName>
    <definedName name="IQ_CASH_SEGREG" hidden="1">"c123"</definedName>
    <definedName name="IQ_CASH_SHARE" hidden="1">"c1911"</definedName>
    <definedName name="IQ_CASH_ST" hidden="1">"c124"</definedName>
    <definedName name="IQ_CASH_ST_INVEST" hidden="1">"c124"</definedName>
    <definedName name="IQ_CASH_TAXES" hidden="1">"c125"</definedName>
    <definedName name="IQ_CCE_FDIC" hidden="1">"c6296"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HANGE_INVENTORY" hidden="1">"c151"</definedName>
    <definedName name="IQ_CHANGE_NET_WORKING_CAPITAL" hidden="1">"c1909"</definedName>
    <definedName name="IQ_CHANGE_OTHER_NET_OPER_ASSETS_BR" hidden="1">"c3595"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"c161"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ASSB_OUTSTANDING_BS_DATE" hidden="1">"c1972"</definedName>
    <definedName name="IQ_CLASSB_OUTSTANDING_FILING_DATE" hidden="1">"c1974"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"c182"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LOANS" hidden="1">"c223"</definedName>
    <definedName name="IQ_CONTRACTS_OTHER_COMMODITIES_EQUITIES_FDIC" hidden="1">"c6522"</definedName>
    <definedName name="IQ_CONTRACTS_OTHER_COMMODITIES_EQUITIES._FDIC" hidden="1">"c6522"</definedName>
    <definedName name="IQ_CONV_RATE" hidden="1">"c2192"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ST_BORROWING" hidden="1">"c2936"</definedName>
    <definedName name="IQ_COST_BORROWINGS" hidden="1">"c225"</definedName>
    <definedName name="IQ_COST_OF_FUNDING_ASSETS_FDIC" hidden="1">"c6725"</definedName>
    <definedName name="IQ_COST_REV" hidden="1">"c226"</definedName>
    <definedName name="IQ_COST_REVENUE" hidden="1">"c226"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YS_COVER_SHORT" hidden="1">"c1578"</definedName>
    <definedName name="IQ_DAYS_INVENTORY_OUT" hidden="1">"c273"</definedName>
    <definedName name="IQ_DAYS_PAY_OUTST" hidden="1">"c274"</definedName>
    <definedName name="IQ_DAYS_PAYABLE_OUT" hidden="1">"c274"</definedName>
    <definedName name="IQ_DAYS_SALES_OUT" hidden="1">"c275"</definedName>
    <definedName name="IQ_DAYS_SALES_OUTST" hidden="1">"c275"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"c301"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"c313"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"c315"</definedName>
    <definedName name="IQ_DEFERRED_TAXES" hidden="1">"c147"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"c247"</definedName>
    <definedName name="IQ_DEPRE_AMORT_SUPPL" hidden="1">"c1593"</definedName>
    <definedName name="IQ_DEPRE_DEPLE" hidden="1">"c261"</definedName>
    <definedName name="IQ_DEPRE_SUPP" hidden="1">"c1443"</definedName>
    <definedName name="IQ_DERIVATIVES_FDIC" hidden="1">"c6523"</definedName>
    <definedName name="IQ_DESCRIPTION_LONG" hidden="1">"c322"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"c333"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"c330"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COVERAGE_NET_CHARGE_OFFS_FDIC" hidden="1">"c6735"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"c360"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"c368"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hidden="1">"c373"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FFECT_SPECIAL_CHARGE" hidden="1">"c1595"</definedName>
    <definedName name="IQ_EFFECT_TAX_RATE" hidden="1">"c1899"</definedName>
    <definedName name="IQ_EFFICIENCY_RATIO" hidden="1">"c391"</definedName>
    <definedName name="IQ_EFFICIENCY_RATIO_FDIC" hidden="1">"c6736"</definedName>
    <definedName name="IQ_EMPLOYEES" hidden="1">"c392"</definedName>
    <definedName name="IQ_ENTERPRISE_VALUE" hidden="1">"c84"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PRIMARY_EST" hidden="1">"c2226"</definedName>
    <definedName name="IQ_EPS_PRIMARY_HIGH_EST" hidden="1">"c2228"</definedName>
    <definedName name="IQ_EPS_PRIMARY_LOW_EST" hidden="1">"c2229"</definedName>
    <definedName name="IQ_EPS_PRIMARY_MEDIAN_EST" hidden="1">"c2227"</definedName>
    <definedName name="IQ_EPS_PRIMARY_NUM_EST" hidden="1">"c2230"</definedName>
    <definedName name="IQ_EPS_PRIMARY_STDDEV_EST" hidden="1">"c2231"</definedName>
    <definedName name="IQ_EPS_STDDEV_EST" hidden="1">"c403"</definedName>
    <definedName name="IQ_EQUITY_AFFIL" hidden="1">"c552"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"c739"</definedName>
    <definedName name="IQ_ESOP_DEBT" hidden="1">"c1597"</definedName>
    <definedName name="IQ_EST_ACT_EPS" hidden="1">"c1648"</definedName>
    <definedName name="IQ_EST_ACT_EPS_PRIMARY" hidden="1">"c2232"</definedName>
    <definedName name="IQ_EST_ACT_FFO_REUT" hidden="1">"c3843"</definedName>
    <definedName name="IQ_EST_ACT_FFO_THOM" hidden="1">"c4005"</definedName>
    <definedName name="IQ_EST_CURRENCY" hidden="1">"c2140"</definedName>
    <definedName name="IQ_EST_DATE" hidden="1">"c1634"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ST_EPS_SURPRISE" hidden="1">"c1635"</definedName>
    <definedName name="IQ_EST_FFO_DIFF_REUT" hidden="1">"c3890"</definedName>
    <definedName name="IQ_EST_FFO_DIFF_THOM" hidden="1">"c5186"</definedName>
    <definedName name="IQ_EST_FFO_SURPRISE_PERCENT_REUT" hidden="1">"c3891"</definedName>
    <definedName name="IQ_EST_FFO_SURPRISE_PERCENT_THOM" hidden="1">"c5187"</definedName>
    <definedName name="IQ_EST_NUM_BUY_CIQ" hidden="1">"c3700"</definedName>
    <definedName name="IQ_EST_NUM_BUY_REUT" hidden="1">"c3869"</definedName>
    <definedName name="IQ_EST_NUM_BUY_THOM" hidden="1">"c5165"</definedName>
    <definedName name="IQ_EST_NUM_HOLD_CIQ" hidden="1">"c3702"</definedName>
    <definedName name="IQ_EST_NUM_HOLD_REUT" hidden="1">"c3871"</definedName>
    <definedName name="IQ_EST_NUM_HOLD_THOM" hidden="1">"c5167"</definedName>
    <definedName name="IQ_EST_NUM_OUTPERFORM_CIQ" hidden="1">"c3701"</definedName>
    <definedName name="IQ_EST_NUM_OUTPERFORM_REUT" hidden="1">"c3870"</definedName>
    <definedName name="IQ_EST_NUM_OUTPERFORM_THOM" hidden="1">"c5166"</definedName>
    <definedName name="IQ_EST_NUM_SELL_CIQ" hidden="1">"c3704"</definedName>
    <definedName name="IQ_EST_NUM_SELL_REUT" hidden="1">"c3873"</definedName>
    <definedName name="IQ_EST_NUM_SELL_THOM" hidden="1">"c5169"</definedName>
    <definedName name="IQ_EST_NUM_UNDERPERFORM_CIQ" hidden="1">"c3703"</definedName>
    <definedName name="IQ_EST_NUM_UNDERPERFORM_REUT" hidden="1">"c3872"</definedName>
    <definedName name="IQ_EST_NUM_UNDERPERFORM_THOM" hidden="1">"c5168"</definedName>
    <definedName name="IQ_ESTIMATED_ASSESSABLE_DEPOSITS_FDIC" hidden="1">"c6490"</definedName>
    <definedName name="IQ_ESTIMATED_INSURED_DEPOSITS_FDIC" hidden="1">"c6491"</definedName>
    <definedName name="IQ_EV_OVER_EMPLOYEE" hidden="1">"c1225"</definedName>
    <definedName name="IQ_EV_OVER_LTM_EBIT" hidden="1">"c1221"</definedName>
    <definedName name="IQ_EV_OVER_LTM_EBITDA" hidden="1">"c1223"</definedName>
    <definedName name="IQ_EV_OVER_LTM_REVENUE" hidden="1">"c1227"</definedName>
    <definedName name="IQ_EVAL_DATE" hidden="1">"c2180"</definedName>
    <definedName name="IQ_EXCHANGE" hidden="1">"c405"</definedName>
    <definedName name="IQ_EXERCISE_PRICE" hidden="1">"c406"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"c413"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EST_REUT" hidden="1">"c3837"</definedName>
    <definedName name="IQ_FFO_EST_THOM" hidden="1">"c3999"</definedName>
    <definedName name="IQ_FFO_HIGH_EST_REUT" hidden="1">"c3839"</definedName>
    <definedName name="IQ_FFO_HIGH_EST_THOM" hidden="1">"c4001"</definedName>
    <definedName name="IQ_FFO_LOW_EST_REUT" hidden="1">"c3840"</definedName>
    <definedName name="IQ_FFO_LOW_EST_THOM" hidden="1">"c4002"</definedName>
    <definedName name="IQ_FFO_MEDIAN_EST_REUT" hidden="1">"c3838"</definedName>
    <definedName name="IQ_FFO_MEDIAN_EST_THOM" hidden="1">"c4000"</definedName>
    <definedName name="IQ_FFO_NUM_EST_REUT" hidden="1">"c3841"</definedName>
    <definedName name="IQ_FFO_NUM_EST_THOM" hidden="1">"c4003"</definedName>
    <definedName name="IQ_FFO_STDDEV_EST_REUT" hidden="1">"c3842"</definedName>
    <definedName name="IQ_FFO_STDDEV_EST_THOM" hidden="1">"c4004"</definedName>
    <definedName name="IQ_FH" hidden="1">100000</definedName>
    <definedName name="IQ_FHLB_ADVANCES_FDIC" hidden="1">"c6366"</definedName>
    <definedName name="IQ_FHLB_DEBT" hidden="1">"c423"</definedName>
    <definedName name="IQ_FHLB_DUE_AFTER_FIVE" hidden="1">"c2086"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NOTES_PAY_TOTAL" hidden="1">"c5522"</definedName>
    <definedName name="IQ_FIN_DIV_REV" hidden="1">"c437"</definedName>
    <definedName name="IQ_FINANCING_CASH" hidden="1">"c893"</definedName>
    <definedName name="IQ_FINANCING_CASH_SUPPL" hidden="1">"c899"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ED_ASSET_TURNS" hidden="1">"c445"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"c451"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"c452"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"c530"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"c192"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"c511"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ELD_MATURITY_FDIC" hidden="1">"c6408"</definedName>
    <definedName name="IQ_HIGH_TARGET_PRICE" hidden="1">"c1651"</definedName>
    <definedName name="IQ_HIGHPRICE" hidden="1">"c545"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OWNERS_WRITTEN" hidden="1">"c546"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AIR_OIL" hidden="1">"c547"</definedName>
    <definedName name="IQ_IMPAIRMENT_GW" hidden="1">"c548"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"c789"</definedName>
    <definedName name="IQ_INC_AVAIL_INCL" hidden="1">"c791"</definedName>
    <definedName name="IQ_INC_BEFORE_TAX" hidden="1">"c386"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"c907"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"c618"</definedName>
    <definedName name="IQ_INTEREST_EXP_SUPPL" hidden="1">"c1460"</definedName>
    <definedName name="IQ_INTEREST_INC" hidden="1">"c769"</definedName>
    <definedName name="IQ_INTEREST_INC_NON" hidden="1">"c619"</definedName>
    <definedName name="IQ_INTEREST_INVEST_INC" hidden="1">"c619"</definedName>
    <definedName name="IQ_INTEREST_LT_DEBT" hidden="1">"c2086"</definedName>
    <definedName name="IQ_INTEREST_RATE_CONTRACTS_FDIC" hidden="1">"c6512"</definedName>
    <definedName name="IQ_INTEREST_RATE_EXPOSURES_FDIC" hidden="1">"c6662"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_DEBT_NET" hidden="1">"c751"</definedName>
    <definedName name="IQ_ISS_STOCK_NET" hidden="1">"c1601"</definedName>
    <definedName name="IQ_ISSUED_GUARANTEED_US_FDIC" hidden="1">"c6404"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ISTING_CURRENCY" hidden="1">"c2127"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"c656"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"c674"</definedName>
    <definedName name="IQ_LONG_TERM_DEBT_OVER_TOTAL_CAP" hidden="1">"c677"</definedName>
    <definedName name="IQ_LONG_TERM_GROWTH" hidden="1">"c671"</definedName>
    <definedName name="IQ_LONG_TERM_INV" hidden="1">"c697"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"c1304"</definedName>
    <definedName name="IQ_LTMMONTH" hidden="1">120000</definedName>
    <definedName name="IQ_MACHINERY" hidden="1">"c711"</definedName>
    <definedName name="IQ_MAINT_CAPEX" hidden="1">"c2947"</definedName>
    <definedName name="IQ_MAINT_CAPEX_ACT_OR_EST" hidden="1">"c4458"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ATURITY_ONE_YEAR_LESS_FDIC" hidden="1">"c6425"</definedName>
    <definedName name="IQ_MC_RATIO" hidden="1">"c2783"</definedName>
    <definedName name="IQ_MC_STATUTORY_SURPLUS" hidden="1">"c2772"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EY_MARKET_DEPOSIT_ACCOUNTS_FDIC" hidden="1">"c6553"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ULTIFAMILY_RESIDENTIAL_LOANS_FDIC" hidden="1">"c6311"</definedName>
    <definedName name="IQ_NAMES_REVISION_DATE_" hidden="1">40679.5391550926</definedName>
    <definedName name="IQ_NAV_ACT_OR_EST" hidden="1">"c2225"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"c781"</definedName>
    <definedName name="IQ_NET_INC_BEFORE" hidden="1">"c344"</definedName>
    <definedName name="IQ_NET_INC_CF" hidden="1">"c793"</definedName>
    <definedName name="IQ_NET_INC_MARGIN" hidden="1">"c794"</definedName>
    <definedName name="IQ_NET_INCOME_FDIC" hidden="1">"c6587"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NK_FDIC" hidden="1">"c6570"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"c764"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"c797"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EXP_FDIC" hidden="1">"c6579"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_INC_FDIC" hidden="1">"c6575"</definedName>
    <definedName name="IQ_NON_INTEREST_EXP" hidden="1">"c801"</definedName>
    <definedName name="IQ_NON_INTEREST_INC" hidden="1">"c802"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ONTRANSACTION_ACCOUNTS_FDIC" hidden="1">"c6552"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"c1176"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OFFIC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SHAREHOLDERS" hidden="1">"c1967"</definedName>
    <definedName name="IQ_NUMBER_SHAREHOLDERS_CLASSA" hidden="1">"c1968"</definedName>
    <definedName name="IQ_NUMBER_SHAREHOLDERS_CLASSB" hidden="1">"c1969"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" hidden="1">"c1999"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ED55" hidden="1">1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"c362"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CERCISED" hidden="1">"c2116"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MORT_BR" hidden="1">"c5566"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"c868"</definedName>
    <definedName name="IQ_OTHER_CURRENT_LIAB" hidden="1">"c877"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"c916"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"c946"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"c959"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"c1010"</definedName>
    <definedName name="IQ_OTHER_SAVINGS_DEPOSITS_FDIC" hidden="1">"c6554"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"c1022"</definedName>
    <definedName name="IQ_OUTSTANDING_FILING_DATE" hidden="1">"c1023"</definedName>
    <definedName name="IQ_OUTSTANDING_FILING_DATE_TOTAL" hidden="1">"c2107"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_TIME" hidden="1">"c1024"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"c8"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CENT_CHANGE_EST_FFO_12MONTHS" hidden="1">"c1828"</definedName>
    <definedName name="IQ_PERCENT_CHANGE_EST_FFO_12MONTHS_CIQ" hidden="1">"c3769"</definedName>
    <definedName name="IQ_PERCENT_CHANGE_EST_FFO_12MONTHS_CIQ_COL" hidden="1">"c11119"</definedName>
    <definedName name="IQ_PERCENT_CHANGE_EST_FFO_12MONTHS_REUT" hidden="1">"c3938"</definedName>
    <definedName name="IQ_PERCENT_CHANGE_EST_FFO_12MONTHS_THOM" hidden="1">"c5248"</definedName>
    <definedName name="IQ_PERCENT_CHANGE_EST_FFO_18MONTHS" hidden="1">"c1829"</definedName>
    <definedName name="IQ_PERCENT_CHANGE_EST_FFO_18MONTHS_CIQ" hidden="1">"c3770"</definedName>
    <definedName name="IQ_PERCENT_CHANGE_EST_FFO_18MONTHS_CIQ_COL" hidden="1">"c11120"</definedName>
    <definedName name="IQ_PERCENT_CHANGE_EST_FFO_18MONTHS_REUT" hidden="1">"c3939"</definedName>
    <definedName name="IQ_PERCENT_CHANGE_EST_FFO_18MONTHS_THOM" hidden="1">"c5249"</definedName>
    <definedName name="IQ_PERCENT_CHANGE_EST_FFO_3MONTHS" hidden="1">"c1825"</definedName>
    <definedName name="IQ_PERCENT_CHANGE_EST_FFO_3MONTHS_CIQ" hidden="1">"c3766"</definedName>
    <definedName name="IQ_PERCENT_CHANGE_EST_FFO_3MONTHS_CIQ_COL" hidden="1">"c11116"</definedName>
    <definedName name="IQ_PERCENT_CHANGE_EST_FFO_3MONTHS_REUT" hidden="1">"c3935"</definedName>
    <definedName name="IQ_PERCENT_CHANGE_EST_FFO_3MONTHS_THOM" hidden="1">"c5245"</definedName>
    <definedName name="IQ_PERCENT_CHANGE_EST_FFO_6MONTHS" hidden="1">"c1826"</definedName>
    <definedName name="IQ_PERCENT_CHANGE_EST_FFO_6MONTHS_CIQ" hidden="1">"c3767"</definedName>
    <definedName name="IQ_PERCENT_CHANGE_EST_FFO_6MONTHS_CIQ_COL" hidden="1">"c11117"</definedName>
    <definedName name="IQ_PERCENT_CHANGE_EST_FFO_6MONTHS_REUT" hidden="1">"c3936"</definedName>
    <definedName name="IQ_PERCENT_CHANGE_EST_FFO_6MONTHS_THOM" hidden="1">"c5246"</definedName>
    <definedName name="IQ_PERCENT_CHANGE_EST_FFO_9MONTHS" hidden="1">"c1827"</definedName>
    <definedName name="IQ_PERCENT_CHANGE_EST_FFO_9MONTHS_CIQ" hidden="1">"c3768"</definedName>
    <definedName name="IQ_PERCENT_CHANGE_EST_FFO_9MONTHS_CIQ_COL" hidden="1">"c11118"</definedName>
    <definedName name="IQ_PERCENT_CHANGE_EST_FFO_9MONTHS_REUT" hidden="1">"c3937"</definedName>
    <definedName name="IQ_PERCENT_CHANGE_EST_FFO_9MONTHS_THOM" hidden="1">"c5247"</definedName>
    <definedName name="IQ_PERCENT_CHANGE_EST_FFO_DAY" hidden="1">"c1822"</definedName>
    <definedName name="IQ_PERCENT_CHANGE_EST_FFO_DAY_CIQ" hidden="1">"c3764"</definedName>
    <definedName name="IQ_PERCENT_CHANGE_EST_FFO_DAY_CIQ_COL" hidden="1">"c11114"</definedName>
    <definedName name="IQ_PERCENT_CHANGE_EST_FFO_DAY_REUT" hidden="1">"c3933"</definedName>
    <definedName name="IQ_PERCENT_CHANGE_EST_FFO_DAY_THOM" hidden="1">"c5243"</definedName>
    <definedName name="IQ_PERCENT_CHANGE_EST_FFO_MONTH" hidden="1">"c1824"</definedName>
    <definedName name="IQ_PERCENT_CHANGE_EST_FFO_MONTH_CIQ" hidden="1">"c3765"</definedName>
    <definedName name="IQ_PERCENT_CHANGE_EST_FFO_MONTH_CIQ_COL" hidden="1">"c11115"</definedName>
    <definedName name="IQ_PERCENT_CHANGE_EST_FFO_MONTH_REUT" hidden="1">"c3934"</definedName>
    <definedName name="IQ_PERCENT_CHANGE_EST_FFO_MONTH_THOM" hidden="1">"c5244"</definedName>
    <definedName name="IQ_PERCENT_CHANGE_EST_FFO_WEEK" hidden="1">"c1823"</definedName>
    <definedName name="IQ_PERCENT_CHANGE_EST_FFO_WEEK_CIQ" hidden="1">"c3795"</definedName>
    <definedName name="IQ_PERCENT_CHANGE_EST_FFO_WEEK_CIQ_COL" hidden="1">"c11145"</definedName>
    <definedName name="IQ_PERCENT_CHANGE_EST_FFO_WEEK_REUT" hidden="1">"c3964"</definedName>
    <definedName name="IQ_PERCENT_CHANGE_EST_FFO_WEEK_THOM" hidden="1">"c5274"</definedName>
    <definedName name="IQ_PERCENT_INSURED_FDIC" hidden="1">"c6374"</definedName>
    <definedName name="IQ_PERIODDATE" hidden="1">"c1034"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EDGED_SECURITIES_FDIC" hidden="1">"c6401"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"c1052"</definedName>
    <definedName name="IQ_PREF_TOT" hidden="1">"c1044"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"c1068"</definedName>
    <definedName name="IQ_PREPAID_SUBS" hidden="1">"c2117"</definedName>
    <definedName name="IQ_PRETAX_RETURN_ASSETS_FDIC" hidden="1">"c6731"</definedName>
    <definedName name="IQ_PRICE_OVER_BVPS" hidden="1">"c1026"</definedName>
    <definedName name="IQ_PRICE_OVER_LTM_EPS" hidden="1">"c1029"</definedName>
    <definedName name="IQ_PRICE_TARGET" hidden="1">"c82"</definedName>
    <definedName name="IQ_PRICEDATE" hidden="1">"c1069"</definedName>
    <definedName name="IQ_PRICING_DATE" hidden="1">"c1613"</definedName>
    <definedName name="IQ_PRIMARY_EPS_TYPE_THOM" hidden="1">"c5297"</definedName>
    <definedName name="IQ_PRIMARY_INDUSTRY" hidden="1">"c1070"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"c795"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"c518"</definedName>
    <definedName name="IQ_PROPERTY_MGMT_FEE" hidden="1">"c1074"</definedName>
    <definedName name="IQ_PROPERTY_NET" hidden="1">"c829"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DEEM_PREF_STOCK" hidden="1">"c1059"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AL_REV" hidden="1">"c1101"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EARCH_DEV" hidden="1">"c1090"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"c1092"</definedName>
    <definedName name="IQ_RETAINED_EARNINGS_AVERAGE_EQUITY_FDIC" hidden="1">"c6733"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INVESTMENT" hidden="1">"c1117"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"c1122"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RISK_WEIGHTED_ASSETS_FDIC" hidden="1">"c6370"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"c1197"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LASTCLOSE" hidden="1">"c1855"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SSETS_FDIC" hidden="1">"c6339"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"c1266"</definedName>
    <definedName name="IQ_TOTAL_CASH_FINAN" hidden="1">"c119"</definedName>
    <definedName name="IQ_TOTAL_CASH_INVEST" hidden="1">"c121"</definedName>
    <definedName name="IQ_TOTAL_CASH_OPER" hidden="1">"c122"</definedName>
    <definedName name="IQ_TOTAL_CHARGE_OFFS_FDIC" hidden="1">"c6603"</definedName>
    <definedName name="IQ_TOTAL_CHURN" hidden="1">"c2122"</definedName>
    <definedName name="IQ_TOTAL_CL" hidden="1">"c1245"</definedName>
    <definedName name="IQ_TOTAL_COMMON" hidden="1">"c1022"</definedName>
    <definedName name="IQ_TOTAL_COMMON_EQUITY" hidden="1">"c1246"</definedName>
    <definedName name="IQ_TOTAL_CURRENT_ASSETS" hidden="1">"c1243"</definedName>
    <definedName name="IQ_TOTAL_CURRENT_LIAB" hidden="1">"c1245"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"c1249"</definedName>
    <definedName name="IQ_TOTAL_DEBT_OVER_TOTAL_BV" hidden="1">"c1250"</definedName>
    <definedName name="IQ_TOTAL_DEBT_OVER_TOTAL_CAP" hidden="1">"c1248"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"c1522"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"c591"</definedName>
    <definedName name="IQ_TOTAL_INVENTORY" hidden="1">"c622"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"c1279"</definedName>
    <definedName name="IQ_TOTAL_LIAB_TOTAL_ASSETS" hidden="1">"c1283"</definedName>
    <definedName name="IQ_TOTAL_LIABILITIES_FDIC" hidden="1">"c6348"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ERIES_FDIC" hidden="1">"c6622"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"c1294"</definedName>
    <definedName name="IQ_TOTAL_RISK_BASED_CAPITAL_RATIO_FDIC" hidden="1">"c6747"</definedName>
    <definedName name="IQ_TOTAL_SECURITIES_FDIC" hidden="1">"c6306"</definedName>
    <definedName name="IQ_TOTAL_SPECIAL" hidden="1">"c1618"</definedName>
    <definedName name="IQ_TOTAL_ST_BORROW" hidden="1">"c1177"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" hidden="1">"c1508"</definedName>
    <definedName name="IQ_TOTAL_UNUSUAL_BR" hidden="1">"c5517"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"c40"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"c1311"</definedName>
    <definedName name="IQ_TREASURY_STOCK_TRANSACTIONS_FDIC" hidden="1">"c6501"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WELVE_MONTHS_FIXED_AND_FLOATING_FDIC" hidden="1">"c6420"</definedName>
    <definedName name="IQ_TWELVE_MONTHS_MORTGAGE_PASS_THROUGHS_FDIC" hidden="1">"c6412"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R" localSheetId="0">#REF!</definedName>
    <definedName name="IR" localSheetId="1">#REF!</definedName>
    <definedName name="IR">#REF!</definedName>
    <definedName name="IS_COGS" localSheetId="0">#REF!</definedName>
    <definedName name="IS_COGS" localSheetId="1">#REF!</definedName>
    <definedName name="IS_COGS">#REF!</definedName>
    <definedName name="IS_convprefdiv" localSheetId="0">#REF!</definedName>
    <definedName name="IS_convprefdiv" localSheetId="1">#REF!</definedName>
    <definedName name="IS_convprefdiv">#REF!</definedName>
    <definedName name="IS_deprec">#REF!</definedName>
    <definedName name="IS_eps">#REF!</definedName>
    <definedName name="IS_goodwill">#REF!</definedName>
    <definedName name="IS_HK_Data">#REF!</definedName>
    <definedName name="IS_inctaxes">#REF!</definedName>
    <definedName name="IS_intangamort">#REF!</definedName>
    <definedName name="IS_intconvert">#REF!</definedName>
    <definedName name="IS_intexisting">#REF!</definedName>
    <definedName name="IS_intincome">#REF!</definedName>
    <definedName name="IS_intrevolver">#REF!</definedName>
    <definedName name="IS_minority">#REF!</definedName>
    <definedName name="IS_othernonopexp">#REF!</definedName>
    <definedName name="IS_otheropexp">#REF!</definedName>
    <definedName name="IS_revenues">#REF!</definedName>
    <definedName name="IS_SGA">#REF!</definedName>
    <definedName name="IS_straightprefdiv">#REF!</definedName>
    <definedName name="isa">#REF!</definedName>
    <definedName name="ISASA">#REF!</definedName>
    <definedName name="ISL_Deregulated" localSheetId="0">#REF!</definedName>
    <definedName name="ISL_Deregulated" localSheetId="1">#REF!</definedName>
    <definedName name="ISL_Deregulated">#REF!</definedName>
    <definedName name="IT">#REF!</definedName>
    <definedName name="ITA">#REF!</definedName>
    <definedName name="ITA_CLAIM">#REF!</definedName>
    <definedName name="ITA_COMM">#REF!</definedName>
    <definedName name="ITA_EXP">#REF!</definedName>
    <definedName name="ITA_IBNR">#REF!</definedName>
    <definedName name="ITA_NBAP">#REF!</definedName>
    <definedName name="ITA_PREM">#REF!</definedName>
    <definedName name="ITA_UPR">#REF!</definedName>
    <definedName name="Italy" localSheetId="0">#REF!</definedName>
    <definedName name="Italy" localSheetId="1">#REF!</definedName>
    <definedName name="Italy">#REF!</definedName>
    <definedName name="iuiuiu" hidden="1">{#N/A,#N/A,TRUE,"Intro";#N/A,#N/A,TRUE,"Comments";#N/A,#N/A,TRUE,"Evol Budget2002";#N/A,#N/A,TRUE,"Baseline Categ";#N/A,#N/A,TRUE,"Projets Categ";#N/A,#N/A,TRUE,"TOTAL Categ";#N/A,#N/A,TRUE,"Baseline N-2";#N/A,#N/A,TRUE,"ETP";#N/A,#N/A,TRUE,"Provis. Factures"}</definedName>
    <definedName name="iuiuiuiuuiiuui" hidden="1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IVP">#REF!</definedName>
    <definedName name="IWC">#REF!</definedName>
    <definedName name="iy" localSheetId="0">#REF!</definedName>
    <definedName name="iy" localSheetId="1">#REF!</definedName>
    <definedName name="iy">#REF!</definedName>
    <definedName name="iyyi" localSheetId="0" hidden="1">{"Frgen",#N/A,FALSE,"A";"Résu",#N/A,FALSE,"A"}</definedName>
    <definedName name="iyyi" localSheetId="1" hidden="1">{"Frgen",#N/A,FALSE,"A";"Résu",#N/A,FALSE,"A"}</definedName>
    <definedName name="iyyi" hidden="1">{"Frgen",#N/A,FALSE,"A";"Résu",#N/A,FALSE,"A"}</definedName>
    <definedName name="j" localSheetId="0" hidden="1">{#N/A,#N/A,FALSE,"Aging Summary";#N/A,#N/A,FALSE,"Ratio Analysis";#N/A,#N/A,FALSE,"Test 120 Day Accts";#N/A,#N/A,FALSE,"Tickmarks"}</definedName>
    <definedName name="j" localSheetId="1" hidden="1">{#N/A,#N/A,FALSE,"Aging Summary";#N/A,#N/A,FALSE,"Ratio Analysis";#N/A,#N/A,FALSE,"Test 120 Day Accts";#N/A,#N/A,FALSE,"Tickmarks"}</definedName>
    <definedName name="j" hidden="1">{#N/A,#N/A,FALSE,"Aging Summary";#N/A,#N/A,FALSE,"Ratio Analysis";#N/A,#N/A,FALSE,"Test 120 Day Accts";#N/A,#N/A,FALSE,"Tickmarks"}</definedName>
    <definedName name="JAn" localSheetId="0">#REF!</definedName>
    <definedName name="JAn" localSheetId="1">#REF!</definedName>
    <definedName name="JAn">#REF!</definedName>
    <definedName name="Jan_2001">#REF!</definedName>
    <definedName name="Jan_2002">#REF!</definedName>
    <definedName name="janclr_10" localSheetId="0">#REF!</definedName>
    <definedName name="janclr_10" localSheetId="1">#REF!</definedName>
    <definedName name="janclr_10">#REF!</definedName>
    <definedName name="janu">#REF!</definedName>
    <definedName name="januar">#REF!</definedName>
    <definedName name="January" localSheetId="0">#REF!</definedName>
    <definedName name="January" localSheetId="1">#REF!</definedName>
    <definedName name="January">#REF!</definedName>
    <definedName name="January1" localSheetId="0">#REF!</definedName>
    <definedName name="January1" localSheetId="1">#REF!</definedName>
    <definedName name="January1">#REF!</definedName>
    <definedName name="January2" localSheetId="0">#REF!</definedName>
    <definedName name="January2" localSheetId="1">#REF!</definedName>
    <definedName name="January2">#REF!</definedName>
    <definedName name="Januarydeduction">#REF!</definedName>
    <definedName name="Januarydeductions" localSheetId="0">#REF!</definedName>
    <definedName name="Januarydeductions" localSheetId="1">#REF!</definedName>
    <definedName name="Januarydeductions">#REF!</definedName>
    <definedName name="Januarydeductions." localSheetId="0">#REF!</definedName>
    <definedName name="Januarydeductions." localSheetId="1">#REF!</definedName>
    <definedName name="Januarydeductions.">#REF!</definedName>
    <definedName name="Japan" localSheetId="0">#REF!</definedName>
    <definedName name="Japan" localSheetId="1">#REF!</definedName>
    <definedName name="Japan">#REF!</definedName>
    <definedName name="Japan_04A">#REF!</definedName>
    <definedName name="jdjdkd">#REF!</definedName>
    <definedName name="jdjfdj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JDSCKJ">#REF!</definedName>
    <definedName name="jenny" localSheetId="0" hidden="1">{#N/A,#N/A,FALSE,"Aging Summary";#N/A,#N/A,FALSE,"Ratio Analysis";#N/A,#N/A,FALSE,"Test 120 Day Accts";#N/A,#N/A,FALSE,"Tickmarks"}</definedName>
    <definedName name="jenny" localSheetId="1" hidden="1">{#N/A,#N/A,FALSE,"Aging Summary";#N/A,#N/A,FALSE,"Ratio Analysis";#N/A,#N/A,FALSE,"Test 120 Day Accts";#N/A,#N/A,FALSE,"Tickmarks"}</definedName>
    <definedName name="jenny" hidden="1">{#N/A,#N/A,FALSE,"Aging Summary";#N/A,#N/A,FALSE,"Ratio Analysis";#N/A,#N/A,FALSE,"Test 120 Day Accts";#N/A,#N/A,FALSE,"Tickmarks"}</definedName>
    <definedName name="jfryury" hidden="1">{"'Sheet1'!$L$16"}</definedName>
    <definedName name="jhghjgh" hidden="1">#REF!</definedName>
    <definedName name="jhgjgjdf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jhjh" hidden="1">{"'Sheet1'!$L$16"}</definedName>
    <definedName name="jhkkk" localSheetId="0">OIL &amp;#REF!</definedName>
    <definedName name="jhkkk" localSheetId="1">OIL &amp;#REF!</definedName>
    <definedName name="jhkkk">OIL &amp;#REF!</definedName>
    <definedName name="jjfdj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JJJ" localSheetId="0">OIL &amp;#REF!</definedName>
    <definedName name="JJJ" localSheetId="1">OIL &amp;#REF!</definedName>
    <definedName name="JJJ">OIL &amp;#REF!</definedName>
    <definedName name="jjjj" localSheetId="0">#REF!</definedName>
    <definedName name="jjjj" localSheetId="1">#REF!</definedName>
    <definedName name="jjjj">#REF!</definedName>
    <definedName name="jjjjjjjjjjjjj" localSheetId="0" hidden="1">{#N/A,#N/A,FALSE,"Aging Summary";#N/A,#N/A,FALSE,"Ratio Analysis";#N/A,#N/A,FALSE,"Test 120 Day Accts";#N/A,#N/A,FALSE,"Tickmarks"}</definedName>
    <definedName name="jjjjjjjjjjjjj" localSheetId="1" hidden="1">{#N/A,#N/A,FALSE,"Aging Summary";#N/A,#N/A,FALSE,"Ratio Analysis";#N/A,#N/A,FALSE,"Test 120 Day Accts";#N/A,#N/A,FALSE,"Tickmarks"}</definedName>
    <definedName name="jjjjjjjjjjjjj" hidden="1">{#N/A,#N/A,FALSE,"Aging Summary";#N/A,#N/A,FALSE,"Ratio Analysis";#N/A,#N/A,FALSE,"Test 120 Day Accts";#N/A,#N/A,FALSE,"Tickmarks"}</definedName>
    <definedName name="jjk" hidden="1">#REF!</definedName>
    <definedName name="jkghgj" hidden="1">{"'Sheet1'!$L$16"}</definedName>
    <definedName name="jkhgtty" localSheetId="0" hidden="1">{#N/A,#N/A,FALSE,"Aging Summary";#N/A,#N/A,FALSE,"Ratio Analysis";#N/A,#N/A,FALSE,"Test 120 Day Accts";#N/A,#N/A,FALSE,"Tickmarks"}</definedName>
    <definedName name="jkhgtty" localSheetId="1" hidden="1">{#N/A,#N/A,FALSE,"Aging Summary";#N/A,#N/A,FALSE,"Ratio Analysis";#N/A,#N/A,FALSE,"Test 120 Day Accts";#N/A,#N/A,FALSE,"Tickmarks"}</definedName>
    <definedName name="jkhgtty" hidden="1">{#N/A,#N/A,FALSE,"Aging Summary";#N/A,#N/A,FALSE,"Ratio Analysis";#N/A,#N/A,FALSE,"Test 120 Day Accts";#N/A,#N/A,FALSE,"Tickmarks"}</definedName>
    <definedName name="jkl" localSheetId="0">#REF!</definedName>
    <definedName name="jkl" localSheetId="1">#REF!</definedName>
    <definedName name="jkl">#REF!</definedName>
    <definedName name="JKSE_Index">#REF!</definedName>
    <definedName name="JLJ" localSheetId="0" hidden="1">{#N/A,#N/A,FALSE,"RBC Summary";#N/A,#N/A,FALSE,"RBC"}</definedName>
    <definedName name="JLJ" localSheetId="1" hidden="1">{#N/A,#N/A,FALSE,"RBC Summary";#N/A,#N/A,FALSE,"RBC"}</definedName>
    <definedName name="JLJ" hidden="1">{#N/A,#N/A,FALSE,"RBC Summary";#N/A,#N/A,FALSE,"RBC"}</definedName>
    <definedName name="jm" hidden="1">#REF!</definedName>
    <definedName name="jn" localSheetId="0">#REF!</definedName>
    <definedName name="jn" localSheetId="1">#REF!</definedName>
    <definedName name="jn">#REF!</definedName>
    <definedName name="JNL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JNL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JNL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jnl00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jnl00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jnl0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jo" localSheetId="0" hidden="1">#REF!</definedName>
    <definedName name="jo" localSheetId="1" hidden="1">#REF!</definedName>
    <definedName name="jo" hidden="1">#REF!</definedName>
    <definedName name="joel" hidden="1">{#N/A,#N/A,FALSE,"Development Spend"}</definedName>
    <definedName name="Johnson_Adesola">#REF!</definedName>
    <definedName name="Joined">#REF!</definedName>
    <definedName name="JOSIAH">#REF!</definedName>
    <definedName name="JP_10yr">#REF!</definedName>
    <definedName name="JP_A">#REF!</definedName>
    <definedName name="juk" localSheetId="0" hidden="1">{#N/A,#N/A,FALSE,"Aging Summary";#N/A,#N/A,FALSE,"Ratio Analysis";#N/A,#N/A,FALSE,"Test 120 Day Accts";#N/A,#N/A,FALSE,"Tickmarks"}</definedName>
    <definedName name="juk" localSheetId="1" hidden="1">{#N/A,#N/A,FALSE,"Aging Summary";#N/A,#N/A,FALSE,"Ratio Analysis";#N/A,#N/A,FALSE,"Test 120 Day Accts";#N/A,#N/A,FALSE,"Tickmarks"}</definedName>
    <definedName name="juk" hidden="1">{#N/A,#N/A,FALSE,"Aging Summary";#N/A,#N/A,FALSE,"Ratio Analysis";#N/A,#N/A,FALSE,"Test 120 Day Accts";#N/A,#N/A,FALSE,"Tickmarks"}</definedName>
    <definedName name="Jul" localSheetId="0">#REF!</definedName>
    <definedName name="Jul" localSheetId="1">#REF!</definedName>
    <definedName name="Jul">#REF!</definedName>
    <definedName name="Jul_2001">#REF!</definedName>
    <definedName name="Jul2017BlendedFX">#REF!*#REF!</definedName>
    <definedName name="Jul2018BlendedFX">#REF!*#REF!</definedName>
    <definedName name="Julie_Udoh" localSheetId="0">#REF!</definedName>
    <definedName name="Julie_Udoh" localSheetId="1">#REF!</definedName>
    <definedName name="Julie_Udoh">#REF!</definedName>
    <definedName name="July" localSheetId="0">#REF!</definedName>
    <definedName name="July" localSheetId="1">#REF!</definedName>
    <definedName name="July">#REF!</definedName>
    <definedName name="July_2002">#REF!</definedName>
    <definedName name="July1" localSheetId="0">#REF!</definedName>
    <definedName name="July1" localSheetId="1">#REF!</definedName>
    <definedName name="July1">#REF!</definedName>
    <definedName name="July2" localSheetId="0">#REF!</definedName>
    <definedName name="July2" localSheetId="1">#REF!</definedName>
    <definedName name="July2">#REF!</definedName>
    <definedName name="JULY2019" hidden="1">#REF!</definedName>
    <definedName name="July3" localSheetId="0">#REF!,#REF!,#REF!</definedName>
    <definedName name="July3" localSheetId="1">#REF!,#REF!,#REF!</definedName>
    <definedName name="July3">#REF!,#REF!,#REF!</definedName>
    <definedName name="julybasic" localSheetId="0">#REF!</definedName>
    <definedName name="julybasic" localSheetId="1">#REF!</definedName>
    <definedName name="julybasic">#REF!</definedName>
    <definedName name="julydeduct" localSheetId="0">#REF!</definedName>
    <definedName name="julydeduct" localSheetId="1">#REF!</definedName>
    <definedName name="julydeduct">#REF!</definedName>
    <definedName name="Julymaster">#REF!</definedName>
    <definedName name="Jun" localSheetId="0">#REF!</definedName>
    <definedName name="Jun" localSheetId="1">#REF!</definedName>
    <definedName name="Jun">#REF!</definedName>
    <definedName name="Jun_2001">#REF!</definedName>
    <definedName name="Jun_2002">#REF!</definedName>
    <definedName name="JunBasic" localSheetId="0">#REF!</definedName>
    <definedName name="JunBasic" localSheetId="1">#REF!</definedName>
    <definedName name="JunBasic">#REF!</definedName>
    <definedName name="junded">#REF!</definedName>
    <definedName name="June" localSheetId="0">#REF!</definedName>
    <definedName name="June" localSheetId="1">#REF!</definedName>
    <definedName name="June">#REF!</definedName>
    <definedName name="June1" localSheetId="0">#REF!</definedName>
    <definedName name="June1" localSheetId="1">#REF!</definedName>
    <definedName name="June1">#REF!</definedName>
    <definedName name="June1111" localSheetId="0">#REF!</definedName>
    <definedName name="June1111" localSheetId="1">#REF!</definedName>
    <definedName name="June1111">#REF!</definedName>
    <definedName name="June2">#REF!</definedName>
    <definedName name="JUNE2000">#REF!</definedName>
    <definedName name="June20002">#REF!</definedName>
    <definedName name="JUNE2006">#REF!</definedName>
    <definedName name="junebasic">#REF!</definedName>
    <definedName name="junededuct">#REF!</definedName>
    <definedName name="Junedeductions">#REF!</definedName>
    <definedName name="Junemaster">#REF!</definedName>
    <definedName name="Junetax" localSheetId="0">#REF!</definedName>
    <definedName name="Junetax" localSheetId="1">#REF!</definedName>
    <definedName name="Junetax">#REF!</definedName>
    <definedName name="JuniorBasic" localSheetId="0">#REF!</definedName>
    <definedName name="JuniorBasic" localSheetId="1">#REF!</definedName>
    <definedName name="JuniorBasic">#REF!</definedName>
    <definedName name="JuniorBasic2" localSheetId="0">#REF!</definedName>
    <definedName name="JuniorBasic2" localSheetId="1">#REF!</definedName>
    <definedName name="JuniorBasic2">#REF!</definedName>
    <definedName name="JunMaster">#REF!</definedName>
    <definedName name="JV_Perc">#REF!</definedName>
    <definedName name="JYDTJ" localSheetId="0" hidden="1">{#N/A,#N/A,FALSE,"RBC Summary";#N/A,#N/A,FALSE,"RBC"}</definedName>
    <definedName name="JYDTJ" localSheetId="1" hidden="1">{#N/A,#N/A,FALSE,"RBC Summary";#N/A,#N/A,FALSE,"RBC"}</definedName>
    <definedName name="JYDTJ" hidden="1">{#N/A,#N/A,FALSE,"RBC Summary";#N/A,#N/A,FALSE,"RBC"}</definedName>
    <definedName name="jyrerfts" hidden="1">{"'Sheet1'!$L$16"}</definedName>
    <definedName name="k">#REF!</definedName>
    <definedName name="ka" localSheetId="0" hidden="1">{#N/A,#N/A,FALSE,"Aging Summary";#N/A,#N/A,FALSE,"Ratio Analysis";#N/A,#N/A,FALSE,"Test 120 Day Accts";#N/A,#N/A,FALSE,"Tickmarks"}</definedName>
    <definedName name="ka" localSheetId="1" hidden="1">{#N/A,#N/A,FALSE,"Aging Summary";#N/A,#N/A,FALSE,"Ratio Analysis";#N/A,#N/A,FALSE,"Test 120 Day Accts";#N/A,#N/A,FALSE,"Tickmarks"}</definedName>
    <definedName name="ka" hidden="1">{#N/A,#N/A,FALSE,"Aging Summary";#N/A,#N/A,FALSE,"Ratio Analysis";#N/A,#N/A,FALSE,"Test 120 Day Accts";#N/A,#N/A,FALSE,"Tickmarks"}</definedName>
    <definedName name="kaa" localSheetId="0" hidden="1">{#N/A,#N/A,FALSE,"Aging Summary";#N/A,#N/A,FALSE,"Ratio Analysis";#N/A,#N/A,FALSE,"Test 120 Day Accts";#N/A,#N/A,FALSE,"Tickmarks"}</definedName>
    <definedName name="kaa" localSheetId="1" hidden="1">{#N/A,#N/A,FALSE,"Aging Summary";#N/A,#N/A,FALSE,"Ratio Analysis";#N/A,#N/A,FALSE,"Test 120 Day Accts";#N/A,#N/A,FALSE,"Tickmarks"}</definedName>
    <definedName name="kaa" hidden="1">{#N/A,#N/A,FALSE,"Aging Summary";#N/A,#N/A,FALSE,"Ratio Analysis";#N/A,#N/A,FALSE,"Test 120 Day Accts";#N/A,#N/A,FALSE,"Tickmarks"}</definedName>
    <definedName name="KADUNA" localSheetId="0">#REF!</definedName>
    <definedName name="KADUNA" localSheetId="1">#REF!</definedName>
    <definedName name="KADUNA">#REF!</definedName>
    <definedName name="KADUNA_AREA" localSheetId="0">#REF!</definedName>
    <definedName name="KADUNA_AREA" localSheetId="1">#REF!</definedName>
    <definedName name="KADUNA_AREA">#REF!</definedName>
    <definedName name="kakaki" localSheetId="0">#REF!</definedName>
    <definedName name="kakaki" localSheetId="1">#REF!</definedName>
    <definedName name="kakaki">#REF!</definedName>
    <definedName name="Ke">#REF!</definedName>
    <definedName name="ke_pca_hk">#REF!</definedName>
    <definedName name="ke_pru_hk">#REF!</definedName>
    <definedName name="ke_pru_my">#REF!</definedName>
    <definedName name="ke_pru_sg">#REF!</definedName>
    <definedName name="ke_pru_th">#REF!</definedName>
    <definedName name="ke_pru_tw">#REF!</definedName>
    <definedName name="ke_scb_hk">#REF!</definedName>
    <definedName name="ke_scb_my">#REF!</definedName>
    <definedName name="ke_scb_sg">#REF!</definedName>
    <definedName name="ke_scb_th">#REF!</definedName>
    <definedName name="ke_scb_tw">#REF!</definedName>
    <definedName name="KENYA">#REF!</definedName>
    <definedName name="kenyafx">#REF!</definedName>
    <definedName name="KES">#REF!</definedName>
    <definedName name="KES_CY" localSheetId="0">#REF!</definedName>
    <definedName name="KES_CY" localSheetId="1">#REF!</definedName>
    <definedName name="KES_CY">#REF!</definedName>
    <definedName name="KES_Pln">#REF!</definedName>
    <definedName name="KES_PY">#REF!</definedName>
    <definedName name="KES_Q2F">#REF!</definedName>
    <definedName name="KEY_FINANCIAL_INFORMATION">#REF!</definedName>
    <definedName name="ki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KID_CLAIM">#REF!</definedName>
    <definedName name="KID_COMM">#REF!</definedName>
    <definedName name="KID_EXP">#REF!</definedName>
    <definedName name="KID_IBNR">#REF!</definedName>
    <definedName name="KID_PREM">#REF!</definedName>
    <definedName name="KID_UPR">#REF!</definedName>
    <definedName name="KISU">#REF!</definedName>
    <definedName name="KISUV">#REF!</definedName>
    <definedName name="KISUVL">#REF!</definedName>
    <definedName name="kjhgfghjk" localSheetId="0">#REF!</definedName>
    <definedName name="kjhgfghjk" localSheetId="1">#REF!</definedName>
    <definedName name="kjhgfghjk">#REF!</definedName>
    <definedName name="kjhljkgbfd" hidden="1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kjlpyp" localSheetId="0">#REF!</definedName>
    <definedName name="kjlpyp" localSheetId="1">#REF!</definedName>
    <definedName name="kjlpyp">#REF!</definedName>
    <definedName name="kk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kk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kk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kkk" localSheetId="0">#REF!</definedName>
    <definedName name="kkk" localSheetId="1">#REF!</definedName>
    <definedName name="kkk">#REF!</definedName>
    <definedName name="kkkk" hidden="1">#REF!</definedName>
    <definedName name="kkkkk" localSheetId="0">#REF!</definedName>
    <definedName name="kkkkk" localSheetId="1">#REF!</definedName>
    <definedName name="kkkkk">#REF!</definedName>
    <definedName name="kkkkkkk" localSheetId="0">#REF!</definedName>
    <definedName name="kkkkkkk" localSheetId="1">#REF!</definedName>
    <definedName name="kkkkkkk">#REF!</definedName>
    <definedName name="kkooo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KKPI4">#REF!</definedName>
    <definedName name="kljnor" localSheetId="0">#REF!</definedName>
    <definedName name="kljnor" localSheetId="1">#REF!</definedName>
    <definedName name="kljnor">#REF!</definedName>
    <definedName name="KLSE_Index">#REF!</definedName>
    <definedName name="KNA_Exp_Var" localSheetId="0">#REF!</definedName>
    <definedName name="KNA_Exp_Var" localSheetId="1">#REF!</definedName>
    <definedName name="KNA_Exp_Var">#REF!</definedName>
    <definedName name="KOKO">#REF!</definedName>
    <definedName name="kote" localSheetId="0">#REF!</definedName>
    <definedName name="kote" localSheetId="1">#REF!</definedName>
    <definedName name="kote">#REF!</definedName>
    <definedName name="KPI" hidden="1">#REF!</definedName>
    <definedName name="KR" localSheetId="0">#REF!</definedName>
    <definedName name="KR" localSheetId="1">#REF!</definedName>
    <definedName name="KR">#REF!</definedName>
    <definedName name="KR_10yr">#REF!</definedName>
    <definedName name="KR_A">#REF!</definedName>
    <definedName name="kuartal">#REF!</definedName>
    <definedName name="KUDU_FARM_SUMM" localSheetId="0">#REF!</definedName>
    <definedName name="KUDU_FARM_SUMM" localSheetId="1">#REF!</definedName>
    <definedName name="KUDU_FARM_SUMM">#REF!</definedName>
    <definedName name="Kurs">#REF!</definedName>
    <definedName name="kurs_2005">#REF!</definedName>
    <definedName name="kurs_aug2004">#REF!</definedName>
    <definedName name="Kurs_Juli2004">#REF!</definedName>
    <definedName name="Kurs_June2004">#REF!</definedName>
    <definedName name="kurs_prev">#REF!</definedName>
    <definedName name="kurs0307">#REF!</definedName>
    <definedName name="KURSLISTA">#REF!</definedName>
    <definedName name="kyd.Dim.01." hidden="1">"currency"</definedName>
    <definedName name="kyd.Dim.02." hidden="1">"currency"</definedName>
    <definedName name="kyd.ElementType.01." hidden="1">3</definedName>
    <definedName name="kyd.ElementType.02." hidden="1">3</definedName>
    <definedName name="kyd.MemoSortHide." hidden="1">FALSE</definedName>
    <definedName name="kyd.NumLevels.01." hidden="1">999</definedName>
    <definedName name="kyd.NumLevels.02." hidden="1">999</definedName>
    <definedName name="kyd.ParentName.01." hidden="1">"AUD"</definedName>
    <definedName name="kyd.ParentName.02." hidden="1">"AUD"</definedName>
    <definedName name="kyd.PreScreenData." hidden="1">FALSE</definedName>
    <definedName name="kyd.PrintMemo." hidden="1">FALSE</definedName>
    <definedName name="kyd.PrintParent.01." hidden="1">TRUE</definedName>
    <definedName name="kyd.PrintParent.02." hidden="1">TRUE</definedName>
    <definedName name="kyd.PrintStdWhen." hidden="1">3</definedName>
    <definedName name="kyd.SaveAsFile." hidden="1">FALSE</definedName>
    <definedName name="kyd.SaveMemo." hidden="1">FALSE</definedName>
    <definedName name="kyd.SelectString.01." hidden="1">"*"</definedName>
    <definedName name="kyd.SelectString.02." hidden="1">"*"</definedName>
    <definedName name="kyd.StdSortHide." hidden="1">FALSE</definedName>
    <definedName name="kyd.StopRow." hidden="1">16384</definedName>
    <definedName name="kyd.WriteMemWhenOptn." hidden="1">3</definedName>
    <definedName name="L_3">#REF!</definedName>
    <definedName name="L_Adjust">#REF!</definedName>
    <definedName name="L_AJE_Tot">#REF!</definedName>
    <definedName name="L_block" localSheetId="0">#REF!</definedName>
    <definedName name="L_block" localSheetId="1">#REF!</definedName>
    <definedName name="L_block">#REF!</definedName>
    <definedName name="L_CY_Beg">#REF!</definedName>
    <definedName name="L_CY_End">#REF!</definedName>
    <definedName name="L_PY_End">#REF!</definedName>
    <definedName name="L_RJE_Tot">#REF!</definedName>
    <definedName name="lad" localSheetId="0">#REF!</definedName>
    <definedName name="lad" localSheetId="1">#REF!</definedName>
    <definedName name="lad">#REF!</definedName>
    <definedName name="LAG_MAIN" localSheetId="0">#REF!</definedName>
    <definedName name="LAG_MAIN" localSheetId="1">#REF!</definedName>
    <definedName name="LAG_MAIN">#REF!</definedName>
    <definedName name="Lagos_09e18">#REF!</definedName>
    <definedName name="LAGOS_NORTH_ARE" localSheetId="0">#REF!</definedName>
    <definedName name="LAGOS_NORTH_ARE" localSheetId="1">#REF!</definedName>
    <definedName name="LAGOS_NORTH_ARE">#REF!</definedName>
    <definedName name="LAGOS_SOUTH" localSheetId="0">#REF!</definedName>
    <definedName name="LAGOS_SOUTH" localSheetId="1">#REF!</definedName>
    <definedName name="LAGOS_SOUTH">#REF!</definedName>
    <definedName name="lan" hidden="1">{#N/A,#N/A,TRUE,"BT M200 da 10x20"}</definedName>
    <definedName name="Lapse">#REF!</definedName>
    <definedName name="lapse_Blit" localSheetId="0">#REF!</definedName>
    <definedName name="lapse_Blit" localSheetId="1">#REF!</definedName>
    <definedName name="lapse_Blit">#REF!</definedName>
    <definedName name="lapse_factor">#REF!</definedName>
    <definedName name="lapse1">#REF!</definedName>
    <definedName name="LapseRate">#REF!</definedName>
    <definedName name="lara" localSheetId="0">#REF!</definedName>
    <definedName name="lara" localSheetId="1">#REF!</definedName>
    <definedName name="lara">#REF!</definedName>
    <definedName name="LAST_ACT_MONTH_NUM">#REF!</definedName>
    <definedName name="Last_Row">#N/A</definedName>
    <definedName name="Lastyear" localSheetId="0">#REF!</definedName>
    <definedName name="Lastyear" localSheetId="1">#REF!</definedName>
    <definedName name="Lastyear">#REF!</definedName>
    <definedName name="Lastyear_COSC" localSheetId="0">#REF!</definedName>
    <definedName name="Lastyear_COSC" localSheetId="1">#REF!</definedName>
    <definedName name="Lastyear_COSC">#REF!</definedName>
    <definedName name="late" hidden="1">#REF!</definedName>
    <definedName name="LBU">#REF!</definedName>
    <definedName name="LBU_details">#REF!</definedName>
    <definedName name="LBU_List">#REF!</definedName>
    <definedName name="LBU_Tab_List">#REF!</definedName>
    <definedName name="LCSM_Header_Label" localSheetId="0">IF('GLS 2024_10'!Valuation_Month=12,"FY",IF('GLS 2024_10'!Valuation_Month=6,"HY",IF('GLS 2024_10'!Valuation_Month=3,"Q1",IF('GLS 2024_10'!Valuation_Month=9,"Q3",TEXT('GLS 2024_10'!Valuation_Date,"MMM"))))) &amp;" " &amp; TEXT('GLS 2024_10'!Valuation_Date,"YYYY")&amp;" LCSM"</definedName>
    <definedName name="LCSM_Header_Label" localSheetId="1">IF('GLS 2024_11'!Valuation_Month=12,"FY",IF('GLS 2024_11'!Valuation_Month=6,"HY",IF('GLS 2024_11'!Valuation_Month=3,"Q1",IF('GLS 2024_11'!Valuation_Month=9,"Q3",TEXT('GLS 2024_11'!Valuation_Date,"MMM"))))) &amp;" " &amp; TEXT('GLS 2024_11'!Valuation_Date,"YYYY")&amp;" LCSM"</definedName>
    <definedName name="LCSM_Header_Label">IF(Valuation_Month=12,"FY",IF(Valuation_Month=6,"HY",IF(Valuation_Month=3,"Q1",IF(Valuation_Month=9,"Q3",TEXT(Valuation_Date,"MMM"))))) &amp;" " &amp; TEXT(Valuation_Date,"YYYY")&amp;" LCSM"</definedName>
    <definedName name="Ld">#REF!</definedName>
    <definedName name="LDG_NO">#REF!</definedName>
    <definedName name="lea" localSheetId="0">#REF!</definedName>
    <definedName name="lea" localSheetId="1">#REF!</definedName>
    <definedName name="lea">#REF!</definedName>
    <definedName name="Leading" localSheetId="0">#REF!</definedName>
    <definedName name="Leading" localSheetId="1">#REF!</definedName>
    <definedName name="Leading">#REF!</definedName>
    <definedName name="LEAP_Exp_Var" localSheetId="0">#REF!</definedName>
    <definedName name="LEAP_Exp_Var" localSheetId="1">#REF!</definedName>
    <definedName name="LEAP_Exp_Var">#REF!</definedName>
    <definedName name="Lease_end_date_calc">#REF!</definedName>
    <definedName name="Lease_Liability_ReportingDate">#REF!</definedName>
    <definedName name="Leasehold_g1">#REF!</definedName>
    <definedName name="Leasehold_g4">#REF!</definedName>
    <definedName name="LEASES">#REF!</definedName>
    <definedName name="Leave" localSheetId="0">#REF!</definedName>
    <definedName name="Leave" localSheetId="1">#REF!</definedName>
    <definedName name="Leave">#REF!</definedName>
    <definedName name="leavemealone" localSheetId="0">#REF!</definedName>
    <definedName name="leavemealone" localSheetId="1">#REF!</definedName>
    <definedName name="leavemealone">#REF!</definedName>
    <definedName name="leaver2" localSheetId="0">#REF!</definedName>
    <definedName name="leaver2" localSheetId="1">#REF!</definedName>
    <definedName name="leaver2">#REF!</definedName>
    <definedName name="leavers" localSheetId="0">#REF!</definedName>
    <definedName name="leavers" localSheetId="1">#REF!</definedName>
    <definedName name="leavers">#REF!</definedName>
    <definedName name="leavey" localSheetId="0">#REF!</definedName>
    <definedName name="leavey" localSheetId="1">#REF!</definedName>
    <definedName name="leavey">#REF!</definedName>
    <definedName name="LEDG_ERR">#REF!</definedName>
    <definedName name="LEDG_TOT">#REF!</definedName>
    <definedName name="Left_box_capital" localSheetId="0">#REF!</definedName>
    <definedName name="Left_box_capital" localSheetId="1">#REF!</definedName>
    <definedName name="Left_box_capital">#REF!</definedName>
    <definedName name="Left_box_capital_APE">#REF!</definedName>
    <definedName name="Left_box_capital_APE2">#REF!</definedName>
    <definedName name="Left_box_capital2">#REF!</definedName>
    <definedName name="Lending">#REF!</definedName>
    <definedName name="let">#REF!</definedName>
    <definedName name="lev_fcf_rate">#REF!</definedName>
    <definedName name="Levels" localSheetId="0">#REF!</definedName>
    <definedName name="Levels" localSheetId="1">#REF!</definedName>
    <definedName name="Levels">#REF!</definedName>
    <definedName name="levy" localSheetId="0">#REF!</definedName>
    <definedName name="levy" localSheetId="1">#REF!</definedName>
    <definedName name="levy">#REF!</definedName>
    <definedName name="LI_Activity">#REF!</definedName>
    <definedName name="Liabilities" localSheetId="0">#REF!</definedName>
    <definedName name="Liabilities" localSheetId="1">#REF!</definedName>
    <definedName name="Liabilities">#REF!</definedName>
    <definedName name="LiabList" localSheetId="0">#REF!</definedName>
    <definedName name="LiabList" localSheetId="1">#REF!</definedName>
    <definedName name="LiabList">#REF!</definedName>
    <definedName name="LiabListTop">#REF!</definedName>
    <definedName name="Libor">#REF!</definedName>
    <definedName name="license">#REF!</definedName>
    <definedName name="Life">#REF!</definedName>
    <definedName name="Life控制保費">#REF!</definedName>
    <definedName name="lik" localSheetId="0">#REF!</definedName>
    <definedName name="lik" localSheetId="1">#REF!</definedName>
    <definedName name="lik">#REF!</definedName>
    <definedName name="limcount" hidden="1">1</definedName>
    <definedName name="LinearCommission" localSheetId="0">#REF!</definedName>
    <definedName name="LinearCommission" localSheetId="1">#REF!</definedName>
    <definedName name="LinearCommission">#REF!</definedName>
    <definedName name="Link" localSheetId="0">#REF!</definedName>
    <definedName name="Link" localSheetId="1">#REF!</definedName>
    <definedName name="Link">#REF!</definedName>
    <definedName name="lip" localSheetId="0">#REF!</definedName>
    <definedName name="lip" localSheetId="1">#REF!</definedName>
    <definedName name="lip">#REF!</definedName>
    <definedName name="Liq_p">#REF!</definedName>
    <definedName name="list">#REF!</definedName>
    <definedName name="List_Periods">#REF!</definedName>
    <definedName name="LISTCELL" localSheetId="0">#REF!</definedName>
    <definedName name="LISTCELL" localSheetId="1">#REF!</definedName>
    <definedName name="LISTCELL">#REF!</definedName>
    <definedName name="ListeAge" localSheetId="0">#REF!:OFFSET(#REF!,#REF!-1,0)</definedName>
    <definedName name="ListeAge" localSheetId="1">#REF!:OFFSET(#REF!,#REF!-1,0)</definedName>
    <definedName name="ListeAge">#REF!:OFFSET(#REF!,#REF!-1,0)</definedName>
    <definedName name="ListeCapitalMinimum" localSheetId="0">#REF!:OFFSET(#REF!,#REF!-1,40)</definedName>
    <definedName name="ListeCapitalMinimum" localSheetId="1">#REF!:OFFSET(#REF!,#REF!-1,40)</definedName>
    <definedName name="ListeCapitalMinimum">#REF!:OFFSET(#REF!,#REF!-1,40)</definedName>
    <definedName name="ListeCapitalMinimumPP" localSheetId="0">#REF!:OFFSET(#REF!,#REF!-1,40)</definedName>
    <definedName name="ListeCapitalMinimumPP" localSheetId="1">#REF!:OFFSET(#REF!,#REF!-1,40)</definedName>
    <definedName name="ListeCapitalMinimumPP">#REF!:OFFSET(#REF!,#REF!-1,40)</definedName>
    <definedName name="ListeCapitalMinimumPU">#REF!:OFFSET(#REF!,#REF!-1,41)</definedName>
    <definedName name="ListeDateNaissance">#REF!:OFFSET(#REF!,#REF!-1,0)</definedName>
    <definedName name="ListeDureePaiement" localSheetId="0">#REF!</definedName>
    <definedName name="ListeDureePaiement" localSheetId="1">#REF!</definedName>
    <definedName name="ListeDureePaiement">#REF!</definedName>
    <definedName name="lit">#REF!</definedName>
    <definedName name="LIU" localSheetId="0" hidden="1">{#N/A,#N/A,FALSE,"Prem Report - Pru"}</definedName>
    <definedName name="LIU" localSheetId="1" hidden="1">{#N/A,#N/A,FALSE,"Prem Report - Pru"}</definedName>
    <definedName name="LIU" hidden="1">{#N/A,#N/A,FALSE,"Prem Report - Pru"}</definedName>
    <definedName name="LivAnn_VNB">#REF!</definedName>
    <definedName name="lj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ljoh" localSheetId="0">OIL &amp;#REF!</definedName>
    <definedName name="ljoh" localSheetId="1">OIL &amp;#REF!</definedName>
    <definedName name="ljoh">OIL &amp;#REF!</definedName>
    <definedName name="lk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lkjgfsde" localSheetId="0" hidden="1">{#N/A,#N/A,FALSE,"Aging Summary";#N/A,#N/A,FALSE,"Ratio Analysis";#N/A,#N/A,FALSE,"Test 120 Day Accts";#N/A,#N/A,FALSE,"Tickmarks"}</definedName>
    <definedName name="lkjgfsde" localSheetId="1" hidden="1">{#N/A,#N/A,FALSE,"Aging Summary";#N/A,#N/A,FALSE,"Ratio Analysis";#N/A,#N/A,FALSE,"Test 120 Day Accts";#N/A,#N/A,FALSE,"Tickmarks"}</definedName>
    <definedName name="lkjgfsde" hidden="1">{#N/A,#N/A,FALSE,"Aging Summary";#N/A,#N/A,FALSE,"Ratio Analysis";#N/A,#N/A,FALSE,"Test 120 Day Accts";#N/A,#N/A,FALSE,"Tickmarks"}</definedName>
    <definedName name="lkyhjk" localSheetId="0">#REF!</definedName>
    <definedName name="lkyhjk" localSheetId="1">#REF!</definedName>
    <definedName name="lkyhjk">#REF!</definedName>
    <definedName name="ll" localSheetId="0" hidden="1">{#N/A,#N/A,FALSE,"Aging Summary";#N/A,#N/A,FALSE,"Ratio Analysis";#N/A,#N/A,FALSE,"Test 120 Day Accts";#N/A,#N/A,FALSE,"Tickmarks"}</definedName>
    <definedName name="ll" localSheetId="1" hidden="1">{#N/A,#N/A,FALSE,"Aging Summary";#N/A,#N/A,FALSE,"Ratio Analysis";#N/A,#N/A,FALSE,"Test 120 Day Accts";#N/A,#N/A,FALSE,"Tickmarks"}</definedName>
    <definedName name="ll" hidden="1">{#N/A,#N/A,FALSE,"Aging Summary";#N/A,#N/A,FALSE,"Ratio Analysis";#N/A,#N/A,FALSE,"Test 120 Day Accts";#N/A,#N/A,FALSE,"Tickmarks"}</definedName>
    <definedName name="llll" localSheetId="0">#REF!</definedName>
    <definedName name="llll" localSheetId="1">#REF!</definedName>
    <definedName name="llll">#REF!</definedName>
    <definedName name="LLP" localSheetId="0">#REF!</definedName>
    <definedName name="LLP" localSheetId="1">#REF!</definedName>
    <definedName name="LLP">#REF!</definedName>
    <definedName name="LLPSCH" localSheetId="0">#REF!</definedName>
    <definedName name="LLPSCH" localSheetId="1">#REF!</definedName>
    <definedName name="LLPSCH">#REF!</definedName>
    <definedName name="LLPSCH2">#REF!</definedName>
    <definedName name="LLPSCH3">#REF!</definedName>
    <definedName name="lmkiok" localSheetId="0" hidden="1">{#N/A,#N/A,FALSE,"Aging Summary";#N/A,#N/A,FALSE,"Ratio Analysis";#N/A,#N/A,FALSE,"Test 120 Day Accts";#N/A,#N/A,FALSE,"Tickmarks"}</definedName>
    <definedName name="lmkiok" localSheetId="1" hidden="1">{#N/A,#N/A,FALSE,"Aging Summary";#N/A,#N/A,FALSE,"Ratio Analysis";#N/A,#N/A,FALSE,"Test 120 Day Accts";#N/A,#N/A,FALSE,"Tickmarks"}</definedName>
    <definedName name="lmkiok" hidden="1">{#N/A,#N/A,FALSE,"Aging Summary";#N/A,#N/A,FALSE,"Ratio Analysis";#N/A,#N/A,FALSE,"Test 120 Day Accts";#N/A,#N/A,FALSE,"Tickmarks"}</definedName>
    <definedName name="lo" localSheetId="0" hidden="1">{"Frgen",#N/A,FALSE,"A";"Résu",#N/A,FALSE,"A"}</definedName>
    <definedName name="lo" localSheetId="1" hidden="1">{"Frgen",#N/A,FALSE,"A";"Résu",#N/A,FALSE,"A"}</definedName>
    <definedName name="lo" hidden="1">{"Frgen",#N/A,FALSE,"A";"Résu",#N/A,FALSE,"A"}</definedName>
    <definedName name="loading">#REF!</definedName>
    <definedName name="Loading1">#REF!</definedName>
    <definedName name="loading2">#REF!</definedName>
    <definedName name="loading3">#REF!</definedName>
    <definedName name="loadingT">#REF!</definedName>
    <definedName name="loan">#REF!</definedName>
    <definedName name="Loan_Amount" localSheetId="0">#REF!</definedName>
    <definedName name="Loan_Amount" localSheetId="1">#REF!</definedName>
    <definedName name="Loan_Amount">#REF!</definedName>
    <definedName name="Loan_Start" localSheetId="0">#REF!</definedName>
    <definedName name="Loan_Start" localSheetId="1">#REF!</definedName>
    <definedName name="Loan_Start">#REF!</definedName>
    <definedName name="Loan_Years" localSheetId="0">#REF!</definedName>
    <definedName name="Loan_Years" localSheetId="1">#REF!</definedName>
    <definedName name="Loan_Years">#REF!</definedName>
    <definedName name="LoanD">#REF!</definedName>
    <definedName name="loandetails">#REF!</definedName>
    <definedName name="LoanGraphData">#REF!</definedName>
    <definedName name="loanmanager">#REF!</definedName>
    <definedName name="Loans_to_corporate_entities_and_other_organizations">#REF!</definedName>
    <definedName name="loans_to_individuals">#REF!</definedName>
    <definedName name="Local_Required_Capital_Base">#REF!</definedName>
    <definedName name="Local_Required_Capital_Impacts">#REF!</definedName>
    <definedName name="Location_Annual">#REF!</definedName>
    <definedName name="loloo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lolool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longha_ytd">#REF!</definedName>
    <definedName name="loo" localSheetId="0" hidden="1">{"Frgen",#N/A,FALSE,"A";"Résu",#N/A,FALSE,"A"}</definedName>
    <definedName name="loo" localSheetId="1" hidden="1">{"Frgen",#N/A,FALSE,"A";"Résu",#N/A,FALSE,"A"}</definedName>
    <definedName name="loo" hidden="1">{"Frgen",#N/A,FALSE,"A";"Résu",#N/A,FALSE,"A"}</definedName>
    <definedName name="looi" localSheetId="0" hidden="1">{"Frgen",#N/A,FALSE,"A";"Résu",#N/A,FALSE,"A"}</definedName>
    <definedName name="looi" localSheetId="1" hidden="1">{"Frgen",#N/A,FALSE,"A";"Résu",#N/A,FALSE,"A"}</definedName>
    <definedName name="looi" hidden="1">{"Frgen",#N/A,FALSE,"A";"Résu",#N/A,FALSE,"A"}</definedName>
    <definedName name="look_up">#REF!</definedName>
    <definedName name="lookup" localSheetId="0">#REF!</definedName>
    <definedName name="lookup" localSheetId="1">#REF!</definedName>
    <definedName name="lookup">#REF!</definedName>
    <definedName name="Lookup1">#REF!</definedName>
    <definedName name="LOOP_A">#REF!</definedName>
    <definedName name="LOOP_A1">#REF!</definedName>
    <definedName name="LOOP_B">#REF!</definedName>
    <definedName name="LOOP_B1">#REF!</definedName>
    <definedName name="LOOP_C">#REF!</definedName>
    <definedName name="LOOP_C1">#REF!</definedName>
    <definedName name="LOOP_D">#REF!</definedName>
    <definedName name="LOOP_D1">#REF!</definedName>
    <definedName name="LOOP_E">#REF!</definedName>
    <definedName name="LOOP_E1">#REF!</definedName>
    <definedName name="LOOP_F">#REF!</definedName>
    <definedName name="LOOP_F1">#REF!</definedName>
    <definedName name="LOOP_H">#REF!</definedName>
    <definedName name="LOOP_H1">#REF!</definedName>
    <definedName name="Low_Buzz_Growth" localSheetId="0">#REF!</definedName>
    <definedName name="Low_Buzz_Growth" localSheetId="1">#REF!</definedName>
    <definedName name="Low_Buzz_Growth">#REF!</definedName>
    <definedName name="lplp" hidden="1">{"YTDACT1",#N/A,TRUE,"YTDACTAUST";"YTDACT2",#N/A,TRUE,"YTDACTAUST";"YTDACT3",#N/A,TRUE,"YTDACTAUST";"CCTR",#N/A,TRUE,"YTDACTCC"}</definedName>
    <definedName name="LR" localSheetId="0">#REF!</definedName>
    <definedName name="LR" localSheetId="1">#REF!</definedName>
    <definedName name="LR">#REF!</definedName>
    <definedName name="LSI_F_VNB" localSheetId="0">#REF!</definedName>
    <definedName name="LSI_F_VNB" localSheetId="1">#REF!</definedName>
    <definedName name="LSI_F_VNB">#REF!</definedName>
    <definedName name="LSI_IH_VNB" localSheetId="0">#REF!</definedName>
    <definedName name="LSI_IH_VNB" localSheetId="1">#REF!</definedName>
    <definedName name="LSI_IH_VNB">#REF!</definedName>
    <definedName name="LSI_OP">#REF!</definedName>
    <definedName name="LSIRS" localSheetId="0">#REF!</definedName>
    <definedName name="LSIRS" localSheetId="1">#REF!</definedName>
    <definedName name="LSIRS">#REF!</definedName>
    <definedName name="LSIs" localSheetId="0">#REF!</definedName>
    <definedName name="LSIs" localSheetId="1">#REF!</definedName>
    <definedName name="LSIs">#REF!</definedName>
    <definedName name="LTC">#REF!</definedName>
    <definedName name="LTP">#REF!</definedName>
    <definedName name="LTR_Reserve">#REF!</definedName>
    <definedName name="luan" hidden="1">{"'Sheet1'!$L$16"}</definedName>
    <definedName name="LV" hidden="1">{"'Sheet1'!$L$16"}</definedName>
    <definedName name="LXTPRV" localSheetId="0">#REF!</definedName>
    <definedName name="LXTPRV" localSheetId="1">#REF!</definedName>
    <definedName name="LXTPRV">#REF!</definedName>
    <definedName name="m">#REF!</definedName>
    <definedName name="M_Con_Exp_Var" localSheetId="0">#REF!</definedName>
    <definedName name="M_Con_Exp_Var" localSheetId="1">#REF!</definedName>
    <definedName name="M_Con_Exp_Var">#REF!</definedName>
    <definedName name="M_days">#REF!</definedName>
    <definedName name="M_rate">#REF!</definedName>
    <definedName name="m2m">#REF!</definedName>
    <definedName name="M2PART1">#REF!</definedName>
    <definedName name="M2PART3">#REF!</definedName>
    <definedName name="Macro1">#REF!</definedName>
    <definedName name="Macro10">#REF!</definedName>
    <definedName name="Macro11">#REF!</definedName>
    <definedName name="Macro12">#REF!</definedName>
    <definedName name="Macro13">#REF!</definedName>
    <definedName name="Macro14">#REF!</definedName>
    <definedName name="Macro15">#REF!</definedName>
    <definedName name="Macro16">#REF!</definedName>
    <definedName name="Macro17">#REF!</definedName>
    <definedName name="Macro18">#REF!</definedName>
    <definedName name="Macro19">#REF!</definedName>
    <definedName name="Macro2">#REF!</definedName>
    <definedName name="Macro20">#REF!</definedName>
    <definedName name="Macro21">#REF!</definedName>
    <definedName name="Macro22">#REF!</definedName>
    <definedName name="Macro23">#REF!</definedName>
    <definedName name="Macro24">#REF!</definedName>
    <definedName name="Macro25">#REF!</definedName>
    <definedName name="Macro26">#REF!</definedName>
    <definedName name="Macro27">#REF!</definedName>
    <definedName name="Macro28">#REF!</definedName>
    <definedName name="Macro29">#REF!</definedName>
    <definedName name="Macro3">#REF!</definedName>
    <definedName name="Macro30">#REF!</definedName>
    <definedName name="Macro31">#REF!</definedName>
    <definedName name="Macro32">#REF!</definedName>
    <definedName name="Macro33">#REF!</definedName>
    <definedName name="Macro4">#REF!</definedName>
    <definedName name="Macro5">#REF!</definedName>
    <definedName name="Macro6">#REF!</definedName>
    <definedName name="Macro7">#REF!</definedName>
    <definedName name="Macro8">#REF!</definedName>
    <definedName name="Macro9">#REF!</definedName>
    <definedName name="Madam" localSheetId="0">#REF!</definedName>
    <definedName name="Madam" localSheetId="1">#REF!</definedName>
    <definedName name="Madam">#REF!</definedName>
    <definedName name="Maersk" localSheetId="0">#REF!</definedName>
    <definedName name="Maersk" localSheetId="1">#REF!</definedName>
    <definedName name="Maersk">#REF!</definedName>
    <definedName name="MAIN">#REF!</definedName>
    <definedName name="Main_Exp_Var" localSheetId="0">#REF!</definedName>
    <definedName name="Main_Exp_Var" localSheetId="1">#REF!</definedName>
    <definedName name="Main_Exp_Var">#REF!</definedName>
    <definedName name="MAIN_MENU" localSheetId="0">#REF!</definedName>
    <definedName name="MAIN_MENU" localSheetId="1">#REF!</definedName>
    <definedName name="MAIN_MENU">#REF!</definedName>
    <definedName name="Mal_10yr">#REF!</definedName>
    <definedName name="MALT" localSheetId="0">#REF!</definedName>
    <definedName name="MALT" localSheetId="1">#REF!</definedName>
    <definedName name="MALT">#REF!</definedName>
    <definedName name="mama" localSheetId="0">#REF!</definedName>
    <definedName name="mama" localSheetId="1">#REF!</definedName>
    <definedName name="mama">#REF!</definedName>
    <definedName name="MAMEN">#REF!</definedName>
    <definedName name="MANM">#REF!</definedName>
    <definedName name="Mar">#REF!</definedName>
    <definedName name="Mar_2001">#REF!</definedName>
    <definedName name="Mar_2002">#REF!</definedName>
    <definedName name="marc">#REF!</definedName>
    <definedName name="March" localSheetId="0">#REF!</definedName>
    <definedName name="March" localSheetId="1">#REF!</definedName>
    <definedName name="March">#REF!</definedName>
    <definedName name="March1" localSheetId="0">#REF!</definedName>
    <definedName name="March1" localSheetId="1">#REF!</definedName>
    <definedName name="March1">#REF!</definedName>
    <definedName name="March2" localSheetId="0">#REF!</definedName>
    <definedName name="March2" localSheetId="1">#REF!</definedName>
    <definedName name="March2">#REF!</definedName>
    <definedName name="marchbasic">#REF!</definedName>
    <definedName name="marchdeduct">#REF!</definedName>
    <definedName name="Marchdeductions">#REF!</definedName>
    <definedName name="marded">#REF!</definedName>
    <definedName name="MARKETING" localSheetId="0">#REF!</definedName>
    <definedName name="MARKETING" localSheetId="1">#REF!</definedName>
    <definedName name="MARKETING">#REF!</definedName>
    <definedName name="MarketValues" localSheetId="0">#REF!</definedName>
    <definedName name="MarketValues" localSheetId="1">#REF!</definedName>
    <definedName name="MarketValues">#REF!</definedName>
    <definedName name="mart" localSheetId="0">#REF!</definedName>
    <definedName name="mart" localSheetId="1">#REF!</definedName>
    <definedName name="mart">#REF!</definedName>
    <definedName name="martin" hidden="1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MAS">#REF!</definedName>
    <definedName name="Master" localSheetId="0">#REF!</definedName>
    <definedName name="Master" localSheetId="1">#REF!</definedName>
    <definedName name="Master">#REF!</definedName>
    <definedName name="master1" localSheetId="0">#REF!</definedName>
    <definedName name="master1" localSheetId="1">#REF!</definedName>
    <definedName name="master1">#REF!</definedName>
    <definedName name="Master2" localSheetId="0">#REF!</definedName>
    <definedName name="Master2" localSheetId="1">#REF!</definedName>
    <definedName name="Master2">#REF!</definedName>
    <definedName name="MasteReport">#REF!</definedName>
    <definedName name="Masthead">#REF!</definedName>
    <definedName name="mat">#REF!</definedName>
    <definedName name="Mat_Guar_Res">#REF!</definedName>
    <definedName name="Mat_Not_Paid_Adj">#REF!</definedName>
    <definedName name="MATBONUS" localSheetId="0">#REF!</definedName>
    <definedName name="MATBONUS" localSheetId="1">#REF!</definedName>
    <definedName name="MATBONUS">#REF!</definedName>
    <definedName name="Matrix">#REF!</definedName>
    <definedName name="Maturity_Adj">#REF!</definedName>
    <definedName name="maturity_amounts">#REF!</definedName>
    <definedName name="maturity_numbers">#REF!</definedName>
    <definedName name="Max_RP_VNB" localSheetId="0">#REF!</definedName>
    <definedName name="Max_RP_VNB" localSheetId="1">#REF!</definedName>
    <definedName name="Max_RP_VNB">#REF!</definedName>
    <definedName name="Max_SP_VNB" localSheetId="0">#REF!</definedName>
    <definedName name="Max_SP_VNB" localSheetId="1">#REF!</definedName>
    <definedName name="Max_SP_VNB">#REF!</definedName>
    <definedName name="MaxPAYErate">#REF!</definedName>
    <definedName name="May" localSheetId="0">#REF!</definedName>
    <definedName name="May" localSheetId="1">#REF!</definedName>
    <definedName name="May">#REF!</definedName>
    <definedName name="May_2001">#REF!</definedName>
    <definedName name="May_2002">#REF!</definedName>
    <definedName name="maybasic" localSheetId="0">#REF!</definedName>
    <definedName name="maybasic" localSheetId="1">#REF!</definedName>
    <definedName name="maybasic">#REF!</definedName>
    <definedName name="MayClr09" localSheetId="0">#REF!</definedName>
    <definedName name="MayClr09" localSheetId="1">#REF!</definedName>
    <definedName name="MayClr09">#REF!</definedName>
    <definedName name="MayClr9" localSheetId="0">#REF!</definedName>
    <definedName name="MayClr9" localSheetId="1">#REF!</definedName>
    <definedName name="MayClr9">#REF!</definedName>
    <definedName name="mayded">#REF!</definedName>
    <definedName name="maydeduct" localSheetId="0">#REF!</definedName>
    <definedName name="maydeduct" localSheetId="1">#REF!</definedName>
    <definedName name="maydeduct">#REF!</definedName>
    <definedName name="Maytax" localSheetId="0">#REF!</definedName>
    <definedName name="Maytax" localSheetId="1">#REF!</definedName>
    <definedName name="Maytax">#REF!</definedName>
    <definedName name="mayy" localSheetId="0">#REF!</definedName>
    <definedName name="mayy" localSheetId="1">#REF!</definedName>
    <definedName name="mayy">#REF!</definedName>
    <definedName name="mb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mbe">#REF!</definedName>
    <definedName name="mbm" hidden="1">{"'Sheet1'!$L$16"}</definedName>
    <definedName name="MBR_340">#REF!</definedName>
    <definedName name="MBR_341">#REF!</definedName>
    <definedName name="MBR_342">#REF!</definedName>
    <definedName name="MBR_343">#REF!</definedName>
    <definedName name="MBR_344">#REF!</definedName>
    <definedName name="MBR_345">#REF!</definedName>
    <definedName name="MBR_346">#REF!</definedName>
    <definedName name="MBR_347">#REF!</definedName>
    <definedName name="MBR_348">#REF!</definedName>
    <definedName name="MBR_349">#REF!</definedName>
    <definedName name="MBR_350">#REF!</definedName>
    <definedName name="MBR_351">#REF!</definedName>
    <definedName name="MBR_352">#REF!</definedName>
    <definedName name="MBR_353">#REF!</definedName>
    <definedName name="mc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MCP" localSheetId="0">#REF!</definedName>
    <definedName name="MCP" localSheetId="1">#REF!</definedName>
    <definedName name="MCP">#REF!</definedName>
    <definedName name="MCP_APE" localSheetId="0">#REF!</definedName>
    <definedName name="MCP_APE" localSheetId="1">#REF!</definedName>
    <definedName name="MCP_APE">#REF!</definedName>
    <definedName name="MCP_APE2" localSheetId="0">#REF!</definedName>
    <definedName name="MCP_APE2" localSheetId="1">#REF!</definedName>
    <definedName name="MCP_APE2">#REF!</definedName>
    <definedName name="MCV">#REF!</definedName>
    <definedName name="MCV_APE">#REF!</definedName>
    <definedName name="MCV_APE2">#REF!</definedName>
    <definedName name="MD_S_OFFICE">#REF!</definedName>
    <definedName name="mdec">#REF!</definedName>
    <definedName name="MEAL">#REF!</definedName>
    <definedName name="MEANS">#REF!</definedName>
    <definedName name="Measure">#REF!</definedName>
    <definedName name="MenuForm">#REF!</definedName>
    <definedName name="mergedexps">#REF!</definedName>
    <definedName name="Merlot">#REF!</definedName>
    <definedName name="Meth_Chg_Exp_Var">#REF!</definedName>
    <definedName name="Method">#REF!</definedName>
    <definedName name="Mexico" localSheetId="0">#REF!</definedName>
    <definedName name="Mexico" localSheetId="1">#REF!</definedName>
    <definedName name="Mexico">#REF!</definedName>
    <definedName name="MF_down">#REF!</definedName>
    <definedName name="MF_monthly_results" localSheetId="0">#REF!</definedName>
    <definedName name="MF_monthly_results" localSheetId="1">#REF!</definedName>
    <definedName name="MF_monthly_results">#REF!</definedName>
    <definedName name="MF_Plan_2003_monthly" localSheetId="0">#REF!</definedName>
    <definedName name="MF_Plan_2003_monthly" localSheetId="1">#REF!</definedName>
    <definedName name="MF_Plan_2003_monthly">#REF!</definedName>
    <definedName name="MF_PLAN_2003_YTD" localSheetId="0">#REF!</definedName>
    <definedName name="MF_PLAN_2003_YTD" localSheetId="1">#REF!</definedName>
    <definedName name="MF_PLAN_2003_YTD">#REF!</definedName>
    <definedName name="MF_prior_year_ytd">#REF!</definedName>
    <definedName name="MF_Up">#REF!</definedName>
    <definedName name="MF_ytd_results" localSheetId="0">#REF!</definedName>
    <definedName name="MF_ytd_results" localSheetId="1">#REF!</definedName>
    <definedName name="MF_ytd_results">#REF!</definedName>
    <definedName name="MFHb1">#REF!</definedName>
    <definedName name="MFHb10">#REF!</definedName>
    <definedName name="mfhb11">#REF!</definedName>
    <definedName name="MFHb12">#REF!</definedName>
    <definedName name="MFHb13">#REF!</definedName>
    <definedName name="MFHb14">#REF!</definedName>
    <definedName name="mfhb15">#REF!</definedName>
    <definedName name="mfhb16">#REF!</definedName>
    <definedName name="mfhb17">#REF!</definedName>
    <definedName name="MFHb18">#REF!</definedName>
    <definedName name="MFHB19">#REF!</definedName>
    <definedName name="MFHb2">#REF!</definedName>
    <definedName name="MFHb23">#REF!</definedName>
    <definedName name="MFHb3">#REF!</definedName>
    <definedName name="MFHb4">#REF!</definedName>
    <definedName name="MFHb5">#REF!</definedName>
    <definedName name="MFHb6">#REF!</definedName>
    <definedName name="MFHb7">#REF!</definedName>
    <definedName name="MFHb8">#REF!</definedName>
    <definedName name="MFHb9">#REF!</definedName>
    <definedName name="MFHL1">#REF!</definedName>
    <definedName name="MFHL10">#REF!</definedName>
    <definedName name="MFHL11">#REF!</definedName>
    <definedName name="MFHL12">#REF!</definedName>
    <definedName name="MFHL13">#REF!</definedName>
    <definedName name="MFHL14">#REF!</definedName>
    <definedName name="MFHL15">#REF!</definedName>
    <definedName name="MFHL16">#REF!</definedName>
    <definedName name="MFHL17">#REF!</definedName>
    <definedName name="MFHL18">#REF!</definedName>
    <definedName name="mfhl19">#REF!</definedName>
    <definedName name="MFHL2">#REF!</definedName>
    <definedName name="MFHL23">#REF!</definedName>
    <definedName name="MFHL3">#REF!</definedName>
    <definedName name="MFHL4">#REF!</definedName>
    <definedName name="MFHL5">#REF!</definedName>
    <definedName name="MFHL6">#REF!</definedName>
    <definedName name="MFHL7">#REF!</definedName>
    <definedName name="MFHL8">#REF!</definedName>
    <definedName name="MFHL9">#REF!</definedName>
    <definedName name="Mfive" localSheetId="0">#REF!</definedName>
    <definedName name="Mfive" localSheetId="1">#REF!</definedName>
    <definedName name="Mfive">#REF!</definedName>
    <definedName name="Mfour" localSheetId="0">#REF!</definedName>
    <definedName name="Mfour" localSheetId="1">#REF!</definedName>
    <definedName name="Mfour">#REF!</definedName>
    <definedName name="mg">#REF!</definedName>
    <definedName name="mgtac" localSheetId="0" hidden="1">{#N/A,#N/A,FALSE,"Aging Summary";#N/A,#N/A,FALSE,"Ratio Analysis";#N/A,#N/A,FALSE,"Test 120 Day Accts";#N/A,#N/A,FALSE,"Tickmarks"}</definedName>
    <definedName name="mgtac" localSheetId="1" hidden="1">{#N/A,#N/A,FALSE,"Aging Summary";#N/A,#N/A,FALSE,"Ratio Analysis";#N/A,#N/A,FALSE,"Test 120 Day Accts";#N/A,#N/A,FALSE,"Tickmarks"}</definedName>
    <definedName name="mgtac" hidden="1">{#N/A,#N/A,FALSE,"Aging Summary";#N/A,#N/A,FALSE,"Ratio Analysis";#N/A,#N/A,FALSE,"Test 120 Day Accts";#N/A,#N/A,FALSE,"Tickmarks"}</definedName>
    <definedName name="mgtac1" localSheetId="0" hidden="1">{#N/A,#N/A,FALSE,"Aging Summary";#N/A,#N/A,FALSE,"Ratio Analysis";#N/A,#N/A,FALSE,"Test 120 Day Accts";#N/A,#N/A,FALSE,"Tickmarks"}</definedName>
    <definedName name="mgtac1" localSheetId="1" hidden="1">{#N/A,#N/A,FALSE,"Aging Summary";#N/A,#N/A,FALSE,"Ratio Analysis";#N/A,#N/A,FALSE,"Test 120 Day Accts";#N/A,#N/A,FALSE,"Tickmarks"}</definedName>
    <definedName name="mgtac1" hidden="1">{#N/A,#N/A,FALSE,"Aging Summary";#N/A,#N/A,FALSE,"Ratio Analysis";#N/A,#N/A,FALSE,"Test 120 Day Accts";#N/A,#N/A,FALSE,"Tickmarks"}</definedName>
    <definedName name="MID">#REF!</definedName>
    <definedName name="mil">#REF!</definedName>
    <definedName name="milk" localSheetId="0">#REF!</definedName>
    <definedName name="milk" localSheetId="1">#REF!</definedName>
    <definedName name="milk">#REF!</definedName>
    <definedName name="Million">#REF!</definedName>
    <definedName name="MIN">#REF!</definedName>
    <definedName name="mincash" localSheetId="0">#REF!</definedName>
    <definedName name="mincash" localSheetId="1">#REF!</definedName>
    <definedName name="mincash">#REF!</definedName>
    <definedName name="Minority_Interest" localSheetId="0">#REF!</definedName>
    <definedName name="Minority_Interest" localSheetId="1">#REF!</definedName>
    <definedName name="Minority_Interest">#REF!</definedName>
    <definedName name="MinRev">#REF!</definedName>
    <definedName name="MIS_Adj_Grp">#REF!</definedName>
    <definedName name="MIS_BU">#REF!</definedName>
    <definedName name="MIS_bus_source">#REF!</definedName>
    <definedName name="MIS_CER_M">#REF!</definedName>
    <definedName name="MIS_CERm">#REF!</definedName>
    <definedName name="MIS_Channel">#REF!</definedName>
    <definedName name="MIS_Class">#REF!</definedName>
    <definedName name="MIS_GBP_CY_SPOT">#REF!</definedName>
    <definedName name="MIS_GBP_CY_YTD">#REF!</definedName>
    <definedName name="MIS_GBP_PY_SPOT">#REF!</definedName>
    <definedName name="MIS_GBP_PY_YTD">#REF!</definedName>
    <definedName name="MIS_KPI">#REF!</definedName>
    <definedName name="MIS_KPI_no">#REF!</definedName>
    <definedName name="MIS_LBU">#REF!</definedName>
    <definedName name="MIS_LC">#REF!</definedName>
    <definedName name="MIS_LC_M_JV">#REF!</definedName>
    <definedName name="MIS_LoB">#REF!</definedName>
    <definedName name="MIS_Month">#REF!</definedName>
    <definedName name="MIS_PPT">#REF!</definedName>
    <definedName name="MIS_Premium">#REF!</definedName>
    <definedName name="MIS_PrIGM">#REF!</definedName>
    <definedName name="MIS_Prod_Fund_Type">#REF!</definedName>
    <definedName name="MIS_Prod_Line">#REF!</definedName>
    <definedName name="MIS_ProductFund">#REF!</definedName>
    <definedName name="MIS_ProductLine">#REF!</definedName>
    <definedName name="MIS_Qtr">#REF!</definedName>
    <definedName name="MIS_Quarter">#REF!</definedName>
    <definedName name="MIS_Src_Nature">#REF!</definedName>
    <definedName name="MIS_Value">#REF!</definedName>
    <definedName name="MIS_Year">#REF!</definedName>
    <definedName name="MIS_Yr_Qtr">#REF!</definedName>
    <definedName name="Mise_a_jour_de___SEPTEMBER____verifiez">#REF!</definedName>
    <definedName name="miseàjour">"CommandButton1"</definedName>
    <definedName name="Missus" localSheetId="0">#REF!</definedName>
    <definedName name="Missus" localSheetId="1">#REF!</definedName>
    <definedName name="Missus">#REF!</definedName>
    <definedName name="mister" localSheetId="0">#REF!</definedName>
    <definedName name="mister" localSheetId="1">#REF!</definedName>
    <definedName name="mister">#REF!</definedName>
    <definedName name="mister1" localSheetId="0">#REF!</definedName>
    <definedName name="mister1" localSheetId="1">#REF!</definedName>
    <definedName name="mister1">#REF!</definedName>
    <definedName name="mju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mjui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mjy" hidden="1">#REF!</definedName>
    <definedName name="mkkk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ML_A">#REF!</definedName>
    <definedName name="mm">#REF!</definedName>
    <definedName name="MM_Exp_Var">#REF!</definedName>
    <definedName name="MMF" localSheetId="0">#REF!</definedName>
    <definedName name="MMF" localSheetId="1">#REF!</definedName>
    <definedName name="MMF">#REF!</definedName>
    <definedName name="mmm">OFFSET(#REF!,1,0,,)</definedName>
    <definedName name="MMProfit" hidden="1">{"YTDACT1",#N/A,TRUE,"YTDACTAUST";"YTDACT2",#N/A,TRUE,"YTDACTAUST";"YTDACT3",#N/A,TRUE,"YTDACTAUST";"CCTR",#N/A,TRUE,"YTDACTCC"}</definedName>
    <definedName name="mnbv" hidden="1">#REF!</definedName>
    <definedName name="MNTHS">#REF!</definedName>
    <definedName name="mo" hidden="1">{"'Sheet1'!$L$16"}</definedName>
    <definedName name="MODE_P">#REF!</definedName>
    <definedName name="Model_Comm">#REF!</definedName>
    <definedName name="moderate_level" localSheetId="0">#REF!</definedName>
    <definedName name="moderate_level" localSheetId="1">#REF!</definedName>
    <definedName name="moderate_level">#REF!</definedName>
    <definedName name="mois">#REF!</definedName>
    <definedName name="Mone" localSheetId="0">#REF!</definedName>
    <definedName name="Mone" localSheetId="1">#REF!</definedName>
    <definedName name="Mone">#REF!</definedName>
    <definedName name="Money_Market_Deposits" localSheetId="0">#REF!</definedName>
    <definedName name="Money_Market_Deposits" localSheetId="1">#REF!</definedName>
    <definedName name="Money_Market_Deposits">#REF!</definedName>
    <definedName name="Money_market_placements" localSheetId="0">#REF!</definedName>
    <definedName name="Money_market_placements" localSheetId="1">#REF!</definedName>
    <definedName name="Money_market_placements">#REF!</definedName>
    <definedName name="Monnaie">#REF!</definedName>
    <definedName name="mont" localSheetId="0">#REF!</definedName>
    <definedName name="mont" localSheetId="1">#REF!</definedName>
    <definedName name="mont">#REF!</definedName>
    <definedName name="MONTH" localSheetId="0">#REF!</definedName>
    <definedName name="MONTH" localSheetId="1">#REF!</definedName>
    <definedName name="MONTH">#REF!</definedName>
    <definedName name="Month_4">#REF!</definedName>
    <definedName name="Month_5">#REF!</definedName>
    <definedName name="month_col" localSheetId="0">#REF!</definedName>
    <definedName name="month_col" localSheetId="1">#REF!</definedName>
    <definedName name="month_col">#REF!</definedName>
    <definedName name="Month_Current">#REF!</definedName>
    <definedName name="Month_Current_Name">#REF!</definedName>
    <definedName name="MONTH_IF">#REF!</definedName>
    <definedName name="MONTH_NB">#REF!</definedName>
    <definedName name="month_num" localSheetId="0">#REF!</definedName>
    <definedName name="month_num" localSheetId="1">#REF!</definedName>
    <definedName name="month_num">#REF!</definedName>
    <definedName name="Month_number">#REF!</definedName>
    <definedName name="Month_page">#REF!</definedName>
    <definedName name="Month1">#REF!</definedName>
    <definedName name="month2">#REF!</definedName>
    <definedName name="MonthList">#REF!</definedName>
    <definedName name="Monthly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monthly_LIFEAPI">#REF!</definedName>
    <definedName name="monthly_SPI">#REF!</definedName>
    <definedName name="MonthlyNotes" localSheetId="0">#REF!</definedName>
    <definedName name="MonthlyNotes" localSheetId="1">#REF!</definedName>
    <definedName name="MonthlyNotes">#REF!</definedName>
    <definedName name="MonthlyTaxComp" localSheetId="0">#REF!</definedName>
    <definedName name="MonthlyTaxComp" localSheetId="1">#REF!</definedName>
    <definedName name="MonthlyTaxComp">#REF!</definedName>
    <definedName name="MonthName">#REF!</definedName>
    <definedName name="MonthNumber" localSheetId="0">#REF!</definedName>
    <definedName name="MonthNumber" localSheetId="1">#REF!</definedName>
    <definedName name="MonthNumber">#REF!</definedName>
    <definedName name="MonthPremCollectionRate">#REF!</definedName>
    <definedName name="months" localSheetId="0">#REF!</definedName>
    <definedName name="months" localSheetId="1">#REF!</definedName>
    <definedName name="months">#REF!</definedName>
    <definedName name="Months_for_Inforce">#REF!</definedName>
    <definedName name="MonthTax" localSheetId="0">#REF!</definedName>
    <definedName name="MonthTax" localSheetId="1">#REF!</definedName>
    <definedName name="MonthTax">#REF!</definedName>
    <definedName name="mores" localSheetId="0">#REF!</definedName>
    <definedName name="mores" localSheetId="1">#REF!</definedName>
    <definedName name="mores">#REF!</definedName>
    <definedName name="mort">#REF!</definedName>
    <definedName name="mort_table">#REF!</definedName>
    <definedName name="Mortality_Assumptions" localSheetId="0">#REF!</definedName>
    <definedName name="Mortality_Assumptions" localSheetId="1">#REF!</definedName>
    <definedName name="Mortality_Assumptions">#REF!</definedName>
    <definedName name="Mortality_Assumptions2">#REF!</definedName>
    <definedName name="Mortality_Experience">#REF!</definedName>
    <definedName name="mortb">#REF!</definedName>
    <definedName name="mos">#REF!</definedName>
    <definedName name="Mosunmola_Abudu">#REF!</definedName>
    <definedName name="moth" hidden="1">{"YTDACT1",#N/A,TRUE,"YTDACTAUST";"YTDACT2",#N/A,TRUE,"YTDACTAUST";"YTDACT3",#N/A,TRUE,"YTDACTAUST";"CCTR",#N/A,TRUE,"YTDACTCC"}</definedName>
    <definedName name="Motiv_Bonus" localSheetId="0">#REF!</definedName>
    <definedName name="Motiv_Bonus" localSheetId="1">#REF!</definedName>
    <definedName name="Motiv_Bonus">#REF!</definedName>
    <definedName name="MOUCREDIT" localSheetId="0">#REF!</definedName>
    <definedName name="MOUCREDIT" localSheetId="1">#REF!</definedName>
    <definedName name="MOUCREDIT">#REF!</definedName>
    <definedName name="MoveA" localSheetId="0">#REF!</definedName>
    <definedName name="MoveA" localSheetId="1">#REF!</definedName>
    <definedName name="MoveA">#REF!</definedName>
    <definedName name="MoveC">#REF!</definedName>
    <definedName name="MPSelected">#REF!</definedName>
    <definedName name="MRE_List">#REF!</definedName>
    <definedName name="mrp">#REF!</definedName>
    <definedName name="MTD">#REF!</definedName>
    <definedName name="MTDActualCol" localSheetId="0">#REF!</definedName>
    <definedName name="MTDActualCol" localSheetId="1">#REF!</definedName>
    <definedName name="MTDActualCol">#REF!</definedName>
    <definedName name="MTDPlanCol" localSheetId="0">#REF!</definedName>
    <definedName name="MTDPlanCol" localSheetId="1">#REF!</definedName>
    <definedName name="MTDPlanCol">#REF!</definedName>
    <definedName name="MTDPriorCol" localSheetId="0">#REF!</definedName>
    <definedName name="MTDPriorCol" localSheetId="1">#REF!</definedName>
    <definedName name="MTDPriorCol">#REF!</definedName>
    <definedName name="Mth">#REF!</definedName>
    <definedName name="MthNo" localSheetId="0">#REF!</definedName>
    <definedName name="MthNo" localSheetId="1">#REF!</definedName>
    <definedName name="MthNo">#REF!</definedName>
    <definedName name="Mthree" localSheetId="0">#REF!</definedName>
    <definedName name="Mthree" localSheetId="1">#REF!</definedName>
    <definedName name="Mthree">#REF!</definedName>
    <definedName name="MTHTXT">#REF!</definedName>
    <definedName name="Mtwo" localSheetId="0">#REF!</definedName>
    <definedName name="Mtwo" localSheetId="1">#REF!</definedName>
    <definedName name="Mtwo">#REF!</definedName>
    <definedName name="mult">#REF!</definedName>
    <definedName name="mult_sen" localSheetId="0">#REF!</definedName>
    <definedName name="mult_sen" localSheetId="1">#REF!</definedName>
    <definedName name="mult_sen">#REF!</definedName>
    <definedName name="MULTINATIONALS">#REF!</definedName>
    <definedName name="MULTINATIONALS_PH">#REF!</definedName>
    <definedName name="Multiplier">#REF!</definedName>
    <definedName name="Mustafa_Jubril">#REF!</definedName>
    <definedName name="Mutual___Federal">#REF!</definedName>
    <definedName name="Mutual_Fund_Operations__Cost_Breakdown_by_Activity">#REF!</definedName>
    <definedName name="mv" hidden="1">{"YTDACT1",#N/A,TRUE,"YTDACTAUST";"YTDACT2",#N/A,TRUE,"YTDACTAUST";"YTDACT3",#N/A,TRUE,"YTDACTAUST";"CCTR",#N/A,TRUE,"YTDACTCC"}</definedName>
    <definedName name="MVT">#REF!</definedName>
    <definedName name="mx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MYHUYEN" hidden="1">{"'Sheet1'!$L$16"}</definedName>
    <definedName name="myr" localSheetId="0">#REF!</definedName>
    <definedName name="myr" localSheetId="1">#REF!</definedName>
    <definedName name="myr">#REF!</definedName>
    <definedName name="MYRSGD" localSheetId="0">#REF!</definedName>
    <definedName name="MYRSGD" localSheetId="1">#REF!</definedName>
    <definedName name="MYRSGD">#REF!</definedName>
    <definedName name="mytk">#REF!</definedName>
    <definedName name="mz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n" localSheetId="0">#REF!</definedName>
    <definedName name="n" localSheetId="1">#REF!</definedName>
    <definedName name="n">#REF!</definedName>
    <definedName name="N_Comm">#REF!</definedName>
    <definedName name="N_Le_Grange" localSheetId="0">#REF!</definedName>
    <definedName name="N_Le_Grange" localSheetId="1">#REF!</definedName>
    <definedName name="N_Le_Grange">#REF!</definedName>
    <definedName name="naissance">#REF!</definedName>
    <definedName name="nam">#REF!</definedName>
    <definedName name="NAME" localSheetId="0">#REF!</definedName>
    <definedName name="NAME" localSheetId="1">#REF!</definedName>
    <definedName name="NAME">#REF!</definedName>
    <definedName name="Name_Current_Month">#REF!</definedName>
    <definedName name="name1" localSheetId="0">#REF!</definedName>
    <definedName name="name1" localSheetId="1">#REF!</definedName>
    <definedName name="name1">#REF!</definedName>
    <definedName name="Name10c">#REF!</definedName>
    <definedName name="Name1a">#REF!</definedName>
    <definedName name="Name1b">#REF!</definedName>
    <definedName name="Name1c">#REF!</definedName>
    <definedName name="Name1d">#REF!</definedName>
    <definedName name="Name1e">#REF!</definedName>
    <definedName name="Name1f">#REF!</definedName>
    <definedName name="Name1g">#REF!</definedName>
    <definedName name="name2">#REF!</definedName>
    <definedName name="Name2a">#REF!</definedName>
    <definedName name="Name2b">#REF!</definedName>
    <definedName name="Name2c">#REF!</definedName>
    <definedName name="Name2d">#REF!</definedName>
    <definedName name="Name3a">#REF!</definedName>
    <definedName name="Name3b">#REF!</definedName>
    <definedName name="Namer" localSheetId="0">#REF!</definedName>
    <definedName name="Namer" localSheetId="1">#REF!</definedName>
    <definedName name="Namer">#REF!</definedName>
    <definedName name="names">#REF!</definedName>
    <definedName name="NatHF" localSheetId="0">#REF!</definedName>
    <definedName name="NatHF" localSheetId="1">#REF!</definedName>
    <definedName name="NatHF">#REF!</definedName>
    <definedName name="National_Insurance" localSheetId="0">#REF!</definedName>
    <definedName name="National_Insurance" localSheetId="1">#REF!</definedName>
    <definedName name="National_Insurance">#REF!</definedName>
    <definedName name="Nature">#REF!</definedName>
    <definedName name="Natureofarrears" localSheetId="0">#REF!</definedName>
    <definedName name="Natureofarrears" localSheetId="1">#REF!</definedName>
    <definedName name="Natureofarrears">#REF!</definedName>
    <definedName name="nav.98">#REF!</definedName>
    <definedName name="NB" hidden="1">{"'Sheet1'!$L$16"}</definedName>
    <definedName name="NB_Adj">#REF!</definedName>
    <definedName name="NB_ADJ_2H">#REF!</definedName>
    <definedName name="NB_ADJ_S">#REF!</definedName>
    <definedName name="NB_Exp_Ratio">#REF!</definedName>
    <definedName name="NB_RP">#REF!</definedName>
    <definedName name="NB_RUN">#REF!</definedName>
    <definedName name="NB_SP">#REF!</definedName>
    <definedName name="NBAP" localSheetId="0">#REF!</definedName>
    <definedName name="NBAP" localSheetId="1">#REF!</definedName>
    <definedName name="NBAP">#REF!</definedName>
    <definedName name="NBAP_APE" localSheetId="0">#REF!</definedName>
    <definedName name="NBAP_APE" localSheetId="1">#REF!</definedName>
    <definedName name="NBAP_APE">#REF!</definedName>
    <definedName name="NBAP_APE2" localSheetId="0">#REF!</definedName>
    <definedName name="NBAP_APE2" localSheetId="1">#REF!</definedName>
    <definedName name="NBAP_APE2">#REF!</definedName>
    <definedName name="NBAP2">#REF!</definedName>
    <definedName name="NBEV0">#REF!</definedName>
    <definedName name="nbjk" hidden="1">#REF!</definedName>
    <definedName name="NbListeIndividu" localSheetId="0">#REF!</definedName>
    <definedName name="NbListeIndividu" localSheetId="1">#REF!</definedName>
    <definedName name="NbListeIndividu">#REF!</definedName>
    <definedName name="NBP">#REF!</definedName>
    <definedName name="NBP_Adj_Range">#REF!</definedName>
    <definedName name="NBPMargin">#REF!</definedName>
    <definedName name="nbrmax" localSheetId="0">#REF!</definedName>
    <definedName name="nbrmax" localSheetId="1">#REF!</definedName>
    <definedName name="nbrmax">#REF!</definedName>
    <definedName name="Ncode" hidden="1">#REF!</definedName>
    <definedName name="NDC_OP">#REF!</definedName>
    <definedName name="NDO_Specific_Opportunities">#REF!</definedName>
    <definedName name="ne" hidden="1">{"'Sheet1'!$L$16"}</definedName>
    <definedName name="Nedbank_down">#REF!</definedName>
    <definedName name="Nedbank_Up">#REF!</definedName>
    <definedName name="Neg">#REF!</definedName>
    <definedName name="NegReserve">#REF!</definedName>
    <definedName name="NENYASHA">#N/A</definedName>
    <definedName name="NET_INTEREST_INCOME" localSheetId="0">#REF!</definedName>
    <definedName name="NET_INTEREST_INCOME" localSheetId="1">#REF!</definedName>
    <definedName name="NET_INTEREST_INCOME">#REF!</definedName>
    <definedName name="NET_INTEREST_INCOME___0" localSheetId="0">#REF!</definedName>
    <definedName name="NET_INTEREST_INCOME___0" localSheetId="1">#REF!</definedName>
    <definedName name="NET_INTEREST_INCOME___0">#REF!</definedName>
    <definedName name="Net_Non_Buzz" localSheetId="0">#REF!</definedName>
    <definedName name="Net_Non_Buzz" localSheetId="1">#REF!</definedName>
    <definedName name="Net_Non_Buzz">#REF!</definedName>
    <definedName name="Net_prem">#REF!</definedName>
    <definedName name="netcumul">#REF!</definedName>
    <definedName name="NetworkTotal">#REF!</definedName>
    <definedName name="NetworkTotal1">#REF!</definedName>
    <definedName name="NEW" localSheetId="0">#REF!</definedName>
    <definedName name="NEW" localSheetId="1">#REF!</definedName>
    <definedName name="NEW">#REF!</definedName>
    <definedName name="New_Bar">#REF!</definedName>
    <definedName name="NEW_BRANCH_2544">#REF!</definedName>
    <definedName name="NEW_BRANCH_2545">#REF!</definedName>
    <definedName name="New_Business">#REF!</definedName>
    <definedName name="New_business_headings">#REF!</definedName>
    <definedName name="New_Business_Headings_Banca">#REF!</definedName>
    <definedName name="New_Business_Headings_HNI">#REF!</definedName>
    <definedName name="New_Business_Numbers">#REF!</definedName>
    <definedName name="New_Business_Numbers_Banca">#REF!</definedName>
    <definedName name="New_Business_Numbers_HNI">#REF!</definedName>
    <definedName name="New_business_products">#REF!</definedName>
    <definedName name="New_Business_Products_Banca">#REF!</definedName>
    <definedName name="New_Business_Products_HNI">#REF!</definedName>
    <definedName name="new_format" hidden="1">{0}</definedName>
    <definedName name="New_Staff_Count">COUNTA(#REF!)</definedName>
    <definedName name="New_Ws">#REF!</definedName>
    <definedName name="Newbank3">#REF!</definedName>
    <definedName name="Newbus">#REF!</definedName>
    <definedName name="newduree">#REF!</definedName>
    <definedName name="newformat" hidden="1">{"'TDTGT (theo Dphuong)'!$A$4:$F$75"}</definedName>
    <definedName name="newgross" localSheetId="0">#REF!</definedName>
    <definedName name="newgross" localSheetId="1">#REF!</definedName>
    <definedName name="newgross">#REF!</definedName>
    <definedName name="newmode" localSheetId="0">#REF!</definedName>
    <definedName name="newmode" localSheetId="1">#REF!</definedName>
    <definedName name="newmode">#REF!</definedName>
    <definedName name="NewProdTab">#REF!</definedName>
    <definedName name="NewProdTab2">#REF!</definedName>
    <definedName name="newrate" localSheetId="0">#REF!</definedName>
    <definedName name="newrate" localSheetId="1">#REF!</definedName>
    <definedName name="newrate">#REF!</definedName>
    <definedName name="newsheet" localSheetId="0" hidden="1">{#N/A,#N/A,FALSE,"Aging Summary";#N/A,#N/A,FALSE,"Ratio Analysis";#N/A,#N/A,FALSE,"Test 120 Day Accts";#N/A,#N/A,FALSE,"Tickmarks"}</definedName>
    <definedName name="newsheet" localSheetId="1" hidden="1">{#N/A,#N/A,FALSE,"Aging Summary";#N/A,#N/A,FALSE,"Ratio Analysis";#N/A,#N/A,FALSE,"Test 120 Day Accts";#N/A,#N/A,FALSE,"Tickmarks"}</definedName>
    <definedName name="newsheet" hidden="1">{#N/A,#N/A,FALSE,"Aging Summary";#N/A,#N/A,FALSE,"Ratio Analysis";#N/A,#N/A,FALSE,"Test 120 Day Accts";#N/A,#N/A,FALSE,"Tickmarks"}</definedName>
    <definedName name="NewTaxGW" localSheetId="0">#REF!</definedName>
    <definedName name="NewTaxGW" localSheetId="1">#REF!</definedName>
    <definedName name="NewTaxGW">#REF!</definedName>
    <definedName name="NewTaxIntangibles" localSheetId="0">#REF!</definedName>
    <definedName name="NewTaxIntangibles" localSheetId="1">#REF!</definedName>
    <definedName name="NewTaxIntangibles">#REF!</definedName>
    <definedName name="newwht">#REF!</definedName>
    <definedName name="NewYearRange" localSheetId="0">#REF!</definedName>
    <definedName name="NewYearRange" localSheetId="1">#REF!</definedName>
    <definedName name="NewYearRange">#REF!</definedName>
    <definedName name="NGInflation">#REF!</definedName>
    <definedName name="NGN">#REF!</definedName>
    <definedName name="NGN_CY">#REF!</definedName>
    <definedName name="NGN_Pln">#REF!</definedName>
    <definedName name="NGN_PY">#REF!</definedName>
    <definedName name="NGN_Q2F">#REF!</definedName>
    <definedName name="ngu" hidden="1">{"'Sheet1'!$L$16"}</definedName>
    <definedName name="NHF" localSheetId="0">#REF!</definedName>
    <definedName name="NHF" localSheetId="1">#REF!</definedName>
    <definedName name="NHF">#REF!</definedName>
    <definedName name="NHFS" localSheetId="0">#REF!</definedName>
    <definedName name="NHFS" localSheetId="1">#REF!</definedName>
    <definedName name="NHFS">#REF!</definedName>
    <definedName name="nhfT" localSheetId="0">#REF!</definedName>
    <definedName name="nhfT" localSheetId="1">#REF!</definedName>
    <definedName name="nhfT">#REF!</definedName>
    <definedName name="NHNHNH" hidden="1">{#N/A,#N/A,FALSE,"Assessment";#N/A,#N/A,FALSE,"Staffing";#N/A,#N/A,FALSE,"Hires";#N/A,#N/A,FALSE,"Assumptions"}</definedName>
    <definedName name="nhy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NI">#REF!</definedName>
    <definedName name="ni_mult" localSheetId="0">#REF!</definedName>
    <definedName name="ni_mult" localSheetId="1">#REF!</definedName>
    <definedName name="ni_mult">#REF!</definedName>
    <definedName name="ni_mult_sen" localSheetId="0">#REF!</definedName>
    <definedName name="ni_mult_sen" localSheetId="1">#REF!</definedName>
    <definedName name="ni_mult_sen">#REF!</definedName>
    <definedName name="ni_mult1" localSheetId="0">#REF!</definedName>
    <definedName name="ni_mult1" localSheetId="1">#REF!</definedName>
    <definedName name="ni_mult1">#REF!</definedName>
    <definedName name="ni_mult2">#REF!</definedName>
    <definedName name="ni_mult3">#REF!</definedName>
    <definedName name="ni_mult4">#REF!</definedName>
    <definedName name="ni_mult5">#REF!</definedName>
    <definedName name="ni_terminal">#REF!</definedName>
    <definedName name="NIGER_AREA">#REF!</definedName>
    <definedName name="NIGERIA">#REF!</definedName>
    <definedName name="NIGERIA2">#REF!</definedName>
    <definedName name="nigeriafx">#REF!</definedName>
    <definedName name="NIGREC">#REF!</definedName>
    <definedName name="nii_work">#REF!</definedName>
    <definedName name="NIIL">#REF!</definedName>
    <definedName name="NIIUSD">#REF!</definedName>
    <definedName name="nike" localSheetId="0">#REF!</definedName>
    <definedName name="nike" localSheetId="1">#REF!</definedName>
    <definedName name="nike">#REF!</definedName>
    <definedName name="Nine">#REF!</definedName>
    <definedName name="NL_ME" localSheetId="0">#REF!</definedName>
    <definedName name="NL_ME" localSheetId="1">#REF!</definedName>
    <definedName name="NL_ME">#REF!</definedName>
    <definedName name="nn" hidden="1">{"YTDACT1",#N/A,TRUE,"YTDACTAUST";"YTDACT2",#N/A,TRUE,"YTDACTAUST";"YTDACT3",#N/A,TRUE,"YTDACTAUST";"CCTR",#N/A,TRUE,"YTDACTCC"}</definedName>
    <definedName name="nnmmj" hidden="1">#REF!</definedName>
    <definedName name="nnn" localSheetId="0">#REF!</definedName>
    <definedName name="nnn" localSheetId="1">#REF!</definedName>
    <definedName name="nnn">#REF!</definedName>
    <definedName name="nnnhhh" localSheetId="0">#REF!</definedName>
    <definedName name="nnnhhh" localSheetId="1">#REF!</definedName>
    <definedName name="nnnhhh">#REF!</definedName>
    <definedName name="nnnn">#REF!</definedName>
    <definedName name="nnsitf" localSheetId="0">#REF!</definedName>
    <definedName name="nnsitf" localSheetId="1">#REF!</definedName>
    <definedName name="nnsitf">#REF!</definedName>
    <definedName name="No_Claim_accu">#REF!</definedName>
    <definedName name="no_claim_month">#REF!</definedName>
    <definedName name="No_of_months">#REF!</definedName>
    <definedName name="Nodes" localSheetId="0">#REF!</definedName>
    <definedName name="Nodes" localSheetId="1">#REF!</definedName>
    <definedName name="Nodes">#REF!</definedName>
    <definedName name="Noi_RDMs" localSheetId="0">#REF!</definedName>
    <definedName name="Noi_RDMs" localSheetId="1">#REF!</definedName>
    <definedName name="Noi_RDMs">#REF!</definedName>
    <definedName name="NOMINAL">#REF!</definedName>
    <definedName name="NOMS">#REF!</definedName>
    <definedName name="Non_Buzz">#REF!</definedName>
    <definedName name="Non_Buzz_Debt">#REF!</definedName>
    <definedName name="NONE">#REF!</definedName>
    <definedName name="NONE_2">#REF!</definedName>
    <definedName name="NONE_3">#REF!</definedName>
    <definedName name="NonIns_Exp_Var">#REF!</definedName>
    <definedName name="NOP">#REF!</definedName>
    <definedName name="Nordic_down">#REF!</definedName>
    <definedName name="Nordic_UP">#REF!</definedName>
    <definedName name="NORTH_EAST_DIV" localSheetId="0">#REF!</definedName>
    <definedName name="NORTH_EAST_DIV" localSheetId="1">#REF!</definedName>
    <definedName name="NORTH_EAST_DIV">#REF!</definedName>
    <definedName name="NORTH_WEST_DIV" localSheetId="0">#REF!</definedName>
    <definedName name="NORTH_WEST_DIV" localSheetId="1">#REF!</definedName>
    <definedName name="NORTH_WEST_DIV">#REF!</definedName>
    <definedName name="nossss" hidden="1">{#N/A,#N/A,FALSE,"Assessment";#N/A,#N/A,FALSE,"Staffing";#N/A,#N/A,FALSE,"Hires";#N/A,#N/A,FALSE,"Assumptions"}</definedName>
    <definedName name="NOT_IF_TRAD">#REF!</definedName>
    <definedName name="NOT_IF_UL">#REF!</definedName>
    <definedName name="Note" hidden="1">#REF!</definedName>
    <definedName name="Notes" localSheetId="0">#REF!</definedName>
    <definedName name="Notes" localSheetId="1">#REF!</definedName>
    <definedName name="Notes">#REF!</definedName>
    <definedName name="nothing" hidden="1">{"'TDTGT (theo Dphuong)'!$A$4:$F$75"}</definedName>
    <definedName name="notice">#REF!</definedName>
    <definedName name="nov">#REF!</definedName>
    <definedName name="Nov_2000">#REF!</definedName>
    <definedName name="Nov_2001">#REF!</definedName>
    <definedName name="nov.deduct" localSheetId="0">#REF!</definedName>
    <definedName name="nov.deduct" localSheetId="1">#REF!</definedName>
    <definedName name="nov.deduct">#REF!</definedName>
    <definedName name="novbasic" localSheetId="0">#REF!</definedName>
    <definedName name="novbasic" localSheetId="1">#REF!</definedName>
    <definedName name="novbasic">#REF!</definedName>
    <definedName name="novded" localSheetId="0">#REF!</definedName>
    <definedName name="novded" localSheetId="1">#REF!</definedName>
    <definedName name="novded">#REF!</definedName>
    <definedName name="Novem">#REF!</definedName>
    <definedName name="November" localSheetId="0">#REF!</definedName>
    <definedName name="November" localSheetId="1">#REF!</definedName>
    <definedName name="November">#REF!</definedName>
    <definedName name="November1" localSheetId="0">#REF!</definedName>
    <definedName name="November1" localSheetId="1">#REF!</definedName>
    <definedName name="November1">#REF!</definedName>
    <definedName name="November1111" localSheetId="0">#REF!</definedName>
    <definedName name="November1111" localSheetId="1">#REF!</definedName>
    <definedName name="November1111">#REF!</definedName>
    <definedName name="November2">#REF!</definedName>
    <definedName name="NP_Dir_Exp">#REF!</definedName>
    <definedName name="NP_Ind_Exp">#REF!</definedName>
    <definedName name="NP.DAC">#REF!</definedName>
    <definedName name="NPRL">#REF!</definedName>
    <definedName name="NPRUSD">#REF!</definedName>
    <definedName name="NPV">#REF!</definedName>
    <definedName name="NPV_calcs">#REF!</definedName>
    <definedName name="nrate">#REF!</definedName>
    <definedName name="NRFF">#REF!</definedName>
    <definedName name="NSITF">#REF!</definedName>
    <definedName name="Nsitf2">#REF!</definedName>
    <definedName name="NSITFS">#REF!</definedName>
    <definedName name="nssittff">#REF!</definedName>
    <definedName name="NTU_OPTION">#REF!</definedName>
    <definedName name="nu">#REF!</definedName>
    <definedName name="Num_Pmt_Per_Year">#REF!</definedName>
    <definedName name="Number_of_Customers_per_Policy">#REF!</definedName>
    <definedName name="Number_of_Payments" localSheetId="0">MATCH(0.01,'GLS 2024_10'!End_Bal,-1)+1</definedName>
    <definedName name="Number_of_Payments" localSheetId="1">MATCH(0.01,'GLS 2024_11'!End_Bal,-1)+1</definedName>
    <definedName name="Number_of_Payments">MATCH(0.01,End_Bal,-1)+1</definedName>
    <definedName name="Number_Orphan_RDMs" localSheetId="0">#REF!</definedName>
    <definedName name="Number_Orphan_RDMs" localSheetId="1">#REF!</definedName>
    <definedName name="Number_Orphan_RDMs">#REF!</definedName>
    <definedName name="Number_Shares" localSheetId="0">#REF!</definedName>
    <definedName name="Number_Shares" localSheetId="1">#REF!</definedName>
    <definedName name="Number_Shares">#REF!</definedName>
    <definedName name="NumberOfStresses">#REF!</definedName>
    <definedName name="Nupeng" localSheetId="0">#REF!</definedName>
    <definedName name="Nupeng" localSheetId="1">#REF!</definedName>
    <definedName name="Nupeng">#REF!</definedName>
    <definedName name="NW0">#REF!</definedName>
    <definedName name="ny" localSheetId="0">#REF!</definedName>
    <definedName name="ny" localSheetId="1">#REF!</definedName>
    <definedName name="ny">#REF!</definedName>
    <definedName name="O">#N/A</definedName>
    <definedName name="OCM">#REF!</definedName>
    <definedName name="oct">#REF!</definedName>
    <definedName name="Oct_2000">#REF!</definedName>
    <definedName name="Oct_2001">#REF!</definedName>
    <definedName name="Oct2016BlendedFX">#REF!*#REF!</definedName>
    <definedName name="octbasic" localSheetId="0">#REF!</definedName>
    <definedName name="octbasic" localSheetId="1">#REF!</definedName>
    <definedName name="octbasic">#REF!</definedName>
    <definedName name="octdeduct" localSheetId="0">#REF!</definedName>
    <definedName name="octdeduct" localSheetId="1">#REF!</definedName>
    <definedName name="octdeduct">#REF!</definedName>
    <definedName name="October" localSheetId="0">#REF!</definedName>
    <definedName name="October" localSheetId="1">#REF!</definedName>
    <definedName name="October">#REF!</definedName>
    <definedName name="October1">#REF!</definedName>
    <definedName name="October2">#REF!</definedName>
    <definedName name="OD">#REF!</definedName>
    <definedName name="Officer1Ext">#REF!</definedName>
    <definedName name="Officer1Name">#REF!</definedName>
    <definedName name="Officer1Number">#REF!</definedName>
    <definedName name="Officer2Name">#REF!</definedName>
    <definedName name="Officer2Number">#REF!</definedName>
    <definedName name="Officer3Ext">#REF!</definedName>
    <definedName name="Ofunne__G.C__Dr.">#REF!</definedName>
    <definedName name="OGBA_BRY_SUMM.">#REF!</definedName>
    <definedName name="OIE">#REF!</definedName>
    <definedName name="Oil_Gas" localSheetId="0">#REF!</definedName>
    <definedName name="Oil_Gas" localSheetId="1">#REF!</definedName>
    <definedName name="Oil_Gas">#REF!</definedName>
    <definedName name="OIL_GAS_GRP" localSheetId="0">OIL &amp;#REF!</definedName>
    <definedName name="OIL_GAS_GRP" localSheetId="1">OIL &amp;#REF!</definedName>
    <definedName name="OIL_GAS_GRP">OIL &amp;#REF!</definedName>
    <definedName name="oiuoh" localSheetId="0">#REF!</definedName>
    <definedName name="oiuoh" localSheetId="1">#REF!</definedName>
    <definedName name="oiuoh">#REF!</definedName>
    <definedName name="ok" localSheetId="0">#REF!</definedName>
    <definedName name="ok" localSheetId="1">#REF!</definedName>
    <definedName name="ok">#REF!</definedName>
    <definedName name="okia" hidden="1">{"'MNT'!$AE$4:$AN$34"}</definedName>
    <definedName name="okk" localSheetId="0">#REF!</definedName>
    <definedName name="okk" localSheetId="1">#REF!</definedName>
    <definedName name="okk">#REF!</definedName>
    <definedName name="okokio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oku">#REF!</definedName>
    <definedName name="OLA">#REF!</definedName>
    <definedName name="Olayinka_Solola">#REF!</definedName>
    <definedName name="old" localSheetId="0">#REF!</definedName>
    <definedName name="old" localSheetId="1">#REF!</definedName>
    <definedName name="old">#REF!</definedName>
    <definedName name="oldentuk">#REF!</definedName>
    <definedName name="oldentus">#REF!</definedName>
    <definedName name="oldgross" localSheetId="0">#REF!</definedName>
    <definedName name="oldgross" localSheetId="1">#REF!</definedName>
    <definedName name="oldgross">#REF!</definedName>
    <definedName name="Oldmonths">#REF!</definedName>
    <definedName name="oldpub">#REF!</definedName>
    <definedName name="OldRDR">#REF!</definedName>
    <definedName name="oljkyfghs" localSheetId="0" hidden="1">{#N/A,#N/A,FALSE,"Aging Summary";#N/A,#N/A,FALSE,"Ratio Analysis";#N/A,#N/A,FALSE,"Test 120 Day Accts";#N/A,#N/A,FALSE,"Tickmarks"}</definedName>
    <definedName name="oljkyfghs" localSheetId="1" hidden="1">{#N/A,#N/A,FALSE,"Aging Summary";#N/A,#N/A,FALSE,"Ratio Analysis";#N/A,#N/A,FALSE,"Test 120 Day Accts";#N/A,#N/A,FALSE,"Tickmarks"}</definedName>
    <definedName name="oljkyfghs" hidden="1">{#N/A,#N/A,FALSE,"Aging Summary";#N/A,#N/A,FALSE,"Ratio Analysis";#N/A,#N/A,FALSE,"Test 120 Day Accts";#N/A,#N/A,FALSE,"Tickmarks"}</definedName>
    <definedName name="olkj" localSheetId="0" hidden="1">{#N/A,#N/A,FALSE,"Aging Summary";#N/A,#N/A,FALSE,"Ratio Analysis";#N/A,#N/A,FALSE,"Test 120 Day Accts";#N/A,#N/A,FALSE,"Tickmarks"}</definedName>
    <definedName name="olkj" localSheetId="1" hidden="1">{#N/A,#N/A,FALSE,"Aging Summary";#N/A,#N/A,FALSE,"Ratio Analysis";#N/A,#N/A,FALSE,"Test 120 Day Accts";#N/A,#N/A,FALSE,"Tickmarks"}</definedName>
    <definedName name="olkj" hidden="1">{#N/A,#N/A,FALSE,"Aging Summary";#N/A,#N/A,FALSE,"Ratio Analysis";#N/A,#N/A,FALSE,"Test 120 Day Accts";#N/A,#N/A,FALSE,"Tickmarks"}</definedName>
    <definedName name="ollkkjk">#REF!</definedName>
    <definedName name="olu" localSheetId="0">#REF!</definedName>
    <definedName name="olu" localSheetId="1">#REF!</definedName>
    <definedName name="olu">#REF!</definedName>
    <definedName name="Olufunke_Banjoko" localSheetId="0">#REF!</definedName>
    <definedName name="Olufunke_Banjoko" localSheetId="1">#REF!</definedName>
    <definedName name="Olufunke_Banjoko">#REF!</definedName>
    <definedName name="OMAMSA_down">#REF!</definedName>
    <definedName name="OMAMSA_Up">#REF!</definedName>
    <definedName name="OMAMUK_down">#REF!</definedName>
    <definedName name="OMAMUK_Up">#REF!</definedName>
    <definedName name="OMAMUS_down">#REF!</definedName>
    <definedName name="OMAMUS_UP">#REF!</definedName>
    <definedName name="OMCS_Exp_OP">#REF!</definedName>
    <definedName name="OMCS_Exp_Var">#REF!</definedName>
    <definedName name="omega" localSheetId="0">#REF!</definedName>
    <definedName name="omega" localSheetId="1">#REF!</definedName>
    <definedName name="omega">#REF!</definedName>
    <definedName name="OMI">"UNIT_DESC"</definedName>
    <definedName name="OMLACMFINDIR">#REF!</definedName>
    <definedName name="OMLACNEDDIR">#REF!</definedName>
    <definedName name="OMNAM">#REF!</definedName>
    <definedName name="Omolara_Semowo">#REF!</definedName>
    <definedName name="OMSA_Strategy">#REF!</definedName>
    <definedName name="OMSANEDIND">#REF!</definedName>
    <definedName name="OMSANEDPLS">#REF!</definedName>
    <definedName name="OMSTA_Exp_Var">#REF!</definedName>
    <definedName name="ONC">#REF!</definedName>
    <definedName name="Once_off">#REF!</definedName>
    <definedName name="One">#REF!</definedName>
    <definedName name="ONI">#REF!</definedName>
    <definedName name="oo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oo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oo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ooo" localSheetId="0">#REF!</definedName>
    <definedName name="ooo" localSheetId="1">#REF!</definedName>
    <definedName name="ooo">#REF!</definedName>
    <definedName name="oooo" localSheetId="0">#REF!</definedName>
    <definedName name="oooo" localSheetId="1">#REF!</definedName>
    <definedName name="oooo">#REF!</definedName>
    <definedName name="Op_RDR">#REF!</definedName>
    <definedName name="opbal">#REF!</definedName>
    <definedName name="Open" localSheetId="0">#REF!</definedName>
    <definedName name="Open" localSheetId="1">#REF!</definedName>
    <definedName name="Open">#REF!</definedName>
    <definedName name="Open_Date">#REF!</definedName>
    <definedName name="openact" localSheetId="0">#REF!</definedName>
    <definedName name="openact" localSheetId="1">#REF!</definedName>
    <definedName name="openact">#REF!</definedName>
    <definedName name="OpenBal" localSheetId="0">#REF!</definedName>
    <definedName name="OpenBal" localSheetId="1">#REF!</definedName>
    <definedName name="OpenBal">#REF!</definedName>
    <definedName name="Opendate" localSheetId="0">#REF!</definedName>
    <definedName name="Opendate" localSheetId="1">#REF!</definedName>
    <definedName name="Opendate">#REF!</definedName>
    <definedName name="opensamp" localSheetId="0">#REF!</definedName>
    <definedName name="opensamp" localSheetId="1">#REF!</definedName>
    <definedName name="opensamp">#REF!</definedName>
    <definedName name="OPERATING_EXPENSES" localSheetId="0">#REF!</definedName>
    <definedName name="OPERATING_EXPENSES" localSheetId="1">#REF!</definedName>
    <definedName name="OPERATING_EXPENSES">#REF!</definedName>
    <definedName name="OPERATING_EXPENSES___0">#REF!</definedName>
    <definedName name="Operating_lease_expense">#REF!</definedName>
    <definedName name="opfx">#REF!</definedName>
    <definedName name="OPINL">#REF!</definedName>
    <definedName name="OPINUSD">#REF!</definedName>
    <definedName name="opp">#REF!</definedName>
    <definedName name="OpsBL_B_DB">#REF!</definedName>
    <definedName name="OpsBL_B_DB_1">#REF!</definedName>
    <definedName name="OpsBL_Col">#REF!,#REF!,#REF!,#REF!</definedName>
    <definedName name="OpsBL_DB">#REF!</definedName>
    <definedName name="OpsBL_Row1">#REF!,#REF!,#REF!</definedName>
    <definedName name="Option">#REF!</definedName>
    <definedName name="Option1" localSheetId="0">#REF!</definedName>
    <definedName name="Option1" localSheetId="1">#REF!</definedName>
    <definedName name="Option1">#REF!</definedName>
    <definedName name="Option2" localSheetId="0">#REF!</definedName>
    <definedName name="Option2" localSheetId="1">#REF!</definedName>
    <definedName name="Option2">#REF!</definedName>
    <definedName name="OptionA" localSheetId="0">#REF!</definedName>
    <definedName name="OptionA" localSheetId="1">#REF!</definedName>
    <definedName name="OptionA">#REF!</definedName>
    <definedName name="OptoinA" localSheetId="0">#REF!</definedName>
    <definedName name="OptoinA" localSheetId="1">#REF!</definedName>
    <definedName name="OptoinA">#REF!</definedName>
    <definedName name="ORANGE_CASH_FLO">#REF!</definedName>
    <definedName name="ORANGE_P_L_">#REF!</definedName>
    <definedName name="Orange_quotation1" hidden="1">{#N/A,#N/A,TRUE,"COVER";#N/A,#N/A,TRUE,"DIAGRAM";#N/A,#N/A,TRUE,"DEFINITION";#N/A,#N/A,TRUE,"ALLIANCE"}</definedName>
    <definedName name="OrderTable" hidden="1">#REF!</definedName>
    <definedName name="Org_unit" localSheetId="0">#REF!</definedName>
    <definedName name="Org_unit" localSheetId="1">#REF!</definedName>
    <definedName name="Org_unit">#REF!</definedName>
    <definedName name="OS_COMM_RES">#REF!</definedName>
    <definedName name="OS_Prov_Exp_Var">#REF!</definedName>
    <definedName name="OSC_Exp_Var">#REF!</definedName>
    <definedName name="OSI_monthly_data" localSheetId="0">#REF!</definedName>
    <definedName name="OSI_monthly_data" localSheetId="1">#REF!</definedName>
    <definedName name="OSI_monthly_data">#REF!</definedName>
    <definedName name="OSI_monthly_plan_data" localSheetId="0">#REF!</definedName>
    <definedName name="OSI_monthly_plan_data" localSheetId="1">#REF!</definedName>
    <definedName name="OSI_monthly_plan_data">#REF!</definedName>
    <definedName name="OSI_plan_ytd_data" localSheetId="0">#REF!</definedName>
    <definedName name="OSI_plan_ytd_data" localSheetId="1">#REF!</definedName>
    <definedName name="OSI_plan_ytd_data">#REF!</definedName>
    <definedName name="OSI_ytd_data">#REF!</definedName>
    <definedName name="OSTList">#REF!</definedName>
    <definedName name="OSTStart">#REF!</definedName>
    <definedName name="OSWrite_Exp_Var">#REF!</definedName>
    <definedName name="OT" localSheetId="0">#REF!</definedName>
    <definedName name="OT" localSheetId="1">#REF!</definedName>
    <definedName name="OT">#REF!</definedName>
    <definedName name="Oth_Main_Exp_Var" localSheetId="0">#REF!</definedName>
    <definedName name="Oth_Main_Exp_Var" localSheetId="1">#REF!</definedName>
    <definedName name="Oth_Main_Exp_Var">#REF!</definedName>
    <definedName name="OtheD" localSheetId="0">#REF!</definedName>
    <definedName name="OtheD" localSheetId="1">#REF!</definedName>
    <definedName name="OtheD">#REF!</definedName>
    <definedName name="other" localSheetId="0">#REF!</definedName>
    <definedName name="other" localSheetId="1">#REF!</definedName>
    <definedName name="other">#REF!</definedName>
    <definedName name="Other_Current_Liabilities" localSheetId="0">#REF!</definedName>
    <definedName name="Other_Current_Liabilities" localSheetId="1">#REF!</definedName>
    <definedName name="Other_Current_Liabilities">#REF!</definedName>
    <definedName name="Other_deposits_from_banks">#REF!</definedName>
    <definedName name="Other_fees_and_charges">#REF!</definedName>
    <definedName name="Other_income">#REF!</definedName>
    <definedName name="OTHER_OPERATING_INCOME">#REF!</definedName>
    <definedName name="OTHER_OPERATING_INCOME___0">#REF!</definedName>
    <definedName name="Other_premises_and_equipment_costs">#REF!</definedName>
    <definedName name="Other_regulatory_reserve">#REF!</definedName>
    <definedName name="otherallowanceoption">#REF!</definedName>
    <definedName name="OtherAllowances">#REF!</definedName>
    <definedName name="OtherD">#REF!</definedName>
    <definedName name="OtherDeductions">#REF!</definedName>
    <definedName name="otherp">#REF!</definedName>
    <definedName name="Others">#REF!</definedName>
    <definedName name="Others_Corporate">#REF!</definedName>
    <definedName name="OTHERSPS">#REF!</definedName>
    <definedName name="OTHERSYTD">#REF!</definedName>
    <definedName name="OtherTime">#REF!</definedName>
    <definedName name="OTPS">#REF!</definedName>
    <definedName name="OTYTD">#REF!</definedName>
    <definedName name="OUT">#REF!</definedName>
    <definedName name="OUTPUT">#REF!</definedName>
    <definedName name="Output_IF_Beg">#REF!</definedName>
    <definedName name="Output_IF_BEG_Summary">#REF!</definedName>
    <definedName name="OUTPUT1">#REF!</definedName>
    <definedName name="Overall_Ke">#REF!</definedName>
    <definedName name="OVERDRAFT">#REF!</definedName>
    <definedName name="OverSum_B_DB">#REF!</definedName>
    <definedName name="OverSum_B_DB_1">#REF!</definedName>
    <definedName name="OverSum_Col">#REF!,#REF!,#REF!,#REF!,#REF!,#REF!,#REF!</definedName>
    <definedName name="OverSum_Criteria">#REF!</definedName>
    <definedName name="OverSum_Criteria_Bud">#REF!</definedName>
    <definedName name="OverSum_Criteria_YTD">#REF!</definedName>
    <definedName name="OverSum_DB">#REF!</definedName>
    <definedName name="OverSum_Row">#REF!</definedName>
    <definedName name="OverSum_Row1">#REF!</definedName>
    <definedName name="OverSum_Row2">#REF!</definedName>
    <definedName name="OverSum_Sel_Col">#REF!</definedName>
    <definedName name="OverSum_Sel_Currcy">#REF!</definedName>
    <definedName name="OverSum_Sel_Entity">#REF!</definedName>
    <definedName name="OverSum_Sel_Month">#REF!</definedName>
    <definedName name="OverSum_Sel_OST">#REF!</definedName>
    <definedName name="OverSum_Sel_Row">#REF!</definedName>
    <definedName name="OverSum_Sel_Scope">#REF!</definedName>
    <definedName name="OverSum_Sel_Year">#REF!</definedName>
    <definedName name="OVERTIME" localSheetId="0">#REF!</definedName>
    <definedName name="OVERTIME" localSheetId="1">#REF!</definedName>
    <definedName name="OVERTIME">#REF!</definedName>
    <definedName name="overtime2" hidden="1">{#N/A,#N/A,FALSE,"Assessment";#N/A,#N/A,FALSE,"Staffing";#N/A,#N/A,FALSE,"Hires";#N/A,#N/A,FALSE,"Assumptions"}</definedName>
    <definedName name="Ownership">#REF!</definedName>
    <definedName name="OYH_CLAIM">#REF!</definedName>
    <definedName name="OYH_CLAIM_IF">#REF!</definedName>
    <definedName name="OYH_COMM">#REF!</definedName>
    <definedName name="OYH_COMM_IF">#REF!</definedName>
    <definedName name="OYH_EXP">#REF!</definedName>
    <definedName name="OYH_EXP_IF">#REF!</definedName>
    <definedName name="OYH_IBNR">#REF!</definedName>
    <definedName name="OYH_IBNR_IF">#REF!</definedName>
    <definedName name="OYH_PREM">#REF!</definedName>
    <definedName name="OYH_PREM_IF">#REF!</definedName>
    <definedName name="OYH_PT">#REF!</definedName>
    <definedName name="OYH_PT_IF">#REF!</definedName>
    <definedName name="OYH_UPR">#REF!</definedName>
    <definedName name="OYH_UPR_IF">#REF!</definedName>
    <definedName name="P" localSheetId="0">#REF!</definedName>
    <definedName name="P" localSheetId="1">#REF!</definedName>
    <definedName name="P">#REF!</definedName>
    <definedName name="P_L">#REF!</definedName>
    <definedName name="P1_Period">#REF!</definedName>
    <definedName name="P1_Period_Yr">#REF!</definedName>
    <definedName name="P2_Period">#REF!</definedName>
    <definedName name="P2_Period_Yr">#REF!</definedName>
    <definedName name="PA">#REF!</definedName>
    <definedName name="PA_CLAIM">#REF!</definedName>
    <definedName name="PA_CLAIM_IF">#REF!</definedName>
    <definedName name="PA_COMM">#REF!</definedName>
    <definedName name="PA_COMM_IF">#REF!</definedName>
    <definedName name="PA_EXP">#REF!</definedName>
    <definedName name="PA_EXP_IF">#REF!</definedName>
    <definedName name="PA_IBNR">#REF!</definedName>
    <definedName name="PA_IBNR_IF">#REF!</definedName>
    <definedName name="PA_PREM">#REF!</definedName>
    <definedName name="PA_PREM_IF">#REF!</definedName>
    <definedName name="PA_PT">#REF!</definedName>
    <definedName name="PA_PT_IF">#REF!</definedName>
    <definedName name="PA_UPR">#REF!</definedName>
    <definedName name="PA_UPR_IF">#REF!</definedName>
    <definedName name="Page1">#REF!</definedName>
    <definedName name="PAGE10">#REF!</definedName>
    <definedName name="PAGE11">#REF!</definedName>
    <definedName name="PAGE12">#REF!</definedName>
    <definedName name="PAGE13">#REF!</definedName>
    <definedName name="PAGE14">#REF!</definedName>
    <definedName name="PAGE15">#REF!</definedName>
    <definedName name="PAGE16">#REF!</definedName>
    <definedName name="PAGE2">#REF!</definedName>
    <definedName name="PAGE3">#REF!</definedName>
    <definedName name="PAGE4">#REF!</definedName>
    <definedName name="PAGE5">#REF!</definedName>
    <definedName name="PAGE6">#REF!</definedName>
    <definedName name="PAGE7">#REF!</definedName>
    <definedName name="PAGE8">#REF!</definedName>
    <definedName name="PAGE9">#REF!</definedName>
    <definedName name="PaidUp">#REF!</definedName>
    <definedName name="paja">#REF!</definedName>
    <definedName name="PAL_1">#REF!</definedName>
    <definedName name="PAL_PG1">#REF!</definedName>
    <definedName name="PAL_PG1___0">#REF!</definedName>
    <definedName name="PAL_PG12">#REF!</definedName>
    <definedName name="PAL_PG2">#REF!</definedName>
    <definedName name="PAL_PG2___0">#REF!</definedName>
    <definedName name="PAL_PG3">#REF!</definedName>
    <definedName name="PAL_PG3___0">#REF!</definedName>
    <definedName name="PAL_PG4">#REF!</definedName>
    <definedName name="PAL_PG4___0">#REF!</definedName>
    <definedName name="PAL_PG5">#REF!</definedName>
    <definedName name="PAL_PG5___0">#REF!</definedName>
    <definedName name="PAL_PG6">#REF!</definedName>
    <definedName name="PAL_PG6___0">#REF!</definedName>
    <definedName name="PAL_PG7">#REF!</definedName>
    <definedName name="PAL_PG7___0">#REF!</definedName>
    <definedName name="PAL_PG8">#REF!</definedName>
    <definedName name="PAL_PG8___0">#REF!</definedName>
    <definedName name="PAL_PG9">#REF!</definedName>
    <definedName name="PAL_PG9___0">#REF!</definedName>
    <definedName name="PAL_SUM">#REF!</definedName>
    <definedName name="PALWK1" localSheetId="0">#REF!</definedName>
    <definedName name="PALWK1" localSheetId="1">#REF!</definedName>
    <definedName name="PALWK1">#REF!</definedName>
    <definedName name="PALWK2" localSheetId="0">#REF!</definedName>
    <definedName name="PALWK2" localSheetId="1">#REF!</definedName>
    <definedName name="PALWK2">#REF!</definedName>
    <definedName name="PALWK3" localSheetId="0">#REF!</definedName>
    <definedName name="PALWK3" localSheetId="1">#REF!</definedName>
    <definedName name="PALWK3">#REF!</definedName>
    <definedName name="PALWK4">#REF!</definedName>
    <definedName name="PALWK5">#REF!</definedName>
    <definedName name="PALWK6">#REF!</definedName>
    <definedName name="PAM_PL_Acct_Name">#REF!</definedName>
    <definedName name="PAM_PL_Col">#REF!</definedName>
    <definedName name="PAM_PL_Criteria">#REF!</definedName>
    <definedName name="PAM_PL_Row">#REF!,#REF!,#REF!,#REF!,#REF!,#REF!</definedName>
    <definedName name="PAM_PL_Sel_Account_Name">#REF!</definedName>
    <definedName name="PAM_PL_Sel_Col">#REF!</definedName>
    <definedName name="PAM_PL_Sel_Entity">#REF!</definedName>
    <definedName name="PAM_PL_Sel_Year">#REF!</definedName>
    <definedName name="PAM05_PL_Col">#REF!,#REF!</definedName>
    <definedName name="PAM05_PL_Row">#REF!,#REF!,#REF!,#REF!,#REF!,#REF!,#REF!,#REF!,#REF!,#REF!</definedName>
    <definedName name="PAMB" hidden="1">#REF!</definedName>
    <definedName name="PamProfSh">#REF!</definedName>
    <definedName name="Pan_ROE">#REF!</definedName>
    <definedName name="papa">#REF!</definedName>
    <definedName name="PAR" localSheetId="0">#REF!</definedName>
    <definedName name="PAR" localSheetId="1">#REF!</definedName>
    <definedName name="PAR">#REF!</definedName>
    <definedName name="Par_dir_exp">#REF!</definedName>
    <definedName name="par_estate">#REF!</definedName>
    <definedName name="Par_Ind_exp">#REF!</definedName>
    <definedName name="Parameter">#REF!</definedName>
    <definedName name="ParOldProducts">#REF!</definedName>
    <definedName name="Pay_Date" localSheetId="0">#REF!</definedName>
    <definedName name="Pay_Date" localSheetId="1">#REF!</definedName>
    <definedName name="Pay_Date">#REF!</definedName>
    <definedName name="Pay_Num" localSheetId="0">#REF!</definedName>
    <definedName name="Pay_Num" localSheetId="1">#REF!</definedName>
    <definedName name="Pay_Num">#REF!</definedName>
    <definedName name="PAYE" localSheetId="0">#REF!</definedName>
    <definedName name="PAYE" localSheetId="1">#REF!</definedName>
    <definedName name="PAYE">#REF!</definedName>
    <definedName name="paye2">#REF!</definedName>
    <definedName name="Payment_Date">#N/A</definedName>
    <definedName name="Payments" localSheetId="0">#REF!</definedName>
    <definedName name="Payments" localSheetId="1">#REF!</definedName>
    <definedName name="Payments">#REF!</definedName>
    <definedName name="PAYROLL1" localSheetId="0">#REF!</definedName>
    <definedName name="PAYROLL1" localSheetId="1">#REF!</definedName>
    <definedName name="PAYROLL1">#REF!</definedName>
    <definedName name="PAYROLL2" localSheetId="0">#REF!</definedName>
    <definedName name="PAYROLL2" localSheetId="1">#REF!</definedName>
    <definedName name="PAYROLL2">#REF!</definedName>
    <definedName name="PAYROLL3">#REF!</definedName>
    <definedName name="PAYROLL4">#REF!</definedName>
    <definedName name="PAYROLL5">#REF!</definedName>
    <definedName name="PAYROLL6">#REF!</definedName>
    <definedName name="PAYROLLALL">#REF!</definedName>
    <definedName name="PAYROLLFILT">#REF!</definedName>
    <definedName name="PAYROLLPPS">#REF!</definedName>
    <definedName name="PAYROLLTBS">#REF!</definedName>
    <definedName name="PAYROLLWRR">#REF!</definedName>
    <definedName name="pays">#REF!</definedName>
    <definedName name="Payslip" localSheetId="0">#REF!</definedName>
    <definedName name="Payslip" localSheetId="1">#REF!</definedName>
    <definedName name="Payslip">#REF!</definedName>
    <definedName name="Payslip10" localSheetId="0">#REF!</definedName>
    <definedName name="Payslip10" localSheetId="1">#REF!</definedName>
    <definedName name="Payslip10">#REF!</definedName>
    <definedName name="Payslip11" localSheetId="0">#REF!</definedName>
    <definedName name="Payslip11" localSheetId="1">#REF!</definedName>
    <definedName name="Payslip11">#REF!</definedName>
    <definedName name="Payslip12">#REF!</definedName>
    <definedName name="Payslip13">#REF!</definedName>
    <definedName name="Payslip14">#REF!</definedName>
    <definedName name="Payslip15">#REF!</definedName>
    <definedName name="Payslip16">#REF!</definedName>
    <definedName name="Payslip17">#REF!</definedName>
    <definedName name="Payslip18">#REF!</definedName>
    <definedName name="Payslip19">#REF!</definedName>
    <definedName name="Payslip2">#REF!</definedName>
    <definedName name="Payslip20">#REF!</definedName>
    <definedName name="Payslip21">#REF!</definedName>
    <definedName name="Payslip22">#REF!</definedName>
    <definedName name="Payslip23">#REF!</definedName>
    <definedName name="Payslip24">#REF!</definedName>
    <definedName name="Payslip25">#REF!</definedName>
    <definedName name="Payslip26">#REF!</definedName>
    <definedName name="Payslip27">#REF!</definedName>
    <definedName name="Payslip28">#REF!</definedName>
    <definedName name="Payslip29">#REF!</definedName>
    <definedName name="Payslip3">#REF!</definedName>
    <definedName name="Payslip30">#REF!</definedName>
    <definedName name="Payslip31">#REF!</definedName>
    <definedName name="Payslip32">#REF!</definedName>
    <definedName name="Payslip33">#REF!</definedName>
    <definedName name="Payslip34">#REF!</definedName>
    <definedName name="Payslip35">#REF!</definedName>
    <definedName name="Payslip36">#REF!</definedName>
    <definedName name="Payslip37">#REF!</definedName>
    <definedName name="Payslip38">#REF!</definedName>
    <definedName name="Payslip39">#REF!</definedName>
    <definedName name="Payslip4">#REF!</definedName>
    <definedName name="Payslip40">#REF!</definedName>
    <definedName name="Payslip41">#REF!</definedName>
    <definedName name="Payslip42">#REF!</definedName>
    <definedName name="Payslip43">#REF!</definedName>
    <definedName name="Payslip44">#REF!</definedName>
    <definedName name="Payslip45">#REF!</definedName>
    <definedName name="Payslip46">#REF!</definedName>
    <definedName name="Payslip47">#REF!</definedName>
    <definedName name="Payslip48">#REF!</definedName>
    <definedName name="Payslip49">#REF!</definedName>
    <definedName name="Payslip5">#REF!</definedName>
    <definedName name="Payslip50">#REF!</definedName>
    <definedName name="Payslip51">#REF!</definedName>
    <definedName name="Payslip52">#REF!</definedName>
    <definedName name="Payslip53">#REF!</definedName>
    <definedName name="Payslip54">#REF!</definedName>
    <definedName name="PAYSLIP55">#REF!</definedName>
    <definedName name="PAYSLIP56">#REF!</definedName>
    <definedName name="PAYSLIP57">#REF!</definedName>
    <definedName name="Payslip58">#REF!</definedName>
    <definedName name="Payslip59">#REF!</definedName>
    <definedName name="Payslip6">#REF!</definedName>
    <definedName name="Payslip60">#REF!</definedName>
    <definedName name="Payslip61">#REF!</definedName>
    <definedName name="Payslip62">#REF!</definedName>
    <definedName name="Payslip63">#REF!</definedName>
    <definedName name="Payslip64">#REF!</definedName>
    <definedName name="Payslip65">#REF!</definedName>
    <definedName name="Payslip66">#REF!</definedName>
    <definedName name="Payslip67">#REF!</definedName>
    <definedName name="Payslip7">#REF!</definedName>
    <definedName name="Payslip8">#REF!</definedName>
    <definedName name="Payslip9">#REF!</definedName>
    <definedName name="paystructure" localSheetId="0">#REF!</definedName>
    <definedName name="paystructure" localSheetId="1">#REF!</definedName>
    <definedName name="paystructure">#REF!</definedName>
    <definedName name="PC">#REF!</definedName>
    <definedName name="pca">#REF!</definedName>
    <definedName name="PCA_Life_Bk">#REF!</definedName>
    <definedName name="PCA_Life_Bk_Activity">#REF!</definedName>
    <definedName name="PCA_Life_Cost">#REF!</definedName>
    <definedName name="PCA_Life_IT_Call">#REF!</definedName>
    <definedName name="PCA_Life_IT_Call_Activity">#REF!</definedName>
    <definedName name="PCA_Life_Lo_Bk">#REF!</definedName>
    <definedName name="PCA_Life_Lo_Bk_Activity">#REF!</definedName>
    <definedName name="PCA_Life_Lo_Cost">#REF!</definedName>
    <definedName name="PCA_Life_Lo_IT_Call">#REF!</definedName>
    <definedName name="PCA_Life_Lo_IT_Call_Activity">#REF!</definedName>
    <definedName name="pca_value">#REF!</definedName>
    <definedName name="PCer">#REF!</definedName>
    <definedName name="PDEP_PL_Acct_Name">#REF!</definedName>
    <definedName name="PDEP_PL_Col">#REF!</definedName>
    <definedName name="PDEP_PL_Criteria">#REF!</definedName>
    <definedName name="PDEP_PL_Row">#REF!,#REF!,#REF!,#REF!</definedName>
    <definedName name="PDEP_PL_Sel_Account_Name">#REF!</definedName>
    <definedName name="PDEP_PL_Sel_Col">#REF!</definedName>
    <definedName name="PDEP_PL_Sel_Entity">#REF!</definedName>
    <definedName name="PDEP_PL_Sel_Year">#REF!</definedName>
    <definedName name="PDO_CLASSES" localSheetId="0">#REF!</definedName>
    <definedName name="PDO_CLASSES" localSheetId="1">#REF!</definedName>
    <definedName name="PDO_CLASSES">#REF!</definedName>
    <definedName name="PEB2_UNITLINK_COST">#REF!,#REF!,#REF!,#REF!,#REF!</definedName>
    <definedName name="PEB2_UNITLINK_MARKET">#REF!,#REF!,#REF!,#REF!,#REF!</definedName>
    <definedName name="PEB4_UNITLINK_COST">#REF!,#REF!,#REF!,#REF!,#REF!,#REF!,#REF!</definedName>
    <definedName name="PEB4_UNITLINK_MARKET">#REF!,#REF!,#REF!,#REF!,#REF!,#REF!,#REF!</definedName>
    <definedName name="PEEP_Adjustment_Factor">#REF!</definedName>
    <definedName name="pen">#REF!</definedName>
    <definedName name="PenD" localSheetId="0">#REF!</definedName>
    <definedName name="PenD" localSheetId="1">#REF!</definedName>
    <definedName name="PenD">#REF!</definedName>
    <definedName name="Pensions" localSheetId="0">#REF!</definedName>
    <definedName name="Pensions" localSheetId="1">#REF!</definedName>
    <definedName name="Pensions">#REF!</definedName>
    <definedName name="Pensions_exp_adj">#REF!</definedName>
    <definedName name="Pensions_exp_adj2">#REF!</definedName>
    <definedName name="Pensions_Inv_Adj">#REF!</definedName>
    <definedName name="Pensions_Inv_Adj2">#REF!</definedName>
    <definedName name="Pensions_Inv_Adj3">#REF!</definedName>
    <definedName name="PENSIONS_MGR.">#REF!</definedName>
    <definedName name="pepsico">#REF!</definedName>
    <definedName name="percent_inc">#REF!</definedName>
    <definedName name="PerfFee2" localSheetId="0">#REF!</definedName>
    <definedName name="PerfFee2" localSheetId="1">#REF!</definedName>
    <definedName name="PerfFee2">#REF!</definedName>
    <definedName name="Period" localSheetId="0">#REF!</definedName>
    <definedName name="Period" localSheetId="1">#REF!</definedName>
    <definedName name="Period">#REF!</definedName>
    <definedName name="Period_1">#REF!</definedName>
    <definedName name="Period_2">#REF!</definedName>
    <definedName name="PERIOD_ENDED">#REF!</definedName>
    <definedName name="Period_From">#REF!</definedName>
    <definedName name="Period_No">#REF!</definedName>
    <definedName name="Period_To">#REF!</definedName>
    <definedName name="period1">#REF!</definedName>
    <definedName name="Period2">#REF!</definedName>
    <definedName name="PeriodPY">#REF!</definedName>
    <definedName name="Periods" localSheetId="0">#REF!</definedName>
    <definedName name="Periods" localSheetId="1">#REF!</definedName>
    <definedName name="Periods">#REF!</definedName>
    <definedName name="periodto">#REF!</definedName>
    <definedName name="perp_lev" localSheetId="0">#REF!</definedName>
    <definedName name="perp_lev" localSheetId="1">#REF!</definedName>
    <definedName name="perp_lev">#REF!</definedName>
    <definedName name="perp_lev_sen" localSheetId="0">#REF!</definedName>
    <definedName name="perp_lev_sen" localSheetId="1">#REF!</definedName>
    <definedName name="perp_lev_sen">#REF!</definedName>
    <definedName name="perp_lev1" localSheetId="0">#REF!</definedName>
    <definedName name="perp_lev1" localSheetId="1">#REF!</definedName>
    <definedName name="perp_lev1">#REF!</definedName>
    <definedName name="perp_lev2">#REF!</definedName>
    <definedName name="perp_lev3">#REF!</definedName>
    <definedName name="perp_lev4">#REF!</definedName>
    <definedName name="perp_lev5">#REF!</definedName>
    <definedName name="perp_unlev">#REF!</definedName>
    <definedName name="perp_unlev_sen">#REF!</definedName>
    <definedName name="perp_unlev1">#REF!</definedName>
    <definedName name="perp_unlev2">#REF!</definedName>
    <definedName name="perp_unlev3">#REF!</definedName>
    <definedName name="perp_unlev4">#REF!</definedName>
    <definedName name="perp_unlev5">#REF!</definedName>
    <definedName name="persistency">#REF!</definedName>
    <definedName name="Persistency_Company">#REF!</definedName>
    <definedName name="Persistency_Monthly">#REF!</definedName>
    <definedName name="persistency_stat">#REF!</definedName>
    <definedName name="PF">#REF!</definedName>
    <definedName name="PFA_BP_OP" localSheetId="0">#REF!</definedName>
    <definedName name="PFA_BP_OP" localSheetId="1">#REF!</definedName>
    <definedName name="PFA_BP_OP">#REF!</definedName>
    <definedName name="PFA_Comm" localSheetId="0">#REF!</definedName>
    <definedName name="PFA_Comm" localSheetId="1">#REF!</definedName>
    <definedName name="PFA_Comm">#REF!</definedName>
    <definedName name="PFA_Dbn" localSheetId="0">#REF!</definedName>
    <definedName name="PFA_Dbn" localSheetId="1">#REF!</definedName>
    <definedName name="PFA_Dbn">#REF!</definedName>
    <definedName name="PFA_OP" localSheetId="0">#REF!</definedName>
    <definedName name="PFA_OP" localSheetId="1">#REF!</definedName>
    <definedName name="PFA_OP">#REF!</definedName>
    <definedName name="pfms">#REF!</definedName>
    <definedName name="PFP">#REF!</definedName>
    <definedName name="PH_A">#REF!</definedName>
    <definedName name="phh" hidden="1">{#N/A,#N/A,TRUE,"COVER";#N/A,#N/A,TRUE,"DIAGRAM";#N/A,#N/A,TRUE,"DEFINITION";#N/A,#N/A,TRUE,"ALLIANCE"}</definedName>
    <definedName name="Phil_10yr">#REF!</definedName>
    <definedName name="Philippines_04A">#REF!</definedName>
    <definedName name="PI_Ind_Agency_2017" localSheetId="0">SUM(#REF!)</definedName>
    <definedName name="PI_Ind_Agency_2017" localSheetId="1">SUM(#REF!)</definedName>
    <definedName name="PI_Ind_Agency_2017">SUM(#REF!)</definedName>
    <definedName name="piabond">#REF!</definedName>
    <definedName name="PINEAPPLE_CASH_" localSheetId="0">#REF!</definedName>
    <definedName name="PINEAPPLE_CASH_" localSheetId="1">#REF!</definedName>
    <definedName name="PINEAPPLE_CASH_">#REF!</definedName>
    <definedName name="pippo" localSheetId="0" hidden="1">{"CECons",#N/A,FALSE,"CE"}</definedName>
    <definedName name="pippo" localSheetId="1" hidden="1">{"CECons",#N/A,FALSE,"CE"}</definedName>
    <definedName name="pippo" hidden="1">{"CECons",#N/A,FALSE,"CE"}</definedName>
    <definedName name="Pitchbook" localSheetId="0" hidden="1">{#N/A,#N/A,TRUE,"Sheet16"}</definedName>
    <definedName name="Pitchbook" localSheetId="1" hidden="1">{#N/A,#N/A,TRUE,"Sheet16"}</definedName>
    <definedName name="Pitchbook" hidden="1">{#N/A,#N/A,TRUE,"Sheet16"}</definedName>
    <definedName name="PITTable" localSheetId="0">#REF!</definedName>
    <definedName name="PITTable" localSheetId="1">#REF!</definedName>
    <definedName name="PITTable">#REF!</definedName>
    <definedName name="pivot" localSheetId="0">#REF!</definedName>
    <definedName name="pivot" localSheetId="1">#REF!</definedName>
    <definedName name="pivot">#REF!</definedName>
    <definedName name="PIVOTDATA">OFFSET(#REF!,1,0,,)</definedName>
    <definedName name="PIVOTDATA1" localSheetId="0">OFFSET(#REF!,1,0,,)</definedName>
    <definedName name="PIVOTDATA1" localSheetId="1">OFFSET(#REF!,1,0,,)</definedName>
    <definedName name="PIVOTDATA1">OFFSET(#REF!,1,0,,)</definedName>
    <definedName name="PKKK" localSheetId="0">#REF!</definedName>
    <definedName name="PKKK" localSheetId="1">#REF!</definedName>
    <definedName name="PKKK">#REF!</definedName>
    <definedName name="PL">#REF!</definedName>
    <definedName name="PL_Row">#REF!,#REF!,#REF!,#REF!,#REF!,#REF!</definedName>
    <definedName name="PL2P1">#REF!</definedName>
    <definedName name="PL2P2">#REF!</definedName>
    <definedName name="PL2P3">#REF!</definedName>
    <definedName name="Place_07d6a">#REF!</definedName>
    <definedName name="Place_07d7">#REF!</definedName>
    <definedName name="Place_08d1">#REF!</definedName>
    <definedName name="Place_08d10">#REF!</definedName>
    <definedName name="Place_08d10a">#REF!</definedName>
    <definedName name="Place_08d11">#REF!</definedName>
    <definedName name="Place_08d12">#REF!</definedName>
    <definedName name="Place_08d13">#REF!</definedName>
    <definedName name="Place_08d14">#REF!</definedName>
    <definedName name="Place_08d148">#REF!</definedName>
    <definedName name="Place_08d15">#REF!</definedName>
    <definedName name="Place_08d16">#REF!</definedName>
    <definedName name="Place_08d17">#REF!</definedName>
    <definedName name="Place_08d18">#REF!</definedName>
    <definedName name="Place_08d18a">#REF!</definedName>
    <definedName name="Place_08d19">#REF!</definedName>
    <definedName name="Place_08d2">#REF!</definedName>
    <definedName name="Place_08d20">#REF!</definedName>
    <definedName name="Place_08d21">#REF!</definedName>
    <definedName name="Place_08d3">#REF!</definedName>
    <definedName name="Place_08d4">#REF!</definedName>
    <definedName name="Place_08d5">#REF!</definedName>
    <definedName name="Place_08d6">#REF!</definedName>
    <definedName name="Place_08d6a">#REF!</definedName>
    <definedName name="Place_08d7">#REF!</definedName>
    <definedName name="Place_08d8">#REF!</definedName>
    <definedName name="Place_08d9">#REF!</definedName>
    <definedName name="Place_09d1">#REF!</definedName>
    <definedName name="Place_09d10">#REF!</definedName>
    <definedName name="Place_09d10a">#REF!</definedName>
    <definedName name="Place_09d11">#REF!</definedName>
    <definedName name="Place_09d12">#REF!</definedName>
    <definedName name="Place_09d13">#REF!</definedName>
    <definedName name="Place_09d14">#REF!</definedName>
    <definedName name="Place_09d14a">#REF!</definedName>
    <definedName name="Place_09d15">#REF!</definedName>
    <definedName name="Place_09d16">#REF!</definedName>
    <definedName name="Place_09d17">#REF!</definedName>
    <definedName name="Place_09d18">#REF!</definedName>
    <definedName name="Place_09d18a">#REF!</definedName>
    <definedName name="Place_09d19">#REF!</definedName>
    <definedName name="Place_09d2">#REF!</definedName>
    <definedName name="Place_09d20">#REF!</definedName>
    <definedName name="Place_09d21">#REF!</definedName>
    <definedName name="Place_09d3">#REF!</definedName>
    <definedName name="Place_09d4">#REF!</definedName>
    <definedName name="Place_09d5">#REF!</definedName>
    <definedName name="Place_09d6">#REF!</definedName>
    <definedName name="Place_09d6a">#REF!</definedName>
    <definedName name="Place_09d7">#REF!</definedName>
    <definedName name="Place_09d8">#REF!</definedName>
    <definedName name="Place_09d9">#REF!</definedName>
    <definedName name="Plai_Graph" hidden="1">#REF!</definedName>
    <definedName name="PLAI_Project_Sheet" hidden="1">#REF!</definedName>
    <definedName name="Plan" localSheetId="0">#REF!</definedName>
    <definedName name="Plan" localSheetId="1">#REF!</definedName>
    <definedName name="Plan">#REF!</definedName>
    <definedName name="PLAN_3_PINEAPPL" localSheetId="0">#REF!</definedName>
    <definedName name="PLAN_3_PINEAPPL" localSheetId="1">#REF!</definedName>
    <definedName name="PLAN_3_PINEAPPL">#REF!</definedName>
    <definedName name="Plan_Calc" localSheetId="0">#REF!</definedName>
    <definedName name="Plan_Calc" localSheetId="1">#REF!</definedName>
    <definedName name="Plan_Calc">#REF!</definedName>
    <definedName name="Plan_Fiscal" localSheetId="0">#REF!</definedName>
    <definedName name="Plan_Fiscal" localSheetId="1">#REF!</definedName>
    <definedName name="Plan_Fiscal">#REF!</definedName>
    <definedName name="plan_policies">#REF!</definedName>
    <definedName name="plan_staff_administration">#REF!</definedName>
    <definedName name="plan_staff_selling">#REF!</definedName>
    <definedName name="plan_start_date">#REF!</definedName>
    <definedName name="plan_years">#REF!</definedName>
    <definedName name="Planning" localSheetId="0">#REF!</definedName>
    <definedName name="Planning" localSheetId="1">#REF!</definedName>
    <definedName name="Planning">#REF!</definedName>
    <definedName name="PlanYears">#REF!</definedName>
    <definedName name="PLATEAU_AREA" localSheetId="0">#REF!</definedName>
    <definedName name="PLATEAU_AREA" localSheetId="1">#REF!</definedName>
    <definedName name="PLATEAU_AREA">#REF!</definedName>
    <definedName name="Players" localSheetId="0">#REF!</definedName>
    <definedName name="Players" localSheetId="1">#REF!</definedName>
    <definedName name="Players">#REF!</definedName>
    <definedName name="Plc_down">#REF!</definedName>
    <definedName name="plc_up">#REF!</definedName>
    <definedName name="ple" localSheetId="0">#REF!</definedName>
    <definedName name="ple" localSheetId="1">#REF!</definedName>
    <definedName name="ple">#REF!</definedName>
    <definedName name="PLF1_UNITLINK_COST">#REF!,#REF!,#REF!,#REF!,#REF!,#REF!,#REF!</definedName>
    <definedName name="PLF1_UNITLINK_MARKET">#REF!,#REF!,#REF!,#REF!,#REF!,#REF!,#REF!</definedName>
    <definedName name="PLF4_UNITLINK_COST">#REF!,#REF!,#REF!,#REF!,#REF!,#REF!,#REF!,#REF!,#REF!,#REF!,#REF!,#REF!,#REF!,#REF!</definedName>
    <definedName name="PLF4_UNITLINK_MARKET">#REF!,#REF!,#REF!,#REF!,#REF!,#REF!,#REF!,#REF!,#REF!,#REF!,#REF!,#REF!,#REF!,#REF!</definedName>
    <definedName name="PLF8_UNITLINK_COST">#REF!,#REF!,#REF!,#REF!,#REF!,#REF!</definedName>
    <definedName name="PLF8_UNITLINK_MARKET">#REF!,#REF!,#REF!,#REF!,#REF!</definedName>
    <definedName name="PLNAM">#REF!</definedName>
    <definedName name="plytd">#REF!</definedName>
    <definedName name="plytd2">#REF!</definedName>
    <definedName name="PM1P1">#REF!</definedName>
    <definedName name="PM1P3">#REF!</definedName>
    <definedName name="PM2P1">#REF!</definedName>
    <definedName name="PM2P3">#REF!</definedName>
    <definedName name="pmonth">#REF!</definedName>
    <definedName name="pmtAdj">#REF!</definedName>
    <definedName name="PMthNo" localSheetId="0">#REF!</definedName>
    <definedName name="PMthNo" localSheetId="1">#REF!</definedName>
    <definedName name="PMthNo">#REF!</definedName>
    <definedName name="PNetto">#REF!</definedName>
    <definedName name="poi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poifc" localSheetId="0">#REF!</definedName>
    <definedName name="poifc" localSheetId="1">#REF!</definedName>
    <definedName name="poifc">#REF!</definedName>
    <definedName name="poiuy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pol">#REF!</definedName>
    <definedName name="POL_TERM" localSheetId="0">#REF!</definedName>
    <definedName name="POL_TERM" localSheetId="1">#REF!</definedName>
    <definedName name="POL_TERM">#REF!</definedName>
    <definedName name="Poland" localSheetId="0">#REF!</definedName>
    <definedName name="Poland" localSheetId="1">#REF!</definedName>
    <definedName name="Poland">#REF!</definedName>
    <definedName name="PolicySize">#REF!</definedName>
    <definedName name="Poll" localSheetId="0">#REF!</definedName>
    <definedName name="Poll" localSheetId="1">#REF!</definedName>
    <definedName name="Poll">#REF!</definedName>
    <definedName name="PolSW_Exp_Var" localSheetId="0">#REF!</definedName>
    <definedName name="PolSW_Exp_Var" localSheetId="1">#REF!</definedName>
    <definedName name="PolSW_Exp_Var">#REF!</definedName>
    <definedName name="pooui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POPIVDISTRIB">#REF!</definedName>
    <definedName name="POPSCRDISTRIB">#REF!</definedName>
    <definedName name="POPSCRDISTTRIB">#REF!</definedName>
    <definedName name="porc">#REF!</definedName>
    <definedName name="PORTFOLIO" localSheetId="0">#REF!</definedName>
    <definedName name="PORTFOLIO" localSheetId="1">#REF!</definedName>
    <definedName name="PORTFOLIO">#REF!</definedName>
    <definedName name="Portfolio_Impairment_Loans_to_corp" localSheetId="0">#REF!</definedName>
    <definedName name="Portfolio_Impairment_Loans_to_corp" localSheetId="1">#REF!</definedName>
    <definedName name="Portfolio_Impairment_Loans_to_corp">#REF!</definedName>
    <definedName name="Portfolio_Impairment_Loans_to_Indiv" localSheetId="0">#REF!</definedName>
    <definedName name="Portfolio_Impairment_Loans_to_Indiv" localSheetId="1">#REF!</definedName>
    <definedName name="Portfolio_Impairment_Loans_to_Indiv">#REF!</definedName>
    <definedName name="portfolio_table">#REF!</definedName>
    <definedName name="POSRATE">#REF!</definedName>
    <definedName name="Potential_errors" localSheetId="0">#REF!</definedName>
    <definedName name="Potential_errors" localSheetId="1">#REF!</definedName>
    <definedName name="Potential_errors">#REF!</definedName>
    <definedName name="POVNDRCD">#REF!</definedName>
    <definedName name="Power" localSheetId="0">#REF!</definedName>
    <definedName name="Power" localSheetId="1">#REF!</definedName>
    <definedName name="Power">#REF!</definedName>
    <definedName name="pp" localSheetId="0" hidden="1">{#N/A,#N/A,FALSE,"RBC Summary";#N/A,#N/A,FALSE,"RBC"}</definedName>
    <definedName name="pp" localSheetId="1" hidden="1">{#N/A,#N/A,FALSE,"RBC Summary";#N/A,#N/A,FALSE,"RBC"}</definedName>
    <definedName name="pp" hidden="1">{#N/A,#N/A,FALSE,"RBC Summary";#N/A,#N/A,FALSE,"RBC"}</definedName>
    <definedName name="PPMZ_Inv_Adj">#REF!</definedName>
    <definedName name="PPMZ_Inv_Adj_Yr2">#REF!</definedName>
    <definedName name="PPMZ_Inv_Adj_Yr3">#REF!</definedName>
    <definedName name="ppnedcor" localSheetId="0">#REF!</definedName>
    <definedName name="ppnedcor" localSheetId="1">#REF!</definedName>
    <definedName name="ppnedcor">#REF!</definedName>
    <definedName name="ppoo" hidden="1">#REF!</definedName>
    <definedName name="ppp" localSheetId="0">#REF!</definedName>
    <definedName name="ppp" localSheetId="1">#REF!</definedName>
    <definedName name="ppp">#REF!</definedName>
    <definedName name="PPP4.5" localSheetId="0">#REF!</definedName>
    <definedName name="PPP4.5" localSheetId="1">#REF!</definedName>
    <definedName name="PPP4.5">#REF!</definedName>
    <definedName name="pppp">#REF!</definedName>
    <definedName name="ppsa">#REF!</definedName>
    <definedName name="ppsummary">#REF!</definedName>
    <definedName name="ppsummary1">#REF!</definedName>
    <definedName name="PPuk">#REF!</definedName>
    <definedName name="ppus">#REF!</definedName>
    <definedName name="prad_pc">#REF!</definedName>
    <definedName name="prefrate">#REF!</definedName>
    <definedName name="PrelimPlan_Heading">#REF!</definedName>
    <definedName name="PrelimPlan_Results">#REF!</definedName>
    <definedName name="PREM">#REF!</definedName>
    <definedName name="Prem_777">#REF!</definedName>
    <definedName name="prem_oyt">#REF!</definedName>
    <definedName name="prem_work">#REF!</definedName>
    <definedName name="PREM2" localSheetId="0">#REF!</definedName>
    <definedName name="PREM2" localSheetId="1">#REF!</definedName>
    <definedName name="PREM2">#REF!</definedName>
    <definedName name="PREMARK">#REF!</definedName>
    <definedName name="PremCollectionRate">#REF!</definedName>
    <definedName name="premium" hidden="1">{"FrgénEst",#N/A,FALSE,"A";"RésuEst",#N/A,FALSE,"A"}</definedName>
    <definedName name="PremiumGrowth">#REF!</definedName>
    <definedName name="PremiumTypes" localSheetId="0">#REF!</definedName>
    <definedName name="PremiumTypes" localSheetId="1">#REF!</definedName>
    <definedName name="PremiumTypes">#REF!</definedName>
    <definedName name="PREP">#REF!</definedName>
    <definedName name="PREP_DAT">#REF!</definedName>
    <definedName name="Prepaid_operating_lease" localSheetId="0">#REF!</definedName>
    <definedName name="Prepaid_operating_lease" localSheetId="1">#REF!</definedName>
    <definedName name="Prepaid_operating_lease">#REF!</definedName>
    <definedName name="preroll" hidden="1">#REF!</definedName>
    <definedName name="Pres_Inc" localSheetId="0">#REF!</definedName>
    <definedName name="Pres_Inc" localSheetId="1">#REF!</definedName>
    <definedName name="Pres_Inc">#REF!</definedName>
    <definedName name="PresentationNormalA4" localSheetId="0">#REF!</definedName>
    <definedName name="PresentationNormalA4" localSheetId="1">#REF!</definedName>
    <definedName name="PresentationNormalA4">#REF!</definedName>
    <definedName name="Prestations" hidden="1">#REF!</definedName>
    <definedName name="prestations03">#REF!</definedName>
    <definedName name="prev_kurs">#REF!</definedName>
    <definedName name="prev_month">#REF!</definedName>
    <definedName name="prev_Rid_Ba_IDR">#REF!</definedName>
    <definedName name="prev_Rid_Ba_USD">#REF!</definedName>
    <definedName name="prev_Rid_DM_IDR">#REF!</definedName>
    <definedName name="prev_year">#REF!</definedName>
    <definedName name="Previous_Period">#REF!</definedName>
    <definedName name="previous_year">#REF!</definedName>
    <definedName name="PREVIOUS4_Q">#REF!</definedName>
    <definedName name="PreviousFinYear">#REF!</definedName>
    <definedName name="prevPFP">#REF!</definedName>
    <definedName name="prevPROPHETU">#REF!</definedName>
    <definedName name="prevPROPTRDB">#REF!</definedName>
    <definedName name="prevPROPTRDR">#REF!</definedName>
    <definedName name="prevReservation_USD">#REF!</definedName>
    <definedName name="prevReservationUL_IDR">#REF!</definedName>
    <definedName name="prevRESVPIA">#REF!</definedName>
    <definedName name="prevRid_Ag_IDR">#REF!</definedName>
    <definedName name="prevRid_Ag_USD">#REF!</definedName>
    <definedName name="prevVALDATE">#REF!</definedName>
    <definedName name="prG">#REF!</definedName>
    <definedName name="PRICE_STRUCTURE">#REF!</definedName>
    <definedName name="PriceList">#REF!</definedName>
    <definedName name="PriceListMF">#REF!</definedName>
    <definedName name="PricelistOS">#REF!</definedName>
    <definedName name="priceTable" localSheetId="0">#REF!</definedName>
    <definedName name="priceTable" localSheetId="1">#REF!</definedName>
    <definedName name="priceTable">#REF!</definedName>
    <definedName name="PrimeMini" localSheetId="0">#REF!:OFFSET(#REF!,#REF!-1,0)</definedName>
    <definedName name="PrimeMini" localSheetId="1">#REF!:OFFSET(#REF!,#REF!-1,0)</definedName>
    <definedName name="PrimeMini">#REF!:OFFSET(#REF!,#REF!-1,0)</definedName>
    <definedName name="PRIMIDL">#REF!</definedName>
    <definedName name="Princ" localSheetId="0">#REF!</definedName>
    <definedName name="Princ" localSheetId="1">#REF!</definedName>
    <definedName name="Princ">#REF!</definedName>
    <definedName name="PRINT">#REF!</definedName>
    <definedName name="Print_1998">#REF!,#REF!</definedName>
    <definedName name="Print_Area_0">#REF!</definedName>
    <definedName name="Print_Area_1">#REF!</definedName>
    <definedName name="Print_Area_10">#REF!</definedName>
    <definedName name="Print_Area_2">#REF!</definedName>
    <definedName name="Print_Area_3">#REF!</definedName>
    <definedName name="Print_Area_4">#REF!</definedName>
    <definedName name="Print_Area_5">#REF!</definedName>
    <definedName name="Print_Area_6">#REF!</definedName>
    <definedName name="Print_Area_7">#REF!</definedName>
    <definedName name="Print_Area_8">#REF!</definedName>
    <definedName name="Print_Area_MI" localSheetId="0">#REF!</definedName>
    <definedName name="Print_Area_MI" localSheetId="1">#REF!</definedName>
    <definedName name="Print_Area_MI">#REF!</definedName>
    <definedName name="Print_Area_Reset" localSheetId="0">OFFSET('GLS 2024_10'!Full_Print,0,0,[0]!Last_Row)</definedName>
    <definedName name="Print_Area_Reset" localSheetId="1">OFFSET('GLS 2024_11'!Full_Print,0,0,[0]!Last_Row)</definedName>
    <definedName name="Print_Area_Reset">OFFSET(Full_Print,0,0,Last_Row)</definedName>
    <definedName name="Print_Area1" localSheetId="0">#REF!</definedName>
    <definedName name="Print_Area1" localSheetId="1">#REF!</definedName>
    <definedName name="Print_Area1">#REF!</definedName>
    <definedName name="Print_Prem_Res">#REF!</definedName>
    <definedName name="PRINT_TITLES_MI" localSheetId="0">#REF!</definedName>
    <definedName name="PRINT_TITLES_MI" localSheetId="1">#REF!</definedName>
    <definedName name="PRINT_TITLES_MI">#REF!</definedName>
    <definedName name="PRINT1">#REF!</definedName>
    <definedName name="PRINT2">#REF!</definedName>
    <definedName name="printarea">#REF!</definedName>
    <definedName name="PRINTCELL" localSheetId="0">#REF!</definedName>
    <definedName name="PRINTCELL" localSheetId="1">#REF!</definedName>
    <definedName name="PRINTCELL">#REF!</definedName>
    <definedName name="PRINTLIST" localSheetId="0">#REF!</definedName>
    <definedName name="PRINTLIST" localSheetId="1">#REF!</definedName>
    <definedName name="PRINTLIST">#REF!</definedName>
    <definedName name="PRINTME_1" localSheetId="0">#REF!</definedName>
    <definedName name="PRINTME_1" localSheetId="1">#REF!</definedName>
    <definedName name="PRINTME_1">#REF!</definedName>
    <definedName name="PRINTME_2">#REF!</definedName>
    <definedName name="PrintNPRUSD">#REF!</definedName>
    <definedName name="prior">#REF!</definedName>
    <definedName name="Prior_year">#REF!</definedName>
    <definedName name="Prior_Year_2002_Ytd" localSheetId="0">#REF!</definedName>
    <definedName name="Prior_Year_2002_Ytd" localSheetId="1">#REF!</definedName>
    <definedName name="Prior_Year_2002_Ytd">#REF!</definedName>
    <definedName name="Prior_yr">#REF!</definedName>
    <definedName name="Prior_Yr_Calc" localSheetId="0">#REF!</definedName>
    <definedName name="Prior_Yr_Calc" localSheetId="1">#REF!</definedName>
    <definedName name="Prior_Yr_Calc">#REF!</definedName>
    <definedName name="Prior_Yr_Fiscal" localSheetId="0">#REF!</definedName>
    <definedName name="Prior_Yr_Fiscal" localSheetId="1">#REF!</definedName>
    <definedName name="Prior_Yr_Fiscal">#REF!</definedName>
    <definedName name="Priordate">#REF!</definedName>
    <definedName name="PriorityValues">#REF!</definedName>
    <definedName name="PriorMont" localSheetId="0">#REF!</definedName>
    <definedName name="PriorMont" localSheetId="1">#REF!</definedName>
    <definedName name="PriorMont">#REF!</definedName>
    <definedName name="PriorMonth" localSheetId="0">#REF!</definedName>
    <definedName name="PriorMonth" localSheetId="1">#REF!</definedName>
    <definedName name="PriorMonth">#REF!</definedName>
    <definedName name="PriorYear">#REF!</definedName>
    <definedName name="PRJ">#REF!</definedName>
    <definedName name="PRJ_or_NBP">#REF!</definedName>
    <definedName name="Prod">#REF!</definedName>
    <definedName name="Prod_Bonus">#REF!</definedName>
    <definedName name="prod_seg">#REF!</definedName>
    <definedName name="Prod_Select">#REF!</definedName>
    <definedName name="ProdEconIF_Header">#REF!</definedName>
    <definedName name="ProdEconIF_Main">#REF!</definedName>
    <definedName name="ProdForm" hidden="1">#REF!</definedName>
    <definedName name="ProdMix">#REF!</definedName>
    <definedName name="produc" localSheetId="0">#REF!</definedName>
    <definedName name="produc" localSheetId="1">#REF!</definedName>
    <definedName name="produc">#REF!</definedName>
    <definedName name="PRODUCT">#N/A</definedName>
    <definedName name="Product_hz">#REF!</definedName>
    <definedName name="product_Mix" localSheetId="0">#REF!</definedName>
    <definedName name="product_Mix" localSheetId="1">#REF!</definedName>
    <definedName name="product_Mix">#REF!</definedName>
    <definedName name="Product_name" localSheetId="0">#REF!</definedName>
    <definedName name="Product_name" localSheetId="1">#REF!</definedName>
    <definedName name="Product_name">#REF!</definedName>
    <definedName name="Product_name2" localSheetId="0">#REF!</definedName>
    <definedName name="Product_name2" localSheetId="1">#REF!</definedName>
    <definedName name="Product_name2">#REF!</definedName>
    <definedName name="product2" hidden="1">#REF!</definedName>
    <definedName name="ProductMix" localSheetId="0">#REF!</definedName>
    <definedName name="ProductMix" localSheetId="1">#REF!</definedName>
    <definedName name="ProductMix">#REF!</definedName>
    <definedName name="ProductRange">#REF!</definedName>
    <definedName name="Products">#REF!</definedName>
    <definedName name="produit">#REF!</definedName>
    <definedName name="Prof_Flows_Inv_Var">#REF!</definedName>
    <definedName name="Professional_fees" localSheetId="0">#REF!</definedName>
    <definedName name="Professional_fees" localSheetId="1">#REF!</definedName>
    <definedName name="Professional_fees">#REF!</definedName>
    <definedName name="PROFIT_AND_LOSS_ACCOUNT" localSheetId="0">#REF!</definedName>
    <definedName name="PROFIT_AND_LOSS_ACCOUNT" localSheetId="1">#REF!</definedName>
    <definedName name="PROFIT_AND_LOSS_ACCOUNT">#REF!</definedName>
    <definedName name="PROFIT_AND_LOSS_ACCOUNT___0" localSheetId="0">#REF!</definedName>
    <definedName name="PROFIT_AND_LOSS_ACCOUNT___0" localSheetId="1">#REF!</definedName>
    <definedName name="PROFIT_AND_LOSS_ACCOUNT___0">#REF!</definedName>
    <definedName name="Profit_Tax">#REF!</definedName>
    <definedName name="profit1" localSheetId="0" hidden="1">{#N/A,#N/A,FALSE,"TOTPROFIT";#N/A,#N/A,FALSE,"EXCL JAMONT";#N/A,#N/A,FALSE,"CONSPRFT";#N/A,#N/A,FALSE,"PACKPRFT";#N/A,#N/A,FALSE,"FIBERPRFT";#N/A,#N/A,FALSE,"JAMONTPRFT"}</definedName>
    <definedName name="profit1" localSheetId="1" hidden="1">{#N/A,#N/A,FALSE,"TOTPROFIT";#N/A,#N/A,FALSE,"EXCL JAMONT";#N/A,#N/A,FALSE,"CONSPRFT";#N/A,#N/A,FALSE,"PACKPRFT";#N/A,#N/A,FALSE,"FIBERPRFT";#N/A,#N/A,FALSE,"JAMONTPRFT"}</definedName>
    <definedName name="profit1" hidden="1">{#N/A,#N/A,FALSE,"TOTPROFIT";#N/A,#N/A,FALSE,"EXCL JAMONT";#N/A,#N/A,FALSE,"CONSPRFT";#N/A,#N/A,FALSE,"PACKPRFT";#N/A,#N/A,FALSE,"FIBERPRFT";#N/A,#N/A,FALSE,"JAMONTPRFT"}</definedName>
    <definedName name="PROGRAM">#REF!</definedName>
    <definedName name="Proj_B_Criteria">#REF!</definedName>
    <definedName name="Proj_B_DB">#REF!</definedName>
    <definedName name="Proj_B_DB_1">#REF!</definedName>
    <definedName name="Proj_B_DBStart">#REF!</definedName>
    <definedName name="Proj_Col">#REF!,#REF!,#REF!,#REF!,#REF!,#REF!,#REF!</definedName>
    <definedName name="Proj_Date">#REF!</definedName>
    <definedName name="Proj_DB">#REF!</definedName>
    <definedName name="Proj_Row">#REF!,#REF!,#REF!</definedName>
    <definedName name="PROJECT_MGR." localSheetId="0">#REF!</definedName>
    <definedName name="PROJECT_MGR." localSheetId="1">#REF!</definedName>
    <definedName name="PROJECT_MGR.">#REF!</definedName>
    <definedName name="Projection" localSheetId="0">#REF!</definedName>
    <definedName name="Projection" localSheetId="1">#REF!</definedName>
    <definedName name="Projection">#REF!</definedName>
    <definedName name="promotes" localSheetId="0">#REF!</definedName>
    <definedName name="promotes" localSheetId="1">#REF!</definedName>
    <definedName name="promotes">#REF!</definedName>
    <definedName name="Proof_Date">#REF!</definedName>
    <definedName name="PROPHET_L">#REF!</definedName>
    <definedName name="PROPHETU">#REF!</definedName>
    <definedName name="PROPTRDB">#REF!</definedName>
    <definedName name="PROPTRDR">#REF!</definedName>
    <definedName name="Prov_Rel_Exp_Var">#REF!</definedName>
    <definedName name="provision" localSheetId="0" hidden="1">{"Frgen",#N/A,FALSE,"A";"Résu",#N/A,FALSE,"A"}</definedName>
    <definedName name="provision" localSheetId="1" hidden="1">{"Frgen",#N/A,FALSE,"A";"Résu",#N/A,FALSE,"A"}</definedName>
    <definedName name="provision" hidden="1">{"Frgen",#N/A,FALSE,"A";"Résu",#N/A,FALSE,"A"}</definedName>
    <definedName name="PRTMENU">#REF!</definedName>
    <definedName name="PRTQ10">#REF!</definedName>
    <definedName name="PRTQ11">#REF!</definedName>
    <definedName name="PRTQ12">#REF!</definedName>
    <definedName name="PRTQ2A">#REF!</definedName>
    <definedName name="PRTQ3">#REF!</definedName>
    <definedName name="PRTQ4">#REF!</definedName>
    <definedName name="PRTQ4A">#REF!</definedName>
    <definedName name="PRTQ5">#REF!</definedName>
    <definedName name="PRTQ6">#REF!</definedName>
    <definedName name="PRTQ7">#REF!</definedName>
    <definedName name="PRTQ8">#REF!</definedName>
    <definedName name="PRTQ9">#REF!</definedName>
    <definedName name="PRU">#REF!</definedName>
    <definedName name="PRUDENCE">#REF!</definedName>
    <definedName name="Prudential_Shareholder_Base">#REF!</definedName>
    <definedName name="PRUPF">#REF!</definedName>
    <definedName name="PRUPVM">#REF!</definedName>
    <definedName name="PRUSV_FAC" localSheetId="0">#REF!</definedName>
    <definedName name="PRUSV_FAC" localSheetId="1">#REF!</definedName>
    <definedName name="PRUSV_FAC">#REF!</definedName>
    <definedName name="PRV_Open_date">#REF!</definedName>
    <definedName name="ps">#REF!</definedName>
    <definedName name="PT_Switch">#REF!</definedName>
    <definedName name="Ptrend">"Commentary (2021 Plan vs 2020 Q3F &amp; 2022-23 trend)"</definedName>
    <definedName name="pub">#REF!</definedName>
    <definedName name="PUB_SEC_ABUJA" localSheetId="0">#REF!</definedName>
    <definedName name="PUB_SEC_ABUJA" localSheetId="1">#REF!</definedName>
    <definedName name="PUB_SEC_ABUJA">#REF!</definedName>
    <definedName name="PUB_SEC_LAGOS" localSheetId="0">#REF!</definedName>
    <definedName name="PUB_SEC_LAGOS" localSheetId="1">#REF!</definedName>
    <definedName name="PUB_SEC_LAGOS">#REF!</definedName>
    <definedName name="PUBLIC_AFFAIRS" localSheetId="0">#REF!</definedName>
    <definedName name="PUBLIC_AFFAIRS" localSheetId="1">#REF!</definedName>
    <definedName name="PUBLIC_AFFAIRS">#REF!</definedName>
    <definedName name="PUBLIC_SECTOR">#REF!</definedName>
    <definedName name="pubsec">#REF!</definedName>
    <definedName name="PUF_Exp_Var" localSheetId="0">#REF!</definedName>
    <definedName name="PUF_Exp_Var" localSheetId="1">#REF!</definedName>
    <definedName name="PUF_Exp_Var">#REF!</definedName>
    <definedName name="PUFoff" localSheetId="0">#REF!</definedName>
    <definedName name="PUFoff" localSheetId="1">#REF!</definedName>
    <definedName name="PUFoff">#REF!</definedName>
    <definedName name="Pula_Mat_PL_Yr1">#REF!</definedName>
    <definedName name="Pula_Mat_PL_Yr2">#REF!</definedName>
    <definedName name="Pula_Mat_PL_Yr3">#REF!</definedName>
    <definedName name="PURCHASING" localSheetId="0">#REF!</definedName>
    <definedName name="PURCHASING" localSheetId="1">#REF!</definedName>
    <definedName name="PURCHASING">#REF!</definedName>
    <definedName name="PVM">#REF!</definedName>
    <definedName name="PVNBP" localSheetId="0" hidden="1">{#N/A,#N/A,FALSE,"Aging Summary";#N/A,#N/A,FALSE,"Ratio Analysis";#N/A,#N/A,FALSE,"Test 120 Day Accts";#N/A,#N/A,FALSE,"Tickmarks"}</definedName>
    <definedName name="PVNBP" localSheetId="1" hidden="1">{#N/A,#N/A,FALSE,"Aging Summary";#N/A,#N/A,FALSE,"Ratio Analysis";#N/A,#N/A,FALSE,"Test 120 Day Accts";#N/A,#N/A,FALSE,"Tickmarks"}</definedName>
    <definedName name="PVNBP" hidden="1">{#N/A,#N/A,FALSE,"Aging Summary";#N/A,#N/A,FALSE,"Ratio Analysis";#N/A,#N/A,FALSE,"Test 120 Day Accts";#N/A,#N/A,FALSE,"Tickmarks"}</definedName>
    <definedName name="PY">#REF!</definedName>
    <definedName name="PY_1">#REF!</definedName>
    <definedName name="PY_2">#REF!</definedName>
    <definedName name="PY_Actual">#REF!</definedName>
    <definedName name="PY_all_Income">#REF!</definedName>
    <definedName name="PY_all_RetEarn">#REF!</definedName>
    <definedName name="PY_Allocated_Capital">#REF!</definedName>
    <definedName name="PY_Cash_Div_Dec" localSheetId="0">#REF!</definedName>
    <definedName name="PY_Cash_Div_Dec" localSheetId="1">#REF!</definedName>
    <definedName name="PY_Cash_Div_Dec">#REF!</definedName>
    <definedName name="PY_CASH_DIVIDENDS_DECLARED__per_common_share" localSheetId="0">#REF!</definedName>
    <definedName name="PY_CASH_DIVIDENDS_DECLARED__per_common_share" localSheetId="1">#REF!</definedName>
    <definedName name="PY_CASH_DIVIDENDS_DECLARED__per_common_share">#REF!</definedName>
    <definedName name="PY_CS_Fees">#REF!</definedName>
    <definedName name="PY_Earnings_per_share" localSheetId="0">#REF!</definedName>
    <definedName name="PY_Earnings_per_share" localSheetId="1">#REF!</definedName>
    <definedName name="PY_Earnings_per_share">#REF!</definedName>
    <definedName name="PY_Equity">#REF!</definedName>
    <definedName name="PY_Initial_Allowance">#REF!</definedName>
    <definedName name="PY_Initial_Expenses">#REF!</definedName>
    <definedName name="PY_knw_Income">#REF!</definedName>
    <definedName name="PY_knw_RetEarn">#REF!</definedName>
    <definedName name="PY_LT_Debt" localSheetId="0">#REF!</definedName>
    <definedName name="PY_LT_Debt" localSheetId="1">#REF!</definedName>
    <definedName name="PY_LT_Debt">#REF!</definedName>
    <definedName name="PY_Maintenance_Allowance">#REF!</definedName>
    <definedName name="PY_Maintenance_Expenses">#REF!</definedName>
    <definedName name="PY_Market_Value_of_Equity" localSheetId="0">#REF!</definedName>
    <definedName name="PY_Market_Value_of_Equity" localSheetId="1">#REF!</definedName>
    <definedName name="PY_Market_Value_of_Equity">#REF!</definedName>
    <definedName name="PY_Receivables">#REF!</definedName>
    <definedName name="PY_Revenue">#REF!</definedName>
    <definedName name="PY_Tangible_Net_Worth" localSheetId="0">#REF!</definedName>
    <definedName name="PY_Tangible_Net_Worth" localSheetId="1">#REF!</definedName>
    <definedName name="PY_Tangible_Net_Worth">#REF!</definedName>
    <definedName name="PY_tx_all_Income">#REF!</definedName>
    <definedName name="PY_tx_all_RetEarn">#REF!</definedName>
    <definedName name="PY_tx_knw_Income">#REF!</definedName>
    <definedName name="PY_tx_knw_RetEarn">#REF!</definedName>
    <definedName name="PY_Weighted_Average" localSheetId="0">#REF!</definedName>
    <definedName name="PY_Weighted_Average" localSheetId="1">#REF!</definedName>
    <definedName name="PY_Weighted_Average">#REF!</definedName>
    <definedName name="PY_Working_Capital" localSheetId="0">#REF!</definedName>
    <definedName name="PY_Working_Capital" localSheetId="1">#REF!</definedName>
    <definedName name="PY_Working_Capital">#REF!</definedName>
    <definedName name="PY2_Cash_Div_Dec" localSheetId="0">#REF!</definedName>
    <definedName name="PY2_Cash_Div_Dec" localSheetId="1">#REF!</definedName>
    <definedName name="PY2_Cash_Div_Dec">#REF!</definedName>
    <definedName name="PY2_CASH_DIVIDENDS_DECLARED__per_common_share" localSheetId="0">#REF!</definedName>
    <definedName name="PY2_CASH_DIVIDENDS_DECLARED__per_common_share" localSheetId="1">#REF!</definedName>
    <definedName name="PY2_CASH_DIVIDENDS_DECLARED__per_common_share">#REF!</definedName>
    <definedName name="PY2_Earnings_per_share">#REF!</definedName>
    <definedName name="PY2_Equity">#REF!</definedName>
    <definedName name="PY2_LT_Debt">#REF!</definedName>
    <definedName name="PY2_Market_Value_of_Equity">#REF!</definedName>
    <definedName name="PY2_Receivables">#REF!</definedName>
    <definedName name="PY2_Tangible_Net_Worth">#REF!</definedName>
    <definedName name="PY2_Weighted_Average">#REF!</definedName>
    <definedName name="PY2_Working_Capital">#REF!</definedName>
    <definedName name="PYAvgRate" localSheetId="0">#REF!</definedName>
    <definedName name="PYAvgRate" localSheetId="1">#REF!</definedName>
    <definedName name="PYAvgRate">#REF!</definedName>
    <definedName name="PYEndRate" localSheetId="0">#REF!</definedName>
    <definedName name="PYEndRate" localSheetId="1">#REF!</definedName>
    <definedName name="PYEndRate">#REF!</definedName>
    <definedName name="P表">#REF!</definedName>
    <definedName name="q" localSheetId="0" hidden="1">{"Frgen",#N/A,FALSE,"A";"Résu",#N/A,FALSE,"A"}</definedName>
    <definedName name="q" localSheetId="1" hidden="1">{"Frgen",#N/A,FALSE,"A";"Résu",#N/A,FALSE,"A"}</definedName>
    <definedName name="q" hidden="1">{"Frgen",#N/A,FALSE,"A";"Résu",#N/A,FALSE,"A"}</definedName>
    <definedName name="q_ADB">#REF!</definedName>
    <definedName name="Q3A_Heading">#REF!</definedName>
    <definedName name="Q3A_Results">#REF!</definedName>
    <definedName name="Q3F_Heading">#REF!</definedName>
    <definedName name="Q3F_Results">#REF!</definedName>
    <definedName name="qacc">#REF!</definedName>
    <definedName name="QBR_1001" localSheetId="0">#REF!</definedName>
    <definedName name="QBR_1001" localSheetId="1">#REF!</definedName>
    <definedName name="QBR_1001">#REF!</definedName>
    <definedName name="QBR_1002" localSheetId="0">#REF!</definedName>
    <definedName name="QBR_1002" localSheetId="1">#REF!</definedName>
    <definedName name="QBR_1002">#REF!</definedName>
    <definedName name="QBR_16001" localSheetId="0">#REF!</definedName>
    <definedName name="QBR_16001" localSheetId="1">#REF!</definedName>
    <definedName name="QBR_16001">#REF!</definedName>
    <definedName name="QBR_16002">#REF!</definedName>
    <definedName name="qdce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qeqwq" hidden="1">{1.05606604964056E-64}</definedName>
    <definedName name="qerqwer" hidden="1">#REF!</definedName>
    <definedName name="qerw" hidden="1">#REF!</definedName>
    <definedName name="qfwfaf" hidden="1">{#N/A,#N/A,TRUE,"BT M200 da 10x20"}</definedName>
    <definedName name="qhxd">#REF!</definedName>
    <definedName name="QI">#REF!</definedName>
    <definedName name="QMR_Periods_to_FMProd_Periods" localSheetId="0">#REF!</definedName>
    <definedName name="QMR_Periods_to_FMProd_Periods" localSheetId="1">#REF!</definedName>
    <definedName name="QMR_Periods_to_FMProd_Periods">#REF!</definedName>
    <definedName name="qote" localSheetId="0">#REF!</definedName>
    <definedName name="qote" localSheetId="1">#REF!</definedName>
    <definedName name="qote">#REF!</definedName>
    <definedName name="QPFMSCXJGLODNVGDF" localSheetId="0">#REF!</definedName>
    <definedName name="QPFMSCXJGLODNVGDF" localSheetId="1">#REF!</definedName>
    <definedName name="QPFMSCXJGLODNVGDF">#REF!</definedName>
    <definedName name="qq" localSheetId="0" hidden="1">{#N/A,#N/A,FALSE,"Prem Report - Pru"}</definedName>
    <definedName name="qq" localSheetId="1" hidden="1">{#N/A,#N/A,FALSE,"Prem Report - Pru"}</definedName>
    <definedName name="qq" hidden="1">{#N/A,#N/A,FALSE,"Prem Report - Pru"}</definedName>
    <definedName name="qqq" localSheetId="0">#REF!</definedName>
    <definedName name="qqq" localSheetId="1">#REF!</definedName>
    <definedName name="qqq">#REF!</definedName>
    <definedName name="qqqq" hidden="1">#REF!</definedName>
    <definedName name="qqwq" hidden="1">{#N/A,#N/A,FALSE,"sum";#N/A,#N/A,FALSE,"MARTV";#N/A,#N/A,FALSE,"APRTV"}</definedName>
    <definedName name="qqww" hidden="1">#REF!</definedName>
    <definedName name="qqx" localSheetId="0">#REF!</definedName>
    <definedName name="qqx" localSheetId="1">#REF!</definedName>
    <definedName name="qqx">#REF!</definedName>
    <definedName name="QRT">#REF!</definedName>
    <definedName name="qryInterestWithholdingTax">#REF!</definedName>
    <definedName name="qryWeekUmDprod">#REF!</definedName>
    <definedName name="qtrb">#REF!</definedName>
    <definedName name="Qualifying_Rate">#REF!</definedName>
    <definedName name="QUALITY_ASS.">#REF!</definedName>
    <definedName name="Quarter">#REF!</definedName>
    <definedName name="Quarter_Current">#REF!</definedName>
    <definedName name="Quarterly_Table">#REF!</definedName>
    <definedName name="QUERY_FOR_ACTIVELEADER_PERIOD">#REF!</definedName>
    <definedName name="Query1">#REF!</definedName>
    <definedName name="Query2">#REF!</definedName>
    <definedName name="QUIT">#REF!</definedName>
    <definedName name="QWE" localSheetId="0" hidden="1">{#N/A,#N/A,FALSE,"Prem Report - Pru"}</definedName>
    <definedName name="QWE" localSheetId="1" hidden="1">{#N/A,#N/A,FALSE,"Prem Report - Pru"}</definedName>
    <definedName name="QWE" hidden="1">{#N/A,#N/A,FALSE,"Prem Report - Pru"}</definedName>
    <definedName name="qwee">#REF!</definedName>
    <definedName name="qwef" hidden="1">#REF!</definedName>
    <definedName name="qwergwg" hidden="1">#REF!</definedName>
    <definedName name="qwerqwe" hidden="1">#REF!</definedName>
    <definedName name="qwerr" hidden="1">{#N/A,#N/A,FALSE,"Chung"}</definedName>
    <definedName name="qwert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qwerty" hidden="1">#REF!</definedName>
    <definedName name="qwery" hidden="1">#REF!</definedName>
    <definedName name="qwf" hidden="1">#REF!</definedName>
    <definedName name="QWR" localSheetId="0" hidden="1">{#N/A,#N/A,FALSE,"RBC Summary";#N/A,#N/A,FALSE,"RBC"}</definedName>
    <definedName name="QWR" localSheetId="1" hidden="1">{#N/A,#N/A,FALSE,"RBC Summary";#N/A,#N/A,FALSE,"RBC"}</definedName>
    <definedName name="QWR" hidden="1">{#N/A,#N/A,FALSE,"RBC Summary";#N/A,#N/A,FALSE,"RBC"}</definedName>
    <definedName name="qwrtwrt" hidden="1">#REF!</definedName>
    <definedName name="QWW" localSheetId="0" hidden="1">#REF!</definedName>
    <definedName name="QWW" localSheetId="1" hidden="1">#REF!</definedName>
    <definedName name="QWW" hidden="1">#REF!</definedName>
    <definedName name="Qwx">#REF!</definedName>
    <definedName name="qx">#REF!</definedName>
    <definedName name="R_Factor" localSheetId="0">#REF!</definedName>
    <definedName name="R_Factor" localSheetId="1">#REF!</definedName>
    <definedName name="R_Factor">#REF!</definedName>
    <definedName name="RA_Directory">#REF!</definedName>
    <definedName name="RA_PorN">#REF!</definedName>
    <definedName name="RA_Product">#REF!</definedName>
    <definedName name="RA_Run_Number">#REF!</definedName>
    <definedName name="RA_Spcode">#REF!</definedName>
    <definedName name="RA_Vars">#REF!</definedName>
    <definedName name="RA_Years">#REF!</definedName>
    <definedName name="RandAdj_Exp_Var">#REF!</definedName>
    <definedName name="RANGE_GBP_CY_SPOT">#REF!</definedName>
    <definedName name="RANGE_GBP_CY_YTD">#REF!</definedName>
    <definedName name="RANGE_P1">#REF!</definedName>
    <definedName name="RANGE_P2">#REF!</definedName>
    <definedName name="RANGE_USD_CY_MONTH">#REF!</definedName>
    <definedName name="range1" localSheetId="0">#REF!,#REF!</definedName>
    <definedName name="range1" localSheetId="1">#REF!,#REF!</definedName>
    <definedName name="range1">#REF!,#REF!</definedName>
    <definedName name="RANGE2" localSheetId="0">#REF!</definedName>
    <definedName name="RANGE2" localSheetId="1">#REF!</definedName>
    <definedName name="RANGE2">#REF!</definedName>
    <definedName name="rangeyrminus1" localSheetId="0">#REF!,#REF!,#REF!,#REF!,#REF!</definedName>
    <definedName name="rangeyrminus1" localSheetId="1">#REF!,#REF!,#REF!,#REF!,#REF!</definedName>
    <definedName name="rangeyrminus1">#REF!,#REF!,#REF!,#REF!,#REF!</definedName>
    <definedName name="rangeyrminus2" localSheetId="0">#REF!,#REF!,#REF!,#REF!,#REF!</definedName>
    <definedName name="rangeyrminus2" localSheetId="1">#REF!,#REF!,#REF!,#REF!,#REF!</definedName>
    <definedName name="rangeyrminus2">#REF!,#REF!,#REF!,#REF!,#REF!</definedName>
    <definedName name="Ranhxay" hidden="1">{"'Sheet1'!$L$16"}</definedName>
    <definedName name="RAP_Coverage_2005" localSheetId="0">#REF!</definedName>
    <definedName name="RAP_Coverage_2005" localSheetId="1">#REF!</definedName>
    <definedName name="RAP_Coverage_2005">#REF!</definedName>
    <definedName name="RAP_Coverage_2005_2" localSheetId="0">#REF!</definedName>
    <definedName name="RAP_Coverage_2005_2" localSheetId="1">#REF!</definedName>
    <definedName name="RAP_Coverage_2005_2">#REF!</definedName>
    <definedName name="ras">#REF!</definedName>
    <definedName name="RATax">#REF!</definedName>
    <definedName name="RATE" localSheetId="0">#REF!</definedName>
    <definedName name="RATE" localSheetId="1">#REF!</definedName>
    <definedName name="RATE">#REF!</definedName>
    <definedName name="RATE_1">#REF!</definedName>
    <definedName name="rate1" localSheetId="0">#REF!</definedName>
    <definedName name="rate1" localSheetId="1">#REF!</definedName>
    <definedName name="rate1">#REF!</definedName>
    <definedName name="rate98">#REF!</definedName>
    <definedName name="RATEREC" localSheetId="0">#REF!</definedName>
    <definedName name="RATEREC" localSheetId="1">#REF!</definedName>
    <definedName name="RATEREC">#REF!</definedName>
    <definedName name="Rates" localSheetId="0">#REF!</definedName>
    <definedName name="Rates" localSheetId="1">#REF!</definedName>
    <definedName name="Rates">#REF!</definedName>
    <definedName name="rating">#REF!</definedName>
    <definedName name="RATIO">#REF!</definedName>
    <definedName name="ratio_停效續年">#REF!</definedName>
    <definedName name="ratio_停效首年">#REF!</definedName>
    <definedName name="ratio_健康險續年">#REF!</definedName>
    <definedName name="ratio_健康險首年">#REF!</definedName>
    <definedName name="ratio_壽險續年">#REF!</definedName>
    <definedName name="ratio_壽險首年">#REF!</definedName>
    <definedName name="RATION">#REF!</definedName>
    <definedName name="RatioTable">#REF!</definedName>
    <definedName name="RAW_DATA_96">#REF!</definedName>
    <definedName name="RAW_DATA_97">#REF!</definedName>
    <definedName name="RAW_MAT._TECH" localSheetId="0">#REF!</definedName>
    <definedName name="RAW_MAT._TECH" localSheetId="1">#REF!</definedName>
    <definedName name="RAW_MAT._TECH">#REF!</definedName>
    <definedName name="RB_CoC" localSheetId="0">#REF!</definedName>
    <definedName name="RB_CoC" localSheetId="1">#REF!</definedName>
    <definedName name="RB_CoC">#REF!</definedName>
    <definedName name="RBC" localSheetId="0" hidden="1">{#N/A,#N/A,FALSE,"RBC Summary";#N/A,#N/A,FALSE,"RBC"}</definedName>
    <definedName name="RBC" localSheetId="1" hidden="1">{#N/A,#N/A,FALSE,"RBC Summary";#N/A,#N/A,FALSE,"RBC"}</definedName>
    <definedName name="RBC" hidden="1">{#N/A,#N/A,FALSE,"RBC Summary";#N/A,#N/A,FALSE,"RBC"}</definedName>
    <definedName name="RBNA_accu">#REF!</definedName>
    <definedName name="RBNA_month">#REF!</definedName>
    <definedName name="RC_RBC">#REF!</definedName>
    <definedName name="rcabc" hidden="1">#REF!</definedName>
    <definedName name="RCArea" hidden="1">#REF!</definedName>
    <definedName name="RCF">#REF!</definedName>
    <definedName name="rd">#REF!</definedName>
    <definedName name="RDR">#REF!</definedName>
    <definedName name="RDR_YTD">#REF!</definedName>
    <definedName name="re" localSheetId="0">#REF!</definedName>
    <definedName name="re" localSheetId="1">#REF!</definedName>
    <definedName name="re">#REF!</definedName>
    <definedName name="realistic_rate_m">#REF!</definedName>
    <definedName name="Rec_08d18a">#REF!</definedName>
    <definedName name="Rec_08d6a">#REF!</definedName>
    <definedName name="Rec_08e1">#REF!</definedName>
    <definedName name="Rec_08e10a">#REF!</definedName>
    <definedName name="Rec_08e15a">#REF!</definedName>
    <definedName name="Rec_08e6a">#REF!</definedName>
    <definedName name="Rec_08f1">#REF!</definedName>
    <definedName name="Rec_08f6a">#REF!</definedName>
    <definedName name="Rec_09d1">#REF!</definedName>
    <definedName name="Rec_09d10a">#REF!</definedName>
    <definedName name="Rec_09d14a">#REF!</definedName>
    <definedName name="Rec_09d18a">#REF!</definedName>
    <definedName name="Rec_09d6a">#REF!</definedName>
    <definedName name="Rec_09e1">#REF!</definedName>
    <definedName name="Rec_09e10a">#REF!</definedName>
    <definedName name="Rec_09e15a">#REF!</definedName>
    <definedName name="Rec_09e6a">#REF!</definedName>
    <definedName name="Rec_09f1">#REF!</definedName>
    <definedName name="Rec_09f6a">#REF!</definedName>
    <definedName name="Rechargeable">#REF!</definedName>
    <definedName name="recon" localSheetId="0">#REF!</definedName>
    <definedName name="recon" localSheetId="1">#REF!</definedName>
    <definedName name="recon">#REF!</definedName>
    <definedName name="RECONCILE" hidden="1">{#N/A,#N/A,FALSE,"Margin_Detail";#N/A,#N/A,FALSE,"Margin";#N/A,#N/A,FALSE,"JTD_Margin Detail";#N/A,#N/A,FALSE,"JTD Margin";#N/A,#N/A,FALSE,"Cashflow Detail for Balance ";#N/A,#N/A,FALSE,"Balance"}</definedName>
    <definedName name="Reconcile1" hidden="1">{#N/A,#N/A,FALSE,"Margin_Detail";#N/A,#N/A,FALSE,"Margin";#N/A,#N/A,FALSE,"JTD_Margin Detail";#N/A,#N/A,FALSE,"JTD Margin";#N/A,#N/A,FALSE,"Cashflow Detail for Balance ";#N/A,#N/A,FALSE,"Balance"}</definedName>
    <definedName name="reconcile2" hidden="1">{#N/A,#N/A,FALSE,"Margin_Detail";#N/A,#N/A,FALSE,"Margin";#N/A,#N/A,FALSE,"JTD_Margin Detail";#N/A,#N/A,FALSE,"JTD Margin";#N/A,#N/A,FALSE,"Cashflow Detail for Balance ";#N/A,#N/A,FALSE,"Balance"}</definedName>
    <definedName name="reconcile22" hidden="1">{#N/A,#N/A,FALSE,"Margin_Detail";#N/A,#N/A,FALSE,"Margin";#N/A,#N/A,FALSE,"JTD_Margin Detail";#N/A,#N/A,FALSE,"JTD Margin";#N/A,#N/A,FALSE,"Cashflow Detail for Balance ";#N/A,#N/A,FALSE,"Balance"}</definedName>
    <definedName name="Recover">#REF!</definedName>
    <definedName name="recrutement">#REF!</definedName>
    <definedName name="Rectangle1">"Rectangle 2729"</definedName>
    <definedName name="Redemption">#REF!</definedName>
    <definedName name="RedemptionData">#REF!</definedName>
    <definedName name="REDUCE">#N/A</definedName>
    <definedName name="ref">#REF!</definedName>
    <definedName name="reflist">#REF!</definedName>
    <definedName name="Reforecast_APE_table" localSheetId="0">#REF!</definedName>
    <definedName name="Reforecast_APE_table" localSheetId="1">#REF!</definedName>
    <definedName name="Reforecast_APE_table">#REF!</definedName>
    <definedName name="Reforecast_Table">#REF!</definedName>
    <definedName name="Refund" localSheetId="0">#REF!</definedName>
    <definedName name="Refund" localSheetId="1">#REF!</definedName>
    <definedName name="Refund">#REF!</definedName>
    <definedName name="RegionCriteria">#REF!</definedName>
    <definedName name="Registration">#REF!</definedName>
    <definedName name="REIMB" localSheetId="0">#REF!</definedName>
    <definedName name="REIMB" localSheetId="1">#REF!</definedName>
    <definedName name="REIMB">#REF!</definedName>
    <definedName name="Reins_Exp_Var" localSheetId="0">#REF!</definedName>
    <definedName name="Reins_Exp_Var" localSheetId="1">#REF!</definedName>
    <definedName name="Reins_Exp_Var">#REF!</definedName>
    <definedName name="REINS_PREM_BUDGET">#REF!</definedName>
    <definedName name="reinsu_accu">#REF!</definedName>
    <definedName name="reinsu_month">#REF!</definedName>
    <definedName name="Rel" localSheetId="0">#REF!</definedName>
    <definedName name="Rel" localSheetId="1">#REF!</definedName>
    <definedName name="Rel">#REF!</definedName>
    <definedName name="release_scr_accu">#REF!</definedName>
    <definedName name="release_scr_month">#REF!</definedName>
    <definedName name="Reliefs" localSheetId="0">#REF!</definedName>
    <definedName name="Reliefs" localSheetId="1">#REF!</definedName>
    <definedName name="Reliefs">#REF!</definedName>
    <definedName name="ReliefsAllow" localSheetId="0">#REF!</definedName>
    <definedName name="ReliefsAllow" localSheetId="1">#REF!</definedName>
    <definedName name="ReliefsAllow">#REF!</definedName>
    <definedName name="reliefsp">#REF!</definedName>
    <definedName name="Reliefss">#REF!</definedName>
    <definedName name="Relieve">#REF!</definedName>
    <definedName name="RelProv_Exp_Var">#REF!</definedName>
    <definedName name="Rem_AllGrowth_2003">#REF!</definedName>
    <definedName name="Rem_AllGrowth_2004">#REF!</definedName>
    <definedName name="Rem_AllGrowth_2005">#REF!</definedName>
    <definedName name="ReM_NB_OP">#REF!</definedName>
    <definedName name="ReM_VNB">#REF!</definedName>
    <definedName name="REMARKL">#REF!</definedName>
    <definedName name="REMARKM">#REF!</definedName>
    <definedName name="REMB" localSheetId="0">#REF!</definedName>
    <definedName name="REMB" localSheetId="1">#REF!</definedName>
    <definedName name="REMB">#REF!</definedName>
    <definedName name="remittamces" localSheetId="0">#REF!</definedName>
    <definedName name="remittamces" localSheetId="1">#REF!</definedName>
    <definedName name="remittamces">#REF!</definedName>
    <definedName name="Renewal_Expense" localSheetId="0">#REF!</definedName>
    <definedName name="Renewal_Expense" localSheetId="1">#REF!</definedName>
    <definedName name="Renewal_Expense">#REF!</definedName>
    <definedName name="RENEWEXP_4th_Qrt_97___List">#REF!</definedName>
    <definedName name="Rent_persqft" localSheetId="0">#REF!</definedName>
    <definedName name="Rent_persqft" localSheetId="1">#REF!</definedName>
    <definedName name="Rent_persqft">#REF!</definedName>
    <definedName name="Rental_income" localSheetId="0">#REF!</definedName>
    <definedName name="Rental_income" localSheetId="1">#REF!</definedName>
    <definedName name="Rental_income">#REF!</definedName>
    <definedName name="RentRate">#REF!</definedName>
    <definedName name="repaymentp" localSheetId="0">#REF!</definedName>
    <definedName name="repaymentp" localSheetId="1">#REF!</definedName>
    <definedName name="repaymentp">#REF!</definedName>
    <definedName name="Report" localSheetId="0" hidden="1">{#N/A,#N/A,FALSE,"Prem Report - Pru"}</definedName>
    <definedName name="Report" localSheetId="1" hidden="1">{#N/A,#N/A,FALSE,"Prem Report - Pru"}</definedName>
    <definedName name="Report" hidden="1">{#N/A,#N/A,FALSE,"Prem Report - Pru"}</definedName>
    <definedName name="report_date">#REF!</definedName>
    <definedName name="REPORT_TINA">#REF!</definedName>
    <definedName name="REPORT_TYPE">#REF!</definedName>
    <definedName name="report11" localSheetId="0" hidden="1">{#N/A,#N/A,FALSE,"Prem Report - Pru"}</definedName>
    <definedName name="report11" localSheetId="1" hidden="1">{#N/A,#N/A,FALSE,"Prem Report - Pru"}</definedName>
    <definedName name="report11" hidden="1">{#N/A,#N/A,FALSE,"Prem Report - Pru"}</definedName>
    <definedName name="report30" localSheetId="0" hidden="1">{#N/A,#N/A,FALSE,"Prem Report - Pru"}</definedName>
    <definedName name="report30" localSheetId="1" hidden="1">{#N/A,#N/A,FALSE,"Prem Report - Pru"}</definedName>
    <definedName name="report30" hidden="1">{#N/A,#N/A,FALSE,"Prem Report - Pru"}</definedName>
    <definedName name="report31" localSheetId="0" hidden="1">{#N/A,#N/A,FALSE,"Prem Report - Pru"}</definedName>
    <definedName name="report31" localSheetId="1" hidden="1">{#N/A,#N/A,FALSE,"Prem Report - Pru"}</definedName>
    <definedName name="report31" hidden="1">{#N/A,#N/A,FALSE,"Prem Report - Pru"}</definedName>
    <definedName name="report33" localSheetId="0" hidden="1">{#N/A,#N/A,FALSE,"Prem Report - Pru"}</definedName>
    <definedName name="report33" localSheetId="1" hidden="1">{#N/A,#N/A,FALSE,"Prem Report - Pru"}</definedName>
    <definedName name="report33" hidden="1">{#N/A,#N/A,FALSE,"Prem Report - Pru"}</definedName>
    <definedName name="report36" localSheetId="0" hidden="1">{#N/A,#N/A,FALSE,"Prem Report - Pru"}</definedName>
    <definedName name="report36" localSheetId="1" hidden="1">{#N/A,#N/A,FALSE,"Prem Report - Pru"}</definedName>
    <definedName name="report36" hidden="1">{#N/A,#N/A,FALSE,"Prem Report - Pru"}</definedName>
    <definedName name="report4" localSheetId="0" hidden="1">{#N/A,#N/A,FALSE,"Prem Report - Pru"}</definedName>
    <definedName name="report4" localSheetId="1" hidden="1">{#N/A,#N/A,FALSE,"Prem Report - Pru"}</definedName>
    <definedName name="report4" hidden="1">{#N/A,#N/A,FALSE,"Prem Report - Pru"}</definedName>
    <definedName name="report40" localSheetId="0" hidden="1">{#N/A,#N/A,FALSE,"Prem Report - Pru"}</definedName>
    <definedName name="report40" localSheetId="1" hidden="1">{#N/A,#N/A,FALSE,"Prem Report - Pru"}</definedName>
    <definedName name="report40" hidden="1">{#N/A,#N/A,FALSE,"Prem Report - Pru"}</definedName>
    <definedName name="report5" localSheetId="0" hidden="1">{#N/A,#N/A,FALSE,"Prem Report - Pru"}</definedName>
    <definedName name="report5" localSheetId="1" hidden="1">{#N/A,#N/A,FALSE,"Prem Report - Pru"}</definedName>
    <definedName name="report5" hidden="1">{#N/A,#N/A,FALSE,"Prem Report - Pru"}</definedName>
    <definedName name="report6" localSheetId="0" hidden="1">{#N/A,#N/A,FALSE,"Prem Report - Pru"}</definedName>
    <definedName name="report6" localSheetId="1" hidden="1">{#N/A,#N/A,FALSE,"Prem Report - Pru"}</definedName>
    <definedName name="report6" hidden="1">{#N/A,#N/A,FALSE,"Prem Report - Pru"}</definedName>
    <definedName name="report60" localSheetId="0" hidden="1">{#N/A,#N/A,FALSE,"Prem Report - Pru"}</definedName>
    <definedName name="report60" localSheetId="1" hidden="1">{#N/A,#N/A,FALSE,"Prem Report - Pru"}</definedName>
    <definedName name="report60" hidden="1">{#N/A,#N/A,FALSE,"Prem Report - Pru"}</definedName>
    <definedName name="report90" localSheetId="0" hidden="1">{#N/A,#N/A,FALSE,"Prem Report - Pru"}</definedName>
    <definedName name="report90" localSheetId="1" hidden="1">{#N/A,#N/A,FALSE,"Prem Report - Pru"}</definedName>
    <definedName name="report90" hidden="1">{#N/A,#N/A,FALSE,"Prem Report - Pru"}</definedName>
    <definedName name="reports" localSheetId="0" hidden="1">{#N/A,#N/A,FALSE,"Prem Report - Pru"}</definedName>
    <definedName name="reports" localSheetId="1" hidden="1">{#N/A,#N/A,FALSE,"Prem Report - Pru"}</definedName>
    <definedName name="reports" hidden="1">{#N/A,#N/A,FALSE,"Prem Report - Pru"}</definedName>
    <definedName name="repot10" localSheetId="0" hidden="1">{#N/A,#N/A,FALSE,"Prem Report - Pru"}</definedName>
    <definedName name="repot10" localSheetId="1" hidden="1">{#N/A,#N/A,FALSE,"Prem Report - Pru"}</definedName>
    <definedName name="repot10" hidden="1">{#N/A,#N/A,FALSE,"Prem Report - Pru"}</definedName>
    <definedName name="repot12" localSheetId="0" hidden="1">{#N/A,#N/A,FALSE,"Prem Report - Pru"}</definedName>
    <definedName name="repot12" localSheetId="1" hidden="1">{#N/A,#N/A,FALSE,"Prem Report - Pru"}</definedName>
    <definedName name="repot12" hidden="1">{#N/A,#N/A,FALSE,"Prem Report - Pru"}</definedName>
    <definedName name="reprice_data">#REF!</definedName>
    <definedName name="rere" hidden="1">{#N/A,#N/A,FALSE,"Margin_Detail";#N/A,#N/A,FALSE,"Margin";#N/A,#N/A,FALSE,"JTD_Margin Detail";#N/A,#N/A,FALSE,"JTD Margin";#N/A,#N/A,FALSE,"Cashflow Detail for Balance ";#N/A,#N/A,FALSE,"Balance"}</definedName>
    <definedName name="rere1" hidden="1">{#N/A,#N/A,FALSE,"Margin_Detail";#N/A,#N/A,FALSE,"Margin";#N/A,#N/A,FALSE,"JTD_Margin Detail";#N/A,#N/A,FALSE,"JTD Margin";#N/A,#N/A,FALSE,"Cashflow Detail for Balance ";#N/A,#N/A,FALSE,"Balance"}</definedName>
    <definedName name="rererer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REREW" hidden="1">{"Frgen",#N/A,FALSE,"A";"Résu",#N/A,FALSE,"A"}</definedName>
    <definedName name="rerr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Res">#REF!</definedName>
    <definedName name="Res_adj">#REF!</definedName>
    <definedName name="Res_Sen">#REF!</definedName>
    <definedName name="Res_Tab">#REF!</definedName>
    <definedName name="Res_tab2">#REF!</definedName>
    <definedName name="Res_Ws">#REF!</definedName>
    <definedName name="RESEARCH___DEV" localSheetId="0">#REF!</definedName>
    <definedName name="RESEARCH___DEV" localSheetId="1">#REF!</definedName>
    <definedName name="RESEARCH___DEV">#REF!</definedName>
    <definedName name="RESERVE" localSheetId="0">#REF!</definedName>
    <definedName name="RESERVE" localSheetId="1">#REF!</definedName>
    <definedName name="RESERVE">#REF!</definedName>
    <definedName name="Reserves" localSheetId="0">#REF!</definedName>
    <definedName name="Reserves" localSheetId="1">#REF!</definedName>
    <definedName name="Reserves">#REF!</definedName>
    <definedName name="RESOURCES" localSheetId="0">#REF!</definedName>
    <definedName name="RESOURCES" localSheetId="1">#REF!</definedName>
    <definedName name="RESOURCES">#REF!</definedName>
    <definedName name="Responsibility">#REF!</definedName>
    <definedName name="Restricted_Deposits_with_Central_Banks" localSheetId="0">#REF!</definedName>
    <definedName name="Restricted_Deposits_with_Central_Banks" localSheetId="1">#REF!</definedName>
    <definedName name="Restricted_Deposits_with_Central_Banks">#REF!</definedName>
    <definedName name="Résultats" localSheetId="0">#REF!</definedName>
    <definedName name="Résultats" localSheetId="1">#REF!</definedName>
    <definedName name="Résultats">#REF!</definedName>
    <definedName name="results">#REF!</definedName>
    <definedName name="RESVPIA">#REF!</definedName>
    <definedName name="RET_ANN">#REF!</definedName>
    <definedName name="Ret_earn_07_c1">#REF!</definedName>
    <definedName name="Ret_earn_07_c2">#REF!</definedName>
    <definedName name="Ret_earn_07c10">#REF!</definedName>
    <definedName name="Ret_earn_07c5">#REF!</definedName>
    <definedName name="Ret_earn_07c6">#REF!</definedName>
    <definedName name="Ret_earn_07c9">#REF!</definedName>
    <definedName name="Ret_earn_07d10">#REF!</definedName>
    <definedName name="Ret_earn_07d11">#REF!</definedName>
    <definedName name="Ret_earn_07d14">#REF!</definedName>
    <definedName name="Ret_earn_07d15">#REF!</definedName>
    <definedName name="Ret_earn_07d18">#REF!</definedName>
    <definedName name="Ret_earn_07d19">#REF!</definedName>
    <definedName name="Ret_earn_07d2">#REF!</definedName>
    <definedName name="Ret_earn_07d3">#REF!</definedName>
    <definedName name="Ret_earn_07d6">#REF!</definedName>
    <definedName name="Ret_earn_07d7">#REF!</definedName>
    <definedName name="Ret_earn_07e11">#REF!</definedName>
    <definedName name="Ret_earn_07e12">#REF!</definedName>
    <definedName name="Ret_earn_07e15">#REF!</definedName>
    <definedName name="Ret_earn_07e16">#REF!</definedName>
    <definedName name="Ret_earn_07e2">#REF!</definedName>
    <definedName name="Ret_earn_07e3">#REF!</definedName>
    <definedName name="Ret_earn_07e6">#REF!</definedName>
    <definedName name="Ret_earn_07e7">#REF!</definedName>
    <definedName name="Ret_earn_07f2">#REF!</definedName>
    <definedName name="Ret_earn_07f3">#REF!</definedName>
    <definedName name="Ret_earn_07f6">#REF!</definedName>
    <definedName name="Ret_earn_07f7">#REF!</definedName>
    <definedName name="Ret_earn_08_c1">#REF!</definedName>
    <definedName name="Ret_earn_08_c2">#REF!</definedName>
    <definedName name="Ret_earn_08c10">#REF!</definedName>
    <definedName name="Ret_earn_08c5">#REF!</definedName>
    <definedName name="Ret_earn_08c6">#REF!</definedName>
    <definedName name="Ret_earn_08c9">#REF!</definedName>
    <definedName name="Ret_earn_08d10">#REF!</definedName>
    <definedName name="Ret_earn_08d11">#REF!</definedName>
    <definedName name="Ret_earn_08d14">#REF!</definedName>
    <definedName name="Ret_earn_08d15">#REF!</definedName>
    <definedName name="Ret_earn_08d18">#REF!</definedName>
    <definedName name="Ret_earn_08d19">#REF!</definedName>
    <definedName name="Ret_earn_08d2">#REF!</definedName>
    <definedName name="Ret_earn_08d3">#REF!</definedName>
    <definedName name="Ret_earn_08d6">#REF!</definedName>
    <definedName name="Ret_earn_08d7">#REF!</definedName>
    <definedName name="Ret_earn_08e11">#REF!</definedName>
    <definedName name="Ret_earn_08e12">#REF!</definedName>
    <definedName name="Ret_earn_08e15">#REF!</definedName>
    <definedName name="Ret_earn_08e16">#REF!</definedName>
    <definedName name="Ret_earn_08e2">#REF!</definedName>
    <definedName name="Ret_earn_08e3">#REF!</definedName>
    <definedName name="Ret_earn_08e6">#REF!</definedName>
    <definedName name="Ret_earn_08e7">#REF!</definedName>
    <definedName name="Ret_earn_08f2">#REF!</definedName>
    <definedName name="Ret_earn_08f3">#REF!</definedName>
    <definedName name="Ret_earn_08f6">#REF!</definedName>
    <definedName name="Ret_earn_08f7">#REF!</definedName>
    <definedName name="Ret_earn_09_c1">#REF!</definedName>
    <definedName name="Ret_earn_09_c2">#REF!</definedName>
    <definedName name="Ret_earn_09_d14">#REF!</definedName>
    <definedName name="Ret_earn_09c10">#REF!</definedName>
    <definedName name="Ret_earn_09c5">#REF!</definedName>
    <definedName name="Ret_earn_09c6">#REF!</definedName>
    <definedName name="Ret_earn_09c9">#REF!</definedName>
    <definedName name="Ret_earn_09d10">#REF!</definedName>
    <definedName name="Ret_earn_09d11">#REF!</definedName>
    <definedName name="Ret_earn_09d15">#REF!</definedName>
    <definedName name="Ret_earn_09d18">#REF!</definedName>
    <definedName name="Ret_earn_09d19">#REF!</definedName>
    <definedName name="Ret_earn_09d2">#REF!</definedName>
    <definedName name="Ret_earn_09d3">#REF!</definedName>
    <definedName name="Ret_earn_09d6">#REF!</definedName>
    <definedName name="Ret_earn_09d7">#REF!</definedName>
    <definedName name="Ret_earn_09e11">#REF!</definedName>
    <definedName name="Ret_earn_09e12">#REF!</definedName>
    <definedName name="Ret_earn_09e15">#REF!</definedName>
    <definedName name="Ret_earn_09e16">#REF!</definedName>
    <definedName name="Ret_earn_09e2">#REF!</definedName>
    <definedName name="Ret_earn_09e3">#REF!</definedName>
    <definedName name="Ret_earn_09e6">#REF!</definedName>
    <definedName name="Ret_earn_09e7">#REF!</definedName>
    <definedName name="Ret_earn_09f2">#REF!</definedName>
    <definedName name="Ret_earn_09f3">#REF!</definedName>
    <definedName name="Ret_earn_09f6">#REF!</definedName>
    <definedName name="Ret_earn_09f7">#REF!</definedName>
    <definedName name="Ret_UnProf_Exp_Var">#REF!</definedName>
    <definedName name="Retail_Annuities_Mgt_Cost">#REF!</definedName>
    <definedName name="Retained_earnings" localSheetId="0">#REF!</definedName>
    <definedName name="Retained_earnings" localSheetId="1">#REF!</definedName>
    <definedName name="Retained_earnings">#REF!</definedName>
    <definedName name="rev">#REF!</definedName>
    <definedName name="Rev_formulas" localSheetId="0">#REF!,#REF!,#REF!,#REF!,#REF!,#REF!,#REF!,#REF!,#REF!,#REF!,#REF!,#REF!</definedName>
    <definedName name="Rev_formulas" localSheetId="1">#REF!,#REF!,#REF!,#REF!,#REF!,#REF!,#REF!,#REF!,#REF!,#REF!,#REF!,#REF!</definedName>
    <definedName name="Rev_formulas">#REF!,#REF!,#REF!,#REF!,#REF!,#REF!,#REF!,#REF!,#REF!,#REF!,#REF!,#REF!</definedName>
    <definedName name="Review_month">#REF!</definedName>
    <definedName name="REWSRGDHFGVJBKHNJK" localSheetId="0">#REF!</definedName>
    <definedName name="REWSRGDHFGVJBKHNJK" localSheetId="1">#REF!</definedName>
    <definedName name="REWSRGDHFGVJBKHNJK">#REF!</definedName>
    <definedName name="REYU" localSheetId="0" hidden="1">{#N/A,#N/A,FALSE,"RBC Summary";#N/A,#N/A,FALSE,"RBC"}</definedName>
    <definedName name="REYU" localSheetId="1" hidden="1">{#N/A,#N/A,FALSE,"RBC Summary";#N/A,#N/A,FALSE,"RBC"}</definedName>
    <definedName name="REYU" hidden="1">{#N/A,#N/A,FALSE,"RBC Summary";#N/A,#N/A,FALSE,"RBC"}</definedName>
    <definedName name="rf_rate_m">#REF!</definedName>
    <definedName name="RFF">#REF!</definedName>
    <definedName name="rg" hidden="1">#REF!</definedName>
    <definedName name="rgdf" hidden="1">{"'Sheet1'!$L$16"}</definedName>
    <definedName name="Right_box_capital" localSheetId="0">#REF!</definedName>
    <definedName name="Right_box_capital" localSheetId="1">#REF!</definedName>
    <definedName name="Right_box_capital">#REF!</definedName>
    <definedName name="Right_box_capital_APE" localSheetId="0">#REF!</definedName>
    <definedName name="Right_box_capital_APE" localSheetId="1">#REF!</definedName>
    <definedName name="Right_box_capital_APE">#REF!</definedName>
    <definedName name="Right_box_capital_APE2" localSheetId="0">#REF!</definedName>
    <definedName name="Right_box_capital_APE2" localSheetId="1">#REF!</definedName>
    <definedName name="Right_box_capital_APE2">#REF!</definedName>
    <definedName name="Right_box_capital2">#REF!</definedName>
    <definedName name="Right_box_profit">#REF!</definedName>
    <definedName name="Right_box_profit_APE">#REF!</definedName>
    <definedName name="Right_box_profit_APE2">#REF!</definedName>
    <definedName name="Right_box_profit2">#REF!</definedName>
    <definedName name="Right_box_value">#REF!</definedName>
    <definedName name="Right_box_value_APE">#REF!</definedName>
    <definedName name="Right_box_value_APE2">#REF!</definedName>
    <definedName name="Right_box_value2">#REF!</definedName>
    <definedName name="Risk_Category">#REF!</definedName>
    <definedName name="Risk2_AllGrowth_2003">#REF!</definedName>
    <definedName name="Risk2_AllGrowth_2004">#REF!</definedName>
    <definedName name="Risk2_AllGrowth_2005">#REF!</definedName>
    <definedName name="RiskAutoStopPercChange">1.5</definedName>
    <definedName name="RiskCollectDistributionSamples">2</definedName>
    <definedName name="RiskEsc1">#REF!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Inflation">#REF!</definedName>
    <definedName name="RiskMinimizeOnStart">FALSE</definedName>
    <definedName name="RiskMonitorConvergence">FALSE</definedName>
    <definedName name="RiskNumIterations">500</definedName>
    <definedName name="RiskNumSimulations">1</definedName>
    <definedName name="RiskPauseOnError">FALSE</definedName>
    <definedName name="RiskPrem">#REF!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1</definedName>
    <definedName name="RiskStatFunctionsUpdateFreq">1</definedName>
    <definedName name="RiskTemplateSheetName">"myTemplate"</definedName>
    <definedName name="RiskUpdateDisplay">FALSE</definedName>
    <definedName name="RiskUpdateStatFunctions">TRUE</definedName>
    <definedName name="RiskUseDifferentSeedForEachSim">FALSE</definedName>
    <definedName name="RiskUseFixedSeed">FALSE</definedName>
    <definedName name="RiskUseMultipleCPUs">FALSE</definedName>
    <definedName name="RMB_ex">#REF!</definedName>
    <definedName name="rmcName">"CARLC"</definedName>
    <definedName name="RMD" localSheetId="0">#REF!</definedName>
    <definedName name="RMD" localSheetId="1">#REF!</definedName>
    <definedName name="RMD">#REF!</definedName>
    <definedName name="RMF">#REF!</definedName>
    <definedName name="rng_Multiplier">#REF!</definedName>
    <definedName name="RoCC" localSheetId="0">#REF!</definedName>
    <definedName name="RoCC" localSheetId="1">#REF!</definedName>
    <definedName name="RoCC">#REF!</definedName>
    <definedName name="RoCC2" localSheetId="0">#REF!</definedName>
    <definedName name="RoCC2" localSheetId="1">#REF!</definedName>
    <definedName name="RoCC2">#REF!</definedName>
    <definedName name="rod">#REF!</definedName>
    <definedName name="ROE">#REF!</definedName>
    <definedName name="ROE_GBP">#REF!</definedName>
    <definedName name="ROE_US">#REF!</definedName>
    <definedName name="ROHTO" hidden="1">#REF!</definedName>
    <definedName name="RoLC">#REF!</definedName>
    <definedName name="RoLC2">#REF!</definedName>
    <definedName name="RoRBC">#REF!</definedName>
    <definedName name="RoRBC2">#REF!</definedName>
    <definedName name="ROUTINE">#REF!</definedName>
    <definedName name="ROWS">#REF!</definedName>
    <definedName name="RP">#REF!</definedName>
    <definedName name="RPLA" hidden="1">{"'Sheet1'!$L$16"}</definedName>
    <definedName name="RptDate">#REF!</definedName>
    <definedName name="RPtime">#REF!</definedName>
    <definedName name="rQ" localSheetId="0" hidden="1">{#N/A,#N/A,FALSE,"Prem Report - Pru"}</definedName>
    <definedName name="rQ" localSheetId="1" hidden="1">{#N/A,#N/A,FALSE,"Prem Report - Pru"}</definedName>
    <definedName name="rQ" hidden="1">{#N/A,#N/A,FALSE,"Prem Report - Pru"}</definedName>
    <definedName name="Rqr" localSheetId="0" hidden="1">{#N/A,#N/A,FALSE,"RBC Summary";#N/A,#N/A,FALSE,"RBC"}</definedName>
    <definedName name="Rqr" localSheetId="1" hidden="1">{#N/A,#N/A,FALSE,"RBC Summary";#N/A,#N/A,FALSE,"RBC"}</definedName>
    <definedName name="Rqr" hidden="1">{#N/A,#N/A,FALSE,"RBC Summary";#N/A,#N/A,FALSE,"RBC"}</definedName>
    <definedName name="Rqrwr" localSheetId="0" hidden="1">{#N/A,#N/A,FALSE,"Prem Report - Pru"}</definedName>
    <definedName name="Rqrwr" localSheetId="1" hidden="1">{#N/A,#N/A,FALSE,"Prem Report - Pru"}</definedName>
    <definedName name="Rqrwr" hidden="1">{#N/A,#N/A,FALSE,"Prem Report - Pru"}</definedName>
    <definedName name="rr" localSheetId="0" hidden="1">{#N/A,#N/A,FALSE,"RBC Summary";#N/A,#N/A,FALSE,"RBC"}</definedName>
    <definedName name="rr" localSheetId="1" hidden="1">{#N/A,#N/A,FALSE,"RBC Summary";#N/A,#N/A,FALSE,"RBC"}</definedName>
    <definedName name="rr" hidden="1">{#N/A,#N/A,FALSE,"RBC Summary";#N/A,#N/A,FALSE,"RBC"}</definedName>
    <definedName name="rre" hidden="1">#REF!</definedName>
    <definedName name="rrer" localSheetId="0">#REF!</definedName>
    <definedName name="rrer" localSheetId="1">#REF!</definedName>
    <definedName name="rrer">#REF!</definedName>
    <definedName name="RRes_Chg" localSheetId="0">#REF!</definedName>
    <definedName name="RRes_Chg" localSheetId="1">#REF!</definedName>
    <definedName name="RRes_Chg">#REF!</definedName>
    <definedName name="RRes_Exp_Var" localSheetId="0">#REF!</definedName>
    <definedName name="RRes_Exp_Var" localSheetId="1">#REF!</definedName>
    <definedName name="RRes_Exp_Var">#REF!</definedName>
    <definedName name="RRes_Tot">#REF!</definedName>
    <definedName name="rrr" localSheetId="0">#REF!</definedName>
    <definedName name="rrr" localSheetId="1">#REF!</definedName>
    <definedName name="rrr">#REF!</definedName>
    <definedName name="RRReturn" localSheetId="0">#REF!</definedName>
    <definedName name="RRReturn" localSheetId="1">#REF!</definedName>
    <definedName name="RRReturn">#REF!</definedName>
    <definedName name="rrrr" hidden="1">{"FrgénEst",#N/A,FALSE,"A";"RésuEst",#N/A,FALSE,"A"}</definedName>
    <definedName name="rrrrrr">#REF!</definedName>
    <definedName name="rrrrrrrrrr">#REF!</definedName>
    <definedName name="rrtr" hidden="1">{"Frgen",#N/A,FALSE,"A";"Résu",#N/A,FALSE,"A"}</definedName>
    <definedName name="RSPBNK" localSheetId="0">#REF!</definedName>
    <definedName name="RSPBNK" localSheetId="1">#REF!</definedName>
    <definedName name="RSPBNK">#REF!</definedName>
    <definedName name="RSPCODE" localSheetId="0">#REF!</definedName>
    <definedName name="RSPCODE" localSheetId="1">#REF!</definedName>
    <definedName name="RSPCODE">#REF!</definedName>
    <definedName name="rt" hidden="1">{"FrgénEst",#N/A,FALSE,"A";"RésuEst",#N/A,FALSE,"A"}</definedName>
    <definedName name="RTU">#REF!</definedName>
    <definedName name="RTU_Accumulate">#REF!</definedName>
    <definedName name="Run">"CommandButton1"</definedName>
    <definedName name="Run_Date">#REF!</definedName>
    <definedName name="Run_Folder">#REF!</definedName>
    <definedName name="RUN_IF">#REF!</definedName>
    <definedName name="RUN_INF">#REF!</definedName>
    <definedName name="RUN_NB">#REF!</definedName>
    <definedName name="RUN_NBYTD">#REF!</definedName>
    <definedName name="Run_Number">#REF!</definedName>
    <definedName name="RUN_PRVIF">#REF!</definedName>
    <definedName name="rundate">#REF!</definedName>
    <definedName name="RunIF">#REF!</definedName>
    <definedName name="RunIF1">#REF!</definedName>
    <definedName name="runno1">#REF!</definedName>
    <definedName name="runno2">#REF!</definedName>
    <definedName name="runno3">#REF!</definedName>
    <definedName name="RunOffDate">#REF!</definedName>
    <definedName name="RUNP3">#REF!</definedName>
    <definedName name="RunPro1">#REF!</definedName>
    <definedName name="RunPro2">#REF!</definedName>
    <definedName name="RunRateBasis" localSheetId="0">#REF!</definedName>
    <definedName name="RunRateBasis" localSheetId="1">#REF!</definedName>
    <definedName name="RunRateBasis">#REF!</definedName>
    <definedName name="RWQe" localSheetId="0" hidden="1">{#N/A,#N/A,FALSE,"RBC Summary";#N/A,#N/A,FALSE,"RBC"}</definedName>
    <definedName name="RWQe" localSheetId="1" hidden="1">{#N/A,#N/A,FALSE,"RBC Summary";#N/A,#N/A,FALSE,"RBC"}</definedName>
    <definedName name="RWQe" hidden="1">{#N/A,#N/A,FALSE,"RBC Summary";#N/A,#N/A,FALSE,"RBC"}</definedName>
    <definedName name="Rww" localSheetId="0" hidden="1">{#N/A,#N/A,FALSE,"RBC Summary";#N/A,#N/A,FALSE,"RBC"}</definedName>
    <definedName name="Rww" localSheetId="1" hidden="1">{#N/A,#N/A,FALSE,"RBC Summary";#N/A,#N/A,FALSE,"RBC"}</definedName>
    <definedName name="Rww" hidden="1">{#N/A,#N/A,FALSE,"RBC Summary";#N/A,#N/A,FALSE,"RBC"}</definedName>
    <definedName name="s">#REF!</definedName>
    <definedName name="S_AcctDes" localSheetId="0">#REF!</definedName>
    <definedName name="S_AcctDes" localSheetId="1">#REF!</definedName>
    <definedName name="S_AcctDes">#REF!</definedName>
    <definedName name="S_Adjust" localSheetId="0">#REF!</definedName>
    <definedName name="S_Adjust" localSheetId="1">#REF!</definedName>
    <definedName name="S_Adjust">#REF!</definedName>
    <definedName name="S_Adjust_Data" localSheetId="0">#REF!</definedName>
    <definedName name="S_Adjust_Data" localSheetId="1">#REF!</definedName>
    <definedName name="S_Adjust_Data">#REF!</definedName>
    <definedName name="S_Adjust_GT">#REF!</definedName>
    <definedName name="S_AJE_Tot">#REF!</definedName>
    <definedName name="S_AJE_Tot_Data">#REF!</definedName>
    <definedName name="S_AJE_Tot_GT">#REF!</definedName>
    <definedName name="S_CompNum">#REF!</definedName>
    <definedName name="S_CY_Beg">#REF!</definedName>
    <definedName name="S_CY_Beg_Data">#REF!</definedName>
    <definedName name="S_CY_Beg_GT">#REF!</definedName>
    <definedName name="S_CY_End">#REF!</definedName>
    <definedName name="S_CY_End_Data">#REF!</definedName>
    <definedName name="S_CY_End_GT">#REF!</definedName>
    <definedName name="S_Diff_Amt">#REF!</definedName>
    <definedName name="S_Diff_Pct">#REF!</definedName>
    <definedName name="S_GrpNum">#REF!</definedName>
    <definedName name="S_Headings">#REF!</definedName>
    <definedName name="S_KeyValue">#REF!</definedName>
    <definedName name="S_PY_End">#REF!</definedName>
    <definedName name="S_PY_End_Data">#REF!</definedName>
    <definedName name="S_PY_End_GT">#REF!</definedName>
    <definedName name="S_RJE_Tot">#REF!</definedName>
    <definedName name="S_RJE_Tot_Data">#REF!</definedName>
    <definedName name="S_RJE_Tot_GT">#REF!</definedName>
    <definedName name="S_RowNum">#REF!</definedName>
    <definedName name="S0RT1">#REF!</definedName>
    <definedName name="sa">#REF!</definedName>
    <definedName name="SA_bp_mtd" localSheetId="0">#REF!</definedName>
    <definedName name="SA_bp_mtd" localSheetId="1">#REF!</definedName>
    <definedName name="SA_bp_mtd">#REF!</definedName>
    <definedName name="SA_bp_ytd" localSheetId="0">#REF!</definedName>
    <definedName name="SA_bp_ytd" localSheetId="1">#REF!</definedName>
    <definedName name="SA_bp_ytd">#REF!</definedName>
    <definedName name="Sa_monthly_data" localSheetId="0">#REF!</definedName>
    <definedName name="Sa_monthly_data" localSheetId="1">#REF!</definedName>
    <definedName name="Sa_monthly_data">#REF!</definedName>
    <definedName name="Sa_ytd_data">#REF!</definedName>
    <definedName name="sac">#REF!</definedName>
    <definedName name="SAD">#REF!</definedName>
    <definedName name="safas" hidden="1">#REF!</definedName>
    <definedName name="SAFASDF" localSheetId="0" hidden="1">{#N/A,#N/A,FALSE,"RBC Summary";#N/A,#N/A,FALSE,"RBC"}</definedName>
    <definedName name="SAFASDF" localSheetId="1" hidden="1">{#N/A,#N/A,FALSE,"RBC Summary";#N/A,#N/A,FALSE,"RBC"}</definedName>
    <definedName name="SAFASDF" hidden="1">{#N/A,#N/A,FALSE,"RBC Summary";#N/A,#N/A,FALSE,"RBC"}</definedName>
    <definedName name="safcz" localSheetId="0">#REF!</definedName>
    <definedName name="safcz" localSheetId="1">#REF!</definedName>
    <definedName name="safcz">#REF!</definedName>
    <definedName name="safd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safsa" localSheetId="0">#REF!</definedName>
    <definedName name="safsa" localSheetId="1">#REF!</definedName>
    <definedName name="safsa">#REF!</definedName>
    <definedName name="safsafsa" hidden="1">{#N/A,#N/A,FALSE,0;#N/A,#N/A,FALSE,0;#N/A,#N/A,FALSE,0;#N/A,#N/A,FALSE,0;#N/A,#N/A,FALSE,0;#N/A,#N/A,FALSE,0}</definedName>
    <definedName name="sag" localSheetId="0">#REF!</definedName>
    <definedName name="sag" localSheetId="1">#REF!</definedName>
    <definedName name="sag">#REF!</definedName>
    <definedName name="sail" localSheetId="0">#REF!</definedName>
    <definedName name="sail" localSheetId="1">#REF!</definedName>
    <definedName name="sail">#REF!</definedName>
    <definedName name="SAL_down">#REF!</definedName>
    <definedName name="sal_inc">#REF!</definedName>
    <definedName name="SAL_Up">#REF!</definedName>
    <definedName name="SALARY" localSheetId="0">#REF!</definedName>
    <definedName name="SALARY" localSheetId="1">#REF!</definedName>
    <definedName name="SALARY">#REF!</definedName>
    <definedName name="SalaryArrears" localSheetId="0">#REF!</definedName>
    <definedName name="SalaryArrears" localSheetId="1">#REF!</definedName>
    <definedName name="SalaryArrears">#REF!</definedName>
    <definedName name="sale" localSheetId="0">#REF!</definedName>
    <definedName name="sale" localSheetId="1">#REF!</definedName>
    <definedName name="sale">#REF!</definedName>
    <definedName name="sales">#REF!</definedName>
    <definedName name="SALES_FIN">#REF!</definedName>
    <definedName name="SALES_SUMMARY">#REF!</definedName>
    <definedName name="SalesAgentRate">#REF!</definedName>
    <definedName name="SalesData">#REF!</definedName>
    <definedName name="SalesForce">#REF!</definedName>
    <definedName name="Sals_OT_Allows" localSheetId="0">#REF!</definedName>
    <definedName name="Sals_OT_Allows" localSheetId="1">#REF!</definedName>
    <definedName name="Sals_OT_Allows">#REF!</definedName>
    <definedName name="Samp">#REF!</definedName>
    <definedName name="Sample_P">#REF!</definedName>
    <definedName name="Sample_p2">#REF!</definedName>
    <definedName name="sand1" hidden="1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sandrine" hidden="1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SAPBEXdnldView" hidden="1">"26RK78KWUSWKP6H1YNBTYEAWP"</definedName>
    <definedName name="SAPBEXhrIndnt" hidden="1">1</definedName>
    <definedName name="SAPBEXrevision" hidden="1">1</definedName>
    <definedName name="SAPBEXsysID" hidden="1">"BWP"</definedName>
    <definedName name="SAPBEXwbID" hidden="1">"3MB688DWQ7OZMVAK3D344J6Q4"</definedName>
    <definedName name="SATZ" localSheetId="0">#REF!</definedName>
    <definedName name="SATZ" localSheetId="1">#REF!</definedName>
    <definedName name="SATZ">#REF!</definedName>
    <definedName name="SAVE" localSheetId="0">#REF!</definedName>
    <definedName name="SAVE" localSheetId="1">#REF!</definedName>
    <definedName name="SAVE">#REF!</definedName>
    <definedName name="SavingInflation">#REF!</definedName>
    <definedName name="savings" hidden="1">{"BP général",#N/A,TRUE,"BP";"BP Auto",#N/A,TRUE,"BP Auto";"Fondam. et CD MRH",#N/A,TRUE,"BP MRH";"Bilan MRH",#N/A,TRUE,"BP MRH";"Hypothèse Auto",#N/A,TRUE,"Hyp Auto";"Marketing auto canada",#N/A,TRUE,"Marketing";"Gestion auto canada",#N/A,TRUE,"Gestion";"Hypothèses générales Habitation",#N/A,TRUE,"Habitation";"MRH gestion et marketing",#N/A,TRUE,"Habitation"}</definedName>
    <definedName name="Savings_Avg_Risk_Premium" localSheetId="0">#REF!</definedName>
    <definedName name="Savings_Avg_Risk_Premium" localSheetId="1">#REF!</definedName>
    <definedName name="Savings_Avg_Risk_Premium">#REF!</definedName>
    <definedName name="Savings_Deposits___Retail" localSheetId="0">#REF!</definedName>
    <definedName name="Savings_Deposits___Retail" localSheetId="1">#REF!</definedName>
    <definedName name="Savings_Deposits___Retail">#REF!</definedName>
    <definedName name="savingsEsc1">#REF!</definedName>
    <definedName name="saw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SAYA">#REF!</definedName>
    <definedName name="SAYABIE">#REF!</definedName>
    <definedName name="sBalancing">#REF!</definedName>
    <definedName name="SBLVAR">#REF!</definedName>
    <definedName name="Scalar">#REF!</definedName>
    <definedName name="Scale">#REF!</definedName>
    <definedName name="Scaling_000">#REF!</definedName>
    <definedName name="scb_value">#REF!</definedName>
    <definedName name="Scenario">#REF!</definedName>
    <definedName name="Scenario_Desc">"FTP-Instruct'!$D$37"</definedName>
    <definedName name="SCEP_2022_Res_Adj">#REF!</definedName>
    <definedName name="SCH_A">#REF!</definedName>
    <definedName name="SCH_C">#REF!</definedName>
    <definedName name="SCH_D">#REF!</definedName>
    <definedName name="SCH_E">#REF!</definedName>
    <definedName name="SCH_F">#REF!</definedName>
    <definedName name="SCH_H">#REF!</definedName>
    <definedName name="Sched_Pay" localSheetId="0">#REF!</definedName>
    <definedName name="Sched_Pay" localSheetId="1">#REF!</definedName>
    <definedName name="Sched_Pay">#REF!</definedName>
    <definedName name="SCHEDULE_A" localSheetId="0">#REF!</definedName>
    <definedName name="SCHEDULE_A" localSheetId="1">#REF!</definedName>
    <definedName name="SCHEDULE_A">#REF!</definedName>
    <definedName name="SCHEDULE_B" localSheetId="0">#REF!</definedName>
    <definedName name="SCHEDULE_B" localSheetId="1">#REF!</definedName>
    <definedName name="SCHEDULE_B">#REF!</definedName>
    <definedName name="SCHEDULE_C">#REF!</definedName>
    <definedName name="SCHEDULE_D">#REF!</definedName>
    <definedName name="Scheduled_Extra_Payments">#REF!</definedName>
    <definedName name="Scheduled_Interest_Rate">#REF!</definedName>
    <definedName name="Scheduled_Monthly_Payment">#REF!</definedName>
    <definedName name="ScheduleID">"01"</definedName>
    <definedName name="ScheduleID_100">"BA"</definedName>
    <definedName name="ScheduleId_1000">"3B"</definedName>
    <definedName name="ScheduleId_1010">"3D"</definedName>
    <definedName name="ScheduleId_1020">"3E"</definedName>
    <definedName name="ScheduleId_1030">"3G"</definedName>
    <definedName name="ScheduleId_1040">"3H"</definedName>
    <definedName name="ScheduleId_1050">"3J"</definedName>
    <definedName name="ScheduleId_1060">"3L"</definedName>
    <definedName name="ScheduleId_1070">"3N"</definedName>
    <definedName name="ScheduleId_1080">"3R"</definedName>
    <definedName name="ScheduleId_1090">"3S"</definedName>
    <definedName name="ScheduleId_110">"1C"</definedName>
    <definedName name="ScheduleId_1100">"04"</definedName>
    <definedName name="ScheduleId_1110">"05"</definedName>
    <definedName name="ScheduleId_1120">"9A"</definedName>
    <definedName name="ScheduleID_1130">"9C"</definedName>
    <definedName name="ScheduleId_1140">"9F"</definedName>
    <definedName name="ScheduleId_1150">"9L"</definedName>
    <definedName name="ScheduleId_1160">"9M"</definedName>
    <definedName name="ScheduleId_1170">"9N"</definedName>
    <definedName name="ScheduleId_1180">"9R"</definedName>
    <definedName name="ScheduleId_1190">"9S"</definedName>
    <definedName name="ScheduleID_120">"1CA"</definedName>
    <definedName name="ScheduleId_1200">"9T"</definedName>
    <definedName name="ScheduleId_1210">"CZ"</definedName>
    <definedName name="ScheduleId_1220">"CB"</definedName>
    <definedName name="ScheduleId_1230">"CC"</definedName>
    <definedName name="ScheduleId_1240">"CD"</definedName>
    <definedName name="ScheduleId_1250">"EB"</definedName>
    <definedName name="ScheduleId_1260">"EC"</definedName>
    <definedName name="ScheduleId_1270">"ED"</definedName>
    <definedName name="ScheduleId_1280">"CE"</definedName>
    <definedName name="ScheduleId_1290">"CF"</definedName>
    <definedName name="ScheduleID_130">"1D"</definedName>
    <definedName name="ScheduleId_1300">"CG"</definedName>
    <definedName name="ScheduleId_1310">"EE"</definedName>
    <definedName name="ScheduleId_1320">"EF"</definedName>
    <definedName name="ScheduleId_1330">"EG"</definedName>
    <definedName name="ScheduleId_1340">"CH"</definedName>
    <definedName name="ScheduleId_1350">"CJ"</definedName>
    <definedName name="ScheduleId_1360">"CK"</definedName>
    <definedName name="ScheduleId_1370">"EH"</definedName>
    <definedName name="ScheduleId_1380">"EJ"</definedName>
    <definedName name="ScheduleId_1390">"EK"</definedName>
    <definedName name="ScheduleID_140">"1DA"</definedName>
    <definedName name="ScheduleId_1400">"EL"</definedName>
    <definedName name="ScheduleId_1410">"EM"</definedName>
    <definedName name="ScheduleId_1420">"EN"</definedName>
    <definedName name="ScheduleId_1430">"CP"</definedName>
    <definedName name="ScheduleId_1440">"CQ"</definedName>
    <definedName name="ScheduleId_1450">"CR"</definedName>
    <definedName name="ScheduleId_1460">"EP"</definedName>
    <definedName name="ScheduleId_1470">"EQ"</definedName>
    <definedName name="ScheduleId_1480">"ER"</definedName>
    <definedName name="ScheduleId_1490">"EU"</definedName>
    <definedName name="ScheduleId_150">"DA"</definedName>
    <definedName name="ScheduleId_1500">"N1"</definedName>
    <definedName name="ScheduleId_1510">"N2"</definedName>
    <definedName name="ScheduleId_1520">"N3"</definedName>
    <definedName name="ScheduleID_1530">"N3A"</definedName>
    <definedName name="ScheduleId_1540">"N4"</definedName>
    <definedName name="ScheduleId_1550">"N5"</definedName>
    <definedName name="ScheduleID_1560">"N5A"</definedName>
    <definedName name="ScheduleId_1570">"N6"</definedName>
    <definedName name="ScheduleId_1580">"N7"</definedName>
    <definedName name="ScheduleID_1590">"N7A"</definedName>
    <definedName name="ScheduleId_160">"DD"</definedName>
    <definedName name="ScheduleId_1600">"N8"</definedName>
    <definedName name="ScheduleId_1610">"Q1"</definedName>
    <definedName name="ScheduleId_1620">"Q2"</definedName>
    <definedName name="ScheduleId_1630">"Q3"</definedName>
    <definedName name="ScheduleId_1640">"Q4"</definedName>
    <definedName name="ScheduleID_1650">"T1"</definedName>
    <definedName name="ScheduleID_1660">"T2"</definedName>
    <definedName name="ScheduleId_1670">"1A"</definedName>
    <definedName name="ScheduleId_1680">"1B"</definedName>
    <definedName name="ScheduleID_1690">"1BA"</definedName>
    <definedName name="ScheduleId_170">"DG"</definedName>
    <definedName name="ScheduleID_1700">"1BB"</definedName>
    <definedName name="ScheduleId_1710">"1BC"</definedName>
    <definedName name="ScheduleId_1720">"1BD"</definedName>
    <definedName name="ScheduleID_1730">"BA"</definedName>
    <definedName name="ScheduleId_1740">"1C"</definedName>
    <definedName name="ScheduleID_1750">"1CA"</definedName>
    <definedName name="ScheduleID_1760">"1D"</definedName>
    <definedName name="ScheduleID_1770">"1DA"</definedName>
    <definedName name="ScheduleId_1780">"DA"</definedName>
    <definedName name="ScheduleId_1790">"DD"</definedName>
    <definedName name="ScheduleId_180">"DKA"</definedName>
    <definedName name="ScheduleId_1800">"DG"</definedName>
    <definedName name="ScheduleId_1810">"DKA"</definedName>
    <definedName name="ScheduleId_1820">"DKB"</definedName>
    <definedName name="ScheduleID_1830">"DKC"</definedName>
    <definedName name="ScheduleId_1840">"DL"</definedName>
    <definedName name="ScheduleId_1850">"1E"</definedName>
    <definedName name="ScheduleID_1860">"1EA"</definedName>
    <definedName name="ScheduleID_1870">"1EB"</definedName>
    <definedName name="ScheduleId_1880">"1EC"</definedName>
    <definedName name="ScheduleId_1890">"1ED"</definedName>
    <definedName name="ScheduleId_190">"DKB"</definedName>
    <definedName name="ScheduleId_1900">"1F"</definedName>
    <definedName name="ScheduleID_1910">"1FA"</definedName>
    <definedName name="ScheduleID_1920">"1FB"</definedName>
    <definedName name="ScheduleId_1930">"1FC"</definedName>
    <definedName name="ScheduleId_1940">"1FD"</definedName>
    <definedName name="ScheduleId_1950">"FA"</definedName>
    <definedName name="ScheduleId_1960">"1G"</definedName>
    <definedName name="ScheduleID_1970">"1H"</definedName>
    <definedName name="ScheduleId_1980">"HA"</definedName>
    <definedName name="ScheduleId_1990">"HB"</definedName>
    <definedName name="ScheduleID_20">"T1"</definedName>
    <definedName name="ScheduleID_200">"DKC"</definedName>
    <definedName name="ScheduleId_2000">"HC"</definedName>
    <definedName name="ScheduleId_2010">"HK"</definedName>
    <definedName name="ScheduleID_2020">"1I"</definedName>
    <definedName name="ScheduleId_2030">"1J"</definedName>
    <definedName name="ScheduleID_2040">"1K"</definedName>
    <definedName name="ScheduleId_2050">"KB"</definedName>
    <definedName name="ScheduleId_2060">"KC"</definedName>
    <definedName name="ScheduleID_2070">"1L"</definedName>
    <definedName name="ScheduleID_2080">"1M"</definedName>
    <definedName name="ScheduleId_2090">"NA"</definedName>
    <definedName name="ScheduleId_210">"DL"</definedName>
    <definedName name="ScheduleID_2100">"NAA"</definedName>
    <definedName name="ScheduleId_2110">"NAM"</definedName>
    <definedName name="ScheduleId_2120">"NB"</definedName>
    <definedName name="ScheduleID_2130">"NBA"</definedName>
    <definedName name="ScheduleId_2140">"NBM"</definedName>
    <definedName name="ScheduleID_2150">"NC"</definedName>
    <definedName name="ScheduleId_2160">"ND"</definedName>
    <definedName name="ScheduleId_2170">"NE"</definedName>
    <definedName name="ScheduleId_2180">"NF"</definedName>
    <definedName name="ScheduleId_2190">"NG"</definedName>
    <definedName name="ScheduleId_220">"1E"</definedName>
    <definedName name="ScheduleId_2200">"NH"</definedName>
    <definedName name="ScheduleId_2210">"NJ"</definedName>
    <definedName name="ScheduleId_2220">"NK"</definedName>
    <definedName name="ScheduleId_2230">"NL"</definedName>
    <definedName name="ScheduleId_2240">"NM"</definedName>
    <definedName name="ScheduleID_2250">"NQA"</definedName>
    <definedName name="ScheduleId_2260">"NQB"</definedName>
    <definedName name="ScheduleId_2270">"NQC"</definedName>
    <definedName name="ScheduleId_2280">"NR"</definedName>
    <definedName name="ScheduleId_2290">"NS"</definedName>
    <definedName name="ScheduleID_230">"1EA"</definedName>
    <definedName name="ScheduleId_2300">"NT"</definedName>
    <definedName name="ScheduleId_2310">"NU"</definedName>
    <definedName name="ScheduleId_2320">"NV"</definedName>
    <definedName name="ScheduleId_2330">"NW"</definedName>
    <definedName name="ScheduleId_2340">"NX"</definedName>
    <definedName name="ScheduleId_2350">"NY"</definedName>
    <definedName name="ScheduleId_2360">"NZ"</definedName>
    <definedName name="ScheduleId_2370">"02"</definedName>
    <definedName name="ScheduleId_2380">"02A"</definedName>
    <definedName name="ScheduleId_2390">"2O"</definedName>
    <definedName name="ScheduleID_240">"1EB"</definedName>
    <definedName name="ScheduleId_2400">"2P"</definedName>
    <definedName name="ScheduleId_2410">"2Q"</definedName>
    <definedName name="ScheduleId_2420">"2R"</definedName>
    <definedName name="ScheduleId_2430">"2T"</definedName>
    <definedName name="ScheduleID_2440">"2U"</definedName>
    <definedName name="ScheduleId_2450">"2V"</definedName>
    <definedName name="ScheduleID_2460">"2W"</definedName>
    <definedName name="ScheduleId_2470">"2X"</definedName>
    <definedName name="ScheduleId_2480">"2Y"</definedName>
    <definedName name="ScheduleId_2490">"YA"</definedName>
    <definedName name="ScheduleId_250">"1EC"</definedName>
    <definedName name="ScheduleId_2500">"YD"</definedName>
    <definedName name="ScheduleId_2510">"YE"</definedName>
    <definedName name="ScheduleId_2520">"YF"</definedName>
    <definedName name="ScheduleId_2530">"YG"</definedName>
    <definedName name="ScheduleId_2540">"YL"</definedName>
    <definedName name="ScheduleId_2550">"YS"</definedName>
    <definedName name="ScheduleId_2560">"YW"</definedName>
    <definedName name="ScheduleId_2570">"2Z"</definedName>
    <definedName name="ScheduleId_2580">"ZB"</definedName>
    <definedName name="ScheduleId_2590">"ZCA"</definedName>
    <definedName name="ScheduleId_260">"1ED"</definedName>
    <definedName name="ScheduleId_2600">"ZDA"</definedName>
    <definedName name="ScheduleId_2610">"ZG"</definedName>
    <definedName name="ScheduleId_2620">"ZK"</definedName>
    <definedName name="ScheduleId_2630">"2K"</definedName>
    <definedName name="ScheduleId_2640">"3A"</definedName>
    <definedName name="ScheduleId_2650">"3B"</definedName>
    <definedName name="ScheduleId_2660">"3D"</definedName>
    <definedName name="ScheduleId_2670">"3E"</definedName>
    <definedName name="ScheduleId_2680">"3G"</definedName>
    <definedName name="ScheduleId_2690">"3H"</definedName>
    <definedName name="ScheduleId_270">"1F"</definedName>
    <definedName name="ScheduleId_2700">"3J"</definedName>
    <definedName name="ScheduleId_2710">"3L"</definedName>
    <definedName name="ScheduleId_2720">"3N"</definedName>
    <definedName name="ScheduleId_2730">"3R"</definedName>
    <definedName name="ScheduleId_2740">"3S"</definedName>
    <definedName name="ScheduleId_2750">"3T"</definedName>
    <definedName name="ScheduleId_2760">"04"</definedName>
    <definedName name="ScheduleId_2770">"05"</definedName>
    <definedName name="ScheduleId_2780">"9A"</definedName>
    <definedName name="ScheduleID_2790">"9C"</definedName>
    <definedName name="ScheduleID_280">"1FA"</definedName>
    <definedName name="ScheduleId_2800">"9F"</definedName>
    <definedName name="ScheduleId_2810">"9L"</definedName>
    <definedName name="ScheduleId_2820">"9M"</definedName>
    <definedName name="ScheduleId_2830">"9N"</definedName>
    <definedName name="ScheduleId_2840">"9R"</definedName>
    <definedName name="ScheduleId_2850">"9S"</definedName>
    <definedName name="ScheduleId_2860">"9T"</definedName>
    <definedName name="ScheduleId_2870">"CZ"</definedName>
    <definedName name="ScheduleId_2880">"CB"</definedName>
    <definedName name="ScheduleId_2890">"CC"</definedName>
    <definedName name="ScheduleID_290">"1FB"</definedName>
    <definedName name="ScheduleId_2900">"CD"</definedName>
    <definedName name="ScheduleId_2910">"EB"</definedName>
    <definedName name="ScheduleId_2920">"EC"</definedName>
    <definedName name="ScheduleId_2930">"ED"</definedName>
    <definedName name="ScheduleId_2940">"CE"</definedName>
    <definedName name="ScheduleId_2950">"CF"</definedName>
    <definedName name="ScheduleId_2960">"CG"</definedName>
    <definedName name="ScheduleId_2970">"EE"</definedName>
    <definedName name="ScheduleId_2980">"EF"</definedName>
    <definedName name="ScheduleId_2990">"EG"</definedName>
    <definedName name="ScheduleID_30">"T2"</definedName>
    <definedName name="ScheduleId_300">"1FC"</definedName>
    <definedName name="ScheduleId_3000">"CH"</definedName>
    <definedName name="ScheduleId_3010">"CJ"</definedName>
    <definedName name="ScheduleId_3020">"CK"</definedName>
    <definedName name="ScheduleId_3030">"EH"</definedName>
    <definedName name="ScheduleId_3040">"EJ"</definedName>
    <definedName name="ScheduleId_3050">"EK"</definedName>
    <definedName name="ScheduleId_3060">"EL"</definedName>
    <definedName name="ScheduleId_3070">"EM"</definedName>
    <definedName name="ScheduleId_3080">"EN"</definedName>
    <definedName name="ScheduleId_3090">"CP"</definedName>
    <definedName name="ScheduleId_310">"1FD"</definedName>
    <definedName name="ScheduleId_3100">"CQ"</definedName>
    <definedName name="ScheduleId_3110">"CR"</definedName>
    <definedName name="ScheduleId_3120">"EP"</definedName>
    <definedName name="ScheduleId_3130">"EQ"</definedName>
    <definedName name="ScheduleId_3140">"ER"</definedName>
    <definedName name="ScheduleId_3150">"EU"</definedName>
    <definedName name="ScheduleId_3160">"N1"</definedName>
    <definedName name="ScheduleId_3170">"N2"</definedName>
    <definedName name="ScheduleId_3180">"N3"</definedName>
    <definedName name="ScheduleID_3190">"N3A"</definedName>
    <definedName name="ScheduleId_320">"FA"</definedName>
    <definedName name="ScheduleId_3200">"N4"</definedName>
    <definedName name="ScheduleId_3210">"N5"</definedName>
    <definedName name="ScheduleID_3220">"N5A"</definedName>
    <definedName name="ScheduleId_3230">"N6"</definedName>
    <definedName name="ScheduleId_3240">"N7"</definedName>
    <definedName name="ScheduleID_3250">"N7A"</definedName>
    <definedName name="ScheduleId_3260">"N8"</definedName>
    <definedName name="ScheduleId_3270">"Q1"</definedName>
    <definedName name="ScheduleId_3280">"Q2"</definedName>
    <definedName name="ScheduleId_3290">"Q3"</definedName>
    <definedName name="ScheduleId_330">"1G"</definedName>
    <definedName name="ScheduleId_3300">"Q4"</definedName>
    <definedName name="ScheduleID_3310">"T1"</definedName>
    <definedName name="ScheduleID_3320">"T2"</definedName>
    <definedName name="ScheduleId_3330">"1A"</definedName>
    <definedName name="ScheduleId_3340">"1B"</definedName>
    <definedName name="ScheduleID_3350">"1BA"</definedName>
    <definedName name="ScheduleID_3360">"1BB"</definedName>
    <definedName name="ScheduleId_3370">"1BC"</definedName>
    <definedName name="ScheduleId_3380">"1BD"</definedName>
    <definedName name="ScheduleID_3390">"BA"</definedName>
    <definedName name="ScheduleID_340">"1H"</definedName>
    <definedName name="ScheduleId_3400">"1C"</definedName>
    <definedName name="ScheduleID_3410">"1CA"</definedName>
    <definedName name="ScheduleID_3420">"1D"</definedName>
    <definedName name="ScheduleID_3430">"1DA"</definedName>
    <definedName name="ScheduleId_3440">"DA"</definedName>
    <definedName name="ScheduleId_3450">"DD"</definedName>
    <definedName name="ScheduleId_3460">"DG"</definedName>
    <definedName name="ScheduleId_3470">"DKA"</definedName>
    <definedName name="ScheduleId_3480">"DKB"</definedName>
    <definedName name="ScheduleID_3490">"DKC"</definedName>
    <definedName name="ScheduleId_350">"HA"</definedName>
    <definedName name="ScheduleId_3500">"DL"</definedName>
    <definedName name="ScheduleId_3510">"1E"</definedName>
    <definedName name="ScheduleID_3520">"1EA"</definedName>
    <definedName name="ScheduleID_3530">"1EB"</definedName>
    <definedName name="ScheduleId_3540">"1EC"</definedName>
    <definedName name="ScheduleId_3550">"1ED"</definedName>
    <definedName name="ScheduleId_3560">"1F"</definedName>
    <definedName name="ScheduleID_3570">"1FA"</definedName>
    <definedName name="ScheduleID_3580">"1FB"</definedName>
    <definedName name="ScheduleId_3590">"1FC"</definedName>
    <definedName name="ScheduleId_360">"HB"</definedName>
    <definedName name="ScheduleId_3600">"1FD"</definedName>
    <definedName name="ScheduleId_3610">"FA"</definedName>
    <definedName name="ScheduleId_3620">"1G"</definedName>
    <definedName name="ScheduleID_3630">"1H"</definedName>
    <definedName name="ScheduleId_3640">"HA"</definedName>
    <definedName name="ScheduleId_3650">"HB"</definedName>
    <definedName name="ScheduleId_3660">"HC"</definedName>
    <definedName name="ScheduleId_3670">"HK"</definedName>
    <definedName name="ScheduleID_3680">"1I"</definedName>
    <definedName name="ScheduleId_3690">"1J"</definedName>
    <definedName name="ScheduleId_370">"HC"</definedName>
    <definedName name="ScheduleID_3700">"1K"</definedName>
    <definedName name="ScheduleId_3710">"KB"</definedName>
    <definedName name="ScheduleId_3720">"KC"</definedName>
    <definedName name="ScheduleID_3730">"1L"</definedName>
    <definedName name="ScheduleID_3740">"1M"</definedName>
    <definedName name="ScheduleId_3750">"NA"</definedName>
    <definedName name="ScheduleID_3760">"NAA"</definedName>
    <definedName name="ScheduleId_3770">"NAM"</definedName>
    <definedName name="ScheduleId_3780">"NB"</definedName>
    <definedName name="ScheduleID_3790">"NBA"</definedName>
    <definedName name="ScheduleId_380">"HK"</definedName>
    <definedName name="ScheduleId_3800">"NBM"</definedName>
    <definedName name="ScheduleID_3810">"NC"</definedName>
    <definedName name="ScheduleId_3820">"ND"</definedName>
    <definedName name="ScheduleId_3830">"NE"</definedName>
    <definedName name="ScheduleId_3840">"NF"</definedName>
    <definedName name="ScheduleId_3850">"NG"</definedName>
    <definedName name="ScheduleId_3860">"NH"</definedName>
    <definedName name="ScheduleId_3870">"NJ"</definedName>
    <definedName name="ScheduleId_3880">"NK"</definedName>
    <definedName name="ScheduleId_3890">"NL"</definedName>
    <definedName name="ScheduleID_390">"1I"</definedName>
    <definedName name="ScheduleId_3900">"NM"</definedName>
    <definedName name="ScheduleID_3910">"NQA"</definedName>
    <definedName name="ScheduleId_3920">"NQB"</definedName>
    <definedName name="ScheduleId_3930">"NQC"</definedName>
    <definedName name="ScheduleId_3940">"NR"</definedName>
    <definedName name="ScheduleId_3950">"NS"</definedName>
    <definedName name="ScheduleId_3960">"NT"</definedName>
    <definedName name="ScheduleId_3970">"NU"</definedName>
    <definedName name="ScheduleId_3980">"NV"</definedName>
    <definedName name="ScheduleId_3990">"NW"</definedName>
    <definedName name="ScheduleId_40">"1A"</definedName>
    <definedName name="ScheduleId_400">"1J"</definedName>
    <definedName name="ScheduleId_4000">"NX"</definedName>
    <definedName name="ScheduleId_4010">"NY"</definedName>
    <definedName name="ScheduleId_4020">"NZ"</definedName>
    <definedName name="ScheduleId_4030">"02"</definedName>
    <definedName name="ScheduleId_4040">"02A"</definedName>
    <definedName name="ScheduleId_4050">"2O"</definedName>
    <definedName name="ScheduleId_4060">"2P"</definedName>
    <definedName name="ScheduleId_4070">"2Q"</definedName>
    <definedName name="ScheduleId_4080">"2R"</definedName>
    <definedName name="ScheduleID_4090">"2U"</definedName>
    <definedName name="ScheduleId_410">"JAA"</definedName>
    <definedName name="ScheduleId_4100">"2V"</definedName>
    <definedName name="ScheduleID_4110">"2W"</definedName>
    <definedName name="ScheduleId_4120">"2X"</definedName>
    <definedName name="ScheduleId_4130">"2Y"</definedName>
    <definedName name="ScheduleId_4140">"YA"</definedName>
    <definedName name="ScheduleId_4150">"YD"</definedName>
    <definedName name="ScheduleId_4160">"YE"</definedName>
    <definedName name="ScheduleId_4170">"YF"</definedName>
    <definedName name="ScheduleId_4180">"YG"</definedName>
    <definedName name="ScheduleId_4190">"YL"</definedName>
    <definedName name="ScheduleID_420">"1K"</definedName>
    <definedName name="ScheduleId_4200">"YS"</definedName>
    <definedName name="ScheduleId_4210">"YW"</definedName>
    <definedName name="ScheduleId_4220">"2Z"</definedName>
    <definedName name="ScheduleId_4230">"ZB"</definedName>
    <definedName name="ScheduleId_4240">"ZCA"</definedName>
    <definedName name="ScheduleId_4250">"ZDA"</definedName>
    <definedName name="ScheduleId_4260">"ZG"</definedName>
    <definedName name="ScheduleId_4270">"ZK"</definedName>
    <definedName name="ScheduleId_4280">"2K"</definedName>
    <definedName name="ScheduleId_4290">"3A"</definedName>
    <definedName name="ScheduleId_430">"KB"</definedName>
    <definedName name="ScheduleId_4300">"3B"</definedName>
    <definedName name="ScheduleId_4310">"3D"</definedName>
    <definedName name="ScheduleId_4320">"3E"</definedName>
    <definedName name="ScheduleId_4330">"3G"</definedName>
    <definedName name="ScheduleId_4340">"3H"</definedName>
    <definedName name="ScheduleId_4350">"3J"</definedName>
    <definedName name="ScheduleId_4360">"3L"</definedName>
    <definedName name="ScheduleId_4370">"3N"</definedName>
    <definedName name="ScheduleId_4380">"3R"</definedName>
    <definedName name="ScheduleId_4390">"3S"</definedName>
    <definedName name="ScheduleId_440">"KC"</definedName>
    <definedName name="ScheduleId_4400">"3T"</definedName>
    <definedName name="ScheduleId_4410">"04"</definedName>
    <definedName name="ScheduleId_4420">"05"</definedName>
    <definedName name="ScheduleId_4430">"9A"</definedName>
    <definedName name="ScheduleID_4440">"9C"</definedName>
    <definedName name="ScheduleId_4450">"9F"</definedName>
    <definedName name="ScheduleId_4460">"9L"</definedName>
    <definedName name="ScheduleId_4470">"9M"</definedName>
    <definedName name="ScheduleId_4480">"9N"</definedName>
    <definedName name="ScheduleId_4490">"9R"</definedName>
    <definedName name="ScheduleID_450">"1L"</definedName>
    <definedName name="ScheduleId_4500">"9S"</definedName>
    <definedName name="ScheduleId_4510">"9T"</definedName>
    <definedName name="ScheduleId_4520">"CZ"</definedName>
    <definedName name="ScheduleId_4530">"CB"</definedName>
    <definedName name="ScheduleId_4540">"CC"</definedName>
    <definedName name="ScheduleId_4550">"CD"</definedName>
    <definedName name="ScheduleId_4560">"EB"</definedName>
    <definedName name="ScheduleId_4570">"EC"</definedName>
    <definedName name="ScheduleId_4580">"ED"</definedName>
    <definedName name="ScheduleId_4590">"CE"</definedName>
    <definedName name="ScheduleID_460">"1M"</definedName>
    <definedName name="ScheduleId_4600">"CF"</definedName>
    <definedName name="ScheduleId_4610">"CG"</definedName>
    <definedName name="ScheduleId_4620">"EE"</definedName>
    <definedName name="ScheduleId_4630">"EF"</definedName>
    <definedName name="ScheduleId_4640">"EG"</definedName>
    <definedName name="ScheduleId_4650">"CH"</definedName>
    <definedName name="ScheduleId_4660">"CJ"</definedName>
    <definedName name="ScheduleId_4670">"CK"</definedName>
    <definedName name="ScheduleId_4680">"EH"</definedName>
    <definedName name="ScheduleId_4690">"EJ"</definedName>
    <definedName name="ScheduleId_470">"NA"</definedName>
    <definedName name="ScheduleId_4700">"EK"</definedName>
    <definedName name="ScheduleId_4710">"EL"</definedName>
    <definedName name="ScheduleId_4720">"EM"</definedName>
    <definedName name="ScheduleId_4730">"EN"</definedName>
    <definedName name="ScheduleId_4740">"CP"</definedName>
    <definedName name="ScheduleId_4750">"CQ"</definedName>
    <definedName name="ScheduleId_4760">"CR"</definedName>
    <definedName name="ScheduleId_4770">"EP"</definedName>
    <definedName name="ScheduleId_4780">"EQ"</definedName>
    <definedName name="ScheduleId_4790">"ER"</definedName>
    <definedName name="ScheduleID_480">"NAA"</definedName>
    <definedName name="ScheduleId_4800">"EU"</definedName>
    <definedName name="ScheduleId_4810">"N1"</definedName>
    <definedName name="ScheduleId_4820">"N2"</definedName>
    <definedName name="ScheduleId_4830">"N3"</definedName>
    <definedName name="ScheduleID_4840">"N3A"</definedName>
    <definedName name="ScheduleId_4850">"N4"</definedName>
    <definedName name="ScheduleId_4860">"N5"</definedName>
    <definedName name="ScheduleID_4870">"N5A"</definedName>
    <definedName name="ScheduleId_4880">"N6"</definedName>
    <definedName name="ScheduleId_4890">"N7"</definedName>
    <definedName name="ScheduleId_490">"NAM"</definedName>
    <definedName name="ScheduleID_4900">"N7A"</definedName>
    <definedName name="ScheduleId_4910">"N8"</definedName>
    <definedName name="ScheduleId_4920">"Q1"</definedName>
    <definedName name="ScheduleId_4930">"Q2"</definedName>
    <definedName name="ScheduleId_4940">"Q3"</definedName>
    <definedName name="ScheduleId_4950">"Q4"</definedName>
    <definedName name="ScheduleId_50">"1B"</definedName>
    <definedName name="ScheduleId_500">"NB"</definedName>
    <definedName name="ScheduleID_510">"NBA"</definedName>
    <definedName name="ScheduleId_520">"NBM"</definedName>
    <definedName name="ScheduleID_530">"NC"</definedName>
    <definedName name="ScheduleId_540">"ND"</definedName>
    <definedName name="ScheduleId_550">"NE"</definedName>
    <definedName name="ScheduleId_560">"NF"</definedName>
    <definedName name="ScheduleId_570">"NG"</definedName>
    <definedName name="ScheduleId_580">"NH"</definedName>
    <definedName name="ScheduleId_590">"NJ"</definedName>
    <definedName name="ScheduleID_60">"1BA"</definedName>
    <definedName name="ScheduleId_600">"NK"</definedName>
    <definedName name="ScheduleId_610">"NL"</definedName>
    <definedName name="ScheduleId_620">"NM"</definedName>
    <definedName name="ScheduleID_630">"NQA"</definedName>
    <definedName name="ScheduleId_640">"NQB"</definedName>
    <definedName name="ScheduleId_650">"NQC"</definedName>
    <definedName name="ScheduleId_660">"NR"</definedName>
    <definedName name="ScheduleId_670">"NS"</definedName>
    <definedName name="ScheduleId_680">"NT"</definedName>
    <definedName name="ScheduleId_690">"NU"</definedName>
    <definedName name="ScheduleID_70">"1BB"</definedName>
    <definedName name="ScheduleId_700">"NV"</definedName>
    <definedName name="ScheduleId_710">"NW"</definedName>
    <definedName name="ScheduleId_720">"NX"</definedName>
    <definedName name="ScheduleId_730">"NY"</definedName>
    <definedName name="ScheduleId_740">"NZ"</definedName>
    <definedName name="ScheduleId_750">"02"</definedName>
    <definedName name="ScheduleId_760">"02A"</definedName>
    <definedName name="ScheduleId_770">"2R"</definedName>
    <definedName name="ScheduleId_780">"2T"</definedName>
    <definedName name="ScheduleID_790">"2U"</definedName>
    <definedName name="ScheduleId_80">"1BC"</definedName>
    <definedName name="ScheduleId_800">"2V"</definedName>
    <definedName name="ScheduleID_810">"2W"</definedName>
    <definedName name="ScheduleId_820">"2X"</definedName>
    <definedName name="ScheduleId_830">"2Y"</definedName>
    <definedName name="ScheduleId_840">"YA"</definedName>
    <definedName name="ScheduleId_850">"YD"</definedName>
    <definedName name="ScheduleId_860">"YE"</definedName>
    <definedName name="ScheduleId_870">"YF"</definedName>
    <definedName name="ScheduleId_880">"YG"</definedName>
    <definedName name="ScheduleId_890">"YL"</definedName>
    <definedName name="ScheduleId_90">"1BD"</definedName>
    <definedName name="ScheduleId_900">"YS"</definedName>
    <definedName name="ScheduleId_910">"YW"</definedName>
    <definedName name="ScheduleId_920">"2Z"</definedName>
    <definedName name="ScheduleId_930">"ZB"</definedName>
    <definedName name="ScheduleId_940">"ZCA"</definedName>
    <definedName name="ScheduleId_950">"ZDA"</definedName>
    <definedName name="ScheduleId_960">"ZG"</definedName>
    <definedName name="ScheduleId_970">"ZK"</definedName>
    <definedName name="ScheduleId_980">"2K"</definedName>
    <definedName name="ScheduleId_990">"3A"</definedName>
    <definedName name="score" localSheetId="0">#REF!</definedName>
    <definedName name="score" localSheetId="1">#REF!</definedName>
    <definedName name="score">#REF!</definedName>
    <definedName name="SCR">#REF!</definedName>
    <definedName name="SCR_R">#REF!</definedName>
    <definedName name="SCR_危險變動">#REF!</definedName>
    <definedName name="SCR_重大事故">#REF!</definedName>
    <definedName name="SD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SD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SD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sdaf" localSheetId="0">#REF!</definedName>
    <definedName name="sdaf" localSheetId="1">#REF!</definedName>
    <definedName name="sdaf">#REF!</definedName>
    <definedName name="sdafadsf" hidden="1">{#N/A,#N/A,FALSE,"Y1a-1";#N/A,#N/A,FALSE,"Y1a-2";#N/A,#N/A,FALSE,"Y1a-2a";#N/A,#N/A,FALSE,"Y1a-3";#N/A,#N/A,FALSE,"Y1a-4";#N/A,#N/A,FALSE,"Y1a-5";#N/A,#N/A,FALSE,"Y1a-6";#N/A,#N/A,FALSE,"Y1b-1";#N/A,#N/A,FALSE,"Y1b-2";#N/A,#N/A,FALSE,"Y1b-3"}</definedName>
    <definedName name="sdafawerfger" localSheetId="0" hidden="1">#REF!</definedName>
    <definedName name="sdafawerfger" localSheetId="1" hidden="1">#REF!</definedName>
    <definedName name="sdafawerfger" hidden="1">#REF!</definedName>
    <definedName name="sdajvnhv" hidden="1">#REF!</definedName>
    <definedName name="sdasda" hidden="1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SDC_list">#REF!</definedName>
    <definedName name="sdcsd" hidden="1">{"'Sheet1'!$L$16"}</definedName>
    <definedName name="sDescription">#REF!</definedName>
    <definedName name="sdf" hidden="1">#REF!</definedName>
    <definedName name="sdfg" localSheetId="0" hidden="1">{#N/A,#N/A,FALSE,"Aging Summary";#N/A,#N/A,FALSE,"Ratio Analysis";#N/A,#N/A,FALSE,"Test 120 Day Accts";#N/A,#N/A,FALSE,"Tickmarks"}</definedName>
    <definedName name="sdfg" localSheetId="1" hidden="1">{#N/A,#N/A,FALSE,"Aging Summary";#N/A,#N/A,FALSE,"Ratio Analysis";#N/A,#N/A,FALSE,"Test 120 Day Accts";#N/A,#N/A,FALSE,"Tickmarks"}</definedName>
    <definedName name="sdfg" hidden="1">{#N/A,#N/A,FALSE,"Aging Summary";#N/A,#N/A,FALSE,"Ratio Analysis";#N/A,#N/A,FALSE,"Test 120 Day Accts";#N/A,#N/A,FALSE,"Tickmarks"}</definedName>
    <definedName name="sdfgb" hidden="1">#REF!</definedName>
    <definedName name="sdfgdgh" hidden="1">#REF!</definedName>
    <definedName name="sdfsdghwrt" hidden="1">#REF!</definedName>
    <definedName name="sdfsgsp" hidden="1">{#N/A,#N/A,FALSE,"sum";#N/A,#N/A,FALSE,"MARTV";#N/A,#N/A,FALSE,"APRTV"}</definedName>
    <definedName name="sdfupoisdf" hidden="1">{"'Sheet1'!$L$16"}</definedName>
    <definedName name="sdg" hidden="1">#REF!</definedName>
    <definedName name="sdgdf" hidden="1">#REF!</definedName>
    <definedName name="sdgf" hidden="1">#REF!</definedName>
    <definedName name="sdgfsdgdsg" hidden="1">{"'Sheet1'!$L$16"}</definedName>
    <definedName name="sdgjpsghslfdk" hidden="1">{#N/A,#N/A,TRUE,"BT M200 da 10x20"}</definedName>
    <definedName name="sdgs" hidden="1">{"'Sheet1'!$L$16"}</definedName>
    <definedName name="sdhwetg" hidden="1">#REF!</definedName>
    <definedName name="sdv" localSheetId="0">#REF!</definedName>
    <definedName name="sdv" localSheetId="1">#REF!</definedName>
    <definedName name="sdv">#REF!</definedName>
    <definedName name="se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Second">#REF!</definedName>
    <definedName name="Security2008">#REF!</definedName>
    <definedName name="Security20081">#REF!</definedName>
    <definedName name="sede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sedr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SEE">#REF!</definedName>
    <definedName name="SEETHRU" localSheetId="0">#REF!</definedName>
    <definedName name="SEETHRU" localSheetId="1">#REF!</definedName>
    <definedName name="SEETHRU">#REF!</definedName>
    <definedName name="Segment">#REF!</definedName>
    <definedName name="SEK">#REF!</definedName>
    <definedName name="SEK_mthly_ytd_closing">#REF!</definedName>
    <definedName name="SelectedCostCtrIndex">#REF!</definedName>
    <definedName name="SelectedCurrcyIndex">#REF!</definedName>
    <definedName name="SelectedOST">#REF!</definedName>
    <definedName name="SelectedOSTIndex">#REF!</definedName>
    <definedName name="SelectedType">#REF!</definedName>
    <definedName name="SelectedType1">#REF!</definedName>
    <definedName name="SelectedType1Index">#REF!</definedName>
    <definedName name="SelectedTypeIndex">#REF!</definedName>
    <definedName name="selectionCriteria">#REF!</definedName>
    <definedName name="Selestia" localSheetId="0">#REF!</definedName>
    <definedName name="Selestia" localSheetId="1">#REF!</definedName>
    <definedName name="Selestia">#REF!</definedName>
    <definedName name="SemiAnnual_Table">#REF!</definedName>
    <definedName name="sencount" hidden="1">1</definedName>
    <definedName name="Seniortax" localSheetId="0">#REF!</definedName>
    <definedName name="Seniortax" localSheetId="1">#REF!</definedName>
    <definedName name="Seniortax">#REF!</definedName>
    <definedName name="sEntity">#REF!</definedName>
    <definedName name="Sep" localSheetId="0">#REF!</definedName>
    <definedName name="Sep" localSheetId="1">#REF!</definedName>
    <definedName name="Sep">#REF!</definedName>
    <definedName name="Sep_2000">#REF!</definedName>
    <definedName name="sept">#REF!</definedName>
    <definedName name="Sept_2001" localSheetId="0">#REF!</definedName>
    <definedName name="Sept_2001" localSheetId="1">#REF!</definedName>
    <definedName name="Sept_2001">#REF!</definedName>
    <definedName name="septbasic" localSheetId="0">#REF!</definedName>
    <definedName name="septbasic" localSheetId="1">#REF!</definedName>
    <definedName name="septbasic">#REF!</definedName>
    <definedName name="septdeduct" localSheetId="0">#REF!</definedName>
    <definedName name="septdeduct" localSheetId="1">#REF!</definedName>
    <definedName name="septdeduct">#REF!</definedName>
    <definedName name="September">#REF!</definedName>
    <definedName name="September1">#REF!</definedName>
    <definedName name="september1111">#REF!</definedName>
    <definedName name="September2">#REF!</definedName>
    <definedName name="SerialNumber">#REF!</definedName>
    <definedName name="Series">#REF!</definedName>
    <definedName name="serv1">#REF!</definedName>
    <definedName name="serv2">#REF!</definedName>
    <definedName name="serv2.2">#REF!</definedName>
    <definedName name="serv2.3">#REF!</definedName>
    <definedName name="serv4">#REF!</definedName>
    <definedName name="Seven">#REF!</definedName>
    <definedName name="Sex">#REF!</definedName>
    <definedName name="SEYCHELLES">#REF!</definedName>
    <definedName name="seyi" localSheetId="0">#REF!</definedName>
    <definedName name="seyi" localSheetId="1">#REF!</definedName>
    <definedName name="seyi">#REF!</definedName>
    <definedName name="sf" hidden="1">#REF!</definedName>
    <definedName name="sfe" localSheetId="0">#REF!</definedName>
    <definedName name="sfe" localSheetId="1">#REF!</definedName>
    <definedName name="sfe">#REF!</definedName>
    <definedName name="sffergwertg" hidden="1">#REF!</definedName>
    <definedName name="sffsgsdfg" hidden="1">#REF!</definedName>
    <definedName name="sfgdshte" hidden="1">{#N/A,#N/A,TRUE,"BT M200 da 10x20"}</definedName>
    <definedName name="SFSDẤDF" hidden="1">{"'Sheet1'!$L$16"}</definedName>
    <definedName name="SG_A">#REF!</definedName>
    <definedName name="sgd" localSheetId="0">#REF!</definedName>
    <definedName name="sgd" localSheetId="1">#REF!</definedName>
    <definedName name="sgd">#REF!</definedName>
    <definedName name="sgdeptexp">#REF!:#REF!</definedName>
    <definedName name="sgfdsfaf" hidden="1">{"'Sheet1'!$L$16"}</definedName>
    <definedName name="sghdi">#REF!</definedName>
    <definedName name="sghfgestre" hidden="1">{#N/A,#N/A,TRUE,"BT M200 da 10x20"}</definedName>
    <definedName name="sgmpopscreen">#REF!</definedName>
    <definedName name="sGroup">#REF!</definedName>
    <definedName name="SGSa" localSheetId="0" hidden="1">#REF!</definedName>
    <definedName name="SGSa" localSheetId="1" hidden="1">#REF!</definedName>
    <definedName name="SGSa" hidden="1">#REF!</definedName>
    <definedName name="sh">#REF!</definedName>
    <definedName name="SH_Equity">#REF!</definedName>
    <definedName name="SH_FER">#REF!</definedName>
    <definedName name="Sh_Tax">#REF!</definedName>
    <definedName name="shade">#REF!</definedName>
    <definedName name="Share_capital" localSheetId="0">#REF!</definedName>
    <definedName name="Share_capital" localSheetId="1">#REF!</definedName>
    <definedName name="Share_capital">#REF!</definedName>
    <definedName name="Share_premium" localSheetId="0">#REF!</definedName>
    <definedName name="Share_premium" localSheetId="1">#REF!</definedName>
    <definedName name="Share_premium">#REF!</definedName>
    <definedName name="share_tog" localSheetId="0">#REF!</definedName>
    <definedName name="share_tog" localSheetId="1">#REF!</definedName>
    <definedName name="share_tog">#REF!</definedName>
    <definedName name="shares">#REF!</definedName>
    <definedName name="Sheet1_BNE_MESSAGES" hidden="1">#REF!</definedName>
    <definedName name="Sheet1_BNE_MESSAGES_HIDDEN" hidden="1">#REF!</definedName>
    <definedName name="Sheet1_BNE_MESSAGES_LAMP" hidden="1">#REF!</definedName>
    <definedName name="Sheet1_BNE_UPLOAD" hidden="1">#REF!</definedName>
    <definedName name="Sheet1_GL_INTERFACE_ACCOUNTING_DATE" hidden="1">#REF!</definedName>
    <definedName name="Sheet1_GL_INTERFACE_ACTUAL_FLAG" hidden="1">#REF!</definedName>
    <definedName name="Sheet1_GL_INTERFACE_CURRENCY_CODE" hidden="1">#REF!</definedName>
    <definedName name="Sheet1_GL_INTERFACE_CURRENCY_CONVERSION_DATE" hidden="1">#REF!</definedName>
    <definedName name="Sheet1_GL_INTERFACE_CURRENCY_CONVERSION_RATE" hidden="1">#REF!</definedName>
    <definedName name="Sheet1_GL_INTERFACE_DATABASE" hidden="1">#REF!</definedName>
    <definedName name="Sheet1_GL_INTERFACE_ENTERED_CR" hidden="1">#REF!</definedName>
    <definedName name="Sheet1_GL_INTERFACE_ENTERED_DR" hidden="1">#REF!</definedName>
    <definedName name="Sheet1_GL_INTERFACE_REFERENCE10" hidden="1">#REF!</definedName>
    <definedName name="Sheet1_GL_INTERFACE_REFERENCE4" hidden="1">#REF!</definedName>
    <definedName name="Sheet1_GL_INTERFACE_REFERENCE5" hidden="1">#REF!</definedName>
    <definedName name="Sheet1_GL_INTERFACE_REFERENCE7" hidden="1">#REF!</definedName>
    <definedName name="Sheet1_GL_INTERFACE_REFERENCE8" hidden="1">#REF!</definedName>
    <definedName name="Sheet1_GL_INTERFACE_SEGMENT1" hidden="1">#REF!</definedName>
    <definedName name="Sheet1_GL_INTERFACE_SEGMENT2" hidden="1">#REF!</definedName>
    <definedName name="Sheet1_GL_INTERFACE_SEGMENT3" hidden="1">#REF!</definedName>
    <definedName name="Sheet1_GL_INTERFACE_SEGMENT4" hidden="1">#REF!</definedName>
    <definedName name="Sheet1_GL_INTERFACE_SEGMENT5" hidden="1">#REF!</definedName>
    <definedName name="Sheet1_GL_INTERFACE_SET_OF_BOOKS_ID" hidden="1">#REF!</definedName>
    <definedName name="Sheet1_GL_INTERFACE_USER_CURRENCY_CONVERSION_TYPE" hidden="1">#REF!</definedName>
    <definedName name="Sheet1_GL_INTERFACE_USER_JE_CATEGORY_NAME" hidden="1">#REF!</definedName>
    <definedName name="Sheet1_GL_INTERFACE_USER_JE_SOURCE_NAME" hidden="1">#REF!</definedName>
    <definedName name="SHEHU">#REF!</definedName>
    <definedName name="SHHLDR_ADELEKE">#REF!</definedName>
    <definedName name="SHHLDR_AMUSAN">#REF!</definedName>
    <definedName name="SHHLDR_FARI">#REF!</definedName>
    <definedName name="SHHLDR_FLOBBY">#REF!</definedName>
    <definedName name="SHHLDR_GBENGA">#REF!</definedName>
    <definedName name="SHHLDR_KURE">#REF!</definedName>
    <definedName name="shit" hidden="1">#REF!</definedName>
    <definedName name="shos" localSheetId="0">#REF!</definedName>
    <definedName name="shos" localSheetId="1">#REF!</definedName>
    <definedName name="shos">#REF!</definedName>
    <definedName name="shrsdgrhs" hidden="1">{#N/A,#N/A,FALSE,"sum";#N/A,#N/A,FALSE,"MARTV";#N/A,#N/A,FALSE,"APRTV"}</definedName>
    <definedName name="SHSHU">#REF!</definedName>
    <definedName name="SIM">#REF!</definedName>
    <definedName name="SIM_NO" localSheetId="0">#REF!</definedName>
    <definedName name="SIM_NO" localSheetId="1">#REF!</definedName>
    <definedName name="SIM_NO">#REF!</definedName>
    <definedName name="Sing_10yr">#REF!</definedName>
    <definedName name="Singapore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Single">#REF!</definedName>
    <definedName name="singrf">#REF!</definedName>
    <definedName name="singtel">#REF!</definedName>
    <definedName name="sinpayés05">#REF!</definedName>
    <definedName name="Siren_Senior_Target" localSheetId="0">#REF!</definedName>
    <definedName name="Siren_Senior_Target" localSheetId="1">#REF!</definedName>
    <definedName name="Siren_Senior_Target">#REF!</definedName>
    <definedName name="Six">#REF!</definedName>
    <definedName name="sk" hidden="1">"1, 3, 1, False, 2, False, False, , 0, False, True, 3, 2"</definedName>
    <definedName name="Skandia_Interest_Premium" localSheetId="0">#REF!</definedName>
    <definedName name="Skandia_Interest_Premium" localSheetId="1">#REF!</definedName>
    <definedName name="Skandia_Interest_Premium">#REF!</definedName>
    <definedName name="sLabel">#REF!</definedName>
    <definedName name="slipp" localSheetId="0">#REF!</definedName>
    <definedName name="slipp" localSheetId="1">#REF!</definedName>
    <definedName name="slipp">#REF!</definedName>
    <definedName name="SLIPS" localSheetId="0">#REF!</definedName>
    <definedName name="SLIPS" localSheetId="1">#REF!</definedName>
    <definedName name="SLIPS">#REF!</definedName>
    <definedName name="slJJKL" localSheetId="0" hidden="1">#REF!</definedName>
    <definedName name="slJJKL" localSheetId="1" hidden="1">#REF!</definedName>
    <definedName name="slJJKL" hidden="1">#REF!</definedName>
    <definedName name="sLoadType">#REF!</definedName>
    <definedName name="sm">#REF!</definedName>
    <definedName name="SM_1">#REF!</definedName>
    <definedName name="SM_2">#REF!</definedName>
    <definedName name="smgpopiv">#REF!</definedName>
    <definedName name="SMOKER_STAT">#REF!</definedName>
    <definedName name="SocGen_Cases">#REF!</definedName>
    <definedName name="SocGen_pi">#REF!</definedName>
    <definedName name="societe">#REF!</definedName>
    <definedName name="SOE_CY" localSheetId="0">#REF!</definedName>
    <definedName name="SOE_CY" localSheetId="1">#REF!</definedName>
    <definedName name="SOE_CY">#REF!</definedName>
    <definedName name="SOE_Plan" localSheetId="0">#REF!</definedName>
    <definedName name="SOE_Plan" localSheetId="1">#REF!</definedName>
    <definedName name="SOE_Plan">#REF!</definedName>
    <definedName name="SOE_PY" localSheetId="0">#REF!</definedName>
    <definedName name="SOE_PY" localSheetId="1">#REF!</definedName>
    <definedName name="SOE_PY">#REF!</definedName>
    <definedName name="SOP_PAJA">#REF!</definedName>
    <definedName name="SOP_PLA">#REF!</definedName>
    <definedName name="sor">#REF!</definedName>
    <definedName name="sort">#REF!</definedName>
    <definedName name="sort_area">#REF!</definedName>
    <definedName name="sort1">#REF!</definedName>
    <definedName name="SORT2">#REF!</definedName>
    <definedName name="SORT3">#REF!</definedName>
    <definedName name="sorter" localSheetId="0">#REF!</definedName>
    <definedName name="sorter" localSheetId="1">#REF!</definedName>
    <definedName name="sorter">#REF!</definedName>
    <definedName name="sortex">#REF!</definedName>
    <definedName name="sortration">#REF!</definedName>
    <definedName name="SOURCE" localSheetId="0">#REF!</definedName>
    <definedName name="SOURCE" localSheetId="1">#REF!</definedName>
    <definedName name="SOURCE">#REF!</definedName>
    <definedName name="SOURCE_1">#REF!</definedName>
    <definedName name="SOURCE_2">#REF!</definedName>
    <definedName name="SOUTH_EAST_AREA" localSheetId="0">#REF!</definedName>
    <definedName name="SOUTH_EAST_AREA" localSheetId="1">#REF!</definedName>
    <definedName name="SOUTH_EAST_AREA">#REF!</definedName>
    <definedName name="sp_2002">#REF!</definedName>
    <definedName name="sp_2003">#REF!</definedName>
    <definedName name="sp_2010">#REF!</definedName>
    <definedName name="SP500_Index">#REF!</definedName>
    <definedName name="Space">#REF!</definedName>
    <definedName name="space_reqd_per_FTE" localSheetId="0">#REF!</definedName>
    <definedName name="space_reqd_per_FTE" localSheetId="1">#REF!</definedName>
    <definedName name="space_reqd_per_FTE">#REF!</definedName>
    <definedName name="Space1">#REF!</definedName>
    <definedName name="SpaceAnalysis">#REF!</definedName>
    <definedName name="SpacePro1">#REF!</definedName>
    <definedName name="SpacePro2">#REF!</definedName>
    <definedName name="Spain" localSheetId="0">#REF!</definedName>
    <definedName name="Spain" localSheetId="1">#REF!</definedName>
    <definedName name="Spain">#REF!</definedName>
    <definedName name="Spar" localSheetId="0">#REF!</definedName>
    <definedName name="Spar" localSheetId="1">#REF!</definedName>
    <definedName name="Spar">#REF!</definedName>
    <definedName name="Spar_National" localSheetId="0">#REF!</definedName>
    <definedName name="Spar_National" localSheetId="1">#REF!</definedName>
    <definedName name="Spar_National">#REF!</definedName>
    <definedName name="Spcode">#REF!</definedName>
    <definedName name="SPCODE_IF">#REF!</definedName>
    <definedName name="SPCODE_NB">#REF!</definedName>
    <definedName name="Special">#REF!</definedName>
    <definedName name="specialmn" hidden="1">#REF!</definedName>
    <definedName name="specialp">#REF!</definedName>
    <definedName name="SpecialPrice" hidden="1">#REF!</definedName>
    <definedName name="Specific_Impairment_loans">#REF!</definedName>
    <definedName name="Specific_Impairment_loans_to_corp">#REF!</definedName>
    <definedName name="Specific_Impairment_Loans_to_Indiv">#REF!</definedName>
    <definedName name="sPeriod">#REF!</definedName>
    <definedName name="SPF_PRODUCT" hidden="1">#REF!</definedName>
    <definedName name="SPG" hidden="1">#REF!</definedName>
    <definedName name="spread_netassets">#REF!</definedName>
    <definedName name="SPtime">#REF!</definedName>
    <definedName name="SPTXZK">#REF!</definedName>
    <definedName name="SRE_List">#REF!</definedName>
    <definedName name="srsersr" hidden="1">{#N/A,#N/A,FALSE,"sum";#N/A,#N/A,FALSE,"MARTV";#N/A,#N/A,FALSE,"APRTV"}</definedName>
    <definedName name="ss" localSheetId="0" hidden="1">{"Frgen",#N/A,FALSE,"A";"Résu",#N/A,FALSE,"A"}</definedName>
    <definedName name="ss" localSheetId="1" hidden="1">{"Frgen",#N/A,FALSE,"A";"Résu",#N/A,FALSE,"A"}</definedName>
    <definedName name="ss" hidden="1">{"Frgen",#N/A,FALSE,"A";"Résu",#N/A,FALSE,"A"}</definedName>
    <definedName name="sScenario">#REF!</definedName>
    <definedName name="ssd" hidden="1">#REF!</definedName>
    <definedName name="ssddaa" hidden="1">#REF!</definedName>
    <definedName name="sSecurityClass">#REF!</definedName>
    <definedName name="ssffgg" hidden="1">#REF!</definedName>
    <definedName name="SSS">#N/A</definedName>
    <definedName name="sssd" hidden="1">#REF!</definedName>
    <definedName name="sssfdf" hidden="1">{"RJ",#N/A,FALSE,"Staffing Worksheet"}</definedName>
    <definedName name="ssss">#REF!</definedName>
    <definedName name="Stable" localSheetId="0">#REF!</definedName>
    <definedName name="Stable" localSheetId="1">#REF!</definedName>
    <definedName name="Stable">#REF!</definedName>
    <definedName name="Staff_Count">COUNTA(#REF!)</definedName>
    <definedName name="staff_ID">#REF!</definedName>
    <definedName name="Staff_Salaries_and_Allowances" localSheetId="0">#REF!</definedName>
    <definedName name="Staff_Salaries_and_Allowances" localSheetId="1">#REF!</definedName>
    <definedName name="Staff_Salaries_and_Allowances">#REF!</definedName>
    <definedName name="staffing2" hidden="1">{#N/A,#N/A,FALSE,"Assessment";#N/A,#N/A,FALSE,"Staffing";#N/A,#N/A,FALSE,"Hires";#N/A,#N/A,FALSE,"Assumptions"}</definedName>
    <definedName name="Staffing3" hidden="1">{#N/A,#N/A,FALSE,"Assessment";#N/A,#N/A,FALSE,"Staffing";#N/A,#N/A,FALSE,"Hires";#N/A,#N/A,FALSE,"Assumptions"}</definedName>
    <definedName name="StaffStrength" localSheetId="0">#REF!</definedName>
    <definedName name="StaffStrength" localSheetId="1">#REF!</definedName>
    <definedName name="StaffStrength">#REF!</definedName>
    <definedName name="stanbictax">#REF!</definedName>
    <definedName name="Stand_Alone_Scheme_Codes">#REF!</definedName>
    <definedName name="Standalone_EC_D2">#REF!</definedName>
    <definedName name="Standalone_EC_Up2">#REF!</definedName>
    <definedName name="Start">#REF!</definedName>
    <definedName name="start_date">#REF!</definedName>
    <definedName name="StartDate">#REF!</definedName>
    <definedName name="startDate_belife" localSheetId="0">#REF!</definedName>
    <definedName name="startDate_belife" localSheetId="1">#REF!</definedName>
    <definedName name="startDate_belife">#REF!</definedName>
    <definedName name="starting_manpower">#REF!</definedName>
    <definedName name="Stat">#REF!</definedName>
    <definedName name="State" localSheetId="0">#REF!</definedName>
    <definedName name="State" localSheetId="1">#REF!</definedName>
    <definedName name="State">#REF!</definedName>
    <definedName name="STC">#REF!</definedName>
    <definedName name="STC_rate" localSheetId="0">#REF!</definedName>
    <definedName name="STC_rate" localSheetId="1">#REF!</definedName>
    <definedName name="STC_rate">#REF!</definedName>
    <definedName name="STC_Tax">#REF!</definedName>
    <definedName name="STCev">#REF!</definedName>
    <definedName name="STEL" hidden="1">#REF!</definedName>
    <definedName name="Stella">#REF!</definedName>
    <definedName name="Stella_Eze" localSheetId="0">#REF!</definedName>
    <definedName name="Stella_Eze" localSheetId="1">#REF!</definedName>
    <definedName name="Stella_Eze">#REF!</definedName>
    <definedName name="step" localSheetId="0">#REF!</definedName>
    <definedName name="step" localSheetId="1">#REF!</definedName>
    <definedName name="step">#REF!</definedName>
    <definedName name="Steve" hidden="1">{#N/A,#N/A,FALSE,"Assessment";#N/A,#N/A,FALSE,"Staffing";#N/A,#N/A,FALSE,"Hires";#N/A,#N/A,FALSE,"Assumptions"}</definedName>
    <definedName name="STI_Index">#REF!</definedName>
    <definedName name="STMT_BAL">#REF!</definedName>
    <definedName name="stop" localSheetId="0">#REF!</definedName>
    <definedName name="stop" localSheetId="1">#REF!</definedName>
    <definedName name="stop">#REF!</definedName>
    <definedName name="stress_factor">#REF!</definedName>
    <definedName name="stress_pc">#REF!</definedName>
    <definedName name="Stretch_Acq_Nos">#REF!</definedName>
    <definedName name="Subsidy">#REF!</definedName>
    <definedName name="SUM_ASSD" localSheetId="0">#REF!</definedName>
    <definedName name="SUM_ASSD" localSheetId="1">#REF!</definedName>
    <definedName name="SUM_ASSD">#REF!</definedName>
    <definedName name="Sum_of_2009_Adjusted">#REF!</definedName>
    <definedName name="Sum_Sel_Currcy">#REF!</definedName>
    <definedName name="SumAssured">#REF!</definedName>
    <definedName name="SUMM_BY_FUNCTIO">#REF!</definedName>
    <definedName name="Summary">#REF!</definedName>
    <definedName name="Summary_4X4">#REF!</definedName>
    <definedName name="Summary_7X8">#REF!</definedName>
    <definedName name="Summary_Corporate">#N/A</definedName>
    <definedName name="Summary_PL">#REF!</definedName>
    <definedName name="Summry">#REF!</definedName>
    <definedName name="Supp">#REF!</definedName>
    <definedName name="suppinfo">#REF!</definedName>
    <definedName name="SURNP_STAT" localSheetId="0">#REF!</definedName>
    <definedName name="SURNP_STAT" localSheetId="1">#REF!</definedName>
    <definedName name="SURNP_STAT">#REF!</definedName>
    <definedName name="Surplus_Over_GMCR_Base" localSheetId="0">#REF!</definedName>
    <definedName name="Surplus_Over_GMCR_Base" localSheetId="1">#REF!</definedName>
    <definedName name="Surplus_Over_GMCR_Base">#REF!</definedName>
    <definedName name="Surplus_Over_GMCR_Impacts" localSheetId="0">#REF!</definedName>
    <definedName name="Surplus_Over_GMCR_Impacts" localSheetId="1">#REF!</definedName>
    <definedName name="Surplus_Over_GMCR_Impacts">#REF!</definedName>
    <definedName name="SURR_FAC">#REF!</definedName>
    <definedName name="SURRAGERT">#REF!</definedName>
    <definedName name="SurrChg">#REF!</definedName>
    <definedName name="Surrender_Assumptions" localSheetId="0">#REF!</definedName>
    <definedName name="Surrender_Assumptions" localSheetId="1">#REF!</definedName>
    <definedName name="Surrender_Assumptions">#REF!</definedName>
    <definedName name="Surrender_Assumptions2" localSheetId="0">#REF!</definedName>
    <definedName name="Surrender_Assumptions2" localSheetId="1">#REF!</definedName>
    <definedName name="Surrender_Assumptions2">#REF!</definedName>
    <definedName name="SURRINT" localSheetId="0">#REF!</definedName>
    <definedName name="SURRINT" localSheetId="1">#REF!</definedName>
    <definedName name="SURRINT">#REF!</definedName>
    <definedName name="SURRNP" localSheetId="0">#REF!</definedName>
    <definedName name="SURRNP" localSheetId="1">#REF!</definedName>
    <definedName name="SURRNP">#REF!</definedName>
    <definedName name="SURRNPADJ" localSheetId="0">#REF!</definedName>
    <definedName name="SURRNPADJ" localSheetId="1">#REF!</definedName>
    <definedName name="SURRNPADJ">#REF!</definedName>
    <definedName name="SURRPROP" localSheetId="0">#REF!</definedName>
    <definedName name="SURRPROP" localSheetId="1">#REF!</definedName>
    <definedName name="SURRPROP">#REF!</definedName>
    <definedName name="SURRTBL" localSheetId="0">#REF!</definedName>
    <definedName name="SURRTBL" localSheetId="1">#REF!</definedName>
    <definedName name="SURRTBL">#REF!</definedName>
    <definedName name="SURRVALTEST">#REF!</definedName>
    <definedName name="SURRZILMER">#REF!</definedName>
    <definedName name="SUSP">#REF!</definedName>
    <definedName name="sv" localSheetId="0" hidden="1">#REF!</definedName>
    <definedName name="sv" localSheetId="1" hidden="1">#REF!</definedName>
    <definedName name="sv" hidden="1">#REF!</definedName>
    <definedName name="SV_DBTYPE">"-1"</definedName>
    <definedName name="SV_ENCPT_LOGON_PWD" hidden="1">"078104085088070"</definedName>
    <definedName name="SV_ENCPT_LOGON_USER" hidden="1">"095094088070084"</definedName>
    <definedName name="SV_PAS_PastelCompanyPath" hidden="1">"H:\PIL\PLAL2010"</definedName>
    <definedName name="SV_PAS_PastelDatabase" hidden="1">"PAS11PLAL2010"</definedName>
    <definedName name="SV_PAS_PervasiveServer" hidden="1">"PLAL01"</definedName>
    <definedName name="SV_REPORT_CODE">""</definedName>
    <definedName name="SV_REPORT_ID">"21"</definedName>
    <definedName name="SV_REPORT_NAME">"Professional GL MR"</definedName>
    <definedName name="SV_REPOSCODE">""</definedName>
    <definedName name="SV_SOLUTION_ID">"34"</definedName>
    <definedName name="SV_TENANT_CODE">""</definedName>
    <definedName name="svcd" localSheetId="0" hidden="1">#REF!</definedName>
    <definedName name="svcd" localSheetId="1" hidden="1">#REF!</definedName>
    <definedName name="svcd" hidden="1">#REF!</definedName>
    <definedName name="switch">#REF!</definedName>
    <definedName name="Switz">#REF!</definedName>
    <definedName name="sYear">#REF!</definedName>
    <definedName name="Syfrets_Exp_Var" localSheetId="0">#REF!</definedName>
    <definedName name="Syfrets_Exp_Var" localSheetId="1">#REF!</definedName>
    <definedName name="Syfrets_Exp_Var">#REF!</definedName>
    <definedName name="Symbols">#REF!</definedName>
    <definedName name="Synergies_High" localSheetId="0">#REF!</definedName>
    <definedName name="Synergies_High" localSheetId="1">#REF!</definedName>
    <definedName name="Synergies_High">#REF!</definedName>
    <definedName name="Synergies_Low" localSheetId="0">#REF!</definedName>
    <definedName name="Synergies_Low" localSheetId="1">#REF!</definedName>
    <definedName name="Synergies_Low">#REF!</definedName>
    <definedName name="sysErrors">#REF!</definedName>
    <definedName name="sysName">#REF!</definedName>
    <definedName name="sysWarnings">#REF!</definedName>
    <definedName name="T" localSheetId="0">#REF!</definedName>
    <definedName name="T" localSheetId="1">#REF!</definedName>
    <definedName name="T">#REF!</definedName>
    <definedName name="T_RATE">#REF!</definedName>
    <definedName name="T.1" localSheetId="0">#REF!</definedName>
    <definedName name="T.1" localSheetId="1">#REF!</definedName>
    <definedName name="T.1">#REF!</definedName>
    <definedName name="T.2">#N/A</definedName>
    <definedName name="T0from">#REF!</definedName>
    <definedName name="T0to">#REF!</definedName>
    <definedName name="T4from">#REF!</definedName>
    <definedName name="T4to">#REF!</definedName>
    <definedName name="t6666666666666666666">#REF!</definedName>
    <definedName name="T9from">#REF!</definedName>
    <definedName name="T9to">#REF!</definedName>
    <definedName name="ta" localSheetId="0">#REF!</definedName>
    <definedName name="ta" localSheetId="1">#REF!</definedName>
    <definedName name="ta">#REF!</definedName>
    <definedName name="taax12">#REF!</definedName>
    <definedName name="table" localSheetId="0">#REF!</definedName>
    <definedName name="table" localSheetId="1">#REF!</definedName>
    <definedName name="table">#REF!</definedName>
    <definedName name="Table_BL4_LU">#REF!</definedName>
    <definedName name="Table_BSS_Category_LU">#REF!</definedName>
    <definedName name="TABLE_DES_MISES_A_JOUR">#REF!</definedName>
    <definedName name="table_name">#REF!</definedName>
    <definedName name="Table_Periods">#REF!</definedName>
    <definedName name="table04">#REF!</definedName>
    <definedName name="table1">#REF!</definedName>
    <definedName name="Table4">#REF!</definedName>
    <definedName name="TableName">"Dummy"</definedName>
    <definedName name="tables" localSheetId="0">#REF!</definedName>
    <definedName name="tables" localSheetId="1">#REF!</definedName>
    <definedName name="tables">#REF!</definedName>
    <definedName name="Taiwan_rate">#REF!</definedName>
    <definedName name="taiwo" localSheetId="0">#REF!</definedName>
    <definedName name="taiwo" localSheetId="1">#REF!</definedName>
    <definedName name="taiwo">#REF!</definedName>
    <definedName name="Taiwo_Akinlawon" localSheetId="0">#REF!</definedName>
    <definedName name="Taiwo_Akinlawon" localSheetId="1">#REF!</definedName>
    <definedName name="Taiwo_Akinlawon">#REF!</definedName>
    <definedName name="talk" localSheetId="0">#REF!</definedName>
    <definedName name="talk" localSheetId="1">#REF!</definedName>
    <definedName name="talk">#REF!</definedName>
    <definedName name="tan" hidden="1">{"'Sheet1'!$L$16"}</definedName>
    <definedName name="target">#REF!</definedName>
    <definedName name="TARGET_1">#REF!</definedName>
    <definedName name="TARGET_2">#REF!</definedName>
    <definedName name="Target_Cash" localSheetId="0">#REF!</definedName>
    <definedName name="Target_Cash" localSheetId="1">#REF!</definedName>
    <definedName name="Target_Cash">#REF!</definedName>
    <definedName name="targetsingle">#REF!</definedName>
    <definedName name="tasky" localSheetId="0">#REF!</definedName>
    <definedName name="tasky" localSheetId="1">#REF!</definedName>
    <definedName name="tasky">#REF!</definedName>
    <definedName name="tasky2" localSheetId="0">#REF!</definedName>
    <definedName name="tasky2" localSheetId="1">#REF!</definedName>
    <definedName name="tasky2">#REF!</definedName>
    <definedName name="TasSummary1">#REF!</definedName>
    <definedName name="tata">#REF!</definedName>
    <definedName name="taurus">#REF!</definedName>
    <definedName name="taux_du_marché_financier" localSheetId="0">#REF!</definedName>
    <definedName name="taux_du_marché_financier" localSheetId="1">#REF!</definedName>
    <definedName name="taux_du_marché_financier">#REF!</definedName>
    <definedName name="taux_interet">#REF!</definedName>
    <definedName name="tax" localSheetId="0">#REF!</definedName>
    <definedName name="tax" localSheetId="1">#REF!</definedName>
    <definedName name="tax">#REF!</definedName>
    <definedName name="Tax_Chan_Conv" localSheetId="0">#REF!</definedName>
    <definedName name="Tax_Chan_Conv" localSheetId="1">#REF!</definedName>
    <definedName name="Tax_Chan_Conv">#REF!</definedName>
    <definedName name="Tax_Effect_Liabs">#REF!</definedName>
    <definedName name="Tax_Rate">#REF!</definedName>
    <definedName name="tax_rates" localSheetId="0">#REF!</definedName>
    <definedName name="tax_rates" localSheetId="1">#REF!</definedName>
    <definedName name="tax_rates">#REF!</definedName>
    <definedName name="Taxable" localSheetId="0">#REF!</definedName>
    <definedName name="Taxable" localSheetId="1">#REF!</definedName>
    <definedName name="Taxable">#REF!</definedName>
    <definedName name="Taxable1" localSheetId="0">#REF!</definedName>
    <definedName name="Taxable1" localSheetId="1">#REF!</definedName>
    <definedName name="Taxable1">#REF!</definedName>
    <definedName name="Taxable2">#REF!</definedName>
    <definedName name="Taxable3">#REF!</definedName>
    <definedName name="Taxable4">#REF!</definedName>
    <definedName name="Taxable5">#REF!</definedName>
    <definedName name="Taxable6">#REF!</definedName>
    <definedName name="Taxable7">#REF!</definedName>
    <definedName name="Taxannual">#REF!</definedName>
    <definedName name="Taxation_expense">#REF!</definedName>
    <definedName name="taxc">#REF!</definedName>
    <definedName name="taxdd">#REF!</definedName>
    <definedName name="taxdeduction">#REF!</definedName>
    <definedName name="Taxes">#REF!</definedName>
    <definedName name="Taxfreeinyear">#REF!</definedName>
    <definedName name="taxi">#REF!</definedName>
    <definedName name="Taxme">#REF!</definedName>
    <definedName name="taxrate">#REF!</definedName>
    <definedName name="TAXSA">#REF!</definedName>
    <definedName name="TAXSUM">#REF!</definedName>
    <definedName name="TaxSummary">#REF!</definedName>
    <definedName name="taxt">#REF!</definedName>
    <definedName name="taxt1">#REF!</definedName>
    <definedName name="taxtab2002">#REF!</definedName>
    <definedName name="TAXTABK">#REF!</definedName>
    <definedName name="taxtable">#REF!</definedName>
    <definedName name="taxtable1">#REF!</definedName>
    <definedName name="TaxTable2">#REF!</definedName>
    <definedName name="TAXTABLE2000">#REF!</definedName>
    <definedName name="taxtable3">#REF!</definedName>
    <definedName name="TAXTABLE30" localSheetId="0">#REF!</definedName>
    <definedName name="TAXTABLE30" localSheetId="1">#REF!</definedName>
    <definedName name="TAXTABLE30">#REF!</definedName>
    <definedName name="taxtable4" localSheetId="0">#REF!</definedName>
    <definedName name="taxtable4" localSheetId="1">#REF!</definedName>
    <definedName name="taxtable4">#REF!</definedName>
    <definedName name="taxtable5">#REF!</definedName>
    <definedName name="taxtable6">#REF!</definedName>
    <definedName name="taxtables" localSheetId="0">#REF!</definedName>
    <definedName name="taxtables" localSheetId="1">#REF!</definedName>
    <definedName name="taxtables">#REF!</definedName>
    <definedName name="taxtabletola" localSheetId="0">#REF!</definedName>
    <definedName name="taxtabletola" localSheetId="1">#REF!</definedName>
    <definedName name="taxtabletola">#REF!</definedName>
    <definedName name="Taxtax">#REF!</definedName>
    <definedName name="TAXUS" localSheetId="0">#REF!</definedName>
    <definedName name="TAXUS" localSheetId="1">#REF!</definedName>
    <definedName name="TAXUS">#REF!</definedName>
    <definedName name="TaxVar_Exp_Var" localSheetId="0">#REF!</definedName>
    <definedName name="TaxVar_Exp_Var" localSheetId="1">#REF!</definedName>
    <definedName name="TaxVar_Exp_Var">#REF!</definedName>
    <definedName name="taxx">#REF!</definedName>
    <definedName name="Taxx4" localSheetId="0">#REF!</definedName>
    <definedName name="Taxx4" localSheetId="1">#REF!</definedName>
    <definedName name="Taxx4">#REF!</definedName>
    <definedName name="Taxx5" localSheetId="0">#REF!</definedName>
    <definedName name="Taxx5" localSheetId="1">#REF!</definedName>
    <definedName name="Taxx5">#REF!</definedName>
    <definedName name="Taxx6" localSheetId="0">#REF!</definedName>
    <definedName name="Taxx6" localSheetId="1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axxx">#REF!</definedName>
    <definedName name="taxxxx">#REF!</definedName>
    <definedName name="Taxy">#REF!</definedName>
    <definedName name="TAXY.." localSheetId="0">#REF!</definedName>
    <definedName name="TAXY.." localSheetId="1">#REF!</definedName>
    <definedName name="TAXY..">#REF!</definedName>
    <definedName name="taxy1" localSheetId="0">#REF!</definedName>
    <definedName name="taxy1" localSheetId="1">#REF!</definedName>
    <definedName name="taxy1">#REF!</definedName>
    <definedName name="taxy2" localSheetId="0">#REF!</definedName>
    <definedName name="taxy2" localSheetId="1">#REF!</definedName>
    <definedName name="taxy2">#REF!</definedName>
    <definedName name="taxy30">#REF!</definedName>
    <definedName name="TB">#REF!</definedName>
    <definedName name="TB_WL">#REF!</definedName>
    <definedName name="tbabc" hidden="1">#REF!</definedName>
    <definedName name="Tbills_08c3">#REF!</definedName>
    <definedName name="Tbills_08c4">#REF!</definedName>
    <definedName name="Tbills_08c5">#REF!</definedName>
    <definedName name="Tbills_08c6">#REF!</definedName>
    <definedName name="Tbills_08c7">#REF!</definedName>
    <definedName name="Tbills_08c8">#REF!</definedName>
    <definedName name="Tbills_08c9">#REF!</definedName>
    <definedName name="Tbills_08e10">#REF!</definedName>
    <definedName name="Tbills_09_c1">#REF!</definedName>
    <definedName name="Tbills_09_c2">#REF!</definedName>
    <definedName name="Tbills_09c10">#REF!</definedName>
    <definedName name="Tbills_09c11">#REF!</definedName>
    <definedName name="Tbills_09c12">#REF!</definedName>
    <definedName name="Tbills_09c3">#REF!</definedName>
    <definedName name="Tbills_09c4">#REF!</definedName>
    <definedName name="Tbills_09c5">#REF!</definedName>
    <definedName name="Tbills_09c6">#REF!</definedName>
    <definedName name="Tbills_09c7">#REF!</definedName>
    <definedName name="Tbills_09c8">#REF!</definedName>
    <definedName name="Tbills_09c9">#REF!</definedName>
    <definedName name="Tbills_09e10">#REF!</definedName>
    <definedName name="tbl_ProdInfo" hidden="1">#REF!</definedName>
    <definedName name="TBON" localSheetId="0">#REF!</definedName>
    <definedName name="TBON" localSheetId="1">#REF!</definedName>
    <definedName name="TBON">#REF!</definedName>
    <definedName name="tcv" localSheetId="0">#REF!</definedName>
    <definedName name="tcv" localSheetId="1">#REF!</definedName>
    <definedName name="tcv">#REF!</definedName>
    <definedName name="td" localSheetId="0">#REF!</definedName>
    <definedName name="td" localSheetId="1">#REF!</definedName>
    <definedName name="td">#REF!</definedName>
    <definedName name="Tdcannu">#REF!</definedName>
    <definedName name="Tdcuniq">#REF!</definedName>
    <definedName name="Tddannu">#REF!</definedName>
    <definedName name="TDfrom">#REF!</definedName>
    <definedName name="TDto">#REF!</definedName>
    <definedName name="TE" localSheetId="0">#REF!</definedName>
    <definedName name="TE" localSheetId="1">#REF!</definedName>
    <definedName name="TE">#REF!</definedName>
    <definedName name="tec" localSheetId="0">#REF!</definedName>
    <definedName name="tec" localSheetId="1">#REF!</definedName>
    <definedName name="tec">#REF!</definedName>
    <definedName name="TECH_CONTROLLER">#REF!</definedName>
    <definedName name="TECH._DIRECTOR" localSheetId="0">#REF!</definedName>
    <definedName name="TECH._DIRECTOR" localSheetId="1">#REF!</definedName>
    <definedName name="TECH._DIRECTOR">#REF!</definedName>
    <definedName name="TELECOM">#REF!</definedName>
    <definedName name="tem" hidden="1">{"RJ",#N/A,FALSE,"Staffing Worksheet"}</definedName>
    <definedName name="temp" hidden="1">{#N/A,#N/A,TRUE,"Intro";#N/A,#N/A,TRUE,"Comments";#N/A,#N/A,TRUE,"KFI";#N/A,#N/A,TRUE,"Baseline";#N/A,#N/A,TRUE,"projets";#N/A,#N/A,TRUE,"TOTAL";#N/A,#N/A,TRUE,"Détail Projets";#N/A,#N/A,TRUE,"ETP";#N/A,#N/A,TRUE,"Factures"}</definedName>
    <definedName name="Temp_2" hidden="1">{#N/A,#N/A,FALSE,"Assessment";#N/A,#N/A,FALSE,"Staffing";#N/A,#N/A,FALSE,"Hires";#N/A,#N/A,FALSE,"Assumptions"}</definedName>
    <definedName name="Temp_3" hidden="1">{#N/A,#N/A,FALSE,"Assessment";#N/A,#N/A,FALSE,"Staffing";#N/A,#N/A,FALSE,"Hires";#N/A,#N/A,FALSE,"Assumptions"}</definedName>
    <definedName name="Temp51">#REF!</definedName>
    <definedName name="Template.WIRE">"DBACCESS"</definedName>
    <definedName name="Ten">#REF!</definedName>
    <definedName name="Term">#REF!</definedName>
    <definedName name="Term_Deposits___Corporate">#REF!</definedName>
    <definedName name="Term_Deposits___Retail">#REF!</definedName>
    <definedName name="term_value">#REF!</definedName>
    <definedName name="term_year">#REF!</definedName>
    <definedName name="terminal_year">#REF!</definedName>
    <definedName name="TermP">#REF!</definedName>
    <definedName name="territory">#REF!</definedName>
    <definedName name="ters">#REF!</definedName>
    <definedName name="Test" localSheetId="0" hidden="1">{"Frgen",#N/A,FALSE,"A";"Résu",#N/A,FALSE,"A"}</definedName>
    <definedName name="Test" localSheetId="1" hidden="1">{"Frgen",#N/A,FALSE,"A";"Résu",#N/A,FALSE,"A"}</definedName>
    <definedName name="Test" hidden="1">{"Frgen",#N/A,FALSE,"A";"Résu",#N/A,FALSE,"A"}</definedName>
    <definedName name="TEST0">#REF!</definedName>
    <definedName name="TEST1" localSheetId="0">#REF!</definedName>
    <definedName name="TEST1" localSheetId="1">#REF!</definedName>
    <definedName name="TEST1">#REF!</definedName>
    <definedName name="TEST10" localSheetId="0">#REF!</definedName>
    <definedName name="TEST10" localSheetId="1">#REF!</definedName>
    <definedName name="TEST10">#REF!</definedName>
    <definedName name="TEST11" localSheetId="0">#REF!</definedName>
    <definedName name="TEST11" localSheetId="1">#REF!</definedName>
    <definedName name="TEST11">#REF!</definedName>
    <definedName name="TEST12">#REF!</definedName>
    <definedName name="TEST13">#REF!</definedName>
    <definedName name="TEST14">#REF!</definedName>
    <definedName name="TEST15">#REF!</definedName>
    <definedName name="TEST16">#REF!</definedName>
    <definedName name="TEST17">#REF!</definedName>
    <definedName name="TEST18">#REF!</definedName>
    <definedName name="TEST19">#REF!</definedName>
    <definedName name="test2" localSheetId="0" hidden="1">{"Frgen",#N/A,FALSE,"A";"Résu",#N/A,FALSE,"A"}</definedName>
    <definedName name="test2" localSheetId="1" hidden="1">{"Frgen",#N/A,FALSE,"A";"Résu",#N/A,FALSE,"A"}</definedName>
    <definedName name="test2" hidden="1">{"Frgen",#N/A,FALSE,"A";"Résu",#N/A,FALSE,"A"}</definedName>
    <definedName name="TEST20" localSheetId="0">#REF!</definedName>
    <definedName name="TEST20" localSheetId="1">#REF!</definedName>
    <definedName name="TEST20">#REF!</definedName>
    <definedName name="TEST21" localSheetId="0">#REF!</definedName>
    <definedName name="TEST21" localSheetId="1">#REF!</definedName>
    <definedName name="TEST21">#REF!</definedName>
    <definedName name="TEST22" localSheetId="0">#REF!</definedName>
    <definedName name="TEST22" localSheetId="1">#REF!</definedName>
    <definedName name="TEST22">#REF!</definedName>
    <definedName name="TEST23">#REF!</definedName>
    <definedName name="TEST3">#REF!</definedName>
    <definedName name="TEST4">#REF!</definedName>
    <definedName name="TEST5">#REF!</definedName>
    <definedName name="TEST6">#REF!</definedName>
    <definedName name="TEST7">#REF!</definedName>
    <definedName name="TEST8">#REF!</definedName>
    <definedName name="TEST9">#REF!</definedName>
    <definedName name="TestAdd">"Test RefersTo1"</definedName>
    <definedName name="TESTHKEY" localSheetId="0">#REF!</definedName>
    <definedName name="TESTHKEY" localSheetId="1">#REF!</definedName>
    <definedName name="TESTHKEY">#REF!</definedName>
    <definedName name="TESTKEYS" localSheetId="0">#REF!</definedName>
    <definedName name="TESTKEYS" localSheetId="1">#REF!</definedName>
    <definedName name="TESTKEYS">#REF!</definedName>
    <definedName name="TESTVKEY" localSheetId="0">#REF!</definedName>
    <definedName name="TESTVKEY" localSheetId="1">#REF!</definedName>
    <definedName name="TESTVKEY">#REF!</definedName>
    <definedName name="TextA" localSheetId="0">#REF!</definedName>
    <definedName name="TextA" localSheetId="1">#REF!</definedName>
    <definedName name="TextA">#REF!</definedName>
    <definedName name="TextB1" localSheetId="0">#REF!</definedName>
    <definedName name="TextB1" localSheetId="1">#REF!</definedName>
    <definedName name="TextB1">#REF!</definedName>
    <definedName name="TextB2" localSheetId="0">#REF!</definedName>
    <definedName name="TextB2" localSheetId="1">#REF!</definedName>
    <definedName name="TextB2">#REF!</definedName>
    <definedName name="TextB3" localSheetId="0">#REF!</definedName>
    <definedName name="TextB3" localSheetId="1">#REF!</definedName>
    <definedName name="TextB3">#REF!</definedName>
    <definedName name="TextC" localSheetId="0">#REF!</definedName>
    <definedName name="TextC" localSheetId="1">#REF!</definedName>
    <definedName name="TextC">#REF!</definedName>
    <definedName name="TextD" localSheetId="0">#REF!</definedName>
    <definedName name="TextD" localSheetId="1">#REF!</definedName>
    <definedName name="TextD">#REF!</definedName>
    <definedName name="TextE" localSheetId="0">#REF!</definedName>
    <definedName name="TextE" localSheetId="1">#REF!</definedName>
    <definedName name="TextE">#REF!</definedName>
    <definedName name="TextF" localSheetId="0">#REF!</definedName>
    <definedName name="TextF" localSheetId="1">#REF!</definedName>
    <definedName name="TextF">#REF!</definedName>
    <definedName name="TextG" localSheetId="0">#REF!</definedName>
    <definedName name="TextG" localSheetId="1">#REF!</definedName>
    <definedName name="TextG">#REF!</definedName>
    <definedName name="TextH" localSheetId="0">#REF!</definedName>
    <definedName name="TextH" localSheetId="1">#REF!</definedName>
    <definedName name="TextH">#REF!</definedName>
    <definedName name="TextI" localSheetId="0">#REF!</definedName>
    <definedName name="TextI" localSheetId="1">#REF!</definedName>
    <definedName name="TextI">#REF!</definedName>
    <definedName name="TextJ" localSheetId="0">#REF!</definedName>
    <definedName name="TextJ" localSheetId="1">#REF!</definedName>
    <definedName name="TextJ">#REF!</definedName>
    <definedName name="TextK" localSheetId="0">#REF!</definedName>
    <definedName name="TextK" localSheetId="1">#REF!</definedName>
    <definedName name="TextK">#REF!</definedName>
    <definedName name="TextL" localSheetId="0">#REF!</definedName>
    <definedName name="TextL" localSheetId="1">#REF!</definedName>
    <definedName name="TextL">#REF!</definedName>
    <definedName name="TextM" localSheetId="0">#REF!</definedName>
    <definedName name="TextM" localSheetId="1">#REF!</definedName>
    <definedName name="TextM">#REF!</definedName>
    <definedName name="TextN" localSheetId="0">#REF!</definedName>
    <definedName name="TextN" localSheetId="1">#REF!</definedName>
    <definedName name="TextN">#REF!</definedName>
    <definedName name="TextO" localSheetId="0">#REF!</definedName>
    <definedName name="TextO" localSheetId="1">#REF!</definedName>
    <definedName name="TextO">#REF!</definedName>
    <definedName name="TextP" localSheetId="0">#REF!</definedName>
    <definedName name="TextP" localSheetId="1">#REF!</definedName>
    <definedName name="TextP">#REF!</definedName>
    <definedName name="TextQ" localSheetId="0">#REF!</definedName>
    <definedName name="TextQ" localSheetId="1">#REF!</definedName>
    <definedName name="TextQ">#REF!</definedName>
    <definedName name="TextR" localSheetId="0">#REF!</definedName>
    <definedName name="TextR" localSheetId="1">#REF!</definedName>
    <definedName name="TextR">#REF!</definedName>
    <definedName name="TEXTREF" localSheetId="0">#REF!</definedName>
    <definedName name="TEXTREF" localSheetId="1">#REF!</definedName>
    <definedName name="TEXTREF">#REF!</definedName>
    <definedName name="TextRefCopy1" localSheetId="0">#REF!</definedName>
    <definedName name="TextRefCopy1" localSheetId="1">#REF!</definedName>
    <definedName name="TextRefCopy1">#REF!</definedName>
    <definedName name="TextRefCopy10">#REF!</definedName>
    <definedName name="TextRefCopy11" localSheetId="0">#REF!</definedName>
    <definedName name="TextRefCopy11" localSheetId="1">#REF!</definedName>
    <definedName name="TextRefCopy11">#REF!</definedName>
    <definedName name="TextRefCopy12" localSheetId="0">#REF!</definedName>
    <definedName name="TextRefCopy12" localSheetId="1">#REF!</definedName>
    <definedName name="TextRefCopy12">#REF!</definedName>
    <definedName name="TextRefCopy13" localSheetId="0">#REF!</definedName>
    <definedName name="TextRefCopy13" localSheetId="1">#REF!</definedName>
    <definedName name="TextRefCopy13">#REF!</definedName>
    <definedName name="TextRefCopy14">#REF!</definedName>
    <definedName name="TextRefCopy15" localSheetId="0">#REF!</definedName>
    <definedName name="TextRefCopy15" localSheetId="1">#REF!</definedName>
    <definedName name="TextRefCopy15">#REF!</definedName>
    <definedName name="TextRefCopy16">#REF!</definedName>
    <definedName name="TextRefCopy17">#REF!</definedName>
    <definedName name="TextRefCopy18" localSheetId="0">#REF!</definedName>
    <definedName name="TextRefCopy18" localSheetId="1">#REF!</definedName>
    <definedName name="TextRefCopy18">#REF!</definedName>
    <definedName name="TextRefCopy19">#REF!</definedName>
    <definedName name="TextRefCopy2">#REF!</definedName>
    <definedName name="TextRefCopy20" localSheetId="0">#REF!</definedName>
    <definedName name="TextRefCopy20" localSheetId="1">#REF!</definedName>
    <definedName name="TextRefCopy20">#REF!</definedName>
    <definedName name="TextRefCopy21">#REF!</definedName>
    <definedName name="TextRefCopy22" localSheetId="0">#REF!</definedName>
    <definedName name="TextRefCopy22" localSheetId="1">#REF!</definedName>
    <definedName name="TextRefCopy22">#REF!</definedName>
    <definedName name="TextRefCopy23" localSheetId="0">#REF!</definedName>
    <definedName name="TextRefCopy23" localSheetId="1">#REF!</definedName>
    <definedName name="TextRefCopy23">#REF!</definedName>
    <definedName name="TextRefCopy24" localSheetId="0">#REF!</definedName>
    <definedName name="TextRefCopy24" localSheetId="1">#REF!</definedName>
    <definedName name="TextRefCopy24">#REF!</definedName>
    <definedName name="TextRefCopy25" localSheetId="0">#REF!</definedName>
    <definedName name="TextRefCopy25" localSheetId="1">#REF!</definedName>
    <definedName name="TextRefCopy25">#REF!</definedName>
    <definedName name="TextRefCopy26" localSheetId="0">#REF!</definedName>
    <definedName name="TextRefCopy26" localSheetId="1">#REF!</definedName>
    <definedName name="TextRefCopy26">#REF!</definedName>
    <definedName name="TextRefCopy27" localSheetId="0">#REF!</definedName>
    <definedName name="TextRefCopy27" localSheetId="1">#REF!</definedName>
    <definedName name="TextRefCopy27">#REF!</definedName>
    <definedName name="TextRefCopy28" localSheetId="0">#REF!</definedName>
    <definedName name="TextRefCopy28" localSheetId="1">#REF!</definedName>
    <definedName name="TextRefCopy28">#REF!</definedName>
    <definedName name="TextRefCopy29" localSheetId="0">#REF!</definedName>
    <definedName name="TextRefCopy29" localSheetId="1">#REF!</definedName>
    <definedName name="TextRefCopy29">#REF!</definedName>
    <definedName name="TextRefCopy3" localSheetId="0">#REF!</definedName>
    <definedName name="TextRefCopy3" localSheetId="1">#REF!</definedName>
    <definedName name="TextRefCopy3">#REF!</definedName>
    <definedName name="TextRefCopy30">#REF!</definedName>
    <definedName name="TextRefCopy31">#REF!</definedName>
    <definedName name="TextRefCopy32">#REF!</definedName>
    <definedName name="TextRefCopy33" localSheetId="0">#REF!</definedName>
    <definedName name="TextRefCopy33" localSheetId="1">#REF!</definedName>
    <definedName name="TextRefCopy33">#REF!</definedName>
    <definedName name="TextRefCopy35" localSheetId="0">#REF!</definedName>
    <definedName name="TextRefCopy35" localSheetId="1">#REF!</definedName>
    <definedName name="TextRefCopy35">#REF!</definedName>
    <definedName name="TextRefCopy37" localSheetId="0">#REF!</definedName>
    <definedName name="TextRefCopy37" localSheetId="1">#REF!</definedName>
    <definedName name="TextRefCopy37">#REF!</definedName>
    <definedName name="TextRefCopy38" localSheetId="0">#REF!</definedName>
    <definedName name="TextRefCopy38" localSheetId="1">#REF!</definedName>
    <definedName name="TextRefCopy38">#REF!</definedName>
    <definedName name="TextRefCopy39">#REF!</definedName>
    <definedName name="TextRefCopy4" localSheetId="0">#REF!</definedName>
    <definedName name="TextRefCopy4" localSheetId="1">#REF!</definedName>
    <definedName name="TextRefCopy4">#REF!</definedName>
    <definedName name="TextRefCopy42" localSheetId="0">#REF!</definedName>
    <definedName name="TextRefCopy42" localSheetId="1">#REF!</definedName>
    <definedName name="TextRefCopy42">#REF!</definedName>
    <definedName name="TextRefCopy43" localSheetId="0">#REF!</definedName>
    <definedName name="TextRefCopy43" localSheetId="1">#REF!</definedName>
    <definedName name="TextRefCopy43">#REF!</definedName>
    <definedName name="TextRefCopy44">#REF!</definedName>
    <definedName name="TextRefCopy48">#REF!</definedName>
    <definedName name="TextRefCopy5" localSheetId="0">#REF!</definedName>
    <definedName name="TextRefCopy5" localSheetId="1">#REF!</definedName>
    <definedName name="TextRefCopy5">#REF!</definedName>
    <definedName name="TextRefCopy53">#REF!</definedName>
    <definedName name="TextRefCopy6" localSheetId="0">#REF!</definedName>
    <definedName name="TextRefCopy6" localSheetId="1">#REF!</definedName>
    <definedName name="TextRefCopy6">#REF!</definedName>
    <definedName name="TextRefCopy64">#REF!</definedName>
    <definedName name="TextRefCopy66">#REF!</definedName>
    <definedName name="TextRefCopy68">#REF!</definedName>
    <definedName name="TextRefCopy7" localSheetId="0">#REF!</definedName>
    <definedName name="TextRefCopy7" localSheetId="1">#REF!</definedName>
    <definedName name="TextRefCopy7">#REF!</definedName>
    <definedName name="TextRefCopy70">#REF!</definedName>
    <definedName name="TextRefCopy73">#REF!</definedName>
    <definedName name="TextRefCopy75">#REF!</definedName>
    <definedName name="TextRefCopy76">#REF!</definedName>
    <definedName name="TextRefCopy78">#REF!</definedName>
    <definedName name="TextRefCopy8" localSheetId="0">#REF!</definedName>
    <definedName name="TextRefCopy8" localSheetId="1">#REF!</definedName>
    <definedName name="TextRefCopy8">#REF!</definedName>
    <definedName name="TextRefCopy9" localSheetId="0">#REF!</definedName>
    <definedName name="TextRefCopy9" localSheetId="1">#REF!</definedName>
    <definedName name="TextRefCopy9">#REF!</definedName>
    <definedName name="TextRefCopyRangeCount" hidden="1">43</definedName>
    <definedName name="TextS" localSheetId="0">#REF!</definedName>
    <definedName name="TextS" localSheetId="1">#REF!</definedName>
    <definedName name="TextS">#REF!</definedName>
    <definedName name="TextT" localSheetId="0">#REF!</definedName>
    <definedName name="TextT" localSheetId="1">#REF!</definedName>
    <definedName name="TextT">#REF!</definedName>
    <definedName name="TextU" localSheetId="0">#REF!</definedName>
    <definedName name="TextU" localSheetId="1">#REF!</definedName>
    <definedName name="TextU">#REF!</definedName>
    <definedName name="TextV" localSheetId="0">#REF!</definedName>
    <definedName name="TextV" localSheetId="1">#REF!</definedName>
    <definedName name="TextV">#REF!</definedName>
    <definedName name="TextW">#REF!</definedName>
    <definedName name="TextX">#REF!</definedName>
    <definedName name="tgt" localSheetId="0" hidden="1">{"FrgénEst",#N/A,FALSE,"A";"RésuEst",#N/A,FALSE,"A"}</definedName>
    <definedName name="tgt" localSheetId="1" hidden="1">{"FrgénEst",#N/A,FALSE,"A";"RésuEst",#N/A,FALSE,"A"}</definedName>
    <definedName name="tgt" hidden="1">{"FrgénEst",#N/A,FALSE,"A";"RésuEst",#N/A,FALSE,"A"}</definedName>
    <definedName name="th">#REF!</definedName>
    <definedName name="TH_A">#REF!</definedName>
    <definedName name="tha" localSheetId="0">#REF!</definedName>
    <definedName name="tha" localSheetId="1">#REF!</definedName>
    <definedName name="tha">#REF!</definedName>
    <definedName name="Thai_10yr">#REF!</definedName>
    <definedName name="Thai_rate">#REF!</definedName>
    <definedName name="thang" hidden="1">{"'Sheet1'!$L$16"}</definedName>
    <definedName name="THANH" hidden="1">#REF!</definedName>
    <definedName name="thanks">#REF!</definedName>
    <definedName name="that" localSheetId="0">#REF!</definedName>
    <definedName name="that" localSheetId="1">#REF!</definedName>
    <definedName name="that">#REF!</definedName>
    <definedName name="thb" localSheetId="0">#REF!</definedName>
    <definedName name="thb" localSheetId="1">#REF!</definedName>
    <definedName name="thb">#REF!</definedName>
    <definedName name="ThePath">#REF!</definedName>
    <definedName name="ThePrefix">#REF!</definedName>
    <definedName name="THGT" hidden="1">{"'Sheet1'!$L$16"}</definedName>
    <definedName name="thisYear">#REF!</definedName>
    <definedName name="thomas" localSheetId="0">#REF!</definedName>
    <definedName name="thomas" localSheetId="1">#REF!</definedName>
    <definedName name="thomas">#REF!</definedName>
    <definedName name="Thousand">1000</definedName>
    <definedName name="THP" hidden="1">{#N/A,#N/A,FALSE,"sum";#N/A,#N/A,FALSE,"MARTV";#N/A,#N/A,FALSE,"APRTV"}</definedName>
    <definedName name="Three">#REF!</definedName>
    <definedName name="thuy" hidden="1">{#N/A,#N/A,FALSE,"Chung"}</definedName>
    <definedName name="Tier_1_Impacts" localSheetId="0">#REF!</definedName>
    <definedName name="Tier_1_Impacts" localSheetId="1">#REF!</definedName>
    <definedName name="Tier_1_Impacts">#REF!</definedName>
    <definedName name="Tier_2_Impacts" localSheetId="0">#REF!</definedName>
    <definedName name="Tier_2_Impacts" localSheetId="1">#REF!</definedName>
    <definedName name="Tier_2_Impacts">#REF!</definedName>
    <definedName name="TIME">#REF!</definedName>
    <definedName name="Time_Period">#REF!</definedName>
    <definedName name="Title">#REF!</definedName>
    <definedName name="TitlePY">#REF!</definedName>
    <definedName name="Titre1" localSheetId="0">#REF!</definedName>
    <definedName name="Titre1" localSheetId="1">#REF!</definedName>
    <definedName name="Titre1">#REF!</definedName>
    <definedName name="Titre2" localSheetId="0">#REF!</definedName>
    <definedName name="Titre2" localSheetId="1">#REF!</definedName>
    <definedName name="Titre2">#REF!</definedName>
    <definedName name="Titre3" localSheetId="0">#REF!</definedName>
    <definedName name="Titre3" localSheetId="1">#REF!</definedName>
    <definedName name="Titre3">#REF!</definedName>
    <definedName name="Titre4">#REF!</definedName>
    <definedName name="tl" localSheetId="0" hidden="1">{#N/A,#N/A,FALSE,"Prem Report - Pru"}</definedName>
    <definedName name="tl" localSheetId="1" hidden="1">{#N/A,#N/A,FALSE,"Prem Report - Pru"}</definedName>
    <definedName name="tl" hidden="1">{#N/A,#N/A,FALSE,"Prem Report - Pru"}</definedName>
    <definedName name="TL_SWAP">#REF!</definedName>
    <definedName name="TL\SWAP">#REF!</definedName>
    <definedName name="tlc" hidden="1">{"'Sheet1'!$L$16"}</definedName>
    <definedName name="TLN_Reserve">#REF!</definedName>
    <definedName name="TM_Banc">#REF!</definedName>
    <definedName name="toal" localSheetId="0">#REF!</definedName>
    <definedName name="toal" localSheetId="1">#REF!</definedName>
    <definedName name="toal">#REF!</definedName>
    <definedName name="TOLA">#REF!</definedName>
    <definedName name="TOLLEVEL">#REF!</definedName>
    <definedName name="Toom" localSheetId="0">#REF!</definedName>
    <definedName name="Toom" localSheetId="1">#REF!</definedName>
    <definedName name="Toom">#REF!</definedName>
    <definedName name="TOP" localSheetId="0">#REF!</definedName>
    <definedName name="TOP" localSheetId="1">#REF!</definedName>
    <definedName name="TOP">#REF!</definedName>
    <definedName name="TOP_100" localSheetId="0">#REF!</definedName>
    <definedName name="TOP_100" localSheetId="1">#REF!</definedName>
    <definedName name="TOP_100">#REF!</definedName>
    <definedName name="Tope">#REF!</definedName>
    <definedName name="toprint">#REF!</definedName>
    <definedName name="Topside">#REF!</definedName>
    <definedName name="TOR">#REF!</definedName>
    <definedName name="tosal1">#REF!</definedName>
    <definedName name="tosal2">#REF!</definedName>
    <definedName name="tosal3">#REF!</definedName>
    <definedName name="tosal4">#REF!</definedName>
    <definedName name="tosal5">#REF!</definedName>
    <definedName name="tot_rv_l">#REF!</definedName>
    <definedName name="Total" localSheetId="0">#REF!</definedName>
    <definedName name="Total" localSheetId="1">#REF!</definedName>
    <definedName name="Total">#REF!</definedName>
    <definedName name="Total_Geography" localSheetId="0">#REF!</definedName>
    <definedName name="Total_Geography" localSheetId="1">#REF!</definedName>
    <definedName name="Total_Geography">#REF!</definedName>
    <definedName name="Total_Interest" localSheetId="0">#REF!</definedName>
    <definedName name="Total_Interest" localSheetId="1">#REF!</definedName>
    <definedName name="Total_Interest">#REF!</definedName>
    <definedName name="Total_Pay">#REF!</definedName>
    <definedName name="Total_Premium_Income">#REF!</definedName>
    <definedName name="Total1">#REF!</definedName>
    <definedName name="TotalLiab">#REF!</definedName>
    <definedName name="TOTALSA">#REF!</definedName>
    <definedName name="totaltax">#REF!</definedName>
    <definedName name="totaltaxdeduct">#REF!</definedName>
    <definedName name="TOTALUS">#REF!</definedName>
    <definedName name="toto" hidden="1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TOTPRD">#REF!</definedName>
    <definedName name="TOUT">#REF!</definedName>
    <definedName name="TR_loss">#REF!</definedName>
    <definedName name="TR_PAJA">#REF!</definedName>
    <definedName name="TR_PLA">#REF!</definedName>
    <definedName name="TR_wrong">#REF!</definedName>
    <definedName name="track">#REF!</definedName>
    <definedName name="Tracking" hidden="1">{#N/A,#N/A,FALSE,"sum";#N/A,#N/A,FALSE,"MARTV";#N/A,#N/A,FALSE,"APRTV"}</definedName>
    <definedName name="trang" hidden="1">{"'MNT'!$AE$4:$AN$34"}</definedName>
    <definedName name="TRANSFER">#REF!</definedName>
    <definedName name="Traveling">#REF!</definedName>
    <definedName name="TravelRate">#REF!</definedName>
    <definedName name="TravelRateFX">#REF!</definedName>
    <definedName name="TREASURY_BILLS">#REF!</definedName>
    <definedName name="Treasury_bills__AFS" localSheetId="0">#REF!</definedName>
    <definedName name="Treasury_bills__AFS" localSheetId="1">#REF!</definedName>
    <definedName name="Treasury_bills__AFS">#REF!</definedName>
    <definedName name="Treasury_bills__HFT" localSheetId="0">#REF!</definedName>
    <definedName name="Treasury_bills__HFT" localSheetId="1">#REF!</definedName>
    <definedName name="Treasury_bills__HFT">#REF!</definedName>
    <definedName name="Treasury_bills__HTM" localSheetId="0">#REF!</definedName>
    <definedName name="Treasury_bills__HTM" localSheetId="1">#REF!</definedName>
    <definedName name="Treasury_bills__HTM">#REF!</definedName>
    <definedName name="TREND">#REF!</definedName>
    <definedName name="Trend_Line">#REF!</definedName>
    <definedName name="TRIAL">#REF!</definedName>
    <definedName name="Trial_Balance_Account_Level">#REF!</definedName>
    <definedName name="Trial_Balance_Account_per_PC">#REF!</definedName>
    <definedName name="Trim">#REF!</definedName>
    <definedName name="trt" hidden="1">{#N/A,#N/A,FALSE,"sum";#N/A,#N/A,FALSE,"MARTV";#N/A,#N/A,FALSE,"APRTV"}</definedName>
    <definedName name="trx" localSheetId="0">#REF!</definedName>
    <definedName name="trx" localSheetId="1">#REF!</definedName>
    <definedName name="trx">#REF!</definedName>
    <definedName name="TS">#REF!</definedName>
    <definedName name="TSF_Agent_Capex">#REF!</definedName>
    <definedName name="TSF_Agent_Overhead_rate">#REF!</definedName>
    <definedName name="TSF_Base_Salary">#REF!</definedName>
    <definedName name="TSF_Bonus_Rate">#REF!</definedName>
    <definedName name="TSF_branch_capex">#REF!</definedName>
    <definedName name="TSF_channel_capex">#REF!</definedName>
    <definedName name="TSF_Channel_Head_salary">#REF!</definedName>
    <definedName name="TSF_Commissions_rate">#REF!</definedName>
    <definedName name="TSF_Marketing_costs_factor">#REF!</definedName>
    <definedName name="TSF_Recruitment_cost">#REF!</definedName>
    <definedName name="TSF_share_OH_year1">#REF!</definedName>
    <definedName name="TSF_share_OH_year2">#REF!</definedName>
    <definedName name="TSF_share_OH_year3">#REF!</definedName>
    <definedName name="TSF_Training_cost_Factor">#REF!</definedName>
    <definedName name="tso">#REF!</definedName>
    <definedName name="tso_100">#REF!</definedName>
    <definedName name="tt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tt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tt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tta" hidden="1">{#N/A,#N/A,FALSE,"Margin_Detail";#N/A,#N/A,FALSE,"Margin";#N/A,#N/A,FALSE,"JTD_Margin Detail";#N/A,#N/A,FALSE,"JTD Margin";#N/A,#N/A,FALSE,"Cashflow Detail for Balance ";#N/A,#N/A,FALSE,"Balance"}</definedName>
    <definedName name="ttt" localSheetId="0" hidden="1">{"Frgen",#N/A,FALSE,"A";"Résu",#N/A,FALSE,"A"}</definedName>
    <definedName name="ttt" localSheetId="1" hidden="1">{"Frgen",#N/A,FALSE,"A";"Résu",#N/A,FALSE,"A"}</definedName>
    <definedName name="ttt" hidden="1">{"Frgen",#N/A,FALSE,"A";"Résu",#N/A,FALSE,"A"}</definedName>
    <definedName name="tttt" localSheetId="0" hidden="1">{"Frgen",#N/A,FALSE,"A";"Résu",#N/A,FALSE,"A"}</definedName>
    <definedName name="tttt" localSheetId="1" hidden="1">{"Frgen",#N/A,FALSE,"A";"Résu",#N/A,FALSE,"A"}</definedName>
    <definedName name="tttt" hidden="1">{"Frgen",#N/A,FALSE,"A";"Résu",#N/A,FALSE,"A"}</definedName>
    <definedName name="ttttt" localSheetId="0" hidden="1">{"FrgénEst",#N/A,FALSE,"A";"RésuEst",#N/A,FALSE,"A"}</definedName>
    <definedName name="ttttt" localSheetId="1" hidden="1">{"FrgénEst",#N/A,FALSE,"A";"RésuEst",#N/A,FALSE,"A"}</definedName>
    <definedName name="ttttt" hidden="1">{"FrgénEst",#N/A,FALSE,"A";"RésuEst",#N/A,FALSE,"A"}</definedName>
    <definedName name="tttttt" hidden="1">{"Frgen",#N/A,FALSE,"A";"Résu",#N/A,FALSE,"A"}</definedName>
    <definedName name="tttttttttttttttttttttt" localSheetId="0">#REF!</definedName>
    <definedName name="tttttttttttttttttttttt" localSheetId="1">#REF!</definedName>
    <definedName name="tttttttttttttttttttttt">#REF!</definedName>
    <definedName name="tu" hidden="1">{"'Sheet1'!$L$16"}</definedName>
    <definedName name="TU_DM">#REF!</definedName>
    <definedName name="TU_E_HKEnd_Bal">#REF!</definedName>
    <definedName name="TU_E_HKEnd_SU">#REF!</definedName>
    <definedName name="TU_E_ROP_Bal">#REF!</definedName>
    <definedName name="TU_E_ROP_DAC">#REF!</definedName>
    <definedName name="TU_E_ROP_SU">#REF!</definedName>
    <definedName name="TU_E_USEnd_Bal">#REF!</definedName>
    <definedName name="TU_E_USEnd_SU">#REF!</definedName>
    <definedName name="tuyet" hidden="1">{"'Sheet1'!$L$16"}</definedName>
    <definedName name="TW">#REF!</definedName>
    <definedName name="TW_10yr">#REF!</definedName>
    <definedName name="TW_A">#REF!</definedName>
    <definedName name="TW_Data">#REF!</definedName>
    <definedName name="TW_TOTC_10yr">#REF!</definedName>
    <definedName name="twd" localSheetId="0">#REF!</definedName>
    <definedName name="twd" localSheetId="1">#REF!</definedName>
    <definedName name="twd">#REF!</definedName>
    <definedName name="Twelve">#REF!</definedName>
    <definedName name="TwelveMonths">#REF!</definedName>
    <definedName name="Two">#REF!</definedName>
    <definedName name="tyh" hidden="1">#REF!</definedName>
    <definedName name="tyj" hidden="1">#REF!</definedName>
    <definedName name="Type1List">#REF!</definedName>
    <definedName name="Type1Start">#REF!</definedName>
    <definedName name="TYPEA" localSheetId="0">#REF!</definedName>
    <definedName name="TYPEA" localSheetId="1">#REF!</definedName>
    <definedName name="TYPEA">#REF!</definedName>
    <definedName name="TYPEB" localSheetId="0">#REF!</definedName>
    <definedName name="TYPEB" localSheetId="1">#REF!</definedName>
    <definedName name="TYPEB">#REF!</definedName>
    <definedName name="TYPEC">#REF!</definedName>
    <definedName name="TypeList">#REF!</definedName>
    <definedName name="TypeStart">#REF!</definedName>
    <definedName name="u">#REF!</definedName>
    <definedName name="U_block" localSheetId="0">#REF!</definedName>
    <definedName name="U_block" localSheetId="1">#REF!</definedName>
    <definedName name="U_block">#REF!</definedName>
    <definedName name="UBALAGOS" localSheetId="0">#REF!</definedName>
    <definedName name="UBALAGOS" localSheetId="1">#REF!</definedName>
    <definedName name="UBALAGOS">#REF!</definedName>
    <definedName name="UC_AMT">#REF!</definedName>
    <definedName name="UC_BL">#REF!</definedName>
    <definedName name="UC_BR">#REF!</definedName>
    <definedName name="UC_ROWS">#REF!</definedName>
    <definedName name="UC_TL">#REF!</definedName>
    <definedName name="UC_TR">#REF!</definedName>
    <definedName name="uche" localSheetId="0">#REF!</definedName>
    <definedName name="uche" localSheetId="1">#REF!</definedName>
    <definedName name="uche">#REF!</definedName>
    <definedName name="UFII_PC">#REF!</definedName>
    <definedName name="UGANDA">#REF!</definedName>
    <definedName name="ugandafx">#REF!</definedName>
    <definedName name="UGX">#REF!</definedName>
    <definedName name="UGX_CY" localSheetId="0">#REF!</definedName>
    <definedName name="UGX_CY" localSheetId="1">#REF!</definedName>
    <definedName name="UGX_CY">#REF!</definedName>
    <definedName name="UGX_PLn">#REF!</definedName>
    <definedName name="UGX_PY">#REF!</definedName>
    <definedName name="UGX_Q2F">#REF!</definedName>
    <definedName name="uiop" localSheetId="0">#REF!</definedName>
    <definedName name="uiop" localSheetId="1">#REF!</definedName>
    <definedName name="uiop">#REF!</definedName>
    <definedName name="ujhgtfvgb" localSheetId="0" hidden="1">{#N/A,#N/A,FALSE,"Aging Summary";#N/A,#N/A,FALSE,"Ratio Analysis";#N/A,#N/A,FALSE,"Test 120 Day Accts";#N/A,#N/A,FALSE,"Tickmarks"}</definedName>
    <definedName name="ujhgtfvgb" localSheetId="1" hidden="1">{#N/A,#N/A,FALSE,"Aging Summary";#N/A,#N/A,FALSE,"Ratio Analysis";#N/A,#N/A,FALSE,"Test 120 Day Accts";#N/A,#N/A,FALSE,"Tickmarks"}</definedName>
    <definedName name="ujhgtfvgb" hidden="1">{#N/A,#N/A,FALSE,"Aging Summary";#N/A,#N/A,FALSE,"Ratio Analysis";#N/A,#N/A,FALSE,"Test 120 Day Accts";#N/A,#N/A,FALSE,"Tickmarks"}</definedName>
    <definedName name="UK" localSheetId="0">#REF!</definedName>
    <definedName name="UK" localSheetId="1">#REF!</definedName>
    <definedName name="UK">#REF!</definedName>
    <definedName name="UK_10yr">#REF!</definedName>
    <definedName name="Uk_bp_monthly" localSheetId="0">#REF!</definedName>
    <definedName name="Uk_bp_monthly" localSheetId="1">#REF!</definedName>
    <definedName name="Uk_bp_monthly">#REF!</definedName>
    <definedName name="Uk_bp_ytd" localSheetId="0">#REF!</definedName>
    <definedName name="Uk_bp_ytd" localSheetId="1">#REF!</definedName>
    <definedName name="Uk_bp_ytd">#REF!</definedName>
    <definedName name="uk_down">#REF!</definedName>
    <definedName name="Uk_monthly_results" localSheetId="0">#REF!</definedName>
    <definedName name="Uk_monthly_results" localSheetId="1">#REF!</definedName>
    <definedName name="Uk_monthly_results">#REF!</definedName>
    <definedName name="Uk_prioryear" localSheetId="0">#REF!</definedName>
    <definedName name="Uk_prioryear" localSheetId="1">#REF!</definedName>
    <definedName name="Uk_prioryear">#REF!</definedName>
    <definedName name="UK_Up">#REF!</definedName>
    <definedName name="Uk_ytd_results" localSheetId="0">#REF!</definedName>
    <definedName name="Uk_ytd_results" localSheetId="1">#REF!</definedName>
    <definedName name="Uk_ytd_results">#REF!</definedName>
    <definedName name="UKIO_Unitised_Comparison">#REF!</definedName>
    <definedName name="UL">#REF!</definedName>
    <definedName name="UL_Dir_Exp">#REF!</definedName>
    <definedName name="UL_Ind_Exp">#REF!</definedName>
    <definedName name="UL_PREM_RES">#REF!</definedName>
    <definedName name="UL_REINS_RES">#REF!</definedName>
    <definedName name="UL比例分析">#REF!</definedName>
    <definedName name="UM">#REF!</definedName>
    <definedName name="Unexpl">#REF!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nionD" localSheetId="0">#REF!</definedName>
    <definedName name="UnionD" localSheetId="1">#REF!</definedName>
    <definedName name="UnionD">#REF!</definedName>
    <definedName name="Unit" localSheetId="0">#REF!</definedName>
    <definedName name="Unit" localSheetId="1">#REF!</definedName>
    <definedName name="Unit">#REF!</definedName>
    <definedName name="UNIT_DESC">#REF!</definedName>
    <definedName name="Unit_M">#REF!</definedName>
    <definedName name="Unitised_Fund_Operations">#REF!</definedName>
    <definedName name="Unitised_Insurance_Costs">#REF!</definedName>
    <definedName name="Unitised_MF">#REF!</definedName>
    <definedName name="UnitList">#REF!</definedName>
    <definedName name="UnitPrices">#REF!</definedName>
    <definedName name="units" localSheetId="0">#REF!</definedName>
    <definedName name="units" localSheetId="1">#REF!</definedName>
    <definedName name="units">#REF!</definedName>
    <definedName name="UnitTable">#REF!</definedName>
    <definedName name="unlev_fcf_rate" localSheetId="0">#REF!</definedName>
    <definedName name="unlev_fcf_rate" localSheetId="1">#REF!</definedName>
    <definedName name="unlev_fcf_rate">#REF!</definedName>
    <definedName name="Unmatched_Inv_Var" localSheetId="0">#REF!</definedName>
    <definedName name="Unmatched_Inv_Var" localSheetId="1">#REF!</definedName>
    <definedName name="Unmatched_Inv_Var">#REF!</definedName>
    <definedName name="Unplanned_table" localSheetId="0">#REF!</definedName>
    <definedName name="Unplanned_table" localSheetId="1">#REF!</definedName>
    <definedName name="Unplanned_table">#REF!</definedName>
    <definedName name="Unplanned_time">#REF!</definedName>
    <definedName name="Unrestricted_balances_with_CBN" localSheetId="0">#REF!</definedName>
    <definedName name="Unrestricted_balances_with_CBN" localSheetId="1">#REF!</definedName>
    <definedName name="Unrestricted_balances_with_CBN">#REF!</definedName>
    <definedName name="UOB" hidden="1">#REF!</definedName>
    <definedName name="UoP" localSheetId="0">#REF!</definedName>
    <definedName name="UoP" localSheetId="1">#REF!</definedName>
    <definedName name="UoP">#REF!</definedName>
    <definedName name="Up" localSheetId="0">#REF!</definedName>
    <definedName name="Up" localSheetId="1">#REF!</definedName>
    <definedName name="Up">#REF!</definedName>
    <definedName name="UP_A">#REF!</definedName>
    <definedName name="UP_B">#REF!</definedName>
    <definedName name="UP_C">#REF!</definedName>
    <definedName name="UP_D">#REF!</definedName>
    <definedName name="UP_E">#REF!</definedName>
    <definedName name="UP_F">#REF!</definedName>
    <definedName name="UP_H">#REF!</definedName>
    <definedName name="UPDATE">#REF!</definedName>
    <definedName name="Update___SEP_95____Please_check">#REF!</definedName>
    <definedName name="update_belife" localSheetId="0">#REF!</definedName>
    <definedName name="update_belife" localSheetId="1">#REF!</definedName>
    <definedName name="update_belife">#REF!</definedName>
    <definedName name="update_blit" localSheetId="0">#REF!</definedName>
    <definedName name="update_blit" localSheetId="1">#REF!</definedName>
    <definedName name="update_blit">#REF!</definedName>
    <definedName name="updateSuccess">#REF!</definedName>
    <definedName name="upfront" localSheetId="0">#REF!</definedName>
    <definedName name="upfront" localSheetId="1">#REF!</definedName>
    <definedName name="upfront">#REF!</definedName>
    <definedName name="upfrontp" localSheetId="0">#REF!</definedName>
    <definedName name="upfrontp" localSheetId="1">#REF!</definedName>
    <definedName name="upfrontp">#REF!</definedName>
    <definedName name="upl">#REF!</definedName>
    <definedName name="uplb">#REF!</definedName>
    <definedName name="UPR">#REF!</definedName>
    <definedName name="UPR_D">#REF!</definedName>
    <definedName name="UPR_D2">#REF!</definedName>
    <definedName name="UPR_M">#REF!</definedName>
    <definedName name="urate" localSheetId="0">#REF!</definedName>
    <definedName name="urate" localSheetId="1">#REF!</definedName>
    <definedName name="urate">#REF!</definedName>
    <definedName name="US">#REF!</definedName>
    <definedName name="US_10yr">#REF!</definedName>
    <definedName name="US_Asset_Management">#REF!</definedName>
    <definedName name="US_EX">#REF!</definedName>
    <definedName name="US_Life">#REF!</definedName>
    <definedName name="USD">#REF!</definedName>
    <definedName name="USD_Exchange_Rate">#REF!</definedName>
    <definedName name="usd_hkd">#REF!</definedName>
    <definedName name="usd_myr">#REF!</definedName>
    <definedName name="USD_Rate">#REF!</definedName>
    <definedName name="usd_sgd">#REF!</definedName>
    <definedName name="usd_thb">#REF!</definedName>
    <definedName name="usd_twd">#REF!</definedName>
    <definedName name="USDCCYSCENARIO" localSheetId="0">#REF!</definedName>
    <definedName name="USDCCYSCENARIO" localSheetId="1">#REF!</definedName>
    <definedName name="USDCCYSCENARIO">#REF!</definedName>
    <definedName name="USDinterest20001" localSheetId="0">#REF!</definedName>
    <definedName name="USDinterest20001" localSheetId="1">#REF!</definedName>
    <definedName name="USDinterest20001">#REF!</definedName>
    <definedName name="USDinterest20002" localSheetId="0">#REF!</definedName>
    <definedName name="USDinterest20002" localSheetId="1">#REF!</definedName>
    <definedName name="USDinterest20002">#REF!</definedName>
    <definedName name="USDinterest20003">#REF!</definedName>
    <definedName name="USDinterest20003_6">#REF!</definedName>
    <definedName name="USL_down">#REF!</definedName>
    <definedName name="USL_Up">#REF!</definedName>
    <definedName name="utilisation">#REF!</definedName>
    <definedName name="uu" localSheetId="0" hidden="1">{"Frgen",#N/A,FALSE,"A";"Résu",#N/A,FALSE,"A"}</definedName>
    <definedName name="uu" localSheetId="1" hidden="1">{"Frgen",#N/A,FALSE,"A";"Résu",#N/A,FALSE,"A"}</definedName>
    <definedName name="uu" hidden="1">{"Frgen",#N/A,FALSE,"A";"Résu",#N/A,FALSE,"A"}</definedName>
    <definedName name="uuii" localSheetId="0" hidden="1">{"Frgen",#N/A,FALSE,"A";"Résu",#N/A,FALSE,"A"}</definedName>
    <definedName name="uuii" localSheetId="1" hidden="1">{"Frgen",#N/A,FALSE,"A";"Résu",#N/A,FALSE,"A"}</definedName>
    <definedName name="uuii" hidden="1">{"Frgen",#N/A,FALSE,"A";"Résu",#N/A,FALSE,"A"}</definedName>
    <definedName name="uuiiiu" localSheetId="0" hidden="1">{"Frgen",#N/A,FALSE,"A";"Résu",#N/A,FALSE,"A"}</definedName>
    <definedName name="uuiiiu" localSheetId="1" hidden="1">{"Frgen",#N/A,FALSE,"A";"Résu",#N/A,FALSE,"A"}</definedName>
    <definedName name="uuiiiu" hidden="1">{"Frgen",#N/A,FALSE,"A";"Résu",#N/A,FALSE,"A"}</definedName>
    <definedName name="uuu" localSheetId="0" hidden="1">{"Frgen",#N/A,FALSE,"A";"Résu",#N/A,FALSE,"A"}</definedName>
    <definedName name="uuu" localSheetId="1" hidden="1">{"Frgen",#N/A,FALSE,"A";"Résu",#N/A,FALSE,"A"}</definedName>
    <definedName name="uuu" hidden="1">{"Frgen",#N/A,FALSE,"A";"Résu",#N/A,FALSE,"A"}</definedName>
    <definedName name="uuuu" localSheetId="0" hidden="1">{"Frgen",#N/A,FALSE,"A";"Résu",#N/A,FALSE,"A"}</definedName>
    <definedName name="uuuu" localSheetId="1" hidden="1">{"Frgen",#N/A,FALSE,"A";"Résu",#N/A,FALSE,"A"}</definedName>
    <definedName name="uuuu" hidden="1">{"Frgen",#N/A,FALSE,"A";"Résu",#N/A,FALSE,"A"}</definedName>
    <definedName name="uuuui" localSheetId="0" hidden="1">{"FrgénEst",#N/A,FALSE,"A";"RésuEst",#N/A,FALSE,"A"}</definedName>
    <definedName name="uuuui" localSheetId="1" hidden="1">{"FrgénEst",#N/A,FALSE,"A";"RésuEst",#N/A,FALSE,"A"}</definedName>
    <definedName name="uuuui" hidden="1">{"FrgénEst",#N/A,FALSE,"A";"RésuEst",#N/A,FALSE,"A"}</definedName>
    <definedName name="uuuuoo" localSheetId="0" hidden="1">{"Frgen",#N/A,FALSE,"A";"Résu",#N/A,FALSE,"A"}</definedName>
    <definedName name="uuuuoo" localSheetId="1" hidden="1">{"Frgen",#N/A,FALSE,"A";"Résu",#N/A,FALSE,"A"}</definedName>
    <definedName name="uuuuoo" hidden="1">{"Frgen",#N/A,FALSE,"A";"Résu",#N/A,FALSE,"A"}</definedName>
    <definedName name="uuuuu" localSheetId="0" hidden="1">{"FrgénEst",#N/A,FALSE,"A";"RésuEst",#N/A,FALSE,"A"}</definedName>
    <definedName name="uuuuu" localSheetId="1" hidden="1">{"FrgénEst",#N/A,FALSE,"A";"RésuEst",#N/A,FALSE,"A"}</definedName>
    <definedName name="uuuuu" hidden="1">{"FrgénEst",#N/A,FALSE,"A";"RésuEst",#N/A,FALSE,"A"}</definedName>
    <definedName name="uuuuuu" localSheetId="0" hidden="1">{"Frgen",#N/A,FALSE,"A";"Résu",#N/A,FALSE,"A"}</definedName>
    <definedName name="uuuuuu" localSheetId="1" hidden="1">{"Frgen",#N/A,FALSE,"A";"Résu",#N/A,FALSE,"A"}</definedName>
    <definedName name="uuuuuu" hidden="1">{"Frgen",#N/A,FALSE,"A";"Résu",#N/A,FALSE,"A"}</definedName>
    <definedName name="uuuyy" localSheetId="0" hidden="1">{"Frgen",#N/A,FALSE,"A";"Résu",#N/A,FALSE,"A"}</definedName>
    <definedName name="uuuyy" localSheetId="1" hidden="1">{"Frgen",#N/A,FALSE,"A";"Résu",#N/A,FALSE,"A"}</definedName>
    <definedName name="uuuyy" hidden="1">{"Frgen",#N/A,FALSE,"A";"Résu",#N/A,FALSE,"A"}</definedName>
    <definedName name="uyg" localSheetId="0">#REF!</definedName>
    <definedName name="uyg" localSheetId="1">#REF!</definedName>
    <definedName name="uyg">#REF!</definedName>
    <definedName name="uyuyuy" hidden="1">{#N/A,#N/A,TRUE,"Budget";#N/A,#N/A,TRUE,"Price Card 2";#N/A,#N/A,TRUE,"Main Bill";#N/A,#N/A,TRUE,"Detailed Bill";#N/A,#N/A,TRUE,"Business Application Bill";#N/A,#N/A,TRUE,"MIPS";#N/A,#N/A,TRUE,"Mainframe GB";#N/A,#N/A,TRUE,"Unix Servers ";#N/A,#N/A,TRUE,"Wintel Servers";#N/A,#N/A,TRUE,"SAN NAS GB";#N/A,#N/A,TRUE,"Doc. Serv.";#N/A,#N/A,TRUE,"Workst. Equipment";#N/A,#N/A,TRUE,"Workst. Support"}</definedName>
    <definedName name="v" localSheetId="0" hidden="1">#REF!</definedName>
    <definedName name="v" localSheetId="1" hidden="1">#REF!</definedName>
    <definedName name="v" hidden="1">#REF!</definedName>
    <definedName name="v_Report_Date">IF(TEXT(TODAY(),"dddd")="Monday",NOW()-3,NOW()-3)</definedName>
    <definedName name="v4.5.6v">#REF!</definedName>
    <definedName name="v4.6.0v">#REF!</definedName>
    <definedName name="VA">#REF!</definedName>
    <definedName name="VAL_DATE" localSheetId="0">#REF!</definedName>
    <definedName name="VAL_DATE" localSheetId="1">#REF!</definedName>
    <definedName name="VAL_DATE">#REF!</definedName>
    <definedName name="VAL_DATE1">#REF!</definedName>
    <definedName name="VAL_DATEa">#REF!</definedName>
    <definedName name="Val_mth" localSheetId="0">#REF!</definedName>
    <definedName name="Val_mth" localSheetId="1">#REF!</definedName>
    <definedName name="Val_mth">#REF!</definedName>
    <definedName name="Val_period">#REF!</definedName>
    <definedName name="Val_yr">#REF!</definedName>
    <definedName name="VALAGERT" localSheetId="0">#REF!</definedName>
    <definedName name="VALAGERT" localSheetId="1">#REF!</definedName>
    <definedName name="VALAGERT">#REF!</definedName>
    <definedName name="ValDate">#REF!</definedName>
    <definedName name="Valid_Fax">#REF!</definedName>
    <definedName name="ValidFX">#REF!</definedName>
    <definedName name="VALINT" localSheetId="0">#REF!</definedName>
    <definedName name="VALINT" localSheetId="1">#REF!</definedName>
    <definedName name="VALINT">#REF!</definedName>
    <definedName name="VALMINNP" localSheetId="0">#REF!</definedName>
    <definedName name="VALMINNP" localSheetId="1">#REF!</definedName>
    <definedName name="VALMINNP">#REF!</definedName>
    <definedName name="VALN_RATE">#REF!</definedName>
    <definedName name="ValnDate">#REF!</definedName>
    <definedName name="VALNP" localSheetId="0">#REF!</definedName>
    <definedName name="VALNP" localSheetId="1">#REF!</definedName>
    <definedName name="VALNP">#REF!</definedName>
    <definedName name="VALNPADJ" localSheetId="0">#REF!</definedName>
    <definedName name="VALNPADJ" localSheetId="1">#REF!</definedName>
    <definedName name="VALNPADJ">#REF!</definedName>
    <definedName name="Valuation_Date" localSheetId="0">#REF!</definedName>
    <definedName name="Valuation_Date" localSheetId="1">#REF!</definedName>
    <definedName name="Valuation_Date">#REF!</definedName>
    <definedName name="Valuation_Method_Allowed_Values" localSheetId="0">#REF!</definedName>
    <definedName name="Valuation_Method_Allowed_Values" localSheetId="1">#REF!</definedName>
    <definedName name="Valuation_Method_Allowed_Values">#REF!</definedName>
    <definedName name="Valuation_Month" localSheetId="0">MONTH('GLS 2024_10'!Valuation_Date)</definedName>
    <definedName name="Valuation_Month" localSheetId="1">MONTH('GLS 2024_11'!Valuation_Date)</definedName>
    <definedName name="Valuation_Month">MONTH(Valuation_Date)</definedName>
    <definedName name="ValuationDate">#REF!</definedName>
    <definedName name="value_date" localSheetId="0">#REF!</definedName>
    <definedName name="value_date" localSheetId="1">#REF!</definedName>
    <definedName name="value_date">#REF!</definedName>
    <definedName name="values" localSheetId="0">#REF!,#REF!,#REF!</definedName>
    <definedName name="values" localSheetId="1">#REF!,#REF!,#REF!</definedName>
    <definedName name="values">#REF!,#REF!,#REF!</definedName>
    <definedName name="Values_Entered" localSheetId="0">IF('GLS 2024_10'!Loan_Amount*Interest_Rate*'GLS 2024_10'!Loan_Years*'GLS 2024_10'!Loan_Start&gt;0,1,0)</definedName>
    <definedName name="Values_Entered" localSheetId="1">IF('GLS 2024_11'!Loan_Amount*Interest_Rate*'GLS 2024_11'!Loan_Years*'GLS 2024_11'!Loan_Start&gt;0,1,0)</definedName>
    <definedName name="Values_Entered">IF(Loan_Amount*Interest_Rate*Loan_Years*Loan_Start&gt;0,1,0)</definedName>
    <definedName name="VALZILMER" localSheetId="0">#REF!</definedName>
    <definedName name="VALZILMER" localSheetId="1">#REF!</definedName>
    <definedName name="VALZILMER">#REF!</definedName>
    <definedName name="VAR_COST_OPT_2" localSheetId="0">#REF!</definedName>
    <definedName name="VAR_COST_OPT_2" localSheetId="1">#REF!</definedName>
    <definedName name="VAR_COST_OPT_2">#REF!</definedName>
    <definedName name="Variable">#REF!</definedName>
    <definedName name="VARIABLE_97" localSheetId="0">#REF!</definedName>
    <definedName name="VARIABLE_97" localSheetId="1">#REF!</definedName>
    <definedName name="VARIABLE_97">#REF!</definedName>
    <definedName name="VARIABLE_98" localSheetId="0">#REF!</definedName>
    <definedName name="VARIABLE_98" localSheetId="1">#REF!</definedName>
    <definedName name="VARIABLE_98">#REF!</definedName>
    <definedName name="VARIABLE_COST98" localSheetId="0">#REF!</definedName>
    <definedName name="VARIABLE_COST98" localSheetId="1">#REF!</definedName>
    <definedName name="VARIABLE_COST98">#REF!</definedName>
    <definedName name="variance" localSheetId="0" hidden="1">{#N/A,#N/A,TRUE,"SALES";#N/A,#N/A,TRUE,"CONSSALES";#N/A,#N/A,TRUE,"PACKSALES";#N/A,#N/A,TRUE,"FIBERSALES";#N/A,#N/A,TRUE,"JAMONTSALES"}</definedName>
    <definedName name="variance" localSheetId="1" hidden="1">{#N/A,#N/A,TRUE,"SALES";#N/A,#N/A,TRUE,"CONSSALES";#N/A,#N/A,TRUE,"PACKSALES";#N/A,#N/A,TRUE,"FIBERSALES";#N/A,#N/A,TRUE,"JAMONTSALES"}</definedName>
    <definedName name="variance" hidden="1">{#N/A,#N/A,TRUE,"SALES";#N/A,#N/A,TRUE,"CONSSALES";#N/A,#N/A,TRUE,"PACKSALES";#N/A,#N/A,TRUE,"FIBERSALES";#N/A,#N/A,TRUE,"JAMONTSALES"}</definedName>
    <definedName name="variance1" localSheetId="0" hidden="1">{#N/A,#N/A,FALSE,"TOTPROFIT";#N/A,#N/A,FALSE,"EXCL JAMONT";#N/A,#N/A,FALSE,"CONSPRFT";#N/A,#N/A,FALSE,"PACKPRFT";#N/A,#N/A,FALSE,"FIBERPRFT";#N/A,#N/A,FALSE,"JAMONTPRFT"}</definedName>
    <definedName name="variance1" localSheetId="1" hidden="1">{#N/A,#N/A,FALSE,"TOTPROFIT";#N/A,#N/A,FALSE,"EXCL JAMONT";#N/A,#N/A,FALSE,"CONSPRFT";#N/A,#N/A,FALSE,"PACKPRFT";#N/A,#N/A,FALSE,"FIBERPRFT";#N/A,#N/A,FALSE,"JAMONTPRFT"}</definedName>
    <definedName name="variance1" hidden="1">{#N/A,#N/A,FALSE,"TOTPROFIT";#N/A,#N/A,FALSE,"EXCL JAMONT";#N/A,#N/A,FALSE,"CONSPRFT";#N/A,#N/A,FALSE,"PACKPRFT";#N/A,#N/A,FALSE,"FIBERPRFT";#N/A,#N/A,FALSE,"JAMONTPRFT"}</definedName>
    <definedName name="VAT">#REF!</definedName>
    <definedName name="vbn" hidden="1">#REF!</definedName>
    <definedName name="vbnbv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vbnbvn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vcbo1" hidden="1">{"'Sheet1'!$L$16"}</definedName>
    <definedName name="vchnbvn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Vendor_Code" localSheetId="0">#REF!</definedName>
    <definedName name="Vendor_Code" localSheetId="1">#REF!</definedName>
    <definedName name="Vendor_Code">#REF!</definedName>
    <definedName name="VENDORCODE" localSheetId="0">#REF!</definedName>
    <definedName name="VENDORCODE" localSheetId="1">#REF!</definedName>
    <definedName name="VENDORCODE">#REF!</definedName>
    <definedName name="VENDORCODE1" localSheetId="0">#REF!</definedName>
    <definedName name="VENDORCODE1" localSheetId="1">#REF!</definedName>
    <definedName name="VENDORCODE1">#REF!</definedName>
    <definedName name="VENDORNAME">#REF!</definedName>
    <definedName name="VENDORS_LISTS">#REF!</definedName>
    <definedName name="VENDORTAXCODE">#REF!</definedName>
    <definedName name="version">#REF!</definedName>
    <definedName name="Version_date">#REF!</definedName>
    <definedName name="Version_name" localSheetId="0">#REF!</definedName>
    <definedName name="Version_name" localSheetId="1">#REF!</definedName>
    <definedName name="Version_name">#REF!</definedName>
    <definedName name="Version_namePY">#REF!</definedName>
    <definedName name="Version.WIRE">1</definedName>
    <definedName name="vetbun" hidden="1">{"'Sheet1'!$L$16"}</definedName>
    <definedName name="vffcd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vfr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vfrr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vfvf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vgff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VIC">#REF!</definedName>
    <definedName name="Viet" hidden="1">{"'Sheet1'!$L$16"}</definedName>
    <definedName name="Vietnam_04A">#REF!</definedName>
    <definedName name="ViewforAnnualTax" localSheetId="0">#REF!</definedName>
    <definedName name="ViewforAnnualTax" localSheetId="1">#REF!</definedName>
    <definedName name="ViewforAnnualTax">#REF!</definedName>
    <definedName name="VIRGIN_NIGERIA_AIRWAYS_LIMITED" localSheetId="0">#REF!</definedName>
    <definedName name="VIRGIN_NIGERIA_AIRWAYS_LIMITED" localSheetId="1">#REF!</definedName>
    <definedName name="VIRGIN_NIGERIA_AIRWAYS_LIMITED">#REF!</definedName>
    <definedName name="VN_A">#REF!</definedName>
    <definedName name="VND_US">#REF!</definedName>
    <definedName name="VNDRCODE" localSheetId="0">#REF!</definedName>
    <definedName name="VNDRCODE" localSheetId="1">#REF!</definedName>
    <definedName name="VNDRCODE">#REF!</definedName>
    <definedName name="VNDRCODE1">#REF!</definedName>
    <definedName name="VNDRTXCODE">#REF!</definedName>
    <definedName name="VNFY07">#REF!</definedName>
    <definedName name="vols">#REF!</definedName>
    <definedName name="VPI_OP">#REF!</definedName>
    <definedName name="VPI_VNB">#REF!</definedName>
    <definedName name="vs">#REF!</definedName>
    <definedName name="vs_資料輸入">#REF!</definedName>
    <definedName name="VT_10yr">#REF!</definedName>
    <definedName name="VTM_1" localSheetId="0" hidden="1">#REF!</definedName>
    <definedName name="VTM_1" localSheetId="1" hidden="1">#REF!</definedName>
    <definedName name="VTM_1" hidden="1">#REF!</definedName>
    <definedName name="VTM_10" localSheetId="0" hidden="1">#REF!</definedName>
    <definedName name="VTM_10" localSheetId="1" hidden="1">#REF!</definedName>
    <definedName name="VTM_10" hidden="1">#REF!</definedName>
    <definedName name="VTM_11" localSheetId="0" hidden="1">#REF!</definedName>
    <definedName name="VTM_11" localSheetId="1" hidden="1">#REF!</definedName>
    <definedName name="VTM_11" hidden="1">#REF!</definedName>
    <definedName name="VTM_12" localSheetId="0" hidden="1">#REF!,#REF!</definedName>
    <definedName name="VTM_12" localSheetId="1" hidden="1">#REF!,#REF!</definedName>
    <definedName name="VTM_12" hidden="1">#REF!,#REF!</definedName>
    <definedName name="VTM_13" localSheetId="0" hidden="1">#REF!</definedName>
    <definedName name="VTM_13" localSheetId="1" hidden="1">#REF!</definedName>
    <definedName name="VTM_13" hidden="1">#REF!</definedName>
    <definedName name="VTM_14" localSheetId="0" hidden="1">#REF!</definedName>
    <definedName name="VTM_14" localSheetId="1" hidden="1">#REF!</definedName>
    <definedName name="VTM_14" hidden="1">#REF!</definedName>
    <definedName name="VTM_18" localSheetId="0" hidden="1">#REF!</definedName>
    <definedName name="VTM_18" localSheetId="1" hidden="1">#REF!</definedName>
    <definedName name="VTM_18" hidden="1">#REF!</definedName>
    <definedName name="VTM_2" localSheetId="0" hidden="1">#REF!</definedName>
    <definedName name="VTM_2" localSheetId="1" hidden="1">#REF!</definedName>
    <definedName name="VTM_2" hidden="1">#REF!</definedName>
    <definedName name="VTM_20" localSheetId="0" hidden="1">#REF!</definedName>
    <definedName name="VTM_20" localSheetId="1" hidden="1">#REF!</definedName>
    <definedName name="VTM_20" hidden="1">#REF!</definedName>
    <definedName name="VTM_21" hidden="1">#REF!,#REF!</definedName>
    <definedName name="VTM_24" localSheetId="0" hidden="1">#REF!</definedName>
    <definedName name="VTM_24" localSheetId="1" hidden="1">#REF!</definedName>
    <definedName name="VTM_24" hidden="1">#REF!</definedName>
    <definedName name="VTM_25" localSheetId="0" hidden="1">#REF!</definedName>
    <definedName name="VTM_25" localSheetId="1" hidden="1">#REF!</definedName>
    <definedName name="VTM_25" hidden="1">#REF!</definedName>
    <definedName name="VTM_26" localSheetId="0" hidden="1">#REF!</definedName>
    <definedName name="VTM_26" localSheetId="1" hidden="1">#REF!</definedName>
    <definedName name="VTM_26" hidden="1">#REF!</definedName>
    <definedName name="VTM_27" localSheetId="0" hidden="1">#REF!,#REF!,#REF!</definedName>
    <definedName name="VTM_27" localSheetId="1" hidden="1">#REF!,#REF!,#REF!</definedName>
    <definedName name="VTM_27" hidden="1">#REF!,#REF!,#REF!</definedName>
    <definedName name="VTM_28" localSheetId="0" hidden="1">#REF!</definedName>
    <definedName name="VTM_28" localSheetId="1" hidden="1">#REF!</definedName>
    <definedName name="VTM_28" hidden="1">#REF!</definedName>
    <definedName name="VTM_29" localSheetId="0" hidden="1">#REF!</definedName>
    <definedName name="VTM_29" localSheetId="1" hidden="1">#REF!</definedName>
    <definedName name="VTM_29" hidden="1">#REF!</definedName>
    <definedName name="VTM_3" localSheetId="0" hidden="1">#REF!</definedName>
    <definedName name="VTM_3" localSheetId="1" hidden="1">#REF!</definedName>
    <definedName name="VTM_3" hidden="1">#REF!</definedName>
    <definedName name="VTM_30" localSheetId="0" hidden="1">#REF!</definedName>
    <definedName name="VTM_30" localSheetId="1" hidden="1">#REF!</definedName>
    <definedName name="VTM_30" hidden="1">#REF!</definedName>
    <definedName name="VTM_31" localSheetId="0" hidden="1">#REF!</definedName>
    <definedName name="VTM_31" localSheetId="1" hidden="1">#REF!</definedName>
    <definedName name="VTM_31" hidden="1">#REF!</definedName>
    <definedName name="VTM_32" localSheetId="0" hidden="1">#REF!</definedName>
    <definedName name="VTM_32" localSheetId="1" hidden="1">#REF!</definedName>
    <definedName name="VTM_32" hidden="1">#REF!</definedName>
    <definedName name="VTM_33" localSheetId="0" hidden="1">#REF!</definedName>
    <definedName name="VTM_33" localSheetId="1" hidden="1">#REF!</definedName>
    <definedName name="VTM_33" hidden="1">#REF!</definedName>
    <definedName name="VTM_34" localSheetId="0" hidden="1">#REF!</definedName>
    <definedName name="VTM_34" localSheetId="1" hidden="1">#REF!</definedName>
    <definedName name="VTM_34" hidden="1">#REF!</definedName>
    <definedName name="VTM_35" localSheetId="0" hidden="1">#REF!</definedName>
    <definedName name="VTM_35" localSheetId="1" hidden="1">#REF!</definedName>
    <definedName name="VTM_35" hidden="1">#REF!</definedName>
    <definedName name="VTM_36" localSheetId="0" hidden="1">#REF!</definedName>
    <definedName name="VTM_36" localSheetId="1" hidden="1">#REF!</definedName>
    <definedName name="VTM_36" hidden="1">#REF!</definedName>
    <definedName name="VTM_37" localSheetId="0" hidden="1">#REF!</definedName>
    <definedName name="VTM_37" localSheetId="1" hidden="1">#REF!</definedName>
    <definedName name="VTM_37" hidden="1">#REF!</definedName>
    <definedName name="VTM_38" localSheetId="0" hidden="1">#REF!</definedName>
    <definedName name="VTM_38" localSheetId="1" hidden="1">#REF!</definedName>
    <definedName name="VTM_38" hidden="1">#REF!</definedName>
    <definedName name="VTM_4" localSheetId="0" hidden="1">#REF!</definedName>
    <definedName name="VTM_4" localSheetId="1" hidden="1">#REF!</definedName>
    <definedName name="VTM_4" hidden="1">#REF!</definedName>
    <definedName name="VTM_40" localSheetId="0" hidden="1">#REF!</definedName>
    <definedName name="VTM_40" localSheetId="1" hidden="1">#REF!</definedName>
    <definedName name="VTM_40" hidden="1">#REF!</definedName>
    <definedName name="VTM_41" localSheetId="0" hidden="1">#REF!</definedName>
    <definedName name="VTM_41" localSheetId="1" hidden="1">#REF!</definedName>
    <definedName name="VTM_41" hidden="1">#REF!</definedName>
    <definedName name="VTM_42" localSheetId="0" hidden="1">#REF!</definedName>
    <definedName name="VTM_42" localSheetId="1" hidden="1">#REF!</definedName>
    <definedName name="VTM_42" hidden="1">#REF!</definedName>
    <definedName name="VTM_43" localSheetId="0" hidden="1">#REF!</definedName>
    <definedName name="VTM_43" localSheetId="1" hidden="1">#REF!</definedName>
    <definedName name="VTM_43" hidden="1">#REF!</definedName>
    <definedName name="VTM_44" localSheetId="0" hidden="1">#REF!</definedName>
    <definedName name="VTM_44" localSheetId="1" hidden="1">#REF!</definedName>
    <definedName name="VTM_44" hidden="1">#REF!</definedName>
    <definedName name="VTM_45" localSheetId="0" hidden="1">#REF!</definedName>
    <definedName name="VTM_45" localSheetId="1" hidden="1">#REF!</definedName>
    <definedName name="VTM_45" hidden="1">#REF!</definedName>
    <definedName name="VTM_46" localSheetId="0" hidden="1">#REF!</definedName>
    <definedName name="VTM_46" localSheetId="1" hidden="1">#REF!</definedName>
    <definedName name="VTM_46" hidden="1">#REF!</definedName>
    <definedName name="VTM_47" localSheetId="0" hidden="1">#REF!</definedName>
    <definedName name="VTM_47" localSheetId="1" hidden="1">#REF!</definedName>
    <definedName name="VTM_47" hidden="1">#REF!</definedName>
    <definedName name="VTM_48" localSheetId="0" hidden="1">#REF!</definedName>
    <definedName name="VTM_48" localSheetId="1" hidden="1">#REF!</definedName>
    <definedName name="VTM_48" hidden="1">#REF!</definedName>
    <definedName name="VTM_49" localSheetId="0" hidden="1">#REF!</definedName>
    <definedName name="VTM_49" localSheetId="1" hidden="1">#REF!</definedName>
    <definedName name="VTM_49" hidden="1">#REF!</definedName>
    <definedName name="VTM_5" localSheetId="0" hidden="1">#REF!</definedName>
    <definedName name="VTM_5" localSheetId="1" hidden="1">#REF!</definedName>
    <definedName name="VTM_5" hidden="1">#REF!</definedName>
    <definedName name="VTM_50" localSheetId="0" hidden="1">#REF!</definedName>
    <definedName name="VTM_50" localSheetId="1" hidden="1">#REF!</definedName>
    <definedName name="VTM_50" hidden="1">#REF!</definedName>
    <definedName name="VTM_51" localSheetId="0" hidden="1">#REF!</definedName>
    <definedName name="VTM_51" localSheetId="1" hidden="1">#REF!</definedName>
    <definedName name="VTM_51" hidden="1">#REF!</definedName>
    <definedName name="VTM_52" localSheetId="0" hidden="1">#REF!</definedName>
    <definedName name="VTM_52" localSheetId="1" hidden="1">#REF!</definedName>
    <definedName name="VTM_52" hidden="1">#REF!</definedName>
    <definedName name="VTM_53" localSheetId="0" hidden="1">#REF!</definedName>
    <definedName name="VTM_53" localSheetId="1" hidden="1">#REF!</definedName>
    <definedName name="VTM_53" hidden="1">#REF!</definedName>
    <definedName name="VTM_54" localSheetId="0" hidden="1">#REF!</definedName>
    <definedName name="VTM_54" localSheetId="1" hidden="1">#REF!</definedName>
    <definedName name="VTM_54" hidden="1">#REF!</definedName>
    <definedName name="VTM_55" localSheetId="0" hidden="1">#REF!</definedName>
    <definedName name="VTM_55" localSheetId="1" hidden="1">#REF!</definedName>
    <definedName name="VTM_55" hidden="1">#REF!</definedName>
    <definedName name="VTM_56" localSheetId="0" hidden="1">#REF!</definedName>
    <definedName name="VTM_56" localSheetId="1" hidden="1">#REF!</definedName>
    <definedName name="VTM_56" hidden="1">#REF!</definedName>
    <definedName name="VTM_6" localSheetId="0" hidden="1">#REF!</definedName>
    <definedName name="VTM_6" localSheetId="1" hidden="1">#REF!</definedName>
    <definedName name="VTM_6" hidden="1">#REF!</definedName>
    <definedName name="VTM_7" localSheetId="0" hidden="1">#REF!</definedName>
    <definedName name="VTM_7" localSheetId="1" hidden="1">#REF!</definedName>
    <definedName name="VTM_7" hidden="1">#REF!</definedName>
    <definedName name="VTM_8" localSheetId="0" hidden="1">#REF!</definedName>
    <definedName name="VTM_8" localSheetId="1" hidden="1">#REF!</definedName>
    <definedName name="VTM_8" hidden="1">#REF!</definedName>
    <definedName name="VTM_9" localSheetId="0" hidden="1">#REF!</definedName>
    <definedName name="VTM_9" localSheetId="1" hidden="1">#REF!</definedName>
    <definedName name="VTM_9" hidden="1">#REF!</definedName>
    <definedName name="VTuphu" hidden="1">{"'Sheet1'!$L$16"}</definedName>
    <definedName name="vxz">#REF!</definedName>
    <definedName name="w" hidden="1">#REF!</definedName>
    <definedName name="W45Y" localSheetId="0" hidden="1">{#N/A,#N/A,FALSE,"Prem Report - Pru"}</definedName>
    <definedName name="W45Y" localSheetId="1" hidden="1">{#N/A,#N/A,FALSE,"Prem Report - Pru"}</definedName>
    <definedName name="W45Y" hidden="1">{#N/A,#N/A,FALSE,"Prem Report - Pru"}</definedName>
    <definedName name="W45YW4" localSheetId="0" hidden="1">{#N/A,#N/A,FALSE,"Prem Report - Pru"}</definedName>
    <definedName name="W45YW4" localSheetId="1" hidden="1">{#N/A,#N/A,FALSE,"Prem Report - Pru"}</definedName>
    <definedName name="W45YW4" hidden="1">{#N/A,#N/A,FALSE,"Prem Report - Pru"}</definedName>
    <definedName name="W54Y5" localSheetId="0" hidden="1">{#N/A,#N/A,FALSE,"Prem Report - Pru"}</definedName>
    <definedName name="W54Y5" localSheetId="1" hidden="1">{#N/A,#N/A,FALSE,"Prem Report - Pru"}</definedName>
    <definedName name="W54Y5" hidden="1">{#N/A,#N/A,FALSE,"Prem Report - Pru"}</definedName>
    <definedName name="WACC" localSheetId="0">#REF!</definedName>
    <definedName name="WACC" localSheetId="1">#REF!</definedName>
    <definedName name="WACC">#REF!</definedName>
    <definedName name="WACC_sen" localSheetId="0">#REF!</definedName>
    <definedName name="WACC_sen" localSheetId="1">#REF!</definedName>
    <definedName name="WACC_sen">#REF!</definedName>
    <definedName name="Wages_and_salaries" localSheetId="0">#REF!</definedName>
    <definedName name="Wages_and_salaries" localSheetId="1">#REF!</definedName>
    <definedName name="Wages_and_salaries">#REF!</definedName>
    <definedName name="waterfal" hidden="1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Waterfall" hidden="1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Waterfall_Charting_Routine">"spread vs net assets"</definedName>
    <definedName name="waterfalljg" hidden="1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wbys" localSheetId="0" hidden="1">#REF!</definedName>
    <definedName name="wbys" localSheetId="1" hidden="1">#REF!</definedName>
    <definedName name="wbys" hidden="1">#REF!</definedName>
    <definedName name="wdad" localSheetId="0" hidden="1">#REF!</definedName>
    <definedName name="wdad" localSheetId="1" hidden="1">#REF!</definedName>
    <definedName name="wdad" hidden="1">#REF!</definedName>
    <definedName name="wdghh" hidden="1">#REF!</definedName>
    <definedName name="we" hidden="1">{"FrgénEst",#N/A,FALSE,"A";"RésuEst",#N/A,FALSE,"A"}</definedName>
    <definedName name="we4r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weakestcov">#REF!</definedName>
    <definedName name="wefwe" hidden="1">#REF!</definedName>
    <definedName name="wefwefwe" hidden="1">#REF!</definedName>
    <definedName name="weg" hidden="1">#REF!</definedName>
    <definedName name="wer" localSheetId="0" hidden="1">{#N/A,#N/A,FALSE,"Prem Report - Pru"}</definedName>
    <definedName name="wer" localSheetId="1" hidden="1">{#N/A,#N/A,FALSE,"Prem Report - Pru"}</definedName>
    <definedName name="wer" hidden="1">{#N/A,#N/A,FALSE,"Prem Report - Pru"}</definedName>
    <definedName name="werq" hidden="1">#REF!</definedName>
    <definedName name="wert" hidden="1">#REF!</definedName>
    <definedName name="werth" hidden="1">#REF!</definedName>
    <definedName name="wertyuio" hidden="1">{0}</definedName>
    <definedName name="WEST_DIVISIONAL" localSheetId="0">#REF!</definedName>
    <definedName name="WEST_DIVISIONAL" localSheetId="1">#REF!</definedName>
    <definedName name="WEST_DIVISIONAL">#REF!</definedName>
    <definedName name="wewew" hidden="1">{#N/A,#N/A,FALSE,"sum";#N/A,#N/A,FALSE,"MARTV";#N/A,#N/A,FALSE,"APRTV"}</definedName>
    <definedName name="WF" hidden="1">{#N/A,#N/A,TRUE,"Intro";#N/A,#N/A,TRUE,"Comments";#N/A,#N/A,TRUE,"KFI";#N/A,#N/A,TRUE,"Baseline";#N/A,#N/A,TRUE,"projets";#N/A,#N/A,TRUE,"TOTAL";#N/A,#N/A,TRUE,"Détail Projets";#N/A,#N/A,TRUE,"ETP";#N/A,#N/A,TRUE,"Factures"}</definedName>
    <definedName name="wfewfewe" localSheetId="0" hidden="1">{#N/A,#N/A,FALSE,"Aging Summary";#N/A,#N/A,FALSE,"Ratio Analysis";#N/A,#N/A,FALSE,"Test 120 Day Accts";#N/A,#N/A,FALSE,"Tickmarks"}</definedName>
    <definedName name="wfewfewe" localSheetId="1" hidden="1">{#N/A,#N/A,FALSE,"Aging Summary";#N/A,#N/A,FALSE,"Ratio Analysis";#N/A,#N/A,FALSE,"Test 120 Day Accts";#N/A,#N/A,FALSE,"Tickmarks"}</definedName>
    <definedName name="wfewfewe" hidden="1">{#N/A,#N/A,FALSE,"Aging Summary";#N/A,#N/A,FALSE,"Ratio Analysis";#N/A,#N/A,FALSE,"Test 120 Day Accts";#N/A,#N/A,FALSE,"Tickmarks"}</definedName>
    <definedName name="wgdsfgf" hidden="1">#REF!</definedName>
    <definedName name="wgt" hidden="1">#REF!</definedName>
    <definedName name="Whereareyou" hidden="1">{"'March 99 routing'!$A$1:$AD$34"}</definedName>
    <definedName name="Whole_Life">#REF!</definedName>
    <definedName name="WHT">#REF!</definedName>
    <definedName name="WHTa" localSheetId="0">#REF!</definedName>
    <definedName name="WHTa" localSheetId="1">#REF!</definedName>
    <definedName name="WHTa">#REF!</definedName>
    <definedName name="WHTS">#REF!</definedName>
    <definedName name="whtt">#REF!</definedName>
    <definedName name="whtt1">#REF!</definedName>
    <definedName name="why" localSheetId="0">#REF!</definedName>
    <definedName name="why" localSheetId="1">#REF!</definedName>
    <definedName name="why">#REF!</definedName>
    <definedName name="WhyMe" localSheetId="0">#REF!</definedName>
    <definedName name="WhyMe" localSheetId="1">#REF!</definedName>
    <definedName name="WhyMe">#REF!</definedName>
    <definedName name="wi" localSheetId="0">#REF!</definedName>
    <definedName name="wi" localSheetId="1">#REF!</definedName>
    <definedName name="wi">#REF!</definedName>
    <definedName name="wil">#REF!</definedName>
    <definedName name="williba">#REF!</definedName>
    <definedName name="WINDOW">#REF!</definedName>
    <definedName name="Within" hidden="1">{#N/A,#N/A,FALSE,"sum";#N/A,#N/A,FALSE,"MARTV";#N/A,#N/A,FALSE,"APRTV"}</definedName>
    <definedName name="WithoutProfits">#REF!</definedName>
    <definedName name="WithProfits">#REF!</definedName>
    <definedName name="WKSP1">#REF!</definedName>
    <definedName name="WKSP2">#REF!</definedName>
    <definedName name="WLP1_reserve">#REF!</definedName>
    <definedName name="wong" localSheetId="0" hidden="1">{"FrgénEst",#N/A,FALSE,"A";"RésuEst",#N/A,FALSE,"A"}</definedName>
    <definedName name="wong" localSheetId="1" hidden="1">{"FrgénEst",#N/A,FALSE,"A";"RésuEst",#N/A,FALSE,"A"}</definedName>
    <definedName name="wong" hidden="1">{"FrgénEst",#N/A,FALSE,"A";"RésuEst",#N/A,FALSE,"A"}</definedName>
    <definedName name="WoP_Inc_Res">#REF!</definedName>
    <definedName name="workspace">#REF!</definedName>
    <definedName name="Workstation" hidden="1">{#N/A,#N/A,TRUE,"Budget";#N/A,#N/A,TRUE,"Price Card 2";#N/A,#N/A,TRUE,"Main Bill";#N/A,#N/A,TRUE,"Detailed Bill";#N/A,#N/A,TRUE,"Business Application Bill";#N/A,#N/A,TRUE,"MIPS";#N/A,#N/A,TRUE,"Mainframe GB";#N/A,#N/A,TRUE,"Unix Servers ";#N/A,#N/A,TRUE,"Wintel Servers";#N/A,#N/A,TRUE,"SAN NAS GB";#N/A,#N/A,TRUE,"Doc. Serv.";#N/A,#N/A,TRUE,"Workst. Equipment";#N/A,#N/A,TRUE,"Workst. Support"}</definedName>
    <definedName name="WPBU">#REF!</definedName>
    <definedName name="WPCLUSTER">#REF!</definedName>
    <definedName name="WPFeedBack_Provider">#REF!</definedName>
    <definedName name="WPInitiative_Phase">#REF!</definedName>
    <definedName name="WPInitiative_type">#REF!</definedName>
    <definedName name="WPOMSA_Objective__GET">#REF!</definedName>
    <definedName name="WPSEGMENT">#REF!</definedName>
    <definedName name="WPSegment_MAS">#REF!</definedName>
    <definedName name="wq" localSheetId="0" hidden="1">{#N/A,#N/A,FALSE,"Prem Report - Pru"}</definedName>
    <definedName name="wq" localSheetId="1" hidden="1">{#N/A,#N/A,FALSE,"Prem Report - Pru"}</definedName>
    <definedName name="wq" hidden="1">{#N/A,#N/A,FALSE,"Prem Report - Pru"}</definedName>
    <definedName name="wqefqer" hidden="1">#REF!</definedName>
    <definedName name="wqrqerqw" hidden="1">{#N/A,#N/A,FALSE,"Margin_Detail";#N/A,#N/A,FALSE,"Margin";#N/A,#N/A,FALSE,"JTD_Margin Detail";#N/A,#N/A,FALSE,"JTD Margin";#N/A,#N/A,FALSE,"Cashflow Detail for Balance ";#N/A,#N/A,FALSE,"Balance"}</definedName>
    <definedName name="WriteUp_inventories" localSheetId="0">#REF!</definedName>
    <definedName name="WriteUp_inventories" localSheetId="1">#REF!</definedName>
    <definedName name="WriteUp_inventories">#REF!</definedName>
    <definedName name="WriteUp_otherCA" localSheetId="0">#REF!</definedName>
    <definedName name="WriteUp_otherCA" localSheetId="1">#REF!</definedName>
    <definedName name="WriteUp_otherCA">#REF!</definedName>
    <definedName name="WriteUp_otherCL" localSheetId="0">#REF!</definedName>
    <definedName name="WriteUp_otherCL" localSheetId="1">#REF!</definedName>
    <definedName name="WriteUp_otherCL">#REF!</definedName>
    <definedName name="WriteUp_otherLTA">#REF!</definedName>
    <definedName name="WriteUp_otherLTL">#REF!</definedName>
    <definedName name="WriteUp_payables">#REF!</definedName>
    <definedName name="WriteUP_PPE">#REF!</definedName>
    <definedName name="WriteUp_receivables">#REF!</definedName>
    <definedName name="writeupdeprec">#REF!</definedName>
    <definedName name="wrn.Acquisition_Maintenance_Split." hidden="1">{"Acquisition_Maintenance_Split",#N/A,FALSE,"£ Summary"}</definedName>
    <definedName name="wrn.Actual._.vs.._.Planned." hidden="1">{#N/A,#N/A,FALSE,"Development Spend"}</definedName>
    <definedName name="wrn.AG." hidden="1">{"AG hypothèses",#N/A,FALSE,"Marketing";"AG CR",#N/A,FALSE,"Marketing"}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localSheetId="1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LL." hidden="1">{#N/A,#N/A,FALSE,"FY 97 Summary Dollars";#N/A,#N/A,FALSE,"JHP's View of FTE's";#N/A,#N/A,FALSE,"FY Summary FTE's";#N/A,#N/A,FALSE,"FY Summary Days";#N/A,#N/A,FALSE,"PAR 2.1 MARS";#N/A,#N/A,FALSE,"PAR 2.2 CGTC PA";#N/A,#N/A,FALSE,"PAR 3.0 CRMC PA";#N/A,#N/A,FALSE,"PAR 4.0 Intl. Acct.";#N/A,#N/A,FALSE,"FY 97 Application Support";#N/A,#N/A,FALSE,"FY 97 Project Management";#N/A,#N/A,FALSE,"Out of Pocket Expenses"}</definedName>
    <definedName name="wrn.all.1" hidden="1">{#N/A,#N/A,FALSE,"FY 97 Summary Dollars";#N/A,#N/A,FALSE,"JHP's View of FTE's";#N/A,#N/A,FALSE,"FY Summary FTE's";#N/A,#N/A,FALSE,"FY Summary Days";#N/A,#N/A,FALSE,"PAR 2.1 MARS";#N/A,#N/A,FALSE,"PAR 2.2 CGTC PA";#N/A,#N/A,FALSE,"PAR 3.0 CRMC PA";#N/A,#N/A,FALSE,"PAR 4.0 Intl. Acct.";#N/A,#N/A,FALSE,"FY 97 Application Support";#N/A,#N/A,FALSE,"FY 97 Project Management";#N/A,#N/A,FALSE,"Out of Pocket Expenses"}</definedName>
    <definedName name="wrn.APPV1295." hidden="1">{#N/A,#N/A,FALSE,"Inforce from PROPHET";#N/A,#N/A,FALSE,"NB from PROPHET"}</definedName>
    <definedName name="wrn.Area._.Summaries." hidden="1">{"Area Summaries",#N/A,FALSE,"raw data"}</definedName>
    <definedName name="wrn.ASSETS." localSheetId="0" hidden="1">{#N/A,#N/A,TRUE,"AR AND INVENTORY";#N/A,#N/A,TRUE,"ROE";#N/A,#N/A,TRUE,"CAPITAL";#N/A,#N/A,TRUE,"PERFORMANCE MEASURES";#N/A,#N/A,TRUE,"WTD AVG ROA";#N/A,#N/A,TRUE,"WTD AVG ROA EXCL JAMONT";#N/A,#N/A,TRUE,"CONSUMER";#N/A,#N/A,TRUE,"PACKAGING";#N/A,#N/A,TRUE,"FIBER";#N/A,#N/A,TRUE,"JAMONT"}</definedName>
    <definedName name="wrn.ASSETS." localSheetId="1" hidden="1">{#N/A,#N/A,TRUE,"AR AND INVENTORY";#N/A,#N/A,TRUE,"ROE";#N/A,#N/A,TRUE,"CAPITAL";#N/A,#N/A,TRUE,"PERFORMANCE MEASURES";#N/A,#N/A,TRUE,"WTD AVG ROA";#N/A,#N/A,TRUE,"WTD AVG ROA EXCL JAMONT";#N/A,#N/A,TRUE,"CONSUMER";#N/A,#N/A,TRUE,"PACKAGING";#N/A,#N/A,TRUE,"FIBER";#N/A,#N/A,TRUE,"JAMONT"}</definedName>
    <definedName name="wrn.ASSETS." hidden="1">{#N/A,#N/A,TRUE,"AR AND INVENTORY";#N/A,#N/A,TRUE,"ROE";#N/A,#N/A,TRUE,"CAPITAL";#N/A,#N/A,TRUE,"PERFORMANCE MEASURES";#N/A,#N/A,TRUE,"WTD AVG ROA";#N/A,#N/A,TRUE,"WTD AVG ROA EXCL JAMONT";#N/A,#N/A,TRUE,"CONSUMER";#N/A,#N/A,TRUE,"PACKAGING";#N/A,#N/A,TRUE,"FIBER";#N/A,#N/A,TRUE,"JAMONT"}</definedName>
    <definedName name="wrn.BAOCAO." hidden="1">{#N/A,#N/A,FALSE,"sum";#N/A,#N/A,FALSE,"MARTV";#N/A,#N/A,FALSE,"APRTV"}</definedName>
    <definedName name="wrn.baocaonew" hidden="1">{#N/A,#N/A,FALSE,"sum";#N/A,#N/A,FALSE,"MARTV";#N/A,#N/A,FALSE,"APRTV"}</definedName>
    <definedName name="wrn.Chart._.Printouts." localSheetId="0" hidden="1">{"2 Area",#N/A,TRUE,"Area";"2 Bar",#N/A,TRUE,"Area";"SSB Bar",#N/A,TRUE,"Area";"2 Stacked Bar",#N/A,TRUE,"Area";"2 Stacked Bar 100",#N/A,TRUE,"Area";"2 Stacked Col",#N/A,TRUE,"Area";"2 Stacked Col 100",#N/A,TRUE,"Area";"2 HiLow",#N/A,TRUE,"Area";"2 Line",#N/A,TRUE,"Area";"2 Scatter",#N/A,TRUE,"Area";"2 ColumnLine",#N/A,TRUE,"Area";"2 ScatterLine",#N/A,TRUE,"Area";"2 Football",#N/A,TRUE,"Area";"2 DAPS",#N/A,TRUE,"Area";"2 Rover",#N/A,TRUE,"Area";"2 Student1",#N/A,TRUE,"Area";"2 Student2",#N/A,TRUE,"Area";"2 Student3",#N/A,TRUE,"Area";"2 Column",#N/A,TRUE,"Area";"2 League",#N/A,TRUE,"Area";"2 Pies",#N/A,TRUE,"Area"}</definedName>
    <definedName name="wrn.Chart._.Printouts." localSheetId="1" hidden="1">{"2 Area",#N/A,TRUE,"Area";"2 Bar",#N/A,TRUE,"Area";"SSB Bar",#N/A,TRUE,"Area";"2 Stacked Bar",#N/A,TRUE,"Area";"2 Stacked Bar 100",#N/A,TRUE,"Area";"2 Stacked Col",#N/A,TRUE,"Area";"2 Stacked Col 100",#N/A,TRUE,"Area";"2 HiLow",#N/A,TRUE,"Area";"2 Line",#N/A,TRUE,"Area";"2 Scatter",#N/A,TRUE,"Area";"2 ColumnLine",#N/A,TRUE,"Area";"2 ScatterLine",#N/A,TRUE,"Area";"2 Football",#N/A,TRUE,"Area";"2 DAPS",#N/A,TRUE,"Area";"2 Rover",#N/A,TRUE,"Area";"2 Student1",#N/A,TRUE,"Area";"2 Student2",#N/A,TRUE,"Area";"2 Student3",#N/A,TRUE,"Area";"2 Column",#N/A,TRUE,"Area";"2 League",#N/A,TRUE,"Area";"2 Pies",#N/A,TRUE,"Area"}</definedName>
    <definedName name="wrn.Chart._.Printouts." hidden="1">{"2 Area",#N/A,TRUE,"Area";"2 Bar",#N/A,TRUE,"Area";"SSB Bar",#N/A,TRUE,"Area";"2 Stacked Bar",#N/A,TRUE,"Area";"2 Stacked Bar 100",#N/A,TRUE,"Area";"2 Stacked Col",#N/A,TRUE,"Area";"2 Stacked Col 100",#N/A,TRUE,"Area";"2 HiLow",#N/A,TRUE,"Area";"2 Line",#N/A,TRUE,"Area";"2 Scatter",#N/A,TRUE,"Area";"2 ColumnLine",#N/A,TRUE,"Area";"2 ScatterLine",#N/A,TRUE,"Area";"2 Football",#N/A,TRUE,"Area";"2 DAPS",#N/A,TRUE,"Area";"2 Rover",#N/A,TRUE,"Area";"2 Student1",#N/A,TRUE,"Area";"2 Student2",#N/A,TRUE,"Area";"2 Student3",#N/A,TRUE,"Area";"2 Column",#N/A,TRUE,"Area";"2 League",#N/A,TRUE,"Area";"2 Pies",#N/A,TRUE,"Area"}</definedName>
    <definedName name="wrn.chi._.tiÆt." hidden="1">{#N/A,#N/A,FALSE,"Chi tiÆt"}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Direct_To_Total_Cost." hidden="1">{"Direct_To_Total_Cost",#N/A,FALSE,"£ Summary"}</definedName>
    <definedName name="wrn.Dosdevl." localSheetId="0" hidden="1">{"Frgen",#N/A,FALSE,"A";"Résu",#N/A,FALSE,"A"}</definedName>
    <definedName name="wrn.Dosdevl." localSheetId="1" hidden="1">{"Frgen",#N/A,FALSE,"A";"Résu",#N/A,FALSE,"A"}</definedName>
    <definedName name="wrn.Dosdevl." hidden="1">{"Frgen",#N/A,FALSE,"A";"Résu",#N/A,FALSE,"A"}</definedName>
    <definedName name="wrn.DosPM." localSheetId="0" hidden="1">{"FrgénEst",#N/A,FALSE,"A";"RésuEst",#N/A,FALSE,"A"}</definedName>
    <definedName name="wrn.DosPM." localSheetId="1" hidden="1">{"FrgénEst",#N/A,FALSE,"A";"RésuEst",#N/A,FALSE,"A"}</definedName>
    <definedName name="wrn.DosPM." hidden="1">{"FrgénEst",#N/A,FALSE,"A";"RésuEst",#N/A,FALSE,"A"}</definedName>
    <definedName name="wrn.fcst._.96." localSheetId="0" hidden="1">{#N/A,#N/A,FALSE,"PL TOTAL";#N/A,#N/A,FALSE,"PL index";#N/A,#N/A,FALSE,"rca 96";#N/A,#N/A,FALSE,"ARD 96";#N/A,#N/A,FALSE,"RE 96 (2)";#N/A,#N/A,FALSE,"np year end";#N/A,#N/A,FALSE,"can year end ";#N/A,#N/A,FALSE,"ptf year end  ";#N/A,#N/A,FALSE,"premi medi";#N/A,#N/A,FALSE,"re can np";#N/A,#N/A,FALSE,"re ptf";#N/A,#N/A,FALSE,"Freq rc"}</definedName>
    <definedName name="wrn.fcst._.96." localSheetId="1" hidden="1">{#N/A,#N/A,FALSE,"PL TOTAL";#N/A,#N/A,FALSE,"PL index";#N/A,#N/A,FALSE,"rca 96";#N/A,#N/A,FALSE,"ARD 96";#N/A,#N/A,FALSE,"RE 96 (2)";#N/A,#N/A,FALSE,"np year end";#N/A,#N/A,FALSE,"can year end ";#N/A,#N/A,FALSE,"ptf year end  ";#N/A,#N/A,FALSE,"premi medi";#N/A,#N/A,FALSE,"re can np";#N/A,#N/A,FALSE,"re ptf";#N/A,#N/A,FALSE,"Freq rc"}</definedName>
    <definedName name="wrn.fcst._.96." hidden="1">{#N/A,#N/A,FALSE,"PL TOTAL";#N/A,#N/A,FALSE,"PL index";#N/A,#N/A,FALSE,"rca 96";#N/A,#N/A,FALSE,"ARD 96";#N/A,#N/A,FALSE,"RE 96 (2)";#N/A,#N/A,FALSE,"np year end";#N/A,#N/A,FALSE,"can year end ";#N/A,#N/A,FALSE,"ptf year end  ";#N/A,#N/A,FALSE,"premi medi";#N/A,#N/A,FALSE,"re can np";#N/A,#N/A,FALSE,"re ptf";#N/A,#N/A,FALSE,"Freq rc"}</definedName>
    <definedName name="wrn.FullReport." hidden="1">{#N/A,#N/A,TRUE,"Intro";#N/A,#N/A,TRUE,"Comments";#N/A,#N/A,TRUE,"KFI";#N/A,#N/A,TRUE,"Baseline";#N/A,#N/A,TRUE,"projets";#N/A,#N/A,TRUE,"TOTAL";#N/A,#N/A,TRUE,"Détail Projets";#N/A,#N/A,TRUE,"ETP";#N/A,#N/A,TRUE,"Factures"}</definedName>
    <definedName name="wrn.Gefran." localSheetId="0" hidden="1">{"CECons",#N/A,FALSE,"CE"}</definedName>
    <definedName name="wrn.Gefran." localSheetId="1" hidden="1">{"CECons",#N/A,FALSE,"CE"}</definedName>
    <definedName name="wrn.Gefran." hidden="1">{"CECons",#N/A,FALSE,"CE"}</definedName>
    <definedName name="wrn.IARD." localSheetId="0" hidden="1">{#N/A,#N/A,FALSE,"TAB1";#N/A,#N/A,FALSE,"TAB2";#N/A,#N/A,FALSE,"TAB2b";#N/A,#N/A,FALSE,"TAB3";#N/A,#N/A,FALSE,"TAB3b";#N/A,#N/A,FALSE,"TAB4";#N/A,#N/A,FALSE,"TAB5"}</definedName>
    <definedName name="wrn.IARD." localSheetId="1" hidden="1">{#N/A,#N/A,FALSE,"TAB1";#N/A,#N/A,FALSE,"TAB2";#N/A,#N/A,FALSE,"TAB2b";#N/A,#N/A,FALSE,"TAB3";#N/A,#N/A,FALSE,"TAB3b";#N/A,#N/A,FALSE,"TAB4";#N/A,#N/A,FALSE,"TAB5"}</definedName>
    <definedName name="wrn.IARD." hidden="1">{#N/A,#N/A,FALSE,"TAB1";#N/A,#N/A,FALSE,"TAB2";#N/A,#N/A,FALSE,"TAB2b";#N/A,#N/A,FALSE,"TAB3";#N/A,#N/A,FALSE,"TAB3b";#N/A,#N/A,FALSE,"TAB4";#N/A,#N/A,FALSE,"TAB5"}</definedName>
    <definedName name="wrn.Instructor._.Tips." localSheetId="0" hidden="1">{"Area 1",#N/A,TRUE,"Area";"Bar 1",#N/A,TRUE,"Area";"Salomon Bar 1",#N/A,TRUE,"Area";"Stacked Bar 1",#N/A,TRUE,"Area";"Stacked Bar 100 1",#N/A,TRUE,"Area";"Stacked Col 1",#N/A,TRUE,"Area";"Stacked Col 100 1",#N/A,TRUE,"Area";"HiLow 1",#N/A,TRUE,"Area";"Line 1",#N/A,TRUE,"Area";"Scatter 1",#N/A,TRUE,"Area";"ColLine 1",#N/A,TRUE,"Area";"Scatterline 1",#N/A,TRUE,"Area";"Football 1",#N/A,TRUE,"Area";"DAPS 1",#N/A,TRUE,"Area";"Rover 1",#N/A,TRUE,"Area";"Exchange 1",#N/A,TRUE,"Area";"Histogram 1",#N/A,TRUE,"Area";"Price Vol 1",#N/A,TRUE,"Area";"Interactive 1",#N/A,TRUE,"Area";"Column 1",#N/A,TRUE,"Area";"League 1",#N/A,TRUE,"Area";"Pie 1",#N/A,TRUE,"Area"}</definedName>
    <definedName name="wrn.Instructor._.Tips." localSheetId="1" hidden="1">{"Area 1",#N/A,TRUE,"Area";"Bar 1",#N/A,TRUE,"Area";"Salomon Bar 1",#N/A,TRUE,"Area";"Stacked Bar 1",#N/A,TRUE,"Area";"Stacked Bar 100 1",#N/A,TRUE,"Area";"Stacked Col 1",#N/A,TRUE,"Area";"Stacked Col 100 1",#N/A,TRUE,"Area";"HiLow 1",#N/A,TRUE,"Area";"Line 1",#N/A,TRUE,"Area";"Scatter 1",#N/A,TRUE,"Area";"ColLine 1",#N/A,TRUE,"Area";"Scatterline 1",#N/A,TRUE,"Area";"Football 1",#N/A,TRUE,"Area";"DAPS 1",#N/A,TRUE,"Area";"Rover 1",#N/A,TRUE,"Area";"Exchange 1",#N/A,TRUE,"Area";"Histogram 1",#N/A,TRUE,"Area";"Price Vol 1",#N/A,TRUE,"Area";"Interactive 1",#N/A,TRUE,"Area";"Column 1",#N/A,TRUE,"Area";"League 1",#N/A,TRUE,"Area";"Pie 1",#N/A,TRUE,"Area"}</definedName>
    <definedName name="wrn.Instructor._.Tips." hidden="1">{"Area 1",#N/A,TRUE,"Area";"Bar 1",#N/A,TRUE,"Area";"Salomon Bar 1",#N/A,TRUE,"Area";"Stacked Bar 1",#N/A,TRUE,"Area";"Stacked Bar 100 1",#N/A,TRUE,"Area";"Stacked Col 1",#N/A,TRUE,"Area";"Stacked Col 100 1",#N/A,TRUE,"Area";"HiLow 1",#N/A,TRUE,"Area";"Line 1",#N/A,TRUE,"Area";"Scatter 1",#N/A,TRUE,"Area";"ColLine 1",#N/A,TRUE,"Area";"Scatterline 1",#N/A,TRUE,"Area";"Football 1",#N/A,TRUE,"Area";"DAPS 1",#N/A,TRUE,"Area";"Rover 1",#N/A,TRUE,"Area";"Exchange 1",#N/A,TRUE,"Area";"Histogram 1",#N/A,TRUE,"Area";"Price Vol 1",#N/A,TRUE,"Area";"Interactive 1",#N/A,TRUE,"Area";"Column 1",#N/A,TRUE,"Area";"League 1",#N/A,TRUE,"Area";"Pie 1",#N/A,TRUE,"Area"}</definedName>
    <definedName name="wrn.Insurance." hidden="1">{"Insurance",#N/A,FALSE,"Profitable Growth by Unit"}</definedName>
    <definedName name="wrn.intinc." hidden="1">{#N/A,#N/A,FALSE,"intinc";#N/A,#N/A,FALSE,"intinc"}</definedName>
    <definedName name="wrn.IOC._.BUILD._.UP." localSheetId="0" hidden="1">{#N/A,#N/A,FALSE,"IOC Build Up"}</definedName>
    <definedName name="wrn.IOC._.BUILD._.UP." localSheetId="1" hidden="1">{#N/A,#N/A,FALSE,"IOC Build Up"}</definedName>
    <definedName name="wrn.IOC._.BUILD._.UP." hidden="1">{#N/A,#N/A,FALSE,"IOC Build Up"}</definedName>
    <definedName name="wrn.JHP." hidden="1">{#N/A,#N/A,FALSE,"FY 97 Summary Dollars";#N/A,#N/A,FALSE,"JHP's View of FTE's"}</definedName>
    <definedName name="wrn.jhp.1" hidden="1">{#N/A,#N/A,FALSE,"FY 97 Summary Dollars";#N/A,#N/A,FALSE,"JHP's View of FTE's"}</definedName>
    <definedName name="wrn.m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wrn.m.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wrn.MONTHGW." hidden="1">{"SUMMRY",#N/A,TRUE,"SUMMARY";"PALGW",#N/A,TRUE,"GWL_PL ACCOUNTS";"TAXGW",#N/A,TRUE,"GWL_PL ACCOUNTS";"GWTB",#N/A,TRUE,"GWTB495"}</definedName>
    <definedName name="wrn.monthly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wrn.Monthly._.KPI._.for._.JNL.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wrn.Monthly._.KPI._.for._.JNL.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wrn.Monthly._.KPI._.for._.JNL.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wrn.MonthlyAccountsNotes.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wrn.mthact." hidden="1">{"YTDACT1",#N/A,TRUE,"YTDACTAUST";"YTDACT2",#N/A,TRUE,"YTDACTAUST";"YTDACT3",#N/A,TRUE,"YTDACTAUST";"CCTR",#N/A,TRUE,"YTDACTCC"}</definedName>
    <definedName name="wrn.mthact2." hidden="1">{"YTDACT1",#N/A,TRUE,"YTDACTAUST";"YTDACT2",#N/A,TRUE,"YTDACTAUST";"YTDACT3",#N/A,TRUE,"YTDACTAUST";"CCTR",#N/A,TRUE,"YTDACTCC"}</definedName>
    <definedName name="wrn.new" localSheetId="0">{#N/A,#N/A,FALSE,"Aging Summary";#N/A,#N/A,FALSE,"Ratio Analysis";#N/A,#N/A,FALSE,"Test 120 Day Accts";#N/A,#N/A,FALSE,"Tickmarks"}</definedName>
    <definedName name="wrn.new" localSheetId="1">{#N/A,#N/A,FALSE,"Aging Summary";#N/A,#N/A,FALSE,"Ratio Analysis";#N/A,#N/A,FALSE,"Test 120 Day Accts";#N/A,#N/A,FALSE,"Tickmarks"}</definedName>
    <definedName name="wrn.new">{#N/A,#N/A,FALSE,"Aging Summary";#N/A,#N/A,FALSE,"Ratio Analysis";#N/A,#N/A,FALSE,"Test 120 Day Accts";#N/A,#N/A,FALSE,"Tickmarks"}</definedName>
    <definedName name="wrn.PLAN10F." localSheetId="0" hidden="1">{#N/A,#N/A,FALSE,"PP ASS";#N/A,#N/A,FALSE,"PPHold";#N/A,#N/A,FALSE,"BilanAss";#N/A,#N/A,FALSE,"BilanHold";#N/A,#N/A,FALSE,"CFlow ";#N/A,#N/A,FALSE,"AFF NOUV";#N/A,#N/A,FALSE,"MACRO";#N/A,#N/A,FALSE,"Marché";#N/A,#N/A,FALSE,"Effet";#N/A,#N/A,FALSE,"EFF SYN ";#N/A,#N/A,FALSE,"MàJ";#N/A,#N/A,FALSE,"VENTIL30"}</definedName>
    <definedName name="wrn.PLAN10F." localSheetId="1" hidden="1">{#N/A,#N/A,FALSE,"PP ASS";#N/A,#N/A,FALSE,"PPHold";#N/A,#N/A,FALSE,"BilanAss";#N/A,#N/A,FALSE,"BilanHold";#N/A,#N/A,FALSE,"CFlow ";#N/A,#N/A,FALSE,"AFF NOUV";#N/A,#N/A,FALSE,"MACRO";#N/A,#N/A,FALSE,"Marché";#N/A,#N/A,FALSE,"Effet";#N/A,#N/A,FALSE,"EFF SYN ";#N/A,#N/A,FALSE,"MàJ";#N/A,#N/A,FALSE,"VENTIL30"}</definedName>
    <definedName name="wrn.PLAN10F." hidden="1">{#N/A,#N/A,FALSE,"PP ASS";#N/A,#N/A,FALSE,"PPHold";#N/A,#N/A,FALSE,"BilanAss";#N/A,#N/A,FALSE,"BilanHold";#N/A,#N/A,FALSE,"CFlow ";#N/A,#N/A,FALSE,"AFF NOUV";#N/A,#N/A,FALSE,"MACRO";#N/A,#N/A,FALSE,"Marché";#N/A,#N/A,FALSE,"Effet";#N/A,#N/A,FALSE,"EFF SYN ";#N/A,#N/A,FALSE,"MàJ";#N/A,#N/A,FALSE,"VENTIL30"}</definedName>
    <definedName name="wrn.PLGAAP." localSheetId="0" hidden="1">{#N/A,#N/A,FALSE,"TOTALGAAP";#N/A,#N/A,FALSE,"CONSGAAP";#N/A,#N/A,FALSE,"JAMONTGAAP";#N/A,#N/A,FALSE,"PKGGAAP";#N/A,#N/A,FALSE,"FIBERGAAP";#N/A,#N/A,FALSE,"GAAPADJ"}</definedName>
    <definedName name="wrn.PLGAAP." localSheetId="1" hidden="1">{#N/A,#N/A,FALSE,"TOTALGAAP";#N/A,#N/A,FALSE,"CONSGAAP";#N/A,#N/A,FALSE,"JAMONTGAAP";#N/A,#N/A,FALSE,"PKGGAAP";#N/A,#N/A,FALSE,"FIBERGAAP";#N/A,#N/A,FALSE,"GAAPADJ"}</definedName>
    <definedName name="wrn.PLGAAP." hidden="1">{#N/A,#N/A,FALSE,"TOTALGAAP";#N/A,#N/A,FALSE,"CONSGAAP";#N/A,#N/A,FALSE,"JAMONTGAAP";#N/A,#N/A,FALSE,"PKGGAAP";#N/A,#N/A,FALSE,"FIBERGAAP";#N/A,#N/A,FALSE,"GAAPADJ"}</definedName>
    <definedName name="wrn.Prinrt._.All._.Worksheets." hidden="1">{#N/A,#N/A,TRUE,"Budget";#N/A,#N/A,TRUE,"Price Card 2";#N/A,#N/A,TRUE,"Main Bill";#N/A,#N/A,TRUE,"Detailed Bill";#N/A,#N/A,TRUE,"Business Application Bill";#N/A,#N/A,TRUE,"MIPS";#N/A,#N/A,TRUE,"Mainframe GB";#N/A,#N/A,TRUE,"Unix Servers ";#N/A,#N/A,TRUE,"Wintel Servers";#N/A,#N/A,TRUE,"SAN NAS GB";#N/A,#N/A,TRUE,"Doc. Serv.";#N/A,#N/A,TRUE,"Workst. Equipment";#N/A,#N/A,TRUE,"Workst. Support"}</definedName>
    <definedName name="wrn.Print." hidden="1">{"richard",#N/A,FALSE,"Singapore"}</definedName>
    <definedName name="wrn.Print._.Report." hidden="1">{#N/A,#N/A,TRUE,"Intro";#N/A,#N/A,TRUE,"Comments";#N/A,#N/A,TRUE,"Evol Budget2002";#N/A,#N/A,TRUE,"Baseline Categ";#N/A,#N/A,TRUE,"Projets Categ";#N/A,#N/A,TRUE,"TOTAL Categ";#N/A,#N/A,TRUE,"Baseline N-2";#N/A,#N/A,TRUE,"ETP";#N/A,#N/A,TRUE,"Provis. Factures"}</definedName>
    <definedName name="wrn.Print._1" hidden="1">{"richard",#N/A,FALSE,"Singapore"}</definedName>
    <definedName name="wrn.Print.x" hidden="1">{"richard",#N/A,FALSE,"Singapore"}</definedName>
    <definedName name="wrn.Print.x_1" hidden="1">{"richard",#N/A,FALSE,"Singapore"}</definedName>
    <definedName name="wrn.Pru._.Prem._.Reports." localSheetId="0" hidden="1">{#N/A,#N/A,FALSE,"Prem Report - Pru"}</definedName>
    <definedName name="wrn.Pru._.Prem._.Reports." localSheetId="1" hidden="1">{#N/A,#N/A,FALSE,"Prem Report - Pru"}</definedName>
    <definedName name="wrn.Pru._.Prem._.Reports." hidden="1">{#N/A,#N/A,FALSE,"Prem Report - Pru"}</definedName>
    <definedName name="wrn.Rapport._.Auto." hidden="1">{"BP Automobile",#N/A,TRUE,"BP Auto";"Hypothèses Automobiles",#N/A,TRUE,"Hyp Auto";"Marketing",#N/A,TRUE,"Marketing";"Gestion Automobile",#N/A,TRUE,"Gestion";"Ressources Humaines",#N/A,TRUE,"RH";"Financement",#N/A,TRUE,"Financement"}</definedName>
    <definedName name="wrn.Rapport._.complet." hidden="1">{"BP général",#N/A,TRUE,"BP";"BP Auto",#N/A,TRUE,"BP Auto";"Fondam. et CD MRH",#N/A,TRUE,"BP MRH";"Bilan MRH",#N/A,TRUE,"BP MRH";"Hypothèse Auto",#N/A,TRUE,"Hyp Auto";"Marketing auto canada",#N/A,TRUE,"Marketing";"Gestion auto canada",#N/A,TRUE,"Gestion";"Hypothèses générales Habitation",#N/A,TRUE,"Habitation";"MRH gestion et marketing",#N/A,TRUE,"Habitation"}</definedName>
    <definedName name="wrn.RBC." localSheetId="0" hidden="1">{#N/A,#N/A,FALSE,"RBC Summary";#N/A,#N/A,FALSE,"RBC"}</definedName>
    <definedName name="wrn.RBC." localSheetId="1" hidden="1">{#N/A,#N/A,FALSE,"RBC Summary";#N/A,#N/A,FALSE,"RBC"}</definedName>
    <definedName name="wrn.RBC." hidden="1">{#N/A,#N/A,FALSE,"RBC Summary";#N/A,#N/A,FALSE,"RBC"}</definedName>
    <definedName name="wrn.report." hidden="1">{#N/A,#N/A,FALSE,"DG";#N/A,#N/A,FALSE,"Audit";#N/A,#N/A,FALSE,"Fin";#N/A,#N/A,FALSE,"GActif";#N/A,#N/A,FALSE,"DRH";#N/A,#N/A,FALSE,"Facilities";#N/A,#N/A,FALSE,"PMI";#N/A,#N/A,FALSE,"PMV";#N/A,#N/A,FALSE,"OPPE";#N/A,#N/A,FALSE,"Entr";#N/A,#N/A,FALSE,"OPBA";#N/A,#N/A,FALSE,"Crédit";#N/A,#N/A,FALSE,"Treasury";#N/A,#N/A,FALSE,"DPPE";#N/A,#N/A,FALSE,"DIO"}</definedName>
    <definedName name="wrn.report.1" hidden="1">{#N/A,#N/A,FALSE,"Margin_Detail";#N/A,#N/A,FALSE,"Margin";#N/A,#N/A,FALSE,"JTD_Margin Detail";#N/A,#N/A,FALSE,"JTD Margin";#N/A,#N/A,FALSE,"Cashflow Detail for Balance ";#N/A,#N/A,FALSE,"Balance"}</definedName>
    <definedName name="wrn.Reporting." localSheetId="0" hidden="1">{#N/A,#N/A,TRUE,"Cover";#N/A,#N/A,TRUE,"Vol&amp;NS";#N/A,#N/A,TRUE,"NS95";#N/A,#N/A,TRUE,"VOL95";#N/A,#N/A,TRUE,"Semfin";#N/A,#N/A,TRUE,"FIN&amp;SEMR";#N/A,#N/A,TRUE,"FINSEMR"}</definedName>
    <definedName name="wrn.Reporting." localSheetId="1" hidden="1">{#N/A,#N/A,TRUE,"Cover";#N/A,#N/A,TRUE,"Vol&amp;NS";#N/A,#N/A,TRUE,"NS95";#N/A,#N/A,TRUE,"VOL95";#N/A,#N/A,TRUE,"Semfin";#N/A,#N/A,TRUE,"FIN&amp;SEMR";#N/A,#N/A,TRUE,"FINSEMR"}</definedName>
    <definedName name="wrn.Reporting." hidden="1">{#N/A,#N/A,TRUE,"Cover";#N/A,#N/A,TRUE,"Vol&amp;NS";#N/A,#N/A,TRUE,"NS95";#N/A,#N/A,TRUE,"VOL95";#N/A,#N/A,TRUE,"Semfin";#N/A,#N/A,TRUE,"FIN&amp;SEMR";#N/A,#N/A,TRUE,"FINSEMR"}</definedName>
    <definedName name="wrn.rp1." hidden="1">{#N/A,#N/A,FALSE,"Sheet1"}</definedName>
    <definedName name="wrn.SB_PRES." localSheetId="0" hidden="1">{#N/A,#N/A,TRUE,"Sheet16"}</definedName>
    <definedName name="wrn.SB_PRES." localSheetId="1" hidden="1">{#N/A,#N/A,TRUE,"Sheet16"}</definedName>
    <definedName name="wrn.SB_PRES." hidden="1">{#N/A,#N/A,TRUE,"Sheet16"}</definedName>
    <definedName name="wrn.srxsq494." hidden="1">{#N/A,#N/A,TRUE,"COVER";#N/A,#N/A,TRUE,"DIAGRAM";#N/A,#N/A,TRUE,"DEFINITION";#N/A,#N/A,TRUE,"ALLIANCE"}</definedName>
    <definedName name="wrn.Staffing." hidden="1">{#N/A,#N/A,FALSE,"Assessment";#N/A,#N/A,FALSE,"Staffing";#N/A,#N/A,FALSE,"Hires";#N/A,#N/A,FALSE,"Assumptions"}</definedName>
    <definedName name="wrn.Staffing1" hidden="1">{#N/A,#N/A,FALSE,"Assessment";#N/A,#N/A,FALSE,"Staffing";#N/A,#N/A,FALSE,"Hires";#N/A,#N/A,FALSE,"Assumptions"}</definedName>
    <definedName name="wrn.stampa." localSheetId="0" hidden="1">{#N/A,#N/A,TRUE,"PL TOTAL";#N/A,#N/A,TRUE,"PTF 95";#N/A,#N/A,TRUE,"PTF 96";#N/A,#N/A,TRUE,"ARD 95 ";#N/A,#N/A,TRUE,"ARD 96";#N/A,#N/A,TRUE,"RE 95";#N/A,#N/A,TRUE,"RE 96";#N/A,#N/A,TRUE,"alloc.int"}</definedName>
    <definedName name="wrn.stampa." localSheetId="1" hidden="1">{#N/A,#N/A,TRUE,"PL TOTAL";#N/A,#N/A,TRUE,"PTF 95";#N/A,#N/A,TRUE,"PTF 96";#N/A,#N/A,TRUE,"ARD 95 ";#N/A,#N/A,TRUE,"ARD 96";#N/A,#N/A,TRUE,"RE 95";#N/A,#N/A,TRUE,"RE 96";#N/A,#N/A,TRUE,"alloc.int"}</definedName>
    <definedName name="wrn.stampa." hidden="1">{#N/A,#N/A,TRUE,"PL TOTAL";#N/A,#N/A,TRUE,"PTF 95";#N/A,#N/A,TRUE,"PTF 96";#N/A,#N/A,TRUE,"ARD 95 ";#N/A,#N/A,TRUE,"ARD 96";#N/A,#N/A,TRUE,"RE 95";#N/A,#N/A,TRUE,"RE 96";#N/A,#N/A,TRUE,"alloc.int"}</definedName>
    <definedName name="wrn.stampa._.95." localSheetId="0" hidden="1">{#N/A,#N/A,FALSE,"PL TOTAL";#N/A,#N/A,FALSE,"PTF 95";#N/A,#N/A,FALSE,"ARD 95 ";#N/A,#N/A,FALSE,"RE 95"}</definedName>
    <definedName name="wrn.stampa._.95." localSheetId="1" hidden="1">{#N/A,#N/A,FALSE,"PL TOTAL";#N/A,#N/A,FALSE,"PTF 95";#N/A,#N/A,FALSE,"ARD 95 ";#N/A,#N/A,FALSE,"RE 95"}</definedName>
    <definedName name="wrn.stampa._.95." hidden="1">{#N/A,#N/A,FALSE,"PL TOTAL";#N/A,#N/A,FALSE,"PTF 95";#N/A,#N/A,FALSE,"ARD 95 ";#N/A,#N/A,FALSE,"RE 95"}</definedName>
    <definedName name="wrn.synthèse._.Mai._.97._.conso." hidden="1">{#N/A,#N/A,FALSE,"CA";#N/A,#N/A,FALSE,"RESULT";#N/A,#N/A,FALSE,"EFFECTIFS"}</definedName>
    <definedName name="wrn.Tax._.Schedules." hidden="1">{#N/A,#N/A,FALSE,"106";#N/A,#N/A,FALSE,"103D";#N/A,#N/A,FALSE,"107A"}</definedName>
    <definedName name="wrn.thu." hidden="1">{#N/A,#N/A,FALSE,"Chung"}</definedName>
    <definedName name="wrn.TOTAL._.PROFIT." localSheetId="0" hidden="1">{#N/A,#N/A,FALSE,"TOTPROFIT";#N/A,#N/A,FALSE,"EXCL JAMONT";#N/A,#N/A,FALSE,"CONSPRFT";#N/A,#N/A,FALSE,"PACKPRFT";#N/A,#N/A,FALSE,"FIBERPRFT";#N/A,#N/A,FALSE,"JAMONTPRFT"}</definedName>
    <definedName name="wrn.TOTAL._.PROFIT." localSheetId="1" hidden="1">{#N/A,#N/A,FALSE,"TOTPROFIT";#N/A,#N/A,FALSE,"EXCL JAMONT";#N/A,#N/A,FALSE,"CONSPRFT";#N/A,#N/A,FALSE,"PACKPRFT";#N/A,#N/A,FALSE,"FIBERPRFT";#N/A,#N/A,FALSE,"JAMONTPRFT"}</definedName>
    <definedName name="wrn.TOTAL._.PROFIT." hidden="1">{#N/A,#N/A,FALSE,"TOTPROFIT";#N/A,#N/A,FALSE,"EXCL JAMONT";#N/A,#N/A,FALSE,"CONSPRFT";#N/A,#N/A,FALSE,"PACKPRFT";#N/A,#N/A,FALSE,"FIBERPRFT";#N/A,#N/A,FALSE,"JAMONTPRFT"}</definedName>
    <definedName name="wrn.TOTAL._.SALES." localSheetId="0" hidden="1">{#N/A,#N/A,TRUE,"SALES";#N/A,#N/A,TRUE,"CONSSALES";#N/A,#N/A,TRUE,"PACKSALES";#N/A,#N/A,TRUE,"FIBERSALES";#N/A,#N/A,TRUE,"JAMONTSALES"}</definedName>
    <definedName name="wrn.TOTAL._.SALES." localSheetId="1" hidden="1">{#N/A,#N/A,TRUE,"SALES";#N/A,#N/A,TRUE,"CONSSALES";#N/A,#N/A,TRUE,"PACKSALES";#N/A,#N/A,TRUE,"FIBERSALES";#N/A,#N/A,TRUE,"JAMONTSALES"}</definedName>
    <definedName name="wrn.TOTAL._.SALES." hidden="1">{#N/A,#N/A,TRUE,"SALES";#N/A,#N/A,TRUE,"CONSSALES";#N/A,#N/A,TRUE,"PACKSALES";#N/A,#N/A,TRUE,"FIBERSALES";#N/A,#N/A,TRUE,"JAMONTSALES"}</definedName>
    <definedName name="wrn.vd." hidden="1">{#N/A,#N/A,TRUE,"BT M200 da 10x20"}</definedName>
    <definedName name="wrn.VF." localSheetId="0" hidden="1">{#N/A,#N/A,TRUE,"TAB1";#N/A,#N/A,TRUE,"TAB2";#N/A,#N/A,TRUE,"TAB3";#N/A,#N/A,TRUE,"TAB4";#N/A,#N/A,TRUE,"TAB5";#N/A,#N/A,TRUE,"TAB6";#N/A,#N/A,TRUE,"TAB7";#N/A,#N/A,TRUE,"TAB8";#N/A,#N/A,TRUE,"TAB9";#N/A,#N/A,TRUE,"TAB9BIS";#N/A,#N/A,TRUE,"TAB10";#N/A,#N/A,TRUE,"TAB10BIS";#N/A,#N/A,TRUE,"TAB11";#N/A,#N/A,TRUE,"TAB12";#N/A,#N/A,TRUE,"TAB13";#N/A,#N/A,TRUE,"TAB14";#N/A,#N/A,TRUE,"TAB15";#N/A,#N/A,TRUE,"TAB20";#N/A,#N/A,TRUE,"TAB21"}</definedName>
    <definedName name="wrn.VF." localSheetId="1" hidden="1">{#N/A,#N/A,TRUE,"TAB1";#N/A,#N/A,TRUE,"TAB2";#N/A,#N/A,TRUE,"TAB3";#N/A,#N/A,TRUE,"TAB4";#N/A,#N/A,TRUE,"TAB5";#N/A,#N/A,TRUE,"TAB6";#N/A,#N/A,TRUE,"TAB7";#N/A,#N/A,TRUE,"TAB8";#N/A,#N/A,TRUE,"TAB9";#N/A,#N/A,TRUE,"TAB9BIS";#N/A,#N/A,TRUE,"TAB10";#N/A,#N/A,TRUE,"TAB10BIS";#N/A,#N/A,TRUE,"TAB11";#N/A,#N/A,TRUE,"TAB12";#N/A,#N/A,TRUE,"TAB13";#N/A,#N/A,TRUE,"TAB14";#N/A,#N/A,TRUE,"TAB15";#N/A,#N/A,TRUE,"TAB20";#N/A,#N/A,TRUE,"TAB21"}</definedName>
    <definedName name="wrn.VF." hidden="1">{#N/A,#N/A,TRUE,"TAB1";#N/A,#N/A,TRUE,"TAB2";#N/A,#N/A,TRUE,"TAB3";#N/A,#N/A,TRUE,"TAB4";#N/A,#N/A,TRUE,"TAB5";#N/A,#N/A,TRUE,"TAB6";#N/A,#N/A,TRUE,"TAB7";#N/A,#N/A,TRUE,"TAB8";#N/A,#N/A,TRUE,"TAB9";#N/A,#N/A,TRUE,"TAB9BIS";#N/A,#N/A,TRUE,"TAB10";#N/A,#N/A,TRUE,"TAB10BIS";#N/A,#N/A,TRUE,"TAB11";#N/A,#N/A,TRUE,"TAB12";#N/A,#N/A,TRUE,"TAB13";#N/A,#N/A,TRUE,"TAB14";#N/A,#N/A,TRUE,"TAB15";#N/A,#N/A,TRUE,"TAB20";#N/A,#N/A,TRUE,"TAB21"}</definedName>
    <definedName name="wrn.xx." hidden="1">{"RJ",#N/A,FALSE,"Staffing Worksheet"}</definedName>
    <definedName name="wrn.アセアン２." hidden="1">{#N/A,#N/A,FALSE,"ﾏﾚｰｼｱ";#N/A,#N/A,FALSE,"ﾌｨﾘﾋﾟﾝ ";#N/A,#N/A,FALSE,"ﾍﾞﾄﾅﾑ"}</definedName>
    <definedName name="wrn10.report" hidden="1">{#N/A,#N/A,FALSE,"Y1a-1";#N/A,#N/A,FALSE,"Y1a-2";#N/A,#N/A,FALSE,"Y1a-2a";#N/A,#N/A,FALSE,"Y1a-3";#N/A,#N/A,FALSE,"Y1a-4";#N/A,#N/A,FALSE,"Y1a-5";#N/A,#N/A,FALSE,"Y1a-6";#N/A,#N/A,FALSE,"Y1b-1";#N/A,#N/A,FALSE,"Y1b-2";#N/A,#N/A,FALSE,"Y1b-3"}</definedName>
    <definedName name="wrn2.report" hidden="1">{#N/A,#N/A,FALSE,"Y1a-1";#N/A,#N/A,FALSE,"Y1a-2";#N/A,#N/A,FALSE,"Y1a-2a";#N/A,#N/A,FALSE,"Y1a-3";#N/A,#N/A,FALSE,"Y1a-4";#N/A,#N/A,FALSE,"Y1a-5";#N/A,#N/A,FALSE,"Y1a-6";#N/A,#N/A,FALSE,"Y1b-1";#N/A,#N/A,FALSE,"Y1b-2";#N/A,#N/A,FALSE,"Y1b-3"}</definedName>
    <definedName name="wrn3.report" hidden="1">{#N/A,#N/A,FALSE,"Y1a-1";#N/A,#N/A,FALSE,"Y1a-2";#N/A,#N/A,FALSE,"Y1a-2a";#N/A,#N/A,FALSE,"Y1a-3";#N/A,#N/A,FALSE,"Y1a-4";#N/A,#N/A,FALSE,"Y1a-5";#N/A,#N/A,FALSE,"Y1a-6";#N/A,#N/A,FALSE,"Y1b-1";#N/A,#N/A,FALSE,"Y1b-2";#N/A,#N/A,FALSE,"Y1b-3"}</definedName>
    <definedName name="wrn4.report" hidden="1">{#N/A,#N/A,FALSE,"Y1a-1";#N/A,#N/A,FALSE,"Y1a-2";#N/A,#N/A,FALSE,"Y1a-2a";#N/A,#N/A,FALSE,"Y1a-3";#N/A,#N/A,FALSE,"Y1a-4";#N/A,#N/A,FALSE,"Y1a-5";#N/A,#N/A,FALSE,"Y1a-6";#N/A,#N/A,FALSE,"Y1b-1";#N/A,#N/A,FALSE,"Y1b-2";#N/A,#N/A,FALSE,"Y1b-3"}</definedName>
    <definedName name="wrn5.report" hidden="1">{#N/A,#N/A,FALSE,"Y1a-1";#N/A,#N/A,FALSE,"Y1a-2";#N/A,#N/A,FALSE,"Y1a-2a";#N/A,#N/A,FALSE,"Y1a-3";#N/A,#N/A,FALSE,"Y1a-4";#N/A,#N/A,FALSE,"Y1a-5";#N/A,#N/A,FALSE,"Y1a-6";#N/A,#N/A,FALSE,"Y1b-1";#N/A,#N/A,FALSE,"Y1b-2";#N/A,#N/A,FALSE,"Y1b-3"}</definedName>
    <definedName name="wrn6.report" hidden="1">{#N/A,#N/A,FALSE,"Y1a-1";#N/A,#N/A,FALSE,"Y1a-2";#N/A,#N/A,FALSE,"Y1a-2a";#N/A,#N/A,FALSE,"Y1a-3";#N/A,#N/A,FALSE,"Y1a-4";#N/A,#N/A,FALSE,"Y1a-5";#N/A,#N/A,FALSE,"Y1a-6";#N/A,#N/A,FALSE,"Y1b-1";#N/A,#N/A,FALSE,"Y1b-2";#N/A,#N/A,FALSE,"Y1b-3"}</definedName>
    <definedName name="wrn7.report" hidden="1">{#N/A,#N/A,FALSE,"Y1a-1";#N/A,#N/A,FALSE,"Y1a-2";#N/A,#N/A,FALSE,"Y1a-2a";#N/A,#N/A,FALSE,"Y1a-3";#N/A,#N/A,FALSE,"Y1a-4";#N/A,#N/A,FALSE,"Y1a-5";#N/A,#N/A,FALSE,"Y1a-6";#N/A,#N/A,FALSE,"Y1b-1";#N/A,#N/A,FALSE,"Y1b-2";#N/A,#N/A,FALSE,"Y1b-3"}</definedName>
    <definedName name="wrn8.report" hidden="1">{#N/A,#N/A,FALSE,"Y1a-1";#N/A,#N/A,FALSE,"Y1a-2";#N/A,#N/A,FALSE,"Y1a-2a";#N/A,#N/A,FALSE,"Y1a-3";#N/A,#N/A,FALSE,"Y1a-4";#N/A,#N/A,FALSE,"Y1a-5";#N/A,#N/A,FALSE,"Y1a-6";#N/A,#N/A,FALSE,"Y1b-1";#N/A,#N/A,FALSE,"Y1b-2";#N/A,#N/A,FALSE,"Y1b-3"}</definedName>
    <definedName name="WS">#REF!</definedName>
    <definedName name="WS_IF">#REF!</definedName>
    <definedName name="WS_PRVINF">#REF!</definedName>
    <definedName name="WS_PRVINF_BP">#REF!</definedName>
    <definedName name="wt" localSheetId="0" hidden="1">{#N/A,#N/A,FALSE,"RBC Summary";#N/A,#N/A,FALSE,"RBC"}</definedName>
    <definedName name="wt" localSheetId="1" hidden="1">{#N/A,#N/A,FALSE,"RBC Summary";#N/A,#N/A,FALSE,"RBC"}</definedName>
    <definedName name="wt" hidden="1">{#N/A,#N/A,FALSE,"RBC Summary";#N/A,#N/A,FALSE,"RBC"}</definedName>
    <definedName name="wtdavgshares" localSheetId="0">#REF!</definedName>
    <definedName name="wtdavgshares" localSheetId="1">#REF!</definedName>
    <definedName name="wtdavgshares">#REF!</definedName>
    <definedName name="wte" hidden="1">#REF!</definedName>
    <definedName name="WTH">#REF!</definedName>
    <definedName name="wtn.monthly.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ww" localSheetId="0" hidden="1">{#N/A,#N/A,FALSE,"RBC Summary";#N/A,#N/A,FALSE,"RBC"}</definedName>
    <definedName name="ww" localSheetId="1" hidden="1">{#N/A,#N/A,FALSE,"RBC Summary";#N/A,#N/A,FALSE,"RBC"}</definedName>
    <definedName name="ww" hidden="1">{#N/A,#N/A,FALSE,"RBC Summary";#N/A,#N/A,FALSE,"RBC"}</definedName>
    <definedName name="wwe" hidden="1">#REF!</definedName>
    <definedName name="www" localSheetId="0">#REF!</definedName>
    <definedName name="www" localSheetId="1">#REF!</definedName>
    <definedName name="www">#REF!</definedName>
    <definedName name="wwww" localSheetId="0">#REF!</definedName>
    <definedName name="wwww" localSheetId="1">#REF!</definedName>
    <definedName name="wwww">#REF!</definedName>
    <definedName name="wwwwwwwwwww">#REF!</definedName>
    <definedName name="WY" localSheetId="0" hidden="1">{#N/A,#N/A,FALSE,"Prem Report - Pru"}</definedName>
    <definedName name="WY" localSheetId="1" hidden="1">{#N/A,#N/A,FALSE,"Prem Report - Pru"}</definedName>
    <definedName name="WY" hidden="1">{#N/A,#N/A,FALSE,"Prem Report - Pru"}</definedName>
    <definedName name="x" localSheetId="0" hidden="1">#REF!</definedName>
    <definedName name="x" localSheetId="1" hidden="1">#REF!</definedName>
    <definedName name="x" hidden="1">#REF!</definedName>
    <definedName name="x_BS_Today">#REF!</definedName>
    <definedName name="x_rate">#REF!</definedName>
    <definedName name="xcac" hidden="1">#REF!</definedName>
    <definedName name="xcv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xcvcxv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xcvxcv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xcx" hidden="1">#REF!</definedName>
    <definedName name="xcxa" hidden="1">#REF!</definedName>
    <definedName name="xcxc" hidden="1">#REF!</definedName>
    <definedName name="xcxv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XFYUIPMNHRTGH" localSheetId="0">#REF!</definedName>
    <definedName name="XFYUIPMNHRTGH" localSheetId="1">#REF!</definedName>
    <definedName name="XFYUIPMNHRTGH">#REF!</definedName>
    <definedName name="XLRPARAMS_CompName" hidden="1">#REF!</definedName>
    <definedName name="XLRPARAMS_ReportName" hidden="1">#REF!</definedName>
    <definedName name="XMC">#REF!</definedName>
    <definedName name="XN908nam2003" hidden="1">{"'Sheet1'!$L$16"}</definedName>
    <definedName name="xnkhung" hidden="1">{#N/A,#N/A,FALSE,"Chung"}</definedName>
    <definedName name="xoa1" hidden="1">{"'Sheet1'!$L$16"}</definedName>
    <definedName name="xpercent" localSheetId="0">#REF!</definedName>
    <definedName name="xpercent" localSheetId="1">#REF!</definedName>
    <definedName name="xpercent">#REF!</definedName>
    <definedName name="xrate">#REF!</definedName>
    <definedName name="xs">#REF!</definedName>
    <definedName name="xsw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xx">#N/A</definedName>
    <definedName name="xxccvv" hidden="1">#REF!</definedName>
    <definedName name="xxccvvbb" hidden="1">#REF!</definedName>
    <definedName name="xxs" hidden="1">#REF!</definedName>
    <definedName name="xxx" localSheetId="0">#REF!</definedName>
    <definedName name="xxx" localSheetId="1">#REF!</definedName>
    <definedName name="xxx">#REF!</definedName>
    <definedName name="xxxc" hidden="1">#REF!</definedName>
    <definedName name="XXXX" hidden="1">#REF!</definedName>
    <definedName name="xxxxx" hidden="1">#REF!</definedName>
    <definedName name="xxxxxx" hidden="1">#REF!</definedName>
    <definedName name="xxxxxxx" hidden="1">#REF!</definedName>
    <definedName name="XZJJLL" localSheetId="0" hidden="1">#REF!</definedName>
    <definedName name="XZJJLL" localSheetId="1" hidden="1">#REF!</definedName>
    <definedName name="XZJJLL" hidden="1">#REF!</definedName>
    <definedName name="XZX">#REF!</definedName>
    <definedName name="y" hidden="1">{0}</definedName>
    <definedName name="Y56Y" localSheetId="0" hidden="1">{#N/A,#N/A,FALSE,"RBC Summary";#N/A,#N/A,FALSE,"RBC"}</definedName>
    <definedName name="Y56Y" localSheetId="1" hidden="1">{#N/A,#N/A,FALSE,"RBC Summary";#N/A,#N/A,FALSE,"RBC"}</definedName>
    <definedName name="Y56Y" hidden="1">{#N/A,#N/A,FALSE,"RBC Summary";#N/A,#N/A,FALSE,"RBC"}</definedName>
    <definedName name="yankeed" localSheetId="0">#REF!</definedName>
    <definedName name="yankeed" localSheetId="1">#REF!</definedName>
    <definedName name="yankeed">#REF!</definedName>
    <definedName name="YE" localSheetId="0">#REF!</definedName>
    <definedName name="YE" localSheetId="1">#REF!</definedName>
    <definedName name="YE">#REF!</definedName>
    <definedName name="Year" localSheetId="0">#REF!</definedName>
    <definedName name="Year" localSheetId="1">#REF!</definedName>
    <definedName name="Year">#REF!</definedName>
    <definedName name="Year_4">#REF!</definedName>
    <definedName name="Year_5">#REF!</definedName>
    <definedName name="Year_Current">#REF!</definedName>
    <definedName name="Year_end" localSheetId="0">#REF!</definedName>
    <definedName name="Year_end" localSheetId="1">#REF!</definedName>
    <definedName name="Year_end">#REF!</definedName>
    <definedName name="Year_Value">YEAR(42616)</definedName>
    <definedName name="year00">#REF!</definedName>
    <definedName name="year2">#REF!</definedName>
    <definedName name="year99">#REF!</definedName>
    <definedName name="YearEnd" localSheetId="0">#REF!</definedName>
    <definedName name="YearEnd" localSheetId="1">#REF!</definedName>
    <definedName name="YearEnd">#REF!</definedName>
    <definedName name="yearRange" localSheetId="0">#REF!</definedName>
    <definedName name="yearRange" localSheetId="1">#REF!</definedName>
    <definedName name="yearRange">#REF!</definedName>
    <definedName name="Years" localSheetId="0">#REF!</definedName>
    <definedName name="Years" localSheetId="1">#REF!</definedName>
    <definedName name="Years">#REF!</definedName>
    <definedName name="YearTax" localSheetId="0">#REF!</definedName>
    <definedName name="YearTax" localSheetId="1">#REF!</definedName>
    <definedName name="YearTax">#REF!</definedName>
    <definedName name="Yes" localSheetId="0">#REF!</definedName>
    <definedName name="Yes" localSheetId="1">#REF!</definedName>
    <definedName name="Yes">#REF!</definedName>
    <definedName name="YesNo">#REF!</definedName>
    <definedName name="YFHB1">#REF!</definedName>
    <definedName name="YFHB10">#REF!</definedName>
    <definedName name="YFHB11">#REF!</definedName>
    <definedName name="YFHB2">#REF!</definedName>
    <definedName name="YFHB23">#REF!</definedName>
    <definedName name="YFHb3">#REF!</definedName>
    <definedName name="YFHB4">#REF!</definedName>
    <definedName name="YFHB5">#REF!</definedName>
    <definedName name="YFHB6">#REF!</definedName>
    <definedName name="YFHB7">#REF!</definedName>
    <definedName name="YFHB8">#REF!</definedName>
    <definedName name="YFHB9">#REF!</definedName>
    <definedName name="YFHL1">#REF!</definedName>
    <definedName name="YFHL10">#REF!</definedName>
    <definedName name="YFHL11">#REF!</definedName>
    <definedName name="YFHL2">#REF!</definedName>
    <definedName name="YFHL23">#REF!</definedName>
    <definedName name="YFHL3">#REF!</definedName>
    <definedName name="YFHL4">#REF!</definedName>
    <definedName name="YFHL5">#REF!</definedName>
    <definedName name="YFHL6">#REF!</definedName>
    <definedName name="YFHL7">#REF!</definedName>
    <definedName name="YFHL8">#REF!</definedName>
    <definedName name="YFHL9">#REF!</definedName>
    <definedName name="Yfive" localSheetId="0">#REF!</definedName>
    <definedName name="Yfive" localSheetId="1">#REF!</definedName>
    <definedName name="Yfive">#REF!</definedName>
    <definedName name="Yfour" localSheetId="0">#REF!</definedName>
    <definedName name="Yfour" localSheetId="1">#REF!</definedName>
    <definedName name="Yfour">#REF!</definedName>
    <definedName name="yh" hidden="1">#REF!</definedName>
    <definedName name="yi" localSheetId="0" hidden="1">{"FrgénEst",#N/A,FALSE,"A";"RésuEst",#N/A,FALSE,"A"}</definedName>
    <definedName name="yi" localSheetId="1" hidden="1">{"FrgénEst",#N/A,FALSE,"A";"RésuEst",#N/A,FALSE,"A"}</definedName>
    <definedName name="yi" hidden="1">{"FrgénEst",#N/A,FALSE,"A";"RésuEst",#N/A,FALSE,"A"}</definedName>
    <definedName name="Yield">#REF!</definedName>
    <definedName name="yjjekyrl" localSheetId="0">#REF!</definedName>
    <definedName name="yjjekyrl" localSheetId="1">#REF!</definedName>
    <definedName name="yjjekyrl">#REF!</definedName>
    <definedName name="yjy" hidden="1">{#N/A,#N/A,FALSE,"sum";#N/A,#N/A,FALSE,"MARTV";#N/A,#N/A,FALSE,"APRTV"}</definedName>
    <definedName name="yoda">#REF!</definedName>
    <definedName name="Yone" localSheetId="0">#REF!</definedName>
    <definedName name="Yone" localSheetId="1">#REF!</definedName>
    <definedName name="Yone">#REF!</definedName>
    <definedName name="YR" localSheetId="0" hidden="1">{#N/A,#N/A,FALSE,"RBC Summary";#N/A,#N/A,FALSE,"RBC"}</definedName>
    <definedName name="YR" localSheetId="1" hidden="1">{#N/A,#N/A,FALSE,"RBC Summary";#N/A,#N/A,FALSE,"RBC"}</definedName>
    <definedName name="YR" hidden="1">{#N/A,#N/A,FALSE,"RBC Summary";#N/A,#N/A,FALSE,"RBC"}</definedName>
    <definedName name="Yr_1">#REF!</definedName>
    <definedName name="Yr_2" localSheetId="0">#REF!</definedName>
    <definedName name="Yr_2" localSheetId="1">#REF!</definedName>
    <definedName name="Yr_2">#REF!</definedName>
    <definedName name="Yr_3" localSheetId="0">#REF!</definedName>
    <definedName name="Yr_3" localSheetId="1">#REF!</definedName>
    <definedName name="Yr_3">#REF!</definedName>
    <definedName name="Yr_4" localSheetId="0">#REF!</definedName>
    <definedName name="Yr_4" localSheetId="1">#REF!</definedName>
    <definedName name="Yr_4">#REF!</definedName>
    <definedName name="Yr_5">#REF!</definedName>
    <definedName name="Yr_group">#REF!</definedName>
    <definedName name="Yr0">#REF!</definedName>
    <definedName name="yr2_Exp_Adj">#REF!</definedName>
    <definedName name="Yr3_Exp_Adj">#REF!</definedName>
    <definedName name="yrete" hidden="1">{#N/A,#N/A,TRUE,"BT M200 da 10x20"}</definedName>
    <definedName name="yt" localSheetId="0">#REF!</definedName>
    <definedName name="yt" localSheetId="1">#REF!</definedName>
    <definedName name="yt">#REF!</definedName>
    <definedName name="YTD" localSheetId="0">#REF!</definedName>
    <definedName name="YTD" localSheetId="1">#REF!</definedName>
    <definedName name="YTD">#REF!</definedName>
    <definedName name="ytd_col" localSheetId="0">#REF!</definedName>
    <definedName name="ytd_col" localSheetId="1">#REF!</definedName>
    <definedName name="ytd_col">#REF!</definedName>
    <definedName name="YTD_Experience">#REF!</definedName>
    <definedName name="YTD_IPAAPI">#REF!</definedName>
    <definedName name="YTD_IPACNT">#REF!</definedName>
    <definedName name="YTD_LIFEAPI">#REF!</definedName>
    <definedName name="YTD_LIFECNT">#REF!</definedName>
    <definedName name="YTD_SPI">#REF!</definedName>
    <definedName name="YTD_SPICNT">#REF!</definedName>
    <definedName name="YTD_TOPUP">#REF!</definedName>
    <definedName name="YTD_實收保費">#REF!</definedName>
    <definedName name="ytd1">#REF!</definedName>
    <definedName name="YTDActualCol">#REF!</definedName>
    <definedName name="YTDPlanCol">#REF!</definedName>
    <definedName name="YTDPriorCol">#REF!</definedName>
    <definedName name="YTDReport">#REF!</definedName>
    <definedName name="YTDS">#REF!</definedName>
    <definedName name="YTDTo">#REF!</definedName>
    <definedName name="yth" hidden="1">#REF!</definedName>
    <definedName name="Ythree">#REF!</definedName>
    <definedName name="Ytodate">#REF!</definedName>
    <definedName name="ytodate2">#REF!</definedName>
    <definedName name="Ytwo">#REF!</definedName>
    <definedName name="ytwo3">#REF!</definedName>
    <definedName name="yusuf">#REF!</definedName>
    <definedName name="yy" localSheetId="0" hidden="1">{#N/A,#N/A,FALSE,"RBC Summary";#N/A,#N/A,FALSE,"RBC"}</definedName>
    <definedName name="yy" localSheetId="1" hidden="1">{#N/A,#N/A,FALSE,"RBC Summary";#N/A,#N/A,FALSE,"RBC"}</definedName>
    <definedName name="yy" hidden="1">{#N/A,#N/A,FALSE,"RBC Summary";#N/A,#N/A,FALSE,"RBC"}</definedName>
    <definedName name="yy7h" localSheetId="0" hidden="1">{"Frgen",#N/A,FALSE,"A";"Résu",#N/A,FALSE,"A"}</definedName>
    <definedName name="yy7h" localSheetId="1" hidden="1">{"Frgen",#N/A,FALSE,"A";"Résu",#N/A,FALSE,"A"}</definedName>
    <definedName name="yy7h" hidden="1">{"Frgen",#N/A,FALSE,"A";"Résu",#N/A,FALSE,"A"}</definedName>
    <definedName name="yyy" localSheetId="0">#REF!</definedName>
    <definedName name="yyy" localSheetId="1">#REF!</definedName>
    <definedName name="yyy">#REF!</definedName>
    <definedName name="yyyyyyyyyyyyyyyyyyyyyyyyy" localSheetId="0">#REF!</definedName>
    <definedName name="yyyyyyyyyyyyyyyyyyyyyyyyy" localSheetId="1">#REF!</definedName>
    <definedName name="yyyyyyyyyyyyyyyyyyyyyyyyy">#REF!</definedName>
    <definedName name="Z" localSheetId="0">#REF!</definedName>
    <definedName name="Z" localSheetId="1">#REF!</definedName>
    <definedName name="Z">#REF!</definedName>
    <definedName name="Z_1CB599E8_29B1_4B5D_BCB3_CB9762054BA2_.wvu.Cols" localSheetId="0" hidden="1">#REF!,#REF!,#REF!,#REF!</definedName>
    <definedName name="Z_1CB599E8_29B1_4B5D_BCB3_CB9762054BA2_.wvu.Cols" localSheetId="1" hidden="1">#REF!,#REF!,#REF!,#REF!</definedName>
    <definedName name="Z_1CB599E8_29B1_4B5D_BCB3_CB9762054BA2_.wvu.Cols" hidden="1">#REF!,#REF!,#REF!,#REF!</definedName>
    <definedName name="Z_460A2FA2_3276_11D5_972A_0010B542762E_.wvu.PrintArea" hidden="1">#REF!</definedName>
    <definedName name="Z_50E2A549_D443_4E20_A1DB_3B60F63E7175_.wvu.Cols" localSheetId="0" hidden="1">#REF!</definedName>
    <definedName name="Z_50E2A549_D443_4E20_A1DB_3B60F63E7175_.wvu.Cols" localSheetId="1" hidden="1">#REF!</definedName>
    <definedName name="Z_50E2A549_D443_4E20_A1DB_3B60F63E7175_.wvu.Cols" hidden="1">#REF!</definedName>
    <definedName name="Z_50E2A549_D443_4E20_A1DB_3B60F63E7175_.wvu.Rows" localSheetId="0" hidden="1">#REF!</definedName>
    <definedName name="Z_50E2A549_D443_4E20_A1DB_3B60F63E7175_.wvu.Rows" localSheetId="1" hidden="1">#REF!</definedName>
    <definedName name="Z_50E2A549_D443_4E20_A1DB_3B60F63E7175_.wvu.Rows" hidden="1">#REF!</definedName>
    <definedName name="Z_EA99D49F_F5FB_49FD_AE65_096D4ACFEA10_.wvu.Rows" localSheetId="0" hidden="1">#REF!</definedName>
    <definedName name="Z_EA99D49F_F5FB_49FD_AE65_096D4ACFEA10_.wvu.Rows" localSheetId="1" hidden="1">#REF!</definedName>
    <definedName name="Z_EA99D49F_F5FB_49FD_AE65_096D4ACFEA10_.wvu.Rows" hidden="1">#REF!</definedName>
    <definedName name="zaliza">#REF!</definedName>
    <definedName name="zambiafx">#REF!</definedName>
    <definedName name="zaq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ZAR">#REF!</definedName>
    <definedName name="ZAR_mthly_ytd_closing">#REF!</definedName>
    <definedName name="ZARCCYSCENARIO" localSheetId="0">#REF!</definedName>
    <definedName name="ZARCCYSCENARIO" localSheetId="1">#REF!</definedName>
    <definedName name="ZARCCYSCENARIO">#REF!</definedName>
    <definedName name="zastap200502">#REF!</definedName>
    <definedName name="ZBKTB1">#REF!</definedName>
    <definedName name="ZBKTB2">#REF!</definedName>
    <definedName name="zbzqgsjl" localSheetId="0">#REF!</definedName>
    <definedName name="zbzqgsjl" localSheetId="1">#REF!</definedName>
    <definedName name="zbzqgsjl">#REF!</definedName>
    <definedName name="zdf" hidden="1">{#N/A,#N/A,FALSE,"sum";#N/A,#N/A,FALSE,"MARTV";#N/A,#N/A,FALSE,"APRTV"}</definedName>
    <definedName name="zefcd" hidden="1">{#N/A,#N/A,TRUE,"COVER";#N/A,#N/A,TRUE,"DIAGRAM";#N/A,#N/A,TRUE,"DEFINITION";#N/A,#N/A,TRUE,"ALLIANCE"}</definedName>
    <definedName name="Zenith_cases">#REF!</definedName>
    <definedName name="Zenith_pi">#REF!</definedName>
    <definedName name="zenithIncRate">#REF!</definedName>
    <definedName name="ZGAADL">#REF!</definedName>
    <definedName name="ZGADDL">#REF!</definedName>
    <definedName name="ZGAPDL">#REF!</definedName>
    <definedName name="ZMK_CY" localSheetId="0">#REF!</definedName>
    <definedName name="ZMK_CY" localSheetId="1">#REF!</definedName>
    <definedName name="ZMK_CY">#REF!</definedName>
    <definedName name="ZMK_Pln">#REF!</definedName>
    <definedName name="ZMK_PY">#REF!</definedName>
    <definedName name="ZMK_Q2F">#REF!</definedName>
    <definedName name="ZMW">#REF!</definedName>
    <definedName name="zMX26" localSheetId="0">#REF!</definedName>
    <definedName name="zMX26" localSheetId="1">#REF!</definedName>
    <definedName name="zMX26">#REF!</definedName>
    <definedName name="_xlnm.Print_Area" localSheetId="0">#REF!</definedName>
    <definedName name="_xlnm.Print_Area" localSheetId="1">#REF!</definedName>
    <definedName name="_xlnm.Print_Area">#REF!</definedName>
    <definedName name="ZQry_TonghopGA">#REF!</definedName>
    <definedName name="ZX">#REF!</definedName>
    <definedName name="zxc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zxcv" hidden="1">#REF!</definedName>
    <definedName name="zxsd" hidden="1">#REF!</definedName>
    <definedName name="zxxcd" hidden="1">#REF!</definedName>
    <definedName name="ZXzX" hidden="1">{"'Sheet1'!$L$16"}</definedName>
    <definedName name="zz" localSheetId="0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zz" localSheetId="1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zz" hidden="1">{#N/A,#N/A,FALSE,"Premiums";#N/A,#N/A,FALSE,"Inv MVA &amp; Non-MVA";#N/A,#N/A,FALSE,"Inv Non-MVA ";#N/A,#N/A,FALSE,"Inv MVA";#N/A,#N/A,FALSE,"Inv GIC";#N/A,#N/A,FALSE,"Inv ELI";#N/A,#N/A,FALSE,"Claims ";#N/A,#N/A,FALSE,"Life Surr, Lapses ";#N/A,#N/A,FALSE,"Ann Surr 2003";#N/A,#N/A,FALSE,"Ann Surr 2002";#N/A,#N/A,FALSE,"Applications"}</definedName>
    <definedName name="zzz" localSheetId="0">#REF!</definedName>
    <definedName name="zzz" localSheetId="1">#REF!</definedName>
    <definedName name="zzz">#REF!</definedName>
    <definedName name="zzzzz" localSheetId="0" hidden="1">{#N/A,#N/A,TRUE,"SALES";#N/A,#N/A,TRUE,"CONSSALES";#N/A,#N/A,TRUE,"PACKSALES";#N/A,#N/A,TRUE,"FIBERSALES";#N/A,#N/A,TRUE,"JAMONTSALES"}</definedName>
    <definedName name="zzzzz" localSheetId="1" hidden="1">{#N/A,#N/A,TRUE,"SALES";#N/A,#N/A,TRUE,"CONSSALES";#N/A,#N/A,TRUE,"PACKSALES";#N/A,#N/A,TRUE,"FIBERSALES";#N/A,#N/A,TRUE,"JAMONTSALES"}</definedName>
    <definedName name="zzzzz" hidden="1">{#N/A,#N/A,TRUE,"SALES";#N/A,#N/A,TRUE,"CONSSALES";#N/A,#N/A,TRUE,"PACKSALES";#N/A,#N/A,TRUE,"FIBERSALES";#N/A,#N/A,TRUE,"JAMONTSALES"}</definedName>
    <definedName name="복사타입별" hidden="1">{"'MNT'!$AE$4:$AN$34"}</definedName>
    <definedName name="ㅈ" hidden="1">{"'MNT'!$AE$4:$AN$34"}</definedName>
    <definedName name="一括計算">#REF!</definedName>
    <definedName name="予測件数">#REF!</definedName>
    <definedName name="予測元データ">#REF!</definedName>
    <definedName name="予測先">#REF!</definedName>
    <definedName name="予測設定">#REF!</definedName>
    <definedName name="件均APE">#REF!</definedName>
    <definedName name="保費">#REF!</definedName>
    <definedName name="保費收入">#REF!</definedName>
    <definedName name="保費稅率">#REF!</definedName>
    <definedName name="保费构成">#REF!</definedName>
    <definedName name="健康準備預估">#REF!</definedName>
    <definedName name="健康險提撥數">#REF!</definedName>
    <definedName name="健康險解約">#REF!</definedName>
    <definedName name="元1">#REF!</definedName>
    <definedName name="元2">#REF!</definedName>
    <definedName name="元3">#REF!</definedName>
    <definedName name="元4">#REF!</definedName>
    <definedName name="先天重大殘缺">#REF!</definedName>
    <definedName name="分险种">#REF!</definedName>
    <definedName name="分险种_MTD_">#REF!</definedName>
    <definedName name="分险种_YTD_">#REF!</definedName>
    <definedName name="初年度保單">#REF!</definedName>
    <definedName name="初年度保費">#REF!</definedName>
    <definedName name="初年度保額">#REF!</definedName>
    <definedName name="单位数_MA_">#REF!</definedName>
    <definedName name="单位数_MTD_">#REF!</definedName>
    <definedName name="单位数_YTD_">#REF!</definedName>
    <definedName name="収支予測00">#REF!</definedName>
    <definedName name="各月準備金_89">#REF!</definedName>
    <definedName name="團意_R_個人意外">#REF!</definedName>
    <definedName name="團意_R_團體險">#REF!</definedName>
    <definedName name="團意_S_KID">#REF!</definedName>
    <definedName name="團意_S_個人意外">#REF!</definedName>
    <definedName name="團福解約">#REF!</definedName>
    <definedName name="壽險死亡收回準備">#REF!</definedName>
    <definedName name="壽險準備提撥數">#REF!</definedName>
    <definedName name="壽險準備預估">#REF!</definedName>
    <definedName name="壽險解約">#REF!</definedName>
    <definedName name="壽險解約給付">#REF!</definedName>
    <definedName name="平均保額">#REF!</definedName>
    <definedName name="年度">#REF!</definedName>
    <definedName name="性別">#REF!</definedName>
    <definedName name="慶_豐_人_壽_保_險_股_份_有_險_限_公_司">#REF!</definedName>
    <definedName name="日期換算">#REF!</definedName>
    <definedName name="日本の祝日">#REF!</definedName>
    <definedName name="特殊件">#REF!</definedName>
    <definedName name="理賠保單">#REF!</definedName>
    <definedName name="理賠保費">#REF!</definedName>
    <definedName name="理賠保額">#REF!</definedName>
    <definedName name="理賠分類">#REF!</definedName>
    <definedName name="短年期">#REF!</definedName>
    <definedName name="紅利">#REF!</definedName>
    <definedName name="結果">#REF!</definedName>
    <definedName name="繳費年期">#REF!</definedName>
    <definedName name="續年_H">#REF!</definedName>
    <definedName name="續年_L">#REF!</definedName>
    <definedName name="續年_繳清">#REF!</definedName>
    <definedName name="續年度保單">#REF!</definedName>
    <definedName name="續年度保費">#REF!</definedName>
    <definedName name="續年度保額">#REF!</definedName>
    <definedName name="解約_GES">#REF!</definedName>
    <definedName name="解約_LCN">#REF!</definedName>
    <definedName name="解約_壽險">#REF!</definedName>
    <definedName name="解約保單">#REF!</definedName>
    <definedName name="解約保費">#REF!</definedName>
    <definedName name="解約保額">#REF!</definedName>
    <definedName name="解約彙總表">#REF!</definedName>
    <definedName name="解約累計_GES">#REF!</definedName>
    <definedName name="解約累計_壽險">#REF!</definedName>
    <definedName name="退休金提列">#REF!</definedName>
    <definedName name="長期_CF">#REF!</definedName>
    <definedName name="長期健康_累積保費">#REF!</definedName>
    <definedName name="長期健康險_預算_保費收入">#REF!</definedName>
    <definedName name="長期健康險_預算差異分析">#REF!</definedName>
    <definedName name="長期健康險控制保費">#REF!</definedName>
    <definedName name="險種">#REF!</definedName>
    <definedName name="额外投资额">#REF!</definedName>
    <definedName name="首年_H">#REF!</definedName>
    <definedName name="首年_L">#REF!</definedName>
    <definedName name="首年_繳清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01" i="6" l="1"/>
  <c r="F2098" i="6"/>
  <c r="E2094" i="6"/>
  <c r="F2092" i="6"/>
  <c r="F2089" i="6"/>
  <c r="F2085" i="6"/>
  <c r="F2067" i="6"/>
  <c r="G2058" i="6"/>
  <c r="H2058" i="6" s="1"/>
  <c r="E2057" i="6"/>
  <c r="G2057" i="6" s="1"/>
  <c r="H2057" i="6" s="1"/>
  <c r="H2056" i="6"/>
  <c r="G2056" i="6"/>
  <c r="G2055" i="6"/>
  <c r="H2055" i="6" s="1"/>
  <c r="H2054" i="6"/>
  <c r="G2054" i="6"/>
  <c r="G2053" i="6"/>
  <c r="H2053" i="6" s="1"/>
  <c r="G2052" i="6"/>
  <c r="H2052" i="6" s="1"/>
  <c r="G2051" i="6"/>
  <c r="H2051" i="6" s="1"/>
  <c r="H2050" i="6"/>
  <c r="G2050" i="6"/>
  <c r="G2049" i="6"/>
  <c r="H2049" i="6" s="1"/>
  <c r="G2048" i="6"/>
  <c r="H2048" i="6" s="1"/>
  <c r="H2047" i="6"/>
  <c r="G2047" i="6"/>
  <c r="H2046" i="6"/>
  <c r="G2046" i="6"/>
  <c r="G2045" i="6"/>
  <c r="H2045" i="6" s="1"/>
  <c r="G2044" i="6"/>
  <c r="H2044" i="6" s="1"/>
  <c r="G2043" i="6"/>
  <c r="H2043" i="6" s="1"/>
  <c r="H2042" i="6"/>
  <c r="G2042" i="6"/>
  <c r="G2041" i="6"/>
  <c r="H2041" i="6" s="1"/>
  <c r="H2040" i="6"/>
  <c r="G2040" i="6"/>
  <c r="G2039" i="6"/>
  <c r="H2039" i="6" s="1"/>
  <c r="H2038" i="6"/>
  <c r="G2038" i="6"/>
  <c r="G2037" i="6"/>
  <c r="H2037" i="6" s="1"/>
  <c r="G2036" i="6"/>
  <c r="H2036" i="6" s="1"/>
  <c r="G2035" i="6"/>
  <c r="H2035" i="6" s="1"/>
  <c r="H2034" i="6"/>
  <c r="G2034" i="6"/>
  <c r="G2033" i="6"/>
  <c r="H2033" i="6" s="1"/>
  <c r="G2032" i="6"/>
  <c r="H2032" i="6" s="1"/>
  <c r="H2031" i="6"/>
  <c r="G2031" i="6"/>
  <c r="H2030" i="6"/>
  <c r="G2030" i="6"/>
  <c r="G2029" i="6"/>
  <c r="H2029" i="6" s="1"/>
  <c r="G2028" i="6"/>
  <c r="H2028" i="6" s="1"/>
  <c r="G2027" i="6"/>
  <c r="H2027" i="6" s="1"/>
  <c r="H2026" i="6"/>
  <c r="G2026" i="6"/>
  <c r="G2025" i="6"/>
  <c r="H2025" i="6" s="1"/>
  <c r="H2024" i="6"/>
  <c r="G2024" i="6"/>
  <c r="G2023" i="6"/>
  <c r="H2023" i="6" s="1"/>
  <c r="H2022" i="6"/>
  <c r="G2022" i="6"/>
  <c r="G2021" i="6"/>
  <c r="H2021" i="6" s="1"/>
  <c r="G2020" i="6"/>
  <c r="H2020" i="6" s="1"/>
  <c r="G2019" i="6"/>
  <c r="H2019" i="6" s="1"/>
  <c r="H2018" i="6"/>
  <c r="G2018" i="6"/>
  <c r="G2017" i="6"/>
  <c r="H2017" i="6" s="1"/>
  <c r="G2016" i="6"/>
  <c r="H2016" i="6" s="1"/>
  <c r="H2015" i="6"/>
  <c r="G2015" i="6"/>
  <c r="H2014" i="6"/>
  <c r="G2014" i="6"/>
  <c r="G2013" i="6"/>
  <c r="H2013" i="6" s="1"/>
  <c r="G2012" i="6"/>
  <c r="H2012" i="6" s="1"/>
  <c r="G2011" i="6"/>
  <c r="H2011" i="6" s="1"/>
  <c r="H2010" i="6"/>
  <c r="G2010" i="6"/>
  <c r="G2009" i="6"/>
  <c r="H2009" i="6" s="1"/>
  <c r="H2008" i="6"/>
  <c r="G2008" i="6"/>
  <c r="G2007" i="6"/>
  <c r="H2007" i="6" s="1"/>
  <c r="H2006" i="6"/>
  <c r="G2006" i="6"/>
  <c r="G2005" i="6"/>
  <c r="H2005" i="6" s="1"/>
  <c r="G2004" i="6"/>
  <c r="H2004" i="6" s="1"/>
  <c r="G2003" i="6"/>
  <c r="H2003" i="6" s="1"/>
  <c r="H2002" i="6"/>
  <c r="G2002" i="6"/>
  <c r="G2001" i="6"/>
  <c r="H2001" i="6" s="1"/>
  <c r="G2000" i="6"/>
  <c r="H2000" i="6" s="1"/>
  <c r="H1999" i="6"/>
  <c r="G1999" i="6"/>
  <c r="H1998" i="6"/>
  <c r="G1998" i="6"/>
  <c r="G1997" i="6"/>
  <c r="H1997" i="6" s="1"/>
  <c r="G1996" i="6"/>
  <c r="H1996" i="6" s="1"/>
  <c r="G1995" i="6"/>
  <c r="H1995" i="6" s="1"/>
  <c r="F1995" i="6"/>
  <c r="G1994" i="6"/>
  <c r="H1994" i="6" s="1"/>
  <c r="G1993" i="6"/>
  <c r="H1993" i="6" s="1"/>
  <c r="G1992" i="6"/>
  <c r="H1992" i="6" s="1"/>
  <c r="G1991" i="6"/>
  <c r="H1991" i="6" s="1"/>
  <c r="G1990" i="6"/>
  <c r="H1990" i="6" s="1"/>
  <c r="G1989" i="6"/>
  <c r="H1989" i="6" s="1"/>
  <c r="H1988" i="6"/>
  <c r="G1988" i="6"/>
  <c r="G1987" i="6"/>
  <c r="H1987" i="6" s="1"/>
  <c r="G1986" i="6"/>
  <c r="H1986" i="6" s="1"/>
  <c r="G1985" i="6"/>
  <c r="H1985" i="6" s="1"/>
  <c r="G1984" i="6"/>
  <c r="H1984" i="6" s="1"/>
  <c r="G1983" i="6"/>
  <c r="H1983" i="6" s="1"/>
  <c r="G1982" i="6"/>
  <c r="H1982" i="6" s="1"/>
  <c r="H1981" i="6"/>
  <c r="G1981" i="6"/>
  <c r="G1980" i="6"/>
  <c r="H1980" i="6" s="1"/>
  <c r="H1979" i="6"/>
  <c r="G1979" i="6"/>
  <c r="G1978" i="6"/>
  <c r="H1978" i="6" s="1"/>
  <c r="G1977" i="6"/>
  <c r="H1977" i="6" s="1"/>
  <c r="G1976" i="6"/>
  <c r="H1976" i="6" s="1"/>
  <c r="G1975" i="6"/>
  <c r="H1975" i="6" s="1"/>
  <c r="G1974" i="6"/>
  <c r="H1974" i="6" s="1"/>
  <c r="G1973" i="6"/>
  <c r="H1973" i="6" s="1"/>
  <c r="H1972" i="6"/>
  <c r="G1972" i="6"/>
  <c r="G1971" i="6"/>
  <c r="H1971" i="6" s="1"/>
  <c r="G1970" i="6"/>
  <c r="H1970" i="6" s="1"/>
  <c r="G1969" i="6"/>
  <c r="H1969" i="6" s="1"/>
  <c r="G1968" i="6"/>
  <c r="H1968" i="6" s="1"/>
  <c r="G1967" i="6"/>
  <c r="H1967" i="6" s="1"/>
  <c r="G1966" i="6"/>
  <c r="H1966" i="6" s="1"/>
  <c r="H1965" i="6"/>
  <c r="G1965" i="6"/>
  <c r="G1964" i="6"/>
  <c r="H1964" i="6" s="1"/>
  <c r="H1963" i="6"/>
  <c r="G1963" i="6"/>
  <c r="G1962" i="6"/>
  <c r="H1962" i="6" s="1"/>
  <c r="G1961" i="6"/>
  <c r="H1961" i="6" s="1"/>
  <c r="G1960" i="6"/>
  <c r="H1960" i="6" s="1"/>
  <c r="G1959" i="6"/>
  <c r="H1959" i="6" s="1"/>
  <c r="G1958" i="6"/>
  <c r="H1958" i="6" s="1"/>
  <c r="G1957" i="6"/>
  <c r="H1957" i="6" s="1"/>
  <c r="H1956" i="6"/>
  <c r="G1956" i="6"/>
  <c r="G1955" i="6"/>
  <c r="H1955" i="6" s="1"/>
  <c r="G1954" i="6"/>
  <c r="H1954" i="6" s="1"/>
  <c r="G1953" i="6"/>
  <c r="H1953" i="6" s="1"/>
  <c r="G1952" i="6"/>
  <c r="H1952" i="6" s="1"/>
  <c r="G1951" i="6"/>
  <c r="H1951" i="6" s="1"/>
  <c r="G1950" i="6"/>
  <c r="H1950" i="6" s="1"/>
  <c r="H1949" i="6"/>
  <c r="G1949" i="6"/>
  <c r="G1948" i="6"/>
  <c r="H1948" i="6" s="1"/>
  <c r="H1947" i="6"/>
  <c r="G1947" i="6"/>
  <c r="G1946" i="6"/>
  <c r="H1946" i="6" s="1"/>
  <c r="G1945" i="6"/>
  <c r="H1945" i="6" s="1"/>
  <c r="G1944" i="6"/>
  <c r="H1944" i="6" s="1"/>
  <c r="G1943" i="6"/>
  <c r="H1943" i="6" s="1"/>
  <c r="G1942" i="6"/>
  <c r="H1942" i="6" s="1"/>
  <c r="G1941" i="6"/>
  <c r="H1941" i="6" s="1"/>
  <c r="H1940" i="6"/>
  <c r="G1940" i="6"/>
  <c r="G1939" i="6"/>
  <c r="H1939" i="6" s="1"/>
  <c r="G1938" i="6"/>
  <c r="H1938" i="6" s="1"/>
  <c r="G1937" i="6"/>
  <c r="H1937" i="6" s="1"/>
  <c r="G1936" i="6"/>
  <c r="H1936" i="6" s="1"/>
  <c r="G1935" i="6"/>
  <c r="H1935" i="6" s="1"/>
  <c r="G1934" i="6"/>
  <c r="H1934" i="6" s="1"/>
  <c r="H1933" i="6"/>
  <c r="G1933" i="6"/>
  <c r="G1932" i="6"/>
  <c r="H1932" i="6" s="1"/>
  <c r="H1931" i="6"/>
  <c r="G1931" i="6"/>
  <c r="G1930" i="6"/>
  <c r="H1930" i="6" s="1"/>
  <c r="H1929" i="6"/>
  <c r="G1929" i="6"/>
  <c r="G1928" i="6"/>
  <c r="H1928" i="6" s="1"/>
  <c r="G1927" i="6"/>
  <c r="H1927" i="6" s="1"/>
  <c r="G1926" i="6"/>
  <c r="H1926" i="6" s="1"/>
  <c r="G1925" i="6"/>
  <c r="H1925" i="6" s="1"/>
  <c r="H1924" i="6"/>
  <c r="G1924" i="6"/>
  <c r="G1923" i="6"/>
  <c r="H1923" i="6" s="1"/>
  <c r="G1922" i="6"/>
  <c r="H1922" i="6" s="1"/>
  <c r="G1921" i="6"/>
  <c r="H1921" i="6" s="1"/>
  <c r="G1920" i="6"/>
  <c r="H1920" i="6" s="1"/>
  <c r="G1919" i="6"/>
  <c r="H1919" i="6" s="1"/>
  <c r="G1918" i="6"/>
  <c r="H1918" i="6" s="1"/>
  <c r="H1917" i="6"/>
  <c r="G1917" i="6"/>
  <c r="G1916" i="6"/>
  <c r="H1916" i="6" s="1"/>
  <c r="H1915" i="6"/>
  <c r="G1915" i="6"/>
  <c r="G1914" i="6"/>
  <c r="H1914" i="6" s="1"/>
  <c r="G1913" i="6"/>
  <c r="H1913" i="6" s="1"/>
  <c r="G1912" i="6"/>
  <c r="H1912" i="6" s="1"/>
  <c r="G1911" i="6"/>
  <c r="H1911" i="6" s="1"/>
  <c r="G1910" i="6"/>
  <c r="H1910" i="6" s="1"/>
  <c r="G1909" i="6"/>
  <c r="H1909" i="6" s="1"/>
  <c r="H1908" i="6"/>
  <c r="G1908" i="6"/>
  <c r="G1907" i="6"/>
  <c r="H1907" i="6" s="1"/>
  <c r="G1906" i="6"/>
  <c r="H1906" i="6" s="1"/>
  <c r="G1905" i="6"/>
  <c r="H1905" i="6" s="1"/>
  <c r="G1904" i="6"/>
  <c r="H1904" i="6" s="1"/>
  <c r="G1903" i="6"/>
  <c r="H1903" i="6" s="1"/>
  <c r="G1902" i="6"/>
  <c r="H1902" i="6" s="1"/>
  <c r="H1901" i="6"/>
  <c r="G1901" i="6"/>
  <c r="G1900" i="6"/>
  <c r="H1900" i="6" s="1"/>
  <c r="H1899" i="6"/>
  <c r="G1899" i="6"/>
  <c r="G1898" i="6"/>
  <c r="H1898" i="6" s="1"/>
  <c r="G1897" i="6"/>
  <c r="H1897" i="6" s="1"/>
  <c r="G1896" i="6"/>
  <c r="H1896" i="6" s="1"/>
  <c r="G1895" i="6"/>
  <c r="H1895" i="6" s="1"/>
  <c r="G1894" i="6"/>
  <c r="H1894" i="6" s="1"/>
  <c r="G1893" i="6"/>
  <c r="H1893" i="6" s="1"/>
  <c r="H1892" i="6"/>
  <c r="G1892" i="6"/>
  <c r="G1891" i="6"/>
  <c r="H1891" i="6" s="1"/>
  <c r="G1890" i="6"/>
  <c r="H1890" i="6" s="1"/>
  <c r="G1889" i="6"/>
  <c r="H1889" i="6" s="1"/>
  <c r="G1888" i="6"/>
  <c r="H1888" i="6" s="1"/>
  <c r="G1887" i="6"/>
  <c r="H1887" i="6" s="1"/>
  <c r="G1886" i="6"/>
  <c r="H1886" i="6" s="1"/>
  <c r="H1885" i="6"/>
  <c r="G1885" i="6"/>
  <c r="G1884" i="6"/>
  <c r="H1884" i="6" s="1"/>
  <c r="H1883" i="6"/>
  <c r="G1883" i="6"/>
  <c r="G1882" i="6"/>
  <c r="H1882" i="6" s="1"/>
  <c r="G1881" i="6"/>
  <c r="H1881" i="6" s="1"/>
  <c r="G1880" i="6"/>
  <c r="H1880" i="6" s="1"/>
  <c r="G1879" i="6"/>
  <c r="H1879" i="6" s="1"/>
  <c r="G1878" i="6"/>
  <c r="H1878" i="6" s="1"/>
  <c r="H1877" i="6"/>
  <c r="G1877" i="6"/>
  <c r="H1876" i="6"/>
  <c r="G1876" i="6"/>
  <c r="G1875" i="6"/>
  <c r="H1875" i="6" s="1"/>
  <c r="G1874" i="6"/>
  <c r="H1874" i="6" s="1"/>
  <c r="G1873" i="6"/>
  <c r="H1873" i="6" s="1"/>
  <c r="G1872" i="6"/>
  <c r="H1872" i="6" s="1"/>
  <c r="G1871" i="6"/>
  <c r="H1871" i="6" s="1"/>
  <c r="G1870" i="6"/>
  <c r="H1870" i="6" s="1"/>
  <c r="H1869" i="6"/>
  <c r="G1869" i="6"/>
  <c r="H1868" i="6"/>
  <c r="G1868" i="6"/>
  <c r="H1867" i="6"/>
  <c r="G1867" i="6"/>
  <c r="G1866" i="6"/>
  <c r="H1866" i="6" s="1"/>
  <c r="G1865" i="6"/>
  <c r="H1865" i="6" s="1"/>
  <c r="G1864" i="6"/>
  <c r="H1864" i="6" s="1"/>
  <c r="G1863" i="6"/>
  <c r="H1863" i="6" s="1"/>
  <c r="G1862" i="6"/>
  <c r="H1862" i="6" s="1"/>
  <c r="G1861" i="6"/>
  <c r="H1861" i="6" s="1"/>
  <c r="H1860" i="6"/>
  <c r="G1860" i="6"/>
  <c r="H1859" i="6"/>
  <c r="G1859" i="6"/>
  <c r="G1858" i="6"/>
  <c r="H1858" i="6" s="1"/>
  <c r="G1857" i="6"/>
  <c r="H1857" i="6" s="1"/>
  <c r="G1856" i="6"/>
  <c r="H1856" i="6" s="1"/>
  <c r="G1855" i="6"/>
  <c r="H1855" i="6" s="1"/>
  <c r="G1854" i="6"/>
  <c r="H1854" i="6" s="1"/>
  <c r="H1853" i="6"/>
  <c r="G1853" i="6"/>
  <c r="G1852" i="6"/>
  <c r="H1852" i="6" s="1"/>
  <c r="H1851" i="6"/>
  <c r="G1851" i="6"/>
  <c r="G1850" i="6"/>
  <c r="H1850" i="6" s="1"/>
  <c r="G1849" i="6"/>
  <c r="H1849" i="6" s="1"/>
  <c r="G1848" i="6"/>
  <c r="H1848" i="6" s="1"/>
  <c r="G1847" i="6"/>
  <c r="H1847" i="6" s="1"/>
  <c r="G1846" i="6"/>
  <c r="H1846" i="6" s="1"/>
  <c r="H1845" i="6"/>
  <c r="G1845" i="6"/>
  <c r="H1844" i="6"/>
  <c r="G1844" i="6"/>
  <c r="H1843" i="6"/>
  <c r="G1843" i="6"/>
  <c r="G1842" i="6"/>
  <c r="H1842" i="6" s="1"/>
  <c r="G1841" i="6"/>
  <c r="H1841" i="6" s="1"/>
  <c r="G1840" i="6"/>
  <c r="H1840" i="6" s="1"/>
  <c r="G1839" i="6"/>
  <c r="H1839" i="6" s="1"/>
  <c r="G1838" i="6"/>
  <c r="H1838" i="6" s="1"/>
  <c r="H1837" i="6"/>
  <c r="G1837" i="6"/>
  <c r="G1836" i="6"/>
  <c r="H1836" i="6" s="1"/>
  <c r="H1835" i="6"/>
  <c r="G1835" i="6"/>
  <c r="G1834" i="6"/>
  <c r="H1834" i="6" s="1"/>
  <c r="G1833" i="6"/>
  <c r="H1833" i="6" s="1"/>
  <c r="G1832" i="6"/>
  <c r="H1832" i="6" s="1"/>
  <c r="G1831" i="6"/>
  <c r="H1831" i="6" s="1"/>
  <c r="G1830" i="6"/>
  <c r="H1830" i="6" s="1"/>
  <c r="H1829" i="6"/>
  <c r="G1829" i="6"/>
  <c r="H1828" i="6"/>
  <c r="G1828" i="6"/>
  <c r="G1827" i="6"/>
  <c r="H1827" i="6" s="1"/>
  <c r="G1826" i="6"/>
  <c r="H1826" i="6" s="1"/>
  <c r="G1825" i="6"/>
  <c r="H1825" i="6" s="1"/>
  <c r="G1824" i="6"/>
  <c r="H1824" i="6" s="1"/>
  <c r="G1823" i="6"/>
  <c r="H1823" i="6" s="1"/>
  <c r="G1822" i="6"/>
  <c r="H1822" i="6" s="1"/>
  <c r="H1821" i="6"/>
  <c r="G1821" i="6"/>
  <c r="G1820" i="6"/>
  <c r="H1820" i="6" s="1"/>
  <c r="H1819" i="6"/>
  <c r="G1819" i="6"/>
  <c r="G1818" i="6"/>
  <c r="H1818" i="6" s="1"/>
  <c r="G1817" i="6"/>
  <c r="H1817" i="6" s="1"/>
  <c r="G1816" i="6"/>
  <c r="H1816" i="6" s="1"/>
  <c r="G1815" i="6"/>
  <c r="H1815" i="6" s="1"/>
  <c r="G1814" i="6"/>
  <c r="H1814" i="6" s="1"/>
  <c r="G1813" i="6"/>
  <c r="H1813" i="6" s="1"/>
  <c r="H1812" i="6"/>
  <c r="G1812" i="6"/>
  <c r="G1811" i="6"/>
  <c r="H1811" i="6" s="1"/>
  <c r="G1810" i="6"/>
  <c r="H1810" i="6" s="1"/>
  <c r="G1809" i="6"/>
  <c r="H1809" i="6" s="1"/>
  <c r="G1808" i="6"/>
  <c r="H1808" i="6" s="1"/>
  <c r="G1807" i="6"/>
  <c r="H1807" i="6" s="1"/>
  <c r="G1806" i="6"/>
  <c r="H1806" i="6" s="1"/>
  <c r="H1805" i="6"/>
  <c r="G1805" i="6"/>
  <c r="G1804" i="6"/>
  <c r="H1804" i="6" s="1"/>
  <c r="H1803" i="6"/>
  <c r="G1803" i="6"/>
  <c r="G1802" i="6"/>
  <c r="H1802" i="6" s="1"/>
  <c r="G1801" i="6"/>
  <c r="H1801" i="6" s="1"/>
  <c r="G1800" i="6"/>
  <c r="H1800" i="6" s="1"/>
  <c r="G1799" i="6"/>
  <c r="H1799" i="6" s="1"/>
  <c r="G1798" i="6"/>
  <c r="H1798" i="6" s="1"/>
  <c r="G1797" i="6"/>
  <c r="H1797" i="6" s="1"/>
  <c r="H1796" i="6"/>
  <c r="G1796" i="6"/>
  <c r="G1795" i="6"/>
  <c r="H1795" i="6" s="1"/>
  <c r="G1794" i="6"/>
  <c r="H1794" i="6" s="1"/>
  <c r="G1793" i="6"/>
  <c r="H1793" i="6" s="1"/>
  <c r="G1792" i="6"/>
  <c r="H1792" i="6" s="1"/>
  <c r="G1791" i="6"/>
  <c r="H1791" i="6" s="1"/>
  <c r="G1790" i="6"/>
  <c r="H1790" i="6" s="1"/>
  <c r="G1789" i="6"/>
  <c r="H1789" i="6" s="1"/>
  <c r="G1788" i="6"/>
  <c r="H1788" i="6" s="1"/>
  <c r="H1787" i="6"/>
  <c r="G1787" i="6"/>
  <c r="G1786" i="6"/>
  <c r="H1786" i="6" s="1"/>
  <c r="G1785" i="6"/>
  <c r="H1785" i="6" s="1"/>
  <c r="G1784" i="6"/>
  <c r="H1784" i="6" s="1"/>
  <c r="G1783" i="6"/>
  <c r="H1783" i="6" s="1"/>
  <c r="G1782" i="6"/>
  <c r="H1782" i="6" s="1"/>
  <c r="H1781" i="6"/>
  <c r="G1781" i="6"/>
  <c r="H1780" i="6"/>
  <c r="G1780" i="6"/>
  <c r="H1779" i="6"/>
  <c r="G1779" i="6"/>
  <c r="G1778" i="6"/>
  <c r="H1778" i="6" s="1"/>
  <c r="G1777" i="6"/>
  <c r="H1777" i="6" s="1"/>
  <c r="G1776" i="6"/>
  <c r="H1776" i="6" s="1"/>
  <c r="G1775" i="6"/>
  <c r="H1775" i="6" s="1"/>
  <c r="G1774" i="6"/>
  <c r="H1774" i="6" s="1"/>
  <c r="H1773" i="6"/>
  <c r="G1773" i="6"/>
  <c r="H1772" i="6"/>
  <c r="G1772" i="6"/>
  <c r="G1771" i="6"/>
  <c r="H1771" i="6" s="1"/>
  <c r="G1770" i="6"/>
  <c r="H1770" i="6" s="1"/>
  <c r="G1769" i="6"/>
  <c r="H1769" i="6" s="1"/>
  <c r="G1768" i="6"/>
  <c r="H1768" i="6" s="1"/>
  <c r="G1767" i="6"/>
  <c r="H1767" i="6" s="1"/>
  <c r="G1766" i="6"/>
  <c r="H1766" i="6" s="1"/>
  <c r="G1765" i="6"/>
  <c r="H1765" i="6" s="1"/>
  <c r="H1764" i="6"/>
  <c r="G1764" i="6"/>
  <c r="G1763" i="6"/>
  <c r="H1763" i="6" s="1"/>
  <c r="G1762" i="6"/>
  <c r="H1762" i="6" s="1"/>
  <c r="H1761" i="6"/>
  <c r="G1761" i="6"/>
  <c r="G1760" i="6"/>
  <c r="H1760" i="6" s="1"/>
  <c r="G1759" i="6"/>
  <c r="H1759" i="6" s="1"/>
  <c r="G1758" i="6"/>
  <c r="H1758" i="6" s="1"/>
  <c r="H1757" i="6"/>
  <c r="G1757" i="6"/>
  <c r="H1756" i="6"/>
  <c r="G1756" i="6"/>
  <c r="H1755" i="6"/>
  <c r="G1755" i="6"/>
  <c r="G1754" i="6"/>
  <c r="H1754" i="6" s="1"/>
  <c r="G1753" i="6"/>
  <c r="H1753" i="6" s="1"/>
  <c r="H1752" i="6"/>
  <c r="G1752" i="6"/>
  <c r="H1751" i="6"/>
  <c r="G1751" i="6"/>
  <c r="G1750" i="6"/>
  <c r="H1750" i="6" s="1"/>
  <c r="H1749" i="6"/>
  <c r="G1749" i="6"/>
  <c r="G1748" i="6"/>
  <c r="H1748" i="6" s="1"/>
  <c r="G1747" i="6"/>
  <c r="H1747" i="6" s="1"/>
  <c r="G1746" i="6"/>
  <c r="H1746" i="6" s="1"/>
  <c r="G1745" i="6"/>
  <c r="H1745" i="6" s="1"/>
  <c r="G1744" i="6"/>
  <c r="H1744" i="6" s="1"/>
  <c r="H1743" i="6"/>
  <c r="G1743" i="6"/>
  <c r="G1742" i="6"/>
  <c r="H1742" i="6" s="1"/>
  <c r="H1741" i="6"/>
  <c r="G1741" i="6"/>
  <c r="H1740" i="6"/>
  <c r="G1740" i="6"/>
  <c r="G1739" i="6"/>
  <c r="H1739" i="6" s="1"/>
  <c r="G1738" i="6"/>
  <c r="H1738" i="6" s="1"/>
  <c r="H1737" i="6"/>
  <c r="G1737" i="6"/>
  <c r="G1736" i="6"/>
  <c r="H1736" i="6" s="1"/>
  <c r="G1735" i="6"/>
  <c r="H1735" i="6" s="1"/>
  <c r="G1734" i="6"/>
  <c r="H1734" i="6" s="1"/>
  <c r="G1733" i="6"/>
  <c r="H1733" i="6" s="1"/>
  <c r="H1732" i="6"/>
  <c r="G1732" i="6"/>
  <c r="G1731" i="6"/>
  <c r="H1731" i="6" s="1"/>
  <c r="G1730" i="6"/>
  <c r="H1730" i="6" s="1"/>
  <c r="G1729" i="6"/>
  <c r="H1729" i="6" s="1"/>
  <c r="G1728" i="6"/>
  <c r="H1728" i="6" s="1"/>
  <c r="G1727" i="6"/>
  <c r="H1727" i="6" s="1"/>
  <c r="G1726" i="6"/>
  <c r="H1726" i="6" s="1"/>
  <c r="G1725" i="6"/>
  <c r="H1725" i="6" s="1"/>
  <c r="G1724" i="6"/>
  <c r="H1724" i="6" s="1"/>
  <c r="H1723" i="6"/>
  <c r="G1723" i="6"/>
  <c r="G1722" i="6"/>
  <c r="H1722" i="6" s="1"/>
  <c r="G1721" i="6"/>
  <c r="H1721" i="6" s="1"/>
  <c r="G1720" i="6"/>
  <c r="H1720" i="6" s="1"/>
  <c r="G1719" i="6"/>
  <c r="H1719" i="6" s="1"/>
  <c r="G1718" i="6"/>
  <c r="H1718" i="6" s="1"/>
  <c r="G1717" i="6"/>
  <c r="H1717" i="6" s="1"/>
  <c r="G1716" i="6"/>
  <c r="H1716" i="6" s="1"/>
  <c r="G1715" i="6"/>
  <c r="H1715" i="6" s="1"/>
  <c r="G1714" i="6"/>
  <c r="H1714" i="6" s="1"/>
  <c r="G1713" i="6"/>
  <c r="H1713" i="6" s="1"/>
  <c r="G1712" i="6"/>
  <c r="H1712" i="6" s="1"/>
  <c r="H1711" i="6"/>
  <c r="G1711" i="6"/>
  <c r="G1710" i="6"/>
  <c r="H1710" i="6" s="1"/>
  <c r="H1709" i="6"/>
  <c r="G1709" i="6"/>
  <c r="G1708" i="6"/>
  <c r="H1708" i="6" s="1"/>
  <c r="G1707" i="6"/>
  <c r="H1707" i="6" s="1"/>
  <c r="G1706" i="6"/>
  <c r="H1706" i="6" s="1"/>
  <c r="G1705" i="6"/>
  <c r="H1705" i="6" s="1"/>
  <c r="G1704" i="6"/>
  <c r="H1704" i="6" s="1"/>
  <c r="G1703" i="6"/>
  <c r="H1703" i="6" s="1"/>
  <c r="G1702" i="6"/>
  <c r="H1702" i="6" s="1"/>
  <c r="G1701" i="6"/>
  <c r="H1701" i="6" s="1"/>
  <c r="H1700" i="6"/>
  <c r="G1700" i="6"/>
  <c r="G1699" i="6"/>
  <c r="H1699" i="6" s="1"/>
  <c r="G1698" i="6"/>
  <c r="H1698" i="6" s="1"/>
  <c r="G1697" i="6"/>
  <c r="H1697" i="6" s="1"/>
  <c r="G1696" i="6"/>
  <c r="H1696" i="6" s="1"/>
  <c r="G1695" i="6"/>
  <c r="H1695" i="6" s="1"/>
  <c r="G1694" i="6"/>
  <c r="H1694" i="6" s="1"/>
  <c r="G1693" i="6"/>
  <c r="H1693" i="6" s="1"/>
  <c r="G1692" i="6"/>
  <c r="H1692" i="6" s="1"/>
  <c r="H1691" i="6"/>
  <c r="G1691" i="6"/>
  <c r="G1690" i="6"/>
  <c r="H1690" i="6" s="1"/>
  <c r="G1689" i="6"/>
  <c r="H1689" i="6" s="1"/>
  <c r="G1688" i="6"/>
  <c r="H1688" i="6" s="1"/>
  <c r="G1687" i="6"/>
  <c r="H1687" i="6" s="1"/>
  <c r="G1686" i="6"/>
  <c r="H1686" i="6" s="1"/>
  <c r="G1685" i="6"/>
  <c r="H1685" i="6" s="1"/>
  <c r="H1684" i="6"/>
  <c r="G1684" i="6"/>
  <c r="G1683" i="6"/>
  <c r="H1683" i="6" s="1"/>
  <c r="G1682" i="6"/>
  <c r="H1682" i="6" s="1"/>
  <c r="G1681" i="6"/>
  <c r="H1681" i="6" s="1"/>
  <c r="G1680" i="6"/>
  <c r="H1680" i="6" s="1"/>
  <c r="G1679" i="6"/>
  <c r="H1679" i="6" s="1"/>
  <c r="G1678" i="6"/>
  <c r="H1678" i="6" s="1"/>
  <c r="H1677" i="6"/>
  <c r="G1677" i="6"/>
  <c r="G1676" i="6"/>
  <c r="H1676" i="6" s="1"/>
  <c r="G1675" i="6"/>
  <c r="H1675" i="6" s="1"/>
  <c r="G1674" i="6"/>
  <c r="H1674" i="6" s="1"/>
  <c r="H1673" i="6"/>
  <c r="G1673" i="6"/>
  <c r="G1672" i="6"/>
  <c r="H1672" i="6" s="1"/>
  <c r="G1671" i="6"/>
  <c r="H1671" i="6" s="1"/>
  <c r="G1670" i="6"/>
  <c r="H1670" i="6" s="1"/>
  <c r="G1669" i="6"/>
  <c r="H1669" i="6" s="1"/>
  <c r="H1668" i="6"/>
  <c r="G1668" i="6"/>
  <c r="G1667" i="6"/>
  <c r="H1667" i="6" s="1"/>
  <c r="G1666" i="6"/>
  <c r="H1666" i="6" s="1"/>
  <c r="G1665" i="6"/>
  <c r="H1665" i="6" s="1"/>
  <c r="G1664" i="6"/>
  <c r="H1664" i="6" s="1"/>
  <c r="G1663" i="6"/>
  <c r="H1663" i="6" s="1"/>
  <c r="G1662" i="6"/>
  <c r="H1662" i="6" s="1"/>
  <c r="G1661" i="6"/>
  <c r="H1661" i="6" s="1"/>
  <c r="G1660" i="6"/>
  <c r="H1660" i="6" s="1"/>
  <c r="G1659" i="6"/>
  <c r="H1659" i="6" s="1"/>
  <c r="G1658" i="6"/>
  <c r="H1658" i="6" s="1"/>
  <c r="G1657" i="6"/>
  <c r="H1657" i="6" s="1"/>
  <c r="G1656" i="6"/>
  <c r="H1656" i="6" s="1"/>
  <c r="G1655" i="6"/>
  <c r="H1655" i="6" s="1"/>
  <c r="G1654" i="6"/>
  <c r="H1654" i="6" s="1"/>
  <c r="G1653" i="6"/>
  <c r="H1653" i="6" s="1"/>
  <c r="G1652" i="6"/>
  <c r="H1652" i="6" s="1"/>
  <c r="G1651" i="6"/>
  <c r="H1651" i="6" s="1"/>
  <c r="G1650" i="6"/>
  <c r="H1650" i="6" s="1"/>
  <c r="G1649" i="6"/>
  <c r="H1649" i="6" s="1"/>
  <c r="G1648" i="6"/>
  <c r="H1648" i="6" s="1"/>
  <c r="G1647" i="6"/>
  <c r="H1647" i="6" s="1"/>
  <c r="G1646" i="6"/>
  <c r="H1646" i="6" s="1"/>
  <c r="G1645" i="6"/>
  <c r="H1645" i="6" s="1"/>
  <c r="G1644" i="6"/>
  <c r="H1644" i="6" s="1"/>
  <c r="G1643" i="6"/>
  <c r="H1643" i="6" s="1"/>
  <c r="G1642" i="6"/>
  <c r="H1642" i="6" s="1"/>
  <c r="G1641" i="6"/>
  <c r="H1641" i="6" s="1"/>
  <c r="G1640" i="6"/>
  <c r="H1640" i="6" s="1"/>
  <c r="G1639" i="6"/>
  <c r="H1639" i="6" s="1"/>
  <c r="G1638" i="6"/>
  <c r="H1638" i="6" s="1"/>
  <c r="G1637" i="6"/>
  <c r="H1637" i="6" s="1"/>
  <c r="G1636" i="6"/>
  <c r="H1636" i="6" s="1"/>
  <c r="G1635" i="6"/>
  <c r="H1635" i="6" s="1"/>
  <c r="G1634" i="6"/>
  <c r="H1634" i="6" s="1"/>
  <c r="G1633" i="6"/>
  <c r="H1633" i="6" s="1"/>
  <c r="G1632" i="6"/>
  <c r="H1632" i="6" s="1"/>
  <c r="G1631" i="6"/>
  <c r="H1631" i="6" s="1"/>
  <c r="G1630" i="6"/>
  <c r="H1630" i="6" s="1"/>
  <c r="G1629" i="6"/>
  <c r="H1629" i="6" s="1"/>
  <c r="G1628" i="6"/>
  <c r="H1628" i="6" s="1"/>
  <c r="G1627" i="6"/>
  <c r="H1627" i="6" s="1"/>
  <c r="G1626" i="6"/>
  <c r="H1626" i="6" s="1"/>
  <c r="G1625" i="6"/>
  <c r="H1625" i="6" s="1"/>
  <c r="G1624" i="6"/>
  <c r="H1624" i="6" s="1"/>
  <c r="G1623" i="6"/>
  <c r="H1623" i="6" s="1"/>
  <c r="G1622" i="6"/>
  <c r="H1622" i="6" s="1"/>
  <c r="G1621" i="6"/>
  <c r="H1621" i="6" s="1"/>
  <c r="G1620" i="6"/>
  <c r="H1620" i="6" s="1"/>
  <c r="G1619" i="6"/>
  <c r="H1619" i="6" s="1"/>
  <c r="G1618" i="6"/>
  <c r="H1618" i="6" s="1"/>
  <c r="G1617" i="6"/>
  <c r="H1617" i="6" s="1"/>
  <c r="G1616" i="6"/>
  <c r="H1616" i="6" s="1"/>
  <c r="G1615" i="6"/>
  <c r="H1615" i="6" s="1"/>
  <c r="G1614" i="6"/>
  <c r="H1614" i="6" s="1"/>
  <c r="G1613" i="6"/>
  <c r="H1613" i="6" s="1"/>
  <c r="G1612" i="6"/>
  <c r="H1612" i="6" s="1"/>
  <c r="G1611" i="6"/>
  <c r="H1611" i="6" s="1"/>
  <c r="G1610" i="6"/>
  <c r="H1610" i="6" s="1"/>
  <c r="G1609" i="6"/>
  <c r="H1609" i="6" s="1"/>
  <c r="G1608" i="6"/>
  <c r="H1608" i="6" s="1"/>
  <c r="G1607" i="6"/>
  <c r="H1607" i="6" s="1"/>
  <c r="G1606" i="6"/>
  <c r="H1606" i="6" s="1"/>
  <c r="G1605" i="6"/>
  <c r="H1605" i="6" s="1"/>
  <c r="G1604" i="6"/>
  <c r="H1604" i="6" s="1"/>
  <c r="G1603" i="6"/>
  <c r="H1603" i="6" s="1"/>
  <c r="G1602" i="6"/>
  <c r="H1602" i="6" s="1"/>
  <c r="G1601" i="6"/>
  <c r="H1601" i="6" s="1"/>
  <c r="G1600" i="6"/>
  <c r="H1600" i="6" s="1"/>
  <c r="G1599" i="6"/>
  <c r="H1599" i="6" s="1"/>
  <c r="G1598" i="6"/>
  <c r="H1598" i="6" s="1"/>
  <c r="G1597" i="6"/>
  <c r="H1597" i="6" s="1"/>
  <c r="G1596" i="6"/>
  <c r="H1596" i="6" s="1"/>
  <c r="G1595" i="6"/>
  <c r="H1595" i="6" s="1"/>
  <c r="G1594" i="6"/>
  <c r="H1594" i="6" s="1"/>
  <c r="G1593" i="6"/>
  <c r="H1593" i="6" s="1"/>
  <c r="G1592" i="6"/>
  <c r="H1592" i="6" s="1"/>
  <c r="G1591" i="6"/>
  <c r="H1591" i="6" s="1"/>
  <c r="G1590" i="6"/>
  <c r="H1590" i="6" s="1"/>
  <c r="G1589" i="6"/>
  <c r="H1589" i="6" s="1"/>
  <c r="G1588" i="6"/>
  <c r="H1588" i="6" s="1"/>
  <c r="G1587" i="6"/>
  <c r="H1587" i="6" s="1"/>
  <c r="G1586" i="6"/>
  <c r="H1586" i="6" s="1"/>
  <c r="G1585" i="6"/>
  <c r="H1585" i="6" s="1"/>
  <c r="G1584" i="6"/>
  <c r="H1584" i="6" s="1"/>
  <c r="G1583" i="6"/>
  <c r="H1583" i="6" s="1"/>
  <c r="G1582" i="6"/>
  <c r="H1582" i="6" s="1"/>
  <c r="G1581" i="6"/>
  <c r="H1581" i="6" s="1"/>
  <c r="G1580" i="6"/>
  <c r="H1580" i="6" s="1"/>
  <c r="G1579" i="6"/>
  <c r="H1579" i="6" s="1"/>
  <c r="G1578" i="6"/>
  <c r="H1578" i="6" s="1"/>
  <c r="G1577" i="6"/>
  <c r="H1577" i="6" s="1"/>
  <c r="G1576" i="6"/>
  <c r="H1576" i="6" s="1"/>
  <c r="G1575" i="6"/>
  <c r="H1575" i="6" s="1"/>
  <c r="G1574" i="6"/>
  <c r="H1574" i="6" s="1"/>
  <c r="G1573" i="6"/>
  <c r="H1573" i="6" s="1"/>
  <c r="G1572" i="6"/>
  <c r="H1572" i="6" s="1"/>
  <c r="G1571" i="6"/>
  <c r="H1571" i="6" s="1"/>
  <c r="G1570" i="6"/>
  <c r="H1570" i="6" s="1"/>
  <c r="G1569" i="6"/>
  <c r="H1569" i="6" s="1"/>
  <c r="G1568" i="6"/>
  <c r="H1568" i="6" s="1"/>
  <c r="G1567" i="6"/>
  <c r="H1567" i="6" s="1"/>
  <c r="G1566" i="6"/>
  <c r="H1566" i="6" s="1"/>
  <c r="G1565" i="6"/>
  <c r="H1565" i="6" s="1"/>
  <c r="G1564" i="6"/>
  <c r="H1564" i="6" s="1"/>
  <c r="G1563" i="6"/>
  <c r="H1563" i="6" s="1"/>
  <c r="G1562" i="6"/>
  <c r="H1562" i="6" s="1"/>
  <c r="G1561" i="6"/>
  <c r="H1561" i="6" s="1"/>
  <c r="G1560" i="6"/>
  <c r="H1560" i="6" s="1"/>
  <c r="G1559" i="6"/>
  <c r="H1559" i="6" s="1"/>
  <c r="G1558" i="6"/>
  <c r="H1558" i="6" s="1"/>
  <c r="G1557" i="6"/>
  <c r="H1557" i="6" s="1"/>
  <c r="G1556" i="6"/>
  <c r="H1556" i="6" s="1"/>
  <c r="G1555" i="6"/>
  <c r="H1555" i="6" s="1"/>
  <c r="G1554" i="6"/>
  <c r="H1554" i="6" s="1"/>
  <c r="F1554" i="6"/>
  <c r="H1553" i="6"/>
  <c r="G1553" i="6"/>
  <c r="H1552" i="6"/>
  <c r="G1552" i="6"/>
  <c r="G1551" i="6"/>
  <c r="H1551" i="6" s="1"/>
  <c r="G1550" i="6"/>
  <c r="H1550" i="6" s="1"/>
  <c r="G1549" i="6"/>
  <c r="H1549" i="6" s="1"/>
  <c r="H1548" i="6"/>
  <c r="G1548" i="6"/>
  <c r="G1547" i="6"/>
  <c r="H1547" i="6" s="1"/>
  <c r="H1546" i="6"/>
  <c r="G1546" i="6"/>
  <c r="H1545" i="6"/>
  <c r="G1545" i="6"/>
  <c r="H1544" i="6"/>
  <c r="G1544" i="6"/>
  <c r="G1543" i="6"/>
  <c r="H1543" i="6" s="1"/>
  <c r="G1542" i="6"/>
  <c r="H1542" i="6" s="1"/>
  <c r="G1541" i="6"/>
  <c r="H1541" i="6" s="1"/>
  <c r="H1540" i="6"/>
  <c r="G1540" i="6"/>
  <c r="G1539" i="6"/>
  <c r="H1539" i="6" s="1"/>
  <c r="H1538" i="6"/>
  <c r="G1538" i="6"/>
  <c r="H1537" i="6"/>
  <c r="G1537" i="6"/>
  <c r="H1536" i="6"/>
  <c r="G1536" i="6"/>
  <c r="G1535" i="6"/>
  <c r="H1535" i="6" s="1"/>
  <c r="G1534" i="6"/>
  <c r="H1534" i="6" s="1"/>
  <c r="G1533" i="6"/>
  <c r="H1533" i="6" s="1"/>
  <c r="H1532" i="6"/>
  <c r="G1532" i="6"/>
  <c r="G1531" i="6"/>
  <c r="H1531" i="6" s="1"/>
  <c r="H1530" i="6"/>
  <c r="G1530" i="6"/>
  <c r="H1529" i="6"/>
  <c r="G1529" i="6"/>
  <c r="H1528" i="6"/>
  <c r="G1528" i="6"/>
  <c r="G1527" i="6"/>
  <c r="H1527" i="6" s="1"/>
  <c r="G1526" i="6"/>
  <c r="H1526" i="6" s="1"/>
  <c r="G1525" i="6"/>
  <c r="H1525" i="6" s="1"/>
  <c r="H1524" i="6"/>
  <c r="G1524" i="6"/>
  <c r="G1523" i="6"/>
  <c r="H1523" i="6" s="1"/>
  <c r="H1522" i="6"/>
  <c r="G1522" i="6"/>
  <c r="H1521" i="6"/>
  <c r="G1521" i="6"/>
  <c r="H1520" i="6"/>
  <c r="G1520" i="6"/>
  <c r="G1519" i="6"/>
  <c r="H1519" i="6" s="1"/>
  <c r="G1518" i="6"/>
  <c r="H1518" i="6" s="1"/>
  <c r="G1517" i="6"/>
  <c r="H1517" i="6" s="1"/>
  <c r="H1516" i="6"/>
  <c r="G1516" i="6"/>
  <c r="G1515" i="6"/>
  <c r="H1515" i="6" s="1"/>
  <c r="H1514" i="6"/>
  <c r="G1514" i="6"/>
  <c r="H1513" i="6"/>
  <c r="G1513" i="6"/>
  <c r="H1512" i="6"/>
  <c r="G1512" i="6"/>
  <c r="E1511" i="6"/>
  <c r="G1511" i="6" s="1"/>
  <c r="H1511" i="6" s="1"/>
  <c r="G1510" i="6"/>
  <c r="H1510" i="6" s="1"/>
  <c r="G1509" i="6"/>
  <c r="H1509" i="6" s="1"/>
  <c r="E1509" i="6"/>
  <c r="G1508" i="6"/>
  <c r="H1508" i="6" s="1"/>
  <c r="G1507" i="6"/>
  <c r="H1507" i="6" s="1"/>
  <c r="E1507" i="6"/>
  <c r="H1506" i="6"/>
  <c r="G1506" i="6"/>
  <c r="G1505" i="6"/>
  <c r="H1505" i="6" s="1"/>
  <c r="G1504" i="6"/>
  <c r="H1504" i="6" s="1"/>
  <c r="H1503" i="6"/>
  <c r="G1503" i="6"/>
  <c r="H1502" i="6"/>
  <c r="G1502" i="6"/>
  <c r="G1501" i="6"/>
  <c r="H1501" i="6" s="1"/>
  <c r="G1500" i="6"/>
  <c r="H1500" i="6" s="1"/>
  <c r="G1499" i="6"/>
  <c r="H1499" i="6" s="1"/>
  <c r="H1498" i="6"/>
  <c r="G1498" i="6"/>
  <c r="G1497" i="6"/>
  <c r="H1497" i="6" s="1"/>
  <c r="G1496" i="6"/>
  <c r="H1496" i="6" s="1"/>
  <c r="H1495" i="6"/>
  <c r="G1495" i="6"/>
  <c r="G1494" i="6"/>
  <c r="H1494" i="6" s="1"/>
  <c r="G1493" i="6"/>
  <c r="H1493" i="6" s="1"/>
  <c r="G1492" i="6"/>
  <c r="H1492" i="6" s="1"/>
  <c r="H1491" i="6"/>
  <c r="G1491" i="6"/>
  <c r="H1490" i="6"/>
  <c r="G1490" i="6"/>
  <c r="G1489" i="6"/>
  <c r="H1489" i="6" s="1"/>
  <c r="G1488" i="6"/>
  <c r="H1488" i="6" s="1"/>
  <c r="H1487" i="6"/>
  <c r="G1487" i="6"/>
  <c r="H1486" i="6"/>
  <c r="G1486" i="6"/>
  <c r="G1485" i="6"/>
  <c r="H1485" i="6" s="1"/>
  <c r="G1484" i="6"/>
  <c r="H1484" i="6" s="1"/>
  <c r="G1483" i="6"/>
  <c r="H1483" i="6" s="1"/>
  <c r="H1482" i="6"/>
  <c r="G1482" i="6"/>
  <c r="G1481" i="6"/>
  <c r="H1481" i="6" s="1"/>
  <c r="G1480" i="6"/>
  <c r="H1480" i="6" s="1"/>
  <c r="H1479" i="6"/>
  <c r="G1479" i="6"/>
  <c r="G1478" i="6"/>
  <c r="H1478" i="6" s="1"/>
  <c r="G1477" i="6"/>
  <c r="H1477" i="6" s="1"/>
  <c r="G1476" i="6"/>
  <c r="H1476" i="6" s="1"/>
  <c r="H1475" i="6"/>
  <c r="G1475" i="6"/>
  <c r="H1474" i="6"/>
  <c r="G1474" i="6"/>
  <c r="G1473" i="6"/>
  <c r="H1473" i="6" s="1"/>
  <c r="G1472" i="6"/>
  <c r="H1472" i="6" s="1"/>
  <c r="H1471" i="6"/>
  <c r="G1471" i="6"/>
  <c r="H1470" i="6"/>
  <c r="G1470" i="6"/>
  <c r="G1469" i="6"/>
  <c r="H1469" i="6" s="1"/>
  <c r="G1468" i="6"/>
  <c r="H1468" i="6" s="1"/>
  <c r="G1467" i="6"/>
  <c r="H1467" i="6" s="1"/>
  <c r="H1466" i="6"/>
  <c r="G1466" i="6"/>
  <c r="G1465" i="6"/>
  <c r="H1465" i="6" s="1"/>
  <c r="G1464" i="6"/>
  <c r="H1464" i="6" s="1"/>
  <c r="H1463" i="6"/>
  <c r="G1463" i="6"/>
  <c r="G1462" i="6"/>
  <c r="H1462" i="6" s="1"/>
  <c r="G1461" i="6"/>
  <c r="H1461" i="6" s="1"/>
  <c r="G1460" i="6"/>
  <c r="H1460" i="6" s="1"/>
  <c r="H1459" i="6"/>
  <c r="G1459" i="6"/>
  <c r="H1458" i="6"/>
  <c r="G1458" i="6"/>
  <c r="G1457" i="6"/>
  <c r="H1457" i="6" s="1"/>
  <c r="G1456" i="6"/>
  <c r="H1456" i="6" s="1"/>
  <c r="H1455" i="6"/>
  <c r="G1455" i="6"/>
  <c r="H1454" i="6"/>
  <c r="G1454" i="6"/>
  <c r="G1453" i="6"/>
  <c r="H1453" i="6" s="1"/>
  <c r="G1452" i="6"/>
  <c r="H1452" i="6" s="1"/>
  <c r="G1451" i="6"/>
  <c r="H1451" i="6" s="1"/>
  <c r="H1450" i="6"/>
  <c r="G1450" i="6"/>
  <c r="G1449" i="6"/>
  <c r="H1449" i="6" s="1"/>
  <c r="G1448" i="6"/>
  <c r="H1448" i="6" s="1"/>
  <c r="H1447" i="6"/>
  <c r="G1447" i="6"/>
  <c r="G1446" i="6"/>
  <c r="H1446" i="6" s="1"/>
  <c r="G1445" i="6"/>
  <c r="H1445" i="6" s="1"/>
  <c r="G1444" i="6"/>
  <c r="H1444" i="6" s="1"/>
  <c r="G1443" i="6"/>
  <c r="H1443" i="6" s="1"/>
  <c r="H1442" i="6"/>
  <c r="G1442" i="6"/>
  <c r="G1441" i="6"/>
  <c r="H1441" i="6" s="1"/>
  <c r="G1440" i="6"/>
  <c r="H1440" i="6" s="1"/>
  <c r="H1439" i="6"/>
  <c r="G1439" i="6"/>
  <c r="G1438" i="6"/>
  <c r="H1438" i="6" s="1"/>
  <c r="G1437" i="6"/>
  <c r="H1437" i="6" s="1"/>
  <c r="G1436" i="6"/>
  <c r="H1436" i="6" s="1"/>
  <c r="G1435" i="6"/>
  <c r="H1435" i="6" s="1"/>
  <c r="H1434" i="6"/>
  <c r="G1434" i="6"/>
  <c r="G1433" i="6"/>
  <c r="H1433" i="6" s="1"/>
  <c r="G1432" i="6"/>
  <c r="H1432" i="6" s="1"/>
  <c r="H1431" i="6"/>
  <c r="G1431" i="6"/>
  <c r="G1430" i="6"/>
  <c r="H1430" i="6" s="1"/>
  <c r="G1429" i="6"/>
  <c r="H1429" i="6" s="1"/>
  <c r="G1428" i="6"/>
  <c r="H1428" i="6" s="1"/>
  <c r="G1427" i="6"/>
  <c r="H1427" i="6" s="1"/>
  <c r="H1426" i="6"/>
  <c r="G1426" i="6"/>
  <c r="G1425" i="6"/>
  <c r="H1425" i="6" s="1"/>
  <c r="G1424" i="6"/>
  <c r="H1424" i="6" s="1"/>
  <c r="G1423" i="6"/>
  <c r="H1423" i="6" s="1"/>
  <c r="G1422" i="6"/>
  <c r="H1422" i="6" s="1"/>
  <c r="G1421" i="6"/>
  <c r="H1421" i="6" s="1"/>
  <c r="G1420" i="6"/>
  <c r="H1420" i="6" s="1"/>
  <c r="H1419" i="6"/>
  <c r="G1419" i="6"/>
  <c r="G1418" i="6"/>
  <c r="H1418" i="6" s="1"/>
  <c r="G1417" i="6"/>
  <c r="H1417" i="6" s="1"/>
  <c r="G1416" i="6"/>
  <c r="H1416" i="6" s="1"/>
  <c r="G1415" i="6"/>
  <c r="H1415" i="6" s="1"/>
  <c r="G1414" i="6"/>
  <c r="H1414" i="6" s="1"/>
  <c r="G1413" i="6"/>
  <c r="H1413" i="6" s="1"/>
  <c r="H1412" i="6"/>
  <c r="G1412" i="6"/>
  <c r="G1411" i="6"/>
  <c r="H1411" i="6" s="1"/>
  <c r="G1410" i="6"/>
  <c r="H1410" i="6" s="1"/>
  <c r="G1409" i="6"/>
  <c r="H1409" i="6" s="1"/>
  <c r="G1408" i="6"/>
  <c r="H1408" i="6" s="1"/>
  <c r="G1407" i="6"/>
  <c r="H1407" i="6" s="1"/>
  <c r="G1406" i="6"/>
  <c r="H1406" i="6" s="1"/>
  <c r="G1405" i="6"/>
  <c r="H1405" i="6" s="1"/>
  <c r="G1404" i="6"/>
  <c r="H1404" i="6" s="1"/>
  <c r="H1403" i="6"/>
  <c r="G1403" i="6"/>
  <c r="G1402" i="6"/>
  <c r="H1402" i="6" s="1"/>
  <c r="G1401" i="6"/>
  <c r="H1401" i="6" s="1"/>
  <c r="G1400" i="6"/>
  <c r="H1400" i="6" s="1"/>
  <c r="G1399" i="6"/>
  <c r="H1399" i="6" s="1"/>
  <c r="G1398" i="6"/>
  <c r="H1398" i="6" s="1"/>
  <c r="G1397" i="6"/>
  <c r="H1397" i="6" s="1"/>
  <c r="G1396" i="6"/>
  <c r="H1396" i="6" s="1"/>
  <c r="G1395" i="6"/>
  <c r="H1395" i="6" s="1"/>
  <c r="H1394" i="6"/>
  <c r="G1394" i="6"/>
  <c r="G1393" i="6"/>
  <c r="H1393" i="6" s="1"/>
  <c r="G1392" i="6"/>
  <c r="H1392" i="6" s="1"/>
  <c r="G1391" i="6"/>
  <c r="H1391" i="6" s="1"/>
  <c r="G1390" i="6"/>
  <c r="H1390" i="6" s="1"/>
  <c r="G1389" i="6"/>
  <c r="H1389" i="6" s="1"/>
  <c r="G1388" i="6"/>
  <c r="H1388" i="6" s="1"/>
  <c r="G1387" i="6"/>
  <c r="H1387" i="6" s="1"/>
  <c r="G1386" i="6"/>
  <c r="H1386" i="6" s="1"/>
  <c r="G1385" i="6"/>
  <c r="H1385" i="6" s="1"/>
  <c r="G1384" i="6"/>
  <c r="H1384" i="6" s="1"/>
  <c r="G1383" i="6"/>
  <c r="H1383" i="6" s="1"/>
  <c r="G1382" i="6"/>
  <c r="H1382" i="6" s="1"/>
  <c r="G1381" i="6"/>
  <c r="H1381" i="6" s="1"/>
  <c r="H1380" i="6"/>
  <c r="G1380" i="6"/>
  <c r="G1379" i="6"/>
  <c r="H1379" i="6" s="1"/>
  <c r="G1378" i="6"/>
  <c r="H1378" i="6" s="1"/>
  <c r="G1377" i="6"/>
  <c r="H1377" i="6" s="1"/>
  <c r="G1376" i="6"/>
  <c r="H1376" i="6" s="1"/>
  <c r="G1375" i="6"/>
  <c r="H1375" i="6" s="1"/>
  <c r="G1374" i="6"/>
  <c r="H1374" i="6" s="1"/>
  <c r="G1373" i="6"/>
  <c r="H1373" i="6" s="1"/>
  <c r="G1372" i="6"/>
  <c r="H1372" i="6" s="1"/>
  <c r="H1371" i="6"/>
  <c r="G1371" i="6"/>
  <c r="G1370" i="6"/>
  <c r="H1370" i="6" s="1"/>
  <c r="G1369" i="6"/>
  <c r="H1369" i="6" s="1"/>
  <c r="G1368" i="6"/>
  <c r="H1368" i="6" s="1"/>
  <c r="G1367" i="6"/>
  <c r="H1367" i="6" s="1"/>
  <c r="G1366" i="6"/>
  <c r="H1366" i="6" s="1"/>
  <c r="G1365" i="6"/>
  <c r="H1365" i="6" s="1"/>
  <c r="G1364" i="6"/>
  <c r="H1364" i="6" s="1"/>
  <c r="G1363" i="6"/>
  <c r="H1363" i="6" s="1"/>
  <c r="H1362" i="6"/>
  <c r="G1362" i="6"/>
  <c r="G1361" i="6"/>
  <c r="H1361" i="6" s="1"/>
  <c r="G1360" i="6"/>
  <c r="H1360" i="6" s="1"/>
  <c r="G1359" i="6"/>
  <c r="H1359" i="6" s="1"/>
  <c r="G1358" i="6"/>
  <c r="H1358" i="6" s="1"/>
  <c r="G1357" i="6"/>
  <c r="H1357" i="6" s="1"/>
  <c r="G1356" i="6"/>
  <c r="H1356" i="6" s="1"/>
  <c r="G1355" i="6"/>
  <c r="H1355" i="6" s="1"/>
  <c r="G1354" i="6"/>
  <c r="H1354" i="6" s="1"/>
  <c r="G1353" i="6"/>
  <c r="H1353" i="6" s="1"/>
  <c r="G1352" i="6"/>
  <c r="H1352" i="6" s="1"/>
  <c r="G1351" i="6"/>
  <c r="H1351" i="6" s="1"/>
  <c r="G1350" i="6"/>
  <c r="H1350" i="6" s="1"/>
  <c r="G1349" i="6"/>
  <c r="H1349" i="6" s="1"/>
  <c r="H1348" i="6"/>
  <c r="G1348" i="6"/>
  <c r="G1347" i="6"/>
  <c r="H1347" i="6" s="1"/>
  <c r="G1346" i="6"/>
  <c r="H1346" i="6" s="1"/>
  <c r="G1345" i="6"/>
  <c r="H1345" i="6" s="1"/>
  <c r="G1344" i="6"/>
  <c r="H1344" i="6" s="1"/>
  <c r="G1343" i="6"/>
  <c r="H1343" i="6" s="1"/>
  <c r="G1342" i="6"/>
  <c r="H1342" i="6" s="1"/>
  <c r="G1341" i="6"/>
  <c r="H1341" i="6" s="1"/>
  <c r="G1340" i="6"/>
  <c r="H1340" i="6" s="1"/>
  <c r="H1339" i="6"/>
  <c r="G1339" i="6"/>
  <c r="G1338" i="6"/>
  <c r="H1338" i="6" s="1"/>
  <c r="G1337" i="6"/>
  <c r="H1337" i="6" s="1"/>
  <c r="G1336" i="6"/>
  <c r="H1336" i="6" s="1"/>
  <c r="H1335" i="6"/>
  <c r="G1335" i="6"/>
  <c r="G1334" i="6"/>
  <c r="H1334" i="6" s="1"/>
  <c r="G1333" i="6"/>
  <c r="H1333" i="6" s="1"/>
  <c r="G1332" i="6"/>
  <c r="H1332" i="6" s="1"/>
  <c r="H1331" i="6"/>
  <c r="G1331" i="6"/>
  <c r="H1330" i="6"/>
  <c r="G1330" i="6"/>
  <c r="G1329" i="6"/>
  <c r="H1329" i="6" s="1"/>
  <c r="G1328" i="6"/>
  <c r="H1328" i="6" s="1"/>
  <c r="G1327" i="6"/>
  <c r="H1327" i="6" s="1"/>
  <c r="G1326" i="6"/>
  <c r="H1326" i="6" s="1"/>
  <c r="G1325" i="6"/>
  <c r="H1325" i="6" s="1"/>
  <c r="G1324" i="6"/>
  <c r="H1324" i="6" s="1"/>
  <c r="G1323" i="6"/>
  <c r="H1323" i="6" s="1"/>
  <c r="G1322" i="6"/>
  <c r="H1322" i="6" s="1"/>
  <c r="G1321" i="6"/>
  <c r="H1321" i="6" s="1"/>
  <c r="G1320" i="6"/>
  <c r="H1320" i="6" s="1"/>
  <c r="G1319" i="6"/>
  <c r="H1319" i="6" s="1"/>
  <c r="G1318" i="6"/>
  <c r="H1318" i="6" s="1"/>
  <c r="G1317" i="6"/>
  <c r="H1317" i="6" s="1"/>
  <c r="H1316" i="6"/>
  <c r="G1316" i="6"/>
  <c r="G1315" i="6"/>
  <c r="H1315" i="6" s="1"/>
  <c r="G1314" i="6"/>
  <c r="H1314" i="6" s="1"/>
  <c r="G1313" i="6"/>
  <c r="H1313" i="6" s="1"/>
  <c r="H1312" i="6"/>
  <c r="G1312" i="6"/>
  <c r="G1311" i="6"/>
  <c r="H1311" i="6" s="1"/>
  <c r="G1310" i="6"/>
  <c r="H1310" i="6" s="1"/>
  <c r="G1309" i="6"/>
  <c r="H1309" i="6" s="1"/>
  <c r="H1308" i="6"/>
  <c r="G1308" i="6"/>
  <c r="H1307" i="6"/>
  <c r="G1307" i="6"/>
  <c r="G1306" i="6"/>
  <c r="H1306" i="6" s="1"/>
  <c r="G1305" i="6"/>
  <c r="H1305" i="6" s="1"/>
  <c r="G1304" i="6"/>
  <c r="H1304" i="6" s="1"/>
  <c r="G1303" i="6"/>
  <c r="H1303" i="6" s="1"/>
  <c r="G1302" i="6"/>
  <c r="H1302" i="6" s="1"/>
  <c r="G1301" i="6"/>
  <c r="H1301" i="6" s="1"/>
  <c r="G1300" i="6"/>
  <c r="H1300" i="6" s="1"/>
  <c r="G1299" i="6"/>
  <c r="H1299" i="6" s="1"/>
  <c r="H1298" i="6"/>
  <c r="G1298" i="6"/>
  <c r="G1297" i="6"/>
  <c r="H1297" i="6" s="1"/>
  <c r="G1296" i="6"/>
  <c r="H1296" i="6" s="1"/>
  <c r="G1295" i="6"/>
  <c r="H1295" i="6" s="1"/>
  <c r="H1294" i="6"/>
  <c r="G1294" i="6"/>
  <c r="G1293" i="6"/>
  <c r="H1293" i="6" s="1"/>
  <c r="G1292" i="6"/>
  <c r="H1292" i="6" s="1"/>
  <c r="G1291" i="6"/>
  <c r="H1291" i="6" s="1"/>
  <c r="H1290" i="6"/>
  <c r="G1290" i="6"/>
  <c r="G1289" i="6"/>
  <c r="H1289" i="6" s="1"/>
  <c r="G1288" i="6"/>
  <c r="H1288" i="6" s="1"/>
  <c r="G1287" i="6"/>
  <c r="H1287" i="6" s="1"/>
  <c r="G1286" i="6"/>
  <c r="H1286" i="6" s="1"/>
  <c r="G1285" i="6"/>
  <c r="H1285" i="6" s="1"/>
  <c r="H1284" i="6"/>
  <c r="G1284" i="6"/>
  <c r="G1283" i="6"/>
  <c r="H1283" i="6" s="1"/>
  <c r="G1282" i="6"/>
  <c r="H1282" i="6" s="1"/>
  <c r="G1281" i="6"/>
  <c r="H1281" i="6" s="1"/>
  <c r="G1280" i="6"/>
  <c r="H1280" i="6" s="1"/>
  <c r="G1279" i="6"/>
  <c r="H1279" i="6" s="1"/>
  <c r="G1278" i="6"/>
  <c r="H1278" i="6" s="1"/>
  <c r="G1277" i="6"/>
  <c r="H1277" i="6" s="1"/>
  <c r="G1276" i="6"/>
  <c r="H1276" i="6" s="1"/>
  <c r="H1275" i="6"/>
  <c r="G1275" i="6"/>
  <c r="G1274" i="6"/>
  <c r="H1274" i="6" s="1"/>
  <c r="G1273" i="6"/>
  <c r="H1273" i="6" s="1"/>
  <c r="G1272" i="6"/>
  <c r="H1272" i="6" s="1"/>
  <c r="H1271" i="6"/>
  <c r="G1271" i="6"/>
  <c r="G1270" i="6"/>
  <c r="H1270" i="6" s="1"/>
  <c r="G1269" i="6"/>
  <c r="H1269" i="6" s="1"/>
  <c r="G1268" i="6"/>
  <c r="H1268" i="6" s="1"/>
  <c r="H1267" i="6"/>
  <c r="G1267" i="6"/>
  <c r="H1266" i="6"/>
  <c r="G1266" i="6"/>
  <c r="G1265" i="6"/>
  <c r="H1265" i="6" s="1"/>
  <c r="G1264" i="6"/>
  <c r="H1264" i="6" s="1"/>
  <c r="G1263" i="6"/>
  <c r="H1263" i="6" s="1"/>
  <c r="G1262" i="6"/>
  <c r="H1262" i="6" s="1"/>
  <c r="G1261" i="6"/>
  <c r="H1261" i="6" s="1"/>
  <c r="G1260" i="6"/>
  <c r="H1260" i="6" s="1"/>
  <c r="G1259" i="6"/>
  <c r="H1259" i="6" s="1"/>
  <c r="G1258" i="6"/>
  <c r="H1258" i="6" s="1"/>
  <c r="G1257" i="6"/>
  <c r="H1257" i="6" s="1"/>
  <c r="G1256" i="6"/>
  <c r="H1256" i="6" s="1"/>
  <c r="G1255" i="6"/>
  <c r="H1255" i="6" s="1"/>
  <c r="G1254" i="6"/>
  <c r="H1254" i="6" s="1"/>
  <c r="G1253" i="6"/>
  <c r="H1253" i="6" s="1"/>
  <c r="H1252" i="6"/>
  <c r="G1252" i="6"/>
  <c r="G1251" i="6"/>
  <c r="H1251" i="6" s="1"/>
  <c r="G1250" i="6"/>
  <c r="H1250" i="6" s="1"/>
  <c r="G1249" i="6"/>
  <c r="H1249" i="6" s="1"/>
  <c r="H1248" i="6"/>
  <c r="G1248" i="6"/>
  <c r="G1247" i="6"/>
  <c r="H1247" i="6" s="1"/>
  <c r="G1246" i="6"/>
  <c r="H1246" i="6" s="1"/>
  <c r="G1245" i="6"/>
  <c r="H1245" i="6" s="1"/>
  <c r="G1244" i="6"/>
  <c r="H1244" i="6" s="1"/>
  <c r="H1243" i="6"/>
  <c r="G1243" i="6"/>
  <c r="G1242" i="6"/>
  <c r="H1242" i="6" s="1"/>
  <c r="G1241" i="6"/>
  <c r="H1241" i="6" s="1"/>
  <c r="G1240" i="6"/>
  <c r="H1240" i="6" s="1"/>
  <c r="G1239" i="6"/>
  <c r="H1239" i="6" s="1"/>
  <c r="G1238" i="6"/>
  <c r="H1238" i="6" s="1"/>
  <c r="G1237" i="6"/>
  <c r="H1237" i="6" s="1"/>
  <c r="G1236" i="6"/>
  <c r="H1236" i="6" s="1"/>
  <c r="H1235" i="6"/>
  <c r="G1235" i="6"/>
  <c r="H1234" i="6"/>
  <c r="G1234" i="6"/>
  <c r="G1233" i="6"/>
  <c r="H1233" i="6" s="1"/>
  <c r="G1232" i="6"/>
  <c r="H1232" i="6" s="1"/>
  <c r="G1231" i="6"/>
  <c r="H1231" i="6" s="1"/>
  <c r="H1230" i="6"/>
  <c r="G1230" i="6"/>
  <c r="G1229" i="6"/>
  <c r="H1229" i="6" s="1"/>
  <c r="G1228" i="6"/>
  <c r="H1228" i="6" s="1"/>
  <c r="G1227" i="6"/>
  <c r="H1227" i="6" s="1"/>
  <c r="G1226" i="6"/>
  <c r="H1226" i="6" s="1"/>
  <c r="G1225" i="6"/>
  <c r="H1225" i="6" s="1"/>
  <c r="G1224" i="6"/>
  <c r="H1224" i="6" s="1"/>
  <c r="G1223" i="6"/>
  <c r="H1223" i="6" s="1"/>
  <c r="G1222" i="6"/>
  <c r="H1222" i="6" s="1"/>
  <c r="G1221" i="6"/>
  <c r="H1221" i="6" s="1"/>
  <c r="H1220" i="6"/>
  <c r="G1220" i="6"/>
  <c r="G1219" i="6"/>
  <c r="H1219" i="6" s="1"/>
  <c r="G1218" i="6"/>
  <c r="H1218" i="6" s="1"/>
  <c r="G1217" i="6"/>
  <c r="H1217" i="6" s="1"/>
  <c r="H1216" i="6"/>
  <c r="G1216" i="6"/>
  <c r="G1215" i="6"/>
  <c r="H1215" i="6" s="1"/>
  <c r="G1214" i="6"/>
  <c r="H1214" i="6" s="1"/>
  <c r="G1213" i="6"/>
  <c r="H1213" i="6" s="1"/>
  <c r="H1212" i="6"/>
  <c r="G1212" i="6"/>
  <c r="H1211" i="6"/>
  <c r="G1211" i="6"/>
  <c r="G1210" i="6"/>
  <c r="H1210" i="6" s="1"/>
  <c r="G1209" i="6"/>
  <c r="H1209" i="6" s="1"/>
  <c r="G1208" i="6"/>
  <c r="H1208" i="6" s="1"/>
  <c r="G1207" i="6"/>
  <c r="H1207" i="6" s="1"/>
  <c r="G1206" i="6"/>
  <c r="H1206" i="6" s="1"/>
  <c r="G1205" i="6"/>
  <c r="H1205" i="6" s="1"/>
  <c r="G1204" i="6"/>
  <c r="H1204" i="6" s="1"/>
  <c r="G1203" i="6"/>
  <c r="H1203" i="6" s="1"/>
  <c r="H1202" i="6"/>
  <c r="G1202" i="6"/>
  <c r="G1201" i="6"/>
  <c r="H1201" i="6" s="1"/>
  <c r="G1200" i="6"/>
  <c r="H1200" i="6" s="1"/>
  <c r="G1199" i="6"/>
  <c r="H1199" i="6" s="1"/>
  <c r="H1198" i="6"/>
  <c r="G1198" i="6"/>
  <c r="G1197" i="6"/>
  <c r="H1197" i="6" s="1"/>
  <c r="G1196" i="6"/>
  <c r="H1196" i="6" s="1"/>
  <c r="G1195" i="6"/>
  <c r="H1195" i="6" s="1"/>
  <c r="H1194" i="6"/>
  <c r="G1194" i="6"/>
  <c r="G1193" i="6"/>
  <c r="H1193" i="6" s="1"/>
  <c r="G1192" i="6"/>
  <c r="H1192" i="6" s="1"/>
  <c r="G1191" i="6"/>
  <c r="H1191" i="6" s="1"/>
  <c r="H1190" i="6"/>
  <c r="G1190" i="6"/>
  <c r="G1189" i="6"/>
  <c r="H1189" i="6" s="1"/>
  <c r="H1188" i="6"/>
  <c r="G1188" i="6"/>
  <c r="G1187" i="6"/>
  <c r="H1187" i="6" s="1"/>
  <c r="H1186" i="6"/>
  <c r="G1186" i="6"/>
  <c r="G1185" i="6"/>
  <c r="H1185" i="6" s="1"/>
  <c r="G1184" i="6"/>
  <c r="H1184" i="6" s="1"/>
  <c r="G1183" i="6"/>
  <c r="H1183" i="6" s="1"/>
  <c r="G1182" i="6"/>
  <c r="H1182" i="6" s="1"/>
  <c r="G1181" i="6"/>
  <c r="H1181" i="6" s="1"/>
  <c r="H1180" i="6"/>
  <c r="G1180" i="6"/>
  <c r="H1179" i="6"/>
  <c r="G1179" i="6"/>
  <c r="G1178" i="6"/>
  <c r="H1178" i="6" s="1"/>
  <c r="G1177" i="6"/>
  <c r="H1177" i="6" s="1"/>
  <c r="G1176" i="6"/>
  <c r="H1176" i="6" s="1"/>
  <c r="H1175" i="6"/>
  <c r="G1175" i="6"/>
  <c r="G1174" i="6"/>
  <c r="H1174" i="6" s="1"/>
  <c r="G1173" i="6"/>
  <c r="H1173" i="6" s="1"/>
  <c r="G1172" i="6"/>
  <c r="H1172" i="6" s="1"/>
  <c r="G1171" i="6"/>
  <c r="H1171" i="6" s="1"/>
  <c r="H1170" i="6"/>
  <c r="G1170" i="6"/>
  <c r="G1169" i="6"/>
  <c r="H1169" i="6" s="1"/>
  <c r="G1168" i="6"/>
  <c r="H1168" i="6" s="1"/>
  <c r="G1167" i="6"/>
  <c r="H1167" i="6" s="1"/>
  <c r="G1166" i="6"/>
  <c r="H1166" i="6" s="1"/>
  <c r="G1165" i="6"/>
  <c r="H1165" i="6" s="1"/>
  <c r="G1164" i="6"/>
  <c r="H1164" i="6" s="1"/>
  <c r="H1163" i="6"/>
  <c r="G1163" i="6"/>
  <c r="G1162" i="6"/>
  <c r="H1162" i="6" s="1"/>
  <c r="H1161" i="6"/>
  <c r="G1161" i="6"/>
  <c r="G1160" i="6"/>
  <c r="H1160" i="6" s="1"/>
  <c r="G1159" i="6"/>
  <c r="H1159" i="6" s="1"/>
  <c r="G1158" i="6"/>
  <c r="H1158" i="6" s="1"/>
  <c r="H1157" i="6"/>
  <c r="G1157" i="6"/>
  <c r="G1156" i="6"/>
  <c r="H1156" i="6" s="1"/>
  <c r="H1155" i="6"/>
  <c r="G1155" i="6"/>
  <c r="H1154" i="6"/>
  <c r="G1154" i="6"/>
  <c r="H1153" i="6"/>
  <c r="G1153" i="6"/>
  <c r="G1152" i="6"/>
  <c r="H1152" i="6" s="1"/>
  <c r="H1151" i="6"/>
  <c r="G1151" i="6"/>
  <c r="G1150" i="6"/>
  <c r="H1150" i="6" s="1"/>
  <c r="H1149" i="6"/>
  <c r="G1149" i="6"/>
  <c r="G1148" i="6"/>
  <c r="H1148" i="6" s="1"/>
  <c r="G1147" i="6"/>
  <c r="H1147" i="6" s="1"/>
  <c r="H1146" i="6"/>
  <c r="G1146" i="6"/>
  <c r="H1145" i="6"/>
  <c r="G1145" i="6"/>
  <c r="G1144" i="6"/>
  <c r="H1144" i="6" s="1"/>
  <c r="H1143" i="6"/>
  <c r="G1143" i="6"/>
  <c r="H1142" i="6"/>
  <c r="G1142" i="6"/>
  <c r="H1141" i="6"/>
  <c r="G1141" i="6"/>
  <c r="G1140" i="6"/>
  <c r="H1140" i="6" s="1"/>
  <c r="G1139" i="6"/>
  <c r="H1139" i="6" s="1"/>
  <c r="G1138" i="6"/>
  <c r="H1138" i="6" s="1"/>
  <c r="H1137" i="6"/>
  <c r="F1137" i="6"/>
  <c r="G1137" i="6" s="1"/>
  <c r="G1136" i="6"/>
  <c r="H1136" i="6" s="1"/>
  <c r="G1135" i="6"/>
  <c r="H1135" i="6" s="1"/>
  <c r="H1134" i="6"/>
  <c r="G1134" i="6"/>
  <c r="G1133" i="6"/>
  <c r="H1133" i="6" s="1"/>
  <c r="G1132" i="6"/>
  <c r="H1132" i="6" s="1"/>
  <c r="G1131" i="6"/>
  <c r="H1131" i="6" s="1"/>
  <c r="G1130" i="6"/>
  <c r="H1130" i="6" s="1"/>
  <c r="G1129" i="6"/>
  <c r="H1129" i="6" s="1"/>
  <c r="G1128" i="6"/>
  <c r="H1128" i="6" s="1"/>
  <c r="H1127" i="6"/>
  <c r="G1127" i="6"/>
  <c r="G1126" i="6"/>
  <c r="H1126" i="6" s="1"/>
  <c r="G1125" i="6"/>
  <c r="H1125" i="6" s="1"/>
  <c r="G1124" i="6"/>
  <c r="H1124" i="6" s="1"/>
  <c r="H1123" i="6"/>
  <c r="G1123" i="6"/>
  <c r="H1122" i="6"/>
  <c r="G1122" i="6"/>
  <c r="G1121" i="6"/>
  <c r="H1121" i="6" s="1"/>
  <c r="G1120" i="6"/>
  <c r="H1120" i="6" s="1"/>
  <c r="G1119" i="6"/>
  <c r="H1119" i="6" s="1"/>
  <c r="H1118" i="6"/>
  <c r="G1118" i="6"/>
  <c r="G1117" i="6"/>
  <c r="H1117" i="6" s="1"/>
  <c r="G1116" i="6"/>
  <c r="H1116" i="6" s="1"/>
  <c r="G1115" i="6"/>
  <c r="H1115" i="6" s="1"/>
  <c r="G1114" i="6"/>
  <c r="H1114" i="6" s="1"/>
  <c r="G1113" i="6"/>
  <c r="H1113" i="6" s="1"/>
  <c r="G1112" i="6"/>
  <c r="H1112" i="6" s="1"/>
  <c r="H1111" i="6"/>
  <c r="G1111" i="6"/>
  <c r="G1110" i="6"/>
  <c r="H1110" i="6" s="1"/>
  <c r="G1109" i="6"/>
  <c r="H1109" i="6" s="1"/>
  <c r="G1108" i="6"/>
  <c r="H1108" i="6" s="1"/>
  <c r="H1107" i="6"/>
  <c r="G1107" i="6"/>
  <c r="H1106" i="6"/>
  <c r="G1106" i="6"/>
  <c r="G1105" i="6"/>
  <c r="H1105" i="6" s="1"/>
  <c r="G1104" i="6"/>
  <c r="H1104" i="6" s="1"/>
  <c r="G1103" i="6"/>
  <c r="H1103" i="6" s="1"/>
  <c r="H1102" i="6"/>
  <c r="G1102" i="6"/>
  <c r="F1102" i="6"/>
  <c r="G1101" i="6"/>
  <c r="H1101" i="6" s="1"/>
  <c r="G1100" i="6"/>
  <c r="H1100" i="6" s="1"/>
  <c r="F1100" i="6"/>
  <c r="G1099" i="6"/>
  <c r="H1099" i="6" s="1"/>
  <c r="G1098" i="6"/>
  <c r="H1098" i="6" s="1"/>
  <c r="G1097" i="6"/>
  <c r="H1097" i="6" s="1"/>
  <c r="H1096" i="6"/>
  <c r="G1096" i="6"/>
  <c r="H1095" i="6"/>
  <c r="G1095" i="6"/>
  <c r="G1094" i="6"/>
  <c r="H1094" i="6" s="1"/>
  <c r="G1093" i="6"/>
  <c r="H1093" i="6" s="1"/>
  <c r="G1092" i="6"/>
  <c r="H1092" i="6" s="1"/>
  <c r="H1091" i="6"/>
  <c r="G1091" i="6"/>
  <c r="G1090" i="6"/>
  <c r="H1090" i="6" s="1"/>
  <c r="G1089" i="6"/>
  <c r="H1089" i="6" s="1"/>
  <c r="G1088" i="6"/>
  <c r="H1088" i="6" s="1"/>
  <c r="F1088" i="6"/>
  <c r="H1087" i="6"/>
  <c r="G1087" i="6"/>
  <c r="G1086" i="6"/>
  <c r="H1086" i="6" s="1"/>
  <c r="H1085" i="6"/>
  <c r="G1085" i="6"/>
  <c r="G1084" i="6"/>
  <c r="H1084" i="6" s="1"/>
  <c r="H1083" i="6"/>
  <c r="G1083" i="6"/>
  <c r="G1082" i="6"/>
  <c r="H1082" i="6" s="1"/>
  <c r="G1081" i="6"/>
  <c r="H1081" i="6" s="1"/>
  <c r="G1080" i="6"/>
  <c r="H1080" i="6" s="1"/>
  <c r="H1079" i="6"/>
  <c r="G1079" i="6"/>
  <c r="G1078" i="6"/>
  <c r="H1078" i="6" s="1"/>
  <c r="H1077" i="6"/>
  <c r="G1077" i="6"/>
  <c r="H1076" i="6"/>
  <c r="G1076" i="6"/>
  <c r="H1075" i="6"/>
  <c r="G1075" i="6"/>
  <c r="G1074" i="6"/>
  <c r="H1074" i="6" s="1"/>
  <c r="H1073" i="6"/>
  <c r="G1073" i="6"/>
  <c r="G1072" i="6"/>
  <c r="H1072" i="6" s="1"/>
  <c r="H1071" i="6"/>
  <c r="G1071" i="6"/>
  <c r="G1070" i="6"/>
  <c r="H1070" i="6" s="1"/>
  <c r="G1069" i="6"/>
  <c r="H1069" i="6" s="1"/>
  <c r="H1068" i="6"/>
  <c r="G1068" i="6"/>
  <c r="H1067" i="6"/>
  <c r="G1067" i="6"/>
  <c r="G1066" i="6"/>
  <c r="H1066" i="6" s="1"/>
  <c r="H1065" i="6"/>
  <c r="G1065" i="6"/>
  <c r="H1064" i="6"/>
  <c r="G1064" i="6"/>
  <c r="H1063" i="6"/>
  <c r="G1063" i="6"/>
  <c r="G1062" i="6"/>
  <c r="H1062" i="6" s="1"/>
  <c r="G1061" i="6"/>
  <c r="H1061" i="6" s="1"/>
  <c r="G1060" i="6"/>
  <c r="H1060" i="6" s="1"/>
  <c r="H1059" i="6"/>
  <c r="G1059" i="6"/>
  <c r="G1058" i="6"/>
  <c r="H1058" i="6" s="1"/>
  <c r="G1057" i="6"/>
  <c r="H1057" i="6" s="1"/>
  <c r="H1056" i="6"/>
  <c r="G1056" i="6"/>
  <c r="H1055" i="6"/>
  <c r="G1055" i="6"/>
  <c r="G1054" i="6"/>
  <c r="H1054" i="6" s="1"/>
  <c r="H1053" i="6"/>
  <c r="G1053" i="6"/>
  <c r="G1052" i="6"/>
  <c r="H1052" i="6" s="1"/>
  <c r="H1051" i="6"/>
  <c r="G1051" i="6"/>
  <c r="G1050" i="6"/>
  <c r="H1050" i="6" s="1"/>
  <c r="G1049" i="6"/>
  <c r="H1049" i="6" s="1"/>
  <c r="G1048" i="6"/>
  <c r="H1048" i="6" s="1"/>
  <c r="H1047" i="6"/>
  <c r="G1047" i="6"/>
  <c r="G1046" i="6"/>
  <c r="H1046" i="6" s="1"/>
  <c r="H1045" i="6"/>
  <c r="G1045" i="6"/>
  <c r="H1044" i="6"/>
  <c r="G1044" i="6"/>
  <c r="H1043" i="6"/>
  <c r="G1043" i="6"/>
  <c r="G1042" i="6"/>
  <c r="H1042" i="6" s="1"/>
  <c r="H1041" i="6"/>
  <c r="G1041" i="6"/>
  <c r="G1040" i="6"/>
  <c r="H1040" i="6" s="1"/>
  <c r="H1039" i="6"/>
  <c r="G1039" i="6"/>
  <c r="G1038" i="6"/>
  <c r="H1038" i="6" s="1"/>
  <c r="G1037" i="6"/>
  <c r="H1037" i="6" s="1"/>
  <c r="H1036" i="6"/>
  <c r="G1036" i="6"/>
  <c r="H1035" i="6"/>
  <c r="G1035" i="6"/>
  <c r="G1034" i="6"/>
  <c r="H1034" i="6" s="1"/>
  <c r="H1033" i="6"/>
  <c r="G1033" i="6"/>
  <c r="H1032" i="6"/>
  <c r="G1032" i="6"/>
  <c r="H1031" i="6"/>
  <c r="G1031" i="6"/>
  <c r="G1030" i="6"/>
  <c r="H1030" i="6" s="1"/>
  <c r="G1029" i="6"/>
  <c r="H1029" i="6" s="1"/>
  <c r="G1028" i="6"/>
  <c r="H1028" i="6" s="1"/>
  <c r="H1027" i="6"/>
  <c r="G1027" i="6"/>
  <c r="G1026" i="6"/>
  <c r="H1026" i="6" s="1"/>
  <c r="G1025" i="6"/>
  <c r="H1025" i="6" s="1"/>
  <c r="H1024" i="6"/>
  <c r="G1024" i="6"/>
  <c r="H1023" i="6"/>
  <c r="G1023" i="6"/>
  <c r="G1022" i="6"/>
  <c r="H1022" i="6" s="1"/>
  <c r="H1021" i="6"/>
  <c r="G1021" i="6"/>
  <c r="G1020" i="6"/>
  <c r="H1020" i="6" s="1"/>
  <c r="H1019" i="6"/>
  <c r="G1019" i="6"/>
  <c r="G1018" i="6"/>
  <c r="H1018" i="6" s="1"/>
  <c r="G1017" i="6"/>
  <c r="H1017" i="6" s="1"/>
  <c r="G1016" i="6"/>
  <c r="H1016" i="6" s="1"/>
  <c r="H1015" i="6"/>
  <c r="G1015" i="6"/>
  <c r="G1014" i="6"/>
  <c r="H1014" i="6" s="1"/>
  <c r="H1013" i="6"/>
  <c r="G1013" i="6"/>
  <c r="H1012" i="6"/>
  <c r="G1012" i="6"/>
  <c r="H1011" i="6"/>
  <c r="G1011" i="6"/>
  <c r="G1010" i="6"/>
  <c r="H1010" i="6" s="1"/>
  <c r="H1009" i="6"/>
  <c r="G1009" i="6"/>
  <c r="G1008" i="6"/>
  <c r="H1008" i="6" s="1"/>
  <c r="H1007" i="6"/>
  <c r="G1007" i="6"/>
  <c r="G1006" i="6"/>
  <c r="H1006" i="6" s="1"/>
  <c r="G1005" i="6"/>
  <c r="H1005" i="6" s="1"/>
  <c r="H1004" i="6"/>
  <c r="G1004" i="6"/>
  <c r="H1003" i="6"/>
  <c r="G1003" i="6"/>
  <c r="G1002" i="6"/>
  <c r="H1002" i="6" s="1"/>
  <c r="H1001" i="6"/>
  <c r="G1001" i="6"/>
  <c r="H1000" i="6"/>
  <c r="G1000" i="6"/>
  <c r="H999" i="6"/>
  <c r="G999" i="6"/>
  <c r="G998" i="6"/>
  <c r="H998" i="6" s="1"/>
  <c r="G997" i="6"/>
  <c r="H997" i="6" s="1"/>
  <c r="G996" i="6"/>
  <c r="H996" i="6" s="1"/>
  <c r="H995" i="6"/>
  <c r="G995" i="6"/>
  <c r="G994" i="6"/>
  <c r="H994" i="6" s="1"/>
  <c r="G993" i="6"/>
  <c r="H993" i="6" s="1"/>
  <c r="H992" i="6"/>
  <c r="G992" i="6"/>
  <c r="H991" i="6"/>
  <c r="G991" i="6"/>
  <c r="G990" i="6"/>
  <c r="H990" i="6" s="1"/>
  <c r="H989" i="6"/>
  <c r="G989" i="6"/>
  <c r="G988" i="6"/>
  <c r="H988" i="6" s="1"/>
  <c r="H987" i="6"/>
  <c r="G987" i="6"/>
  <c r="G986" i="6"/>
  <c r="H986" i="6" s="1"/>
  <c r="G985" i="6"/>
  <c r="H985" i="6" s="1"/>
  <c r="G984" i="6"/>
  <c r="H984" i="6" s="1"/>
  <c r="H983" i="6"/>
  <c r="G983" i="6"/>
  <c r="G982" i="6"/>
  <c r="H982" i="6" s="1"/>
  <c r="H981" i="6"/>
  <c r="G981" i="6"/>
  <c r="H980" i="6"/>
  <c r="G980" i="6"/>
  <c r="H979" i="6"/>
  <c r="G979" i="6"/>
  <c r="G978" i="6"/>
  <c r="H978" i="6" s="1"/>
  <c r="H977" i="6"/>
  <c r="G977" i="6"/>
  <c r="G976" i="6"/>
  <c r="H976" i="6" s="1"/>
  <c r="H975" i="6"/>
  <c r="G975" i="6"/>
  <c r="G974" i="6"/>
  <c r="H974" i="6" s="1"/>
  <c r="G973" i="6"/>
  <c r="H973" i="6" s="1"/>
  <c r="H972" i="6"/>
  <c r="G972" i="6"/>
  <c r="H971" i="6"/>
  <c r="G971" i="6"/>
  <c r="G970" i="6"/>
  <c r="H970" i="6" s="1"/>
  <c r="H969" i="6"/>
  <c r="G969" i="6"/>
  <c r="H968" i="6"/>
  <c r="G968" i="6"/>
  <c r="H967" i="6"/>
  <c r="G967" i="6"/>
  <c r="G966" i="6"/>
  <c r="H966" i="6" s="1"/>
  <c r="G965" i="6"/>
  <c r="H965" i="6" s="1"/>
  <c r="G964" i="6"/>
  <c r="H964" i="6" s="1"/>
  <c r="H963" i="6"/>
  <c r="G963" i="6"/>
  <c r="G962" i="6"/>
  <c r="H962" i="6" s="1"/>
  <c r="G961" i="6"/>
  <c r="H961" i="6" s="1"/>
  <c r="H960" i="6"/>
  <c r="G960" i="6"/>
  <c r="H959" i="6"/>
  <c r="G959" i="6"/>
  <c r="G958" i="6"/>
  <c r="H958" i="6" s="1"/>
  <c r="H957" i="6"/>
  <c r="G957" i="6"/>
  <c r="G956" i="6"/>
  <c r="H956" i="6" s="1"/>
  <c r="H955" i="6"/>
  <c r="G955" i="6"/>
  <c r="G954" i="6"/>
  <c r="H954" i="6" s="1"/>
  <c r="G953" i="6"/>
  <c r="H953" i="6" s="1"/>
  <c r="G952" i="6"/>
  <c r="H952" i="6" s="1"/>
  <c r="H951" i="6"/>
  <c r="G951" i="6"/>
  <c r="G950" i="6"/>
  <c r="H950" i="6" s="1"/>
  <c r="H949" i="6"/>
  <c r="G949" i="6"/>
  <c r="H948" i="6"/>
  <c r="G948" i="6"/>
  <c r="H947" i="6"/>
  <c r="G947" i="6"/>
  <c r="G946" i="6"/>
  <c r="H946" i="6" s="1"/>
  <c r="H945" i="6"/>
  <c r="G945" i="6"/>
  <c r="G944" i="6"/>
  <c r="H944" i="6" s="1"/>
  <c r="H943" i="6"/>
  <c r="G943" i="6"/>
  <c r="G942" i="6"/>
  <c r="H942" i="6" s="1"/>
  <c r="G941" i="6"/>
  <c r="H941" i="6" s="1"/>
  <c r="H940" i="6"/>
  <c r="G940" i="6"/>
  <c r="H939" i="6"/>
  <c r="G939" i="6"/>
  <c r="G938" i="6"/>
  <c r="H938" i="6" s="1"/>
  <c r="G937" i="6"/>
  <c r="H937" i="6" s="1"/>
  <c r="H936" i="6"/>
  <c r="G936" i="6"/>
  <c r="H935" i="6"/>
  <c r="G935" i="6"/>
  <c r="G934" i="6"/>
  <c r="H934" i="6" s="1"/>
  <c r="G933" i="6"/>
  <c r="H933" i="6" s="1"/>
  <c r="H932" i="6"/>
  <c r="G932" i="6"/>
  <c r="H931" i="6"/>
  <c r="G931" i="6"/>
  <c r="G930" i="6"/>
  <c r="H930" i="6" s="1"/>
  <c r="G929" i="6"/>
  <c r="H929" i="6" s="1"/>
  <c r="H928" i="6"/>
  <c r="G928" i="6"/>
  <c r="H927" i="6"/>
  <c r="G927" i="6"/>
  <c r="G926" i="6"/>
  <c r="H926" i="6" s="1"/>
  <c r="G925" i="6"/>
  <c r="H925" i="6" s="1"/>
  <c r="H924" i="6"/>
  <c r="G924" i="6"/>
  <c r="H923" i="6"/>
  <c r="G923" i="6"/>
  <c r="G922" i="6"/>
  <c r="H922" i="6" s="1"/>
  <c r="G921" i="6"/>
  <c r="H921" i="6" s="1"/>
  <c r="H920" i="6"/>
  <c r="G920" i="6"/>
  <c r="H919" i="6"/>
  <c r="G919" i="6"/>
  <c r="G918" i="6"/>
  <c r="H918" i="6" s="1"/>
  <c r="G917" i="6"/>
  <c r="H917" i="6" s="1"/>
  <c r="H916" i="6"/>
  <c r="G916" i="6"/>
  <c r="H915" i="6"/>
  <c r="G915" i="6"/>
  <c r="G914" i="6"/>
  <c r="H914" i="6" s="1"/>
  <c r="G913" i="6"/>
  <c r="H913" i="6" s="1"/>
  <c r="H912" i="6"/>
  <c r="G912" i="6"/>
  <c r="H911" i="6"/>
  <c r="G911" i="6"/>
  <c r="G910" i="6"/>
  <c r="H910" i="6" s="1"/>
  <c r="G909" i="6"/>
  <c r="H909" i="6" s="1"/>
  <c r="H908" i="6"/>
  <c r="G908" i="6"/>
  <c r="H907" i="6"/>
  <c r="G907" i="6"/>
  <c r="G906" i="6"/>
  <c r="H906" i="6" s="1"/>
  <c r="G905" i="6"/>
  <c r="H905" i="6" s="1"/>
  <c r="H904" i="6"/>
  <c r="G904" i="6"/>
  <c r="H903" i="6"/>
  <c r="G903" i="6"/>
  <c r="G902" i="6"/>
  <c r="H902" i="6" s="1"/>
  <c r="G901" i="6"/>
  <c r="H901" i="6" s="1"/>
  <c r="H900" i="6"/>
  <c r="G900" i="6"/>
  <c r="H899" i="6"/>
  <c r="G899" i="6"/>
  <c r="G898" i="6"/>
  <c r="H898" i="6" s="1"/>
  <c r="G897" i="6"/>
  <c r="H897" i="6" s="1"/>
  <c r="H896" i="6"/>
  <c r="G896" i="6"/>
  <c r="H895" i="6"/>
  <c r="G895" i="6"/>
  <c r="G894" i="6"/>
  <c r="H894" i="6" s="1"/>
  <c r="G893" i="6"/>
  <c r="H893" i="6" s="1"/>
  <c r="H892" i="6"/>
  <c r="G892" i="6"/>
  <c r="H891" i="6"/>
  <c r="G891" i="6"/>
  <c r="G890" i="6"/>
  <c r="H890" i="6" s="1"/>
  <c r="G889" i="6"/>
  <c r="H889" i="6" s="1"/>
  <c r="H888" i="6"/>
  <c r="G888" i="6"/>
  <c r="H887" i="6"/>
  <c r="G887" i="6"/>
  <c r="G886" i="6"/>
  <c r="H886" i="6" s="1"/>
  <c r="G885" i="6"/>
  <c r="H885" i="6" s="1"/>
  <c r="H884" i="6"/>
  <c r="G884" i="6"/>
  <c r="H883" i="6"/>
  <c r="G883" i="6"/>
  <c r="G882" i="6"/>
  <c r="H882" i="6" s="1"/>
  <c r="G881" i="6"/>
  <c r="H881" i="6" s="1"/>
  <c r="H880" i="6"/>
  <c r="G880" i="6"/>
  <c r="H879" i="6"/>
  <c r="G879" i="6"/>
  <c r="G878" i="6"/>
  <c r="H878" i="6" s="1"/>
  <c r="G877" i="6"/>
  <c r="H877" i="6" s="1"/>
  <c r="H876" i="6"/>
  <c r="G876" i="6"/>
  <c r="H875" i="6"/>
  <c r="G875" i="6"/>
  <c r="G874" i="6"/>
  <c r="H874" i="6" s="1"/>
  <c r="G873" i="6"/>
  <c r="H873" i="6" s="1"/>
  <c r="H872" i="6"/>
  <c r="G872" i="6"/>
  <c r="H871" i="6"/>
  <c r="G871" i="6"/>
  <c r="G870" i="6"/>
  <c r="H870" i="6" s="1"/>
  <c r="G869" i="6"/>
  <c r="H869" i="6" s="1"/>
  <c r="H868" i="6"/>
  <c r="G868" i="6"/>
  <c r="H867" i="6"/>
  <c r="G867" i="6"/>
  <c r="G866" i="6"/>
  <c r="H866" i="6" s="1"/>
  <c r="G865" i="6"/>
  <c r="H865" i="6" s="1"/>
  <c r="H864" i="6"/>
  <c r="G864" i="6"/>
  <c r="H863" i="6"/>
  <c r="G863" i="6"/>
  <c r="G862" i="6"/>
  <c r="H862" i="6" s="1"/>
  <c r="G861" i="6"/>
  <c r="H861" i="6" s="1"/>
  <c r="H860" i="6"/>
  <c r="G860" i="6"/>
  <c r="H859" i="6"/>
  <c r="G859" i="6"/>
  <c r="G858" i="6"/>
  <c r="H858" i="6" s="1"/>
  <c r="G857" i="6"/>
  <c r="H857" i="6" s="1"/>
  <c r="H856" i="6"/>
  <c r="G856" i="6"/>
  <c r="H855" i="6"/>
  <c r="G855" i="6"/>
  <c r="G854" i="6"/>
  <c r="H854" i="6" s="1"/>
  <c r="G853" i="6"/>
  <c r="H853" i="6" s="1"/>
  <c r="H852" i="6"/>
  <c r="G852" i="6"/>
  <c r="H851" i="6"/>
  <c r="G851" i="6"/>
  <c r="G850" i="6"/>
  <c r="H850" i="6" s="1"/>
  <c r="G849" i="6"/>
  <c r="H849" i="6" s="1"/>
  <c r="H848" i="6"/>
  <c r="G848" i="6"/>
  <c r="H847" i="6"/>
  <c r="G847" i="6"/>
  <c r="G846" i="6"/>
  <c r="H846" i="6" s="1"/>
  <c r="G845" i="6"/>
  <c r="H845" i="6" s="1"/>
  <c r="H844" i="6"/>
  <c r="G844" i="6"/>
  <c r="H843" i="6"/>
  <c r="G843" i="6"/>
  <c r="G842" i="6"/>
  <c r="H842" i="6" s="1"/>
  <c r="G841" i="6"/>
  <c r="H841" i="6" s="1"/>
  <c r="H840" i="6"/>
  <c r="G840" i="6"/>
  <c r="H839" i="6"/>
  <c r="G839" i="6"/>
  <c r="G838" i="6"/>
  <c r="H838" i="6" s="1"/>
  <c r="G837" i="6"/>
  <c r="H837" i="6" s="1"/>
  <c r="H836" i="6"/>
  <c r="G836" i="6"/>
  <c r="H835" i="6"/>
  <c r="G835" i="6"/>
  <c r="G834" i="6"/>
  <c r="H834" i="6" s="1"/>
  <c r="G833" i="6"/>
  <c r="H833" i="6" s="1"/>
  <c r="H832" i="6"/>
  <c r="G832" i="6"/>
  <c r="H831" i="6"/>
  <c r="G831" i="6"/>
  <c r="G830" i="6"/>
  <c r="H830" i="6" s="1"/>
  <c r="G829" i="6"/>
  <c r="H829" i="6" s="1"/>
  <c r="H828" i="6"/>
  <c r="G828" i="6"/>
  <c r="H827" i="6"/>
  <c r="G827" i="6"/>
  <c r="G826" i="6"/>
  <c r="H826" i="6" s="1"/>
  <c r="G825" i="6"/>
  <c r="H825" i="6" s="1"/>
  <c r="H824" i="6"/>
  <c r="G824" i="6"/>
  <c r="H823" i="6"/>
  <c r="G823" i="6"/>
  <c r="G822" i="6"/>
  <c r="H822" i="6" s="1"/>
  <c r="G821" i="6"/>
  <c r="H821" i="6" s="1"/>
  <c r="H820" i="6"/>
  <c r="G820" i="6"/>
  <c r="H819" i="6"/>
  <c r="G819" i="6"/>
  <c r="G818" i="6"/>
  <c r="H818" i="6" s="1"/>
  <c r="G817" i="6"/>
  <c r="H817" i="6" s="1"/>
  <c r="H816" i="6"/>
  <c r="G816" i="6"/>
  <c r="H815" i="6"/>
  <c r="G815" i="6"/>
  <c r="G814" i="6"/>
  <c r="H814" i="6" s="1"/>
  <c r="G813" i="6"/>
  <c r="H813" i="6" s="1"/>
  <c r="H812" i="6"/>
  <c r="G812" i="6"/>
  <c r="H811" i="6"/>
  <c r="G811" i="6"/>
  <c r="G810" i="6"/>
  <c r="H810" i="6" s="1"/>
  <c r="G809" i="6"/>
  <c r="H809" i="6" s="1"/>
  <c r="H808" i="6"/>
  <c r="G808" i="6"/>
  <c r="H807" i="6"/>
  <c r="G807" i="6"/>
  <c r="G806" i="6"/>
  <c r="H806" i="6" s="1"/>
  <c r="G805" i="6"/>
  <c r="H805" i="6" s="1"/>
  <c r="H804" i="6"/>
  <c r="G804" i="6"/>
  <c r="H803" i="6"/>
  <c r="G803" i="6"/>
  <c r="G802" i="6"/>
  <c r="H802" i="6" s="1"/>
  <c r="G801" i="6"/>
  <c r="H801" i="6" s="1"/>
  <c r="H800" i="6"/>
  <c r="G800" i="6"/>
  <c r="H799" i="6"/>
  <c r="G799" i="6"/>
  <c r="G798" i="6"/>
  <c r="H798" i="6" s="1"/>
  <c r="G797" i="6"/>
  <c r="H797" i="6" s="1"/>
  <c r="H796" i="6"/>
  <c r="G796" i="6"/>
  <c r="H795" i="6"/>
  <c r="G795" i="6"/>
  <c r="G794" i="6"/>
  <c r="H794" i="6" s="1"/>
  <c r="G793" i="6"/>
  <c r="H793" i="6" s="1"/>
  <c r="H792" i="6"/>
  <c r="G792" i="6"/>
  <c r="H791" i="6"/>
  <c r="G791" i="6"/>
  <c r="G790" i="6"/>
  <c r="H790" i="6" s="1"/>
  <c r="G789" i="6"/>
  <c r="H789" i="6" s="1"/>
  <c r="H788" i="6"/>
  <c r="G788" i="6"/>
  <c r="H787" i="6"/>
  <c r="G787" i="6"/>
  <c r="G786" i="6"/>
  <c r="H786" i="6" s="1"/>
  <c r="G785" i="6"/>
  <c r="H785" i="6" s="1"/>
  <c r="H784" i="6"/>
  <c r="G784" i="6"/>
  <c r="H783" i="6"/>
  <c r="G783" i="6"/>
  <c r="G782" i="6"/>
  <c r="H782" i="6" s="1"/>
  <c r="G781" i="6"/>
  <c r="H781" i="6" s="1"/>
  <c r="H780" i="6"/>
  <c r="G780" i="6"/>
  <c r="H779" i="6"/>
  <c r="G779" i="6"/>
  <c r="G778" i="6"/>
  <c r="H778" i="6" s="1"/>
  <c r="G777" i="6"/>
  <c r="H777" i="6" s="1"/>
  <c r="H776" i="6"/>
  <c r="G776" i="6"/>
  <c r="H775" i="6"/>
  <c r="G775" i="6"/>
  <c r="G774" i="6"/>
  <c r="H774" i="6" s="1"/>
  <c r="G773" i="6"/>
  <c r="H773" i="6" s="1"/>
  <c r="H772" i="6"/>
  <c r="G772" i="6"/>
  <c r="H771" i="6"/>
  <c r="G771" i="6"/>
  <c r="G770" i="6"/>
  <c r="H770" i="6" s="1"/>
  <c r="G769" i="6"/>
  <c r="H769" i="6" s="1"/>
  <c r="H768" i="6"/>
  <c r="G768" i="6"/>
  <c r="H767" i="6"/>
  <c r="G767" i="6"/>
  <c r="G766" i="6"/>
  <c r="H766" i="6" s="1"/>
  <c r="G765" i="6"/>
  <c r="H765" i="6" s="1"/>
  <c r="H764" i="6"/>
  <c r="G764" i="6"/>
  <c r="H763" i="6"/>
  <c r="G763" i="6"/>
  <c r="G762" i="6"/>
  <c r="H762" i="6" s="1"/>
  <c r="G761" i="6"/>
  <c r="H761" i="6" s="1"/>
  <c r="H760" i="6"/>
  <c r="G760" i="6"/>
  <c r="H759" i="6"/>
  <c r="G759" i="6"/>
  <c r="G758" i="6"/>
  <c r="H758" i="6" s="1"/>
  <c r="G757" i="6"/>
  <c r="H757" i="6" s="1"/>
  <c r="H756" i="6"/>
  <c r="G756" i="6"/>
  <c r="H755" i="6"/>
  <c r="G755" i="6"/>
  <c r="G754" i="6"/>
  <c r="H754" i="6" s="1"/>
  <c r="G753" i="6"/>
  <c r="H753" i="6" s="1"/>
  <c r="H752" i="6"/>
  <c r="G752" i="6"/>
  <c r="H751" i="6"/>
  <c r="G751" i="6"/>
  <c r="G750" i="6"/>
  <c r="H750" i="6" s="1"/>
  <c r="G749" i="6"/>
  <c r="H749" i="6" s="1"/>
  <c r="H748" i="6"/>
  <c r="G748" i="6"/>
  <c r="H747" i="6"/>
  <c r="G747" i="6"/>
  <c r="G746" i="6"/>
  <c r="H746" i="6" s="1"/>
  <c r="G745" i="6"/>
  <c r="H745" i="6" s="1"/>
  <c r="H744" i="6"/>
  <c r="G744" i="6"/>
  <c r="H743" i="6"/>
  <c r="G743" i="6"/>
  <c r="G742" i="6"/>
  <c r="H742" i="6" s="1"/>
  <c r="G741" i="6"/>
  <c r="H741" i="6" s="1"/>
  <c r="H740" i="6"/>
  <c r="G740" i="6"/>
  <c r="H739" i="6"/>
  <c r="G739" i="6"/>
  <c r="G738" i="6"/>
  <c r="H738" i="6" s="1"/>
  <c r="G737" i="6"/>
  <c r="H737" i="6" s="1"/>
  <c r="H736" i="6"/>
  <c r="G736" i="6"/>
  <c r="H735" i="6"/>
  <c r="G735" i="6"/>
  <c r="G734" i="6"/>
  <c r="H734" i="6" s="1"/>
  <c r="G733" i="6"/>
  <c r="H733" i="6" s="1"/>
  <c r="H732" i="6"/>
  <c r="G732" i="6"/>
  <c r="H731" i="6"/>
  <c r="G731" i="6"/>
  <c r="G730" i="6"/>
  <c r="H730" i="6" s="1"/>
  <c r="G729" i="6"/>
  <c r="H729" i="6" s="1"/>
  <c r="H728" i="6"/>
  <c r="G728" i="6"/>
  <c r="H727" i="6"/>
  <c r="G727" i="6"/>
  <c r="G726" i="6"/>
  <c r="H726" i="6" s="1"/>
  <c r="G725" i="6"/>
  <c r="H725" i="6" s="1"/>
  <c r="H724" i="6"/>
  <c r="G724" i="6"/>
  <c r="H723" i="6"/>
  <c r="G723" i="6"/>
  <c r="G722" i="6"/>
  <c r="H722" i="6" s="1"/>
  <c r="G721" i="6"/>
  <c r="H721" i="6" s="1"/>
  <c r="H720" i="6"/>
  <c r="G720" i="6"/>
  <c r="H719" i="6"/>
  <c r="G719" i="6"/>
  <c r="G718" i="6"/>
  <c r="H718" i="6" s="1"/>
  <c r="G717" i="6"/>
  <c r="H717" i="6" s="1"/>
  <c r="H716" i="6"/>
  <c r="G716" i="6"/>
  <c r="H715" i="6"/>
  <c r="G715" i="6"/>
  <c r="G714" i="6"/>
  <c r="H714" i="6" s="1"/>
  <c r="G713" i="6"/>
  <c r="H713" i="6" s="1"/>
  <c r="H712" i="6"/>
  <c r="G712" i="6"/>
  <c r="H711" i="6"/>
  <c r="G711" i="6"/>
  <c r="G710" i="6"/>
  <c r="H710" i="6" s="1"/>
  <c r="G709" i="6"/>
  <c r="H709" i="6" s="1"/>
  <c r="H708" i="6"/>
  <c r="G708" i="6"/>
  <c r="H707" i="6"/>
  <c r="G707" i="6"/>
  <c r="G706" i="6"/>
  <c r="H706" i="6" s="1"/>
  <c r="G705" i="6"/>
  <c r="H705" i="6" s="1"/>
  <c r="H704" i="6"/>
  <c r="G704" i="6"/>
  <c r="H703" i="6"/>
  <c r="G703" i="6"/>
  <c r="G702" i="6"/>
  <c r="H702" i="6" s="1"/>
  <c r="G701" i="6"/>
  <c r="H701" i="6" s="1"/>
  <c r="H700" i="6"/>
  <c r="G700" i="6"/>
  <c r="H699" i="6"/>
  <c r="G699" i="6"/>
  <c r="G698" i="6"/>
  <c r="H698" i="6" s="1"/>
  <c r="G697" i="6"/>
  <c r="H697" i="6" s="1"/>
  <c r="H696" i="6"/>
  <c r="G696" i="6"/>
  <c r="H695" i="6"/>
  <c r="G695" i="6"/>
  <c r="G694" i="6"/>
  <c r="H694" i="6" s="1"/>
  <c r="G693" i="6"/>
  <c r="H693" i="6" s="1"/>
  <c r="H692" i="6"/>
  <c r="G692" i="6"/>
  <c r="H691" i="6"/>
  <c r="G691" i="6"/>
  <c r="G690" i="6"/>
  <c r="H690" i="6" s="1"/>
  <c r="G689" i="6"/>
  <c r="H689" i="6" s="1"/>
  <c r="H688" i="6"/>
  <c r="G688" i="6"/>
  <c r="H687" i="6"/>
  <c r="G687" i="6"/>
  <c r="G686" i="6"/>
  <c r="H686" i="6" s="1"/>
  <c r="G685" i="6"/>
  <c r="H685" i="6" s="1"/>
  <c r="H684" i="6"/>
  <c r="G684" i="6"/>
  <c r="H683" i="6"/>
  <c r="G683" i="6"/>
  <c r="G682" i="6"/>
  <c r="H682" i="6" s="1"/>
  <c r="G681" i="6"/>
  <c r="H681" i="6" s="1"/>
  <c r="H680" i="6"/>
  <c r="G680" i="6"/>
  <c r="H679" i="6"/>
  <c r="G679" i="6"/>
  <c r="G678" i="6"/>
  <c r="H678" i="6" s="1"/>
  <c r="G677" i="6"/>
  <c r="H677" i="6" s="1"/>
  <c r="H676" i="6"/>
  <c r="G676" i="6"/>
  <c r="H675" i="6"/>
  <c r="G675" i="6"/>
  <c r="H674" i="6"/>
  <c r="G674" i="6"/>
  <c r="G673" i="6"/>
  <c r="H673" i="6" s="1"/>
  <c r="H672" i="6"/>
  <c r="G672" i="6"/>
  <c r="G671" i="6"/>
  <c r="H671" i="6" s="1"/>
  <c r="G670" i="6"/>
  <c r="H670" i="6" s="1"/>
  <c r="G669" i="6"/>
  <c r="H669" i="6" s="1"/>
  <c r="H668" i="6"/>
  <c r="G668" i="6"/>
  <c r="G667" i="6"/>
  <c r="H667" i="6" s="1"/>
  <c r="G666" i="6"/>
  <c r="H666" i="6" s="1"/>
  <c r="G665" i="6"/>
  <c r="H665" i="6" s="1"/>
  <c r="H664" i="6"/>
  <c r="G664" i="6"/>
  <c r="G663" i="6"/>
  <c r="H663" i="6" s="1"/>
  <c r="G662" i="6"/>
  <c r="H662" i="6" s="1"/>
  <c r="G661" i="6"/>
  <c r="H661" i="6" s="1"/>
  <c r="H660" i="6"/>
  <c r="G660" i="6"/>
  <c r="H659" i="6"/>
  <c r="G659" i="6"/>
  <c r="G658" i="6"/>
  <c r="H658" i="6" s="1"/>
  <c r="G657" i="6"/>
  <c r="H657" i="6" s="1"/>
  <c r="H656" i="6"/>
  <c r="G656" i="6"/>
  <c r="H655" i="6"/>
  <c r="G655" i="6"/>
  <c r="G654" i="6"/>
  <c r="H654" i="6" s="1"/>
  <c r="G653" i="6"/>
  <c r="H653" i="6" s="1"/>
  <c r="G652" i="6"/>
  <c r="H652" i="6" s="1"/>
  <c r="G651" i="6"/>
  <c r="H651" i="6" s="1"/>
  <c r="H650" i="6"/>
  <c r="G650" i="6"/>
  <c r="G649" i="6"/>
  <c r="H649" i="6" s="1"/>
  <c r="G648" i="6"/>
  <c r="H648" i="6" s="1"/>
  <c r="G647" i="6"/>
  <c r="H647" i="6" s="1"/>
  <c r="H646" i="6"/>
  <c r="G646" i="6"/>
  <c r="G645" i="6"/>
  <c r="H645" i="6" s="1"/>
  <c r="G644" i="6"/>
  <c r="H644" i="6" s="1"/>
  <c r="G643" i="6"/>
  <c r="H643" i="6" s="1"/>
  <c r="H642" i="6"/>
  <c r="G642" i="6"/>
  <c r="G641" i="6"/>
  <c r="H641" i="6" s="1"/>
  <c r="G640" i="6"/>
  <c r="H640" i="6" s="1"/>
  <c r="G639" i="6"/>
  <c r="H639" i="6" s="1"/>
  <c r="G638" i="6"/>
  <c r="H638" i="6" s="1"/>
  <c r="G637" i="6"/>
  <c r="H637" i="6" s="1"/>
  <c r="H636" i="6"/>
  <c r="G636" i="6"/>
  <c r="G635" i="6"/>
  <c r="H635" i="6" s="1"/>
  <c r="G634" i="6"/>
  <c r="H634" i="6" s="1"/>
  <c r="G633" i="6"/>
  <c r="H633" i="6" s="1"/>
  <c r="H632" i="6"/>
  <c r="G632" i="6"/>
  <c r="G631" i="6"/>
  <c r="H631" i="6" s="1"/>
  <c r="G630" i="6"/>
  <c r="H630" i="6" s="1"/>
  <c r="G629" i="6"/>
  <c r="H629" i="6" s="1"/>
  <c r="G628" i="6"/>
  <c r="H628" i="6" s="1"/>
  <c r="H627" i="6"/>
  <c r="G627" i="6"/>
  <c r="G626" i="6"/>
  <c r="H626" i="6" s="1"/>
  <c r="G625" i="6"/>
  <c r="H625" i="6" s="1"/>
  <c r="G624" i="6"/>
  <c r="H624" i="6" s="1"/>
  <c r="H623" i="6"/>
  <c r="G623" i="6"/>
  <c r="G622" i="6"/>
  <c r="H622" i="6" s="1"/>
  <c r="G621" i="6"/>
  <c r="H621" i="6" s="1"/>
  <c r="G620" i="6"/>
  <c r="H620" i="6" s="1"/>
  <c r="H619" i="6"/>
  <c r="G619" i="6"/>
  <c r="H618" i="6"/>
  <c r="G618" i="6"/>
  <c r="G617" i="6"/>
  <c r="H617" i="6" s="1"/>
  <c r="G616" i="6"/>
  <c r="H616" i="6" s="1"/>
  <c r="G615" i="6"/>
  <c r="H615" i="6" s="1"/>
  <c r="H614" i="6"/>
  <c r="G614" i="6"/>
  <c r="G613" i="6"/>
  <c r="H613" i="6" s="1"/>
  <c r="G612" i="6"/>
  <c r="H612" i="6" s="1"/>
  <c r="G611" i="6"/>
  <c r="H611" i="6" s="1"/>
  <c r="G610" i="6"/>
  <c r="H610" i="6" s="1"/>
  <c r="G609" i="6"/>
  <c r="H609" i="6" s="1"/>
  <c r="G608" i="6"/>
  <c r="H608" i="6" s="1"/>
  <c r="G607" i="6"/>
  <c r="H607" i="6" s="1"/>
  <c r="G606" i="6"/>
  <c r="H606" i="6" s="1"/>
  <c r="G605" i="6"/>
  <c r="H605" i="6" s="1"/>
  <c r="H604" i="6"/>
  <c r="G604" i="6"/>
  <c r="G603" i="6"/>
  <c r="H603" i="6" s="1"/>
  <c r="G602" i="6"/>
  <c r="H602" i="6" s="1"/>
  <c r="G601" i="6"/>
  <c r="H601" i="6" s="1"/>
  <c r="H600" i="6"/>
  <c r="G600" i="6"/>
  <c r="G599" i="6"/>
  <c r="H599" i="6" s="1"/>
  <c r="G598" i="6"/>
  <c r="H598" i="6" s="1"/>
  <c r="G597" i="6"/>
  <c r="H597" i="6" s="1"/>
  <c r="G596" i="6"/>
  <c r="H596" i="6" s="1"/>
  <c r="H595" i="6"/>
  <c r="G595" i="6"/>
  <c r="G594" i="6"/>
  <c r="H594" i="6" s="1"/>
  <c r="G593" i="6"/>
  <c r="H593" i="6" s="1"/>
  <c r="G592" i="6"/>
  <c r="H592" i="6" s="1"/>
  <c r="H591" i="6"/>
  <c r="G591" i="6"/>
  <c r="G590" i="6"/>
  <c r="H590" i="6" s="1"/>
  <c r="G589" i="6"/>
  <c r="H589" i="6" s="1"/>
  <c r="G588" i="6"/>
  <c r="H588" i="6" s="1"/>
  <c r="H587" i="6"/>
  <c r="G587" i="6"/>
  <c r="H586" i="6"/>
  <c r="G586" i="6"/>
  <c r="G585" i="6"/>
  <c r="H585" i="6" s="1"/>
  <c r="G584" i="6"/>
  <c r="H584" i="6" s="1"/>
  <c r="G583" i="6"/>
  <c r="H583" i="6" s="1"/>
  <c r="H582" i="6"/>
  <c r="G582" i="6"/>
  <c r="G581" i="6"/>
  <c r="H581" i="6" s="1"/>
  <c r="G580" i="6"/>
  <c r="H580" i="6" s="1"/>
  <c r="G579" i="6"/>
  <c r="H579" i="6" s="1"/>
  <c r="G578" i="6"/>
  <c r="H578" i="6" s="1"/>
  <c r="G577" i="6"/>
  <c r="H577" i="6" s="1"/>
  <c r="G576" i="6"/>
  <c r="H576" i="6" s="1"/>
  <c r="G575" i="6"/>
  <c r="H575" i="6" s="1"/>
  <c r="G574" i="6"/>
  <c r="H574" i="6" s="1"/>
  <c r="G573" i="6"/>
  <c r="H573" i="6" s="1"/>
  <c r="H572" i="6"/>
  <c r="G572" i="6"/>
  <c r="G571" i="6"/>
  <c r="H571" i="6" s="1"/>
  <c r="G570" i="6"/>
  <c r="H570" i="6" s="1"/>
  <c r="G569" i="6"/>
  <c r="H569" i="6" s="1"/>
  <c r="H568" i="6"/>
  <c r="G568" i="6"/>
  <c r="G567" i="6"/>
  <c r="H567" i="6" s="1"/>
  <c r="G566" i="6"/>
  <c r="H566" i="6" s="1"/>
  <c r="G565" i="6"/>
  <c r="H565" i="6" s="1"/>
  <c r="H564" i="6"/>
  <c r="G564" i="6"/>
  <c r="H563" i="6"/>
  <c r="G563" i="6"/>
  <c r="G562" i="6"/>
  <c r="H562" i="6" s="1"/>
  <c r="G561" i="6"/>
  <c r="H561" i="6" s="1"/>
  <c r="G560" i="6"/>
  <c r="H560" i="6" s="1"/>
  <c r="H559" i="6"/>
  <c r="G559" i="6"/>
  <c r="G558" i="6"/>
  <c r="H558" i="6" s="1"/>
  <c r="G557" i="6"/>
  <c r="H557" i="6" s="1"/>
  <c r="G556" i="6"/>
  <c r="H556" i="6" s="1"/>
  <c r="G555" i="6"/>
  <c r="H555" i="6" s="1"/>
  <c r="H554" i="6"/>
  <c r="G554" i="6"/>
  <c r="G553" i="6"/>
  <c r="H553" i="6" s="1"/>
  <c r="G552" i="6"/>
  <c r="H552" i="6" s="1"/>
  <c r="G551" i="6"/>
  <c r="H551" i="6" s="1"/>
  <c r="H550" i="6"/>
  <c r="G550" i="6"/>
  <c r="G549" i="6"/>
  <c r="H549" i="6" s="1"/>
  <c r="F548" i="6"/>
  <c r="G548" i="6" s="1"/>
  <c r="H548" i="6" s="1"/>
  <c r="G547" i="6"/>
  <c r="H547" i="6" s="1"/>
  <c r="H546" i="6"/>
  <c r="G546" i="6"/>
  <c r="G545" i="6"/>
  <c r="H545" i="6" s="1"/>
  <c r="G544" i="6"/>
  <c r="H544" i="6" s="1"/>
  <c r="G543" i="6"/>
  <c r="H543" i="6" s="1"/>
  <c r="H542" i="6"/>
  <c r="G542" i="6"/>
  <c r="G541" i="6"/>
  <c r="H541" i="6" s="1"/>
  <c r="G540" i="6"/>
  <c r="H540" i="6" s="1"/>
  <c r="G539" i="6"/>
  <c r="H539" i="6" s="1"/>
  <c r="H538" i="6"/>
  <c r="G538" i="6"/>
  <c r="G537" i="6"/>
  <c r="H537" i="6" s="1"/>
  <c r="G536" i="6"/>
  <c r="H536" i="6" s="1"/>
  <c r="E535" i="6"/>
  <c r="G535" i="6" s="1"/>
  <c r="H535" i="6" s="1"/>
  <c r="G534" i="6"/>
  <c r="H534" i="6" s="1"/>
  <c r="G533" i="6"/>
  <c r="H533" i="6" s="1"/>
  <c r="G532" i="6"/>
  <c r="H532" i="6" s="1"/>
  <c r="G531" i="6"/>
  <c r="H531" i="6" s="1"/>
  <c r="G530" i="6"/>
  <c r="H530" i="6" s="1"/>
  <c r="H529" i="6"/>
  <c r="G529" i="6"/>
  <c r="G528" i="6"/>
  <c r="H528" i="6" s="1"/>
  <c r="G527" i="6"/>
  <c r="H527" i="6" s="1"/>
  <c r="G526" i="6"/>
  <c r="H526" i="6" s="1"/>
  <c r="H525" i="6"/>
  <c r="G525" i="6"/>
  <c r="G524" i="6"/>
  <c r="H524" i="6" s="1"/>
  <c r="G523" i="6"/>
  <c r="H523" i="6" s="1"/>
  <c r="G522" i="6"/>
  <c r="H522" i="6" s="1"/>
  <c r="G521" i="6"/>
  <c r="H521" i="6" s="1"/>
  <c r="H520" i="6"/>
  <c r="G520" i="6"/>
  <c r="G519" i="6"/>
  <c r="H519" i="6" s="1"/>
  <c r="G518" i="6"/>
  <c r="H518" i="6" s="1"/>
  <c r="G517" i="6"/>
  <c r="H517" i="6" s="1"/>
  <c r="H516" i="6"/>
  <c r="G516" i="6"/>
  <c r="G515" i="6"/>
  <c r="H515" i="6" s="1"/>
  <c r="G514" i="6"/>
  <c r="H514" i="6" s="1"/>
  <c r="G513" i="6"/>
  <c r="H513" i="6" s="1"/>
  <c r="H512" i="6"/>
  <c r="G512" i="6"/>
  <c r="H511" i="6"/>
  <c r="G511" i="6"/>
  <c r="G510" i="6"/>
  <c r="H510" i="6" s="1"/>
  <c r="G509" i="6"/>
  <c r="H509" i="6" s="1"/>
  <c r="G508" i="6"/>
  <c r="H508" i="6" s="1"/>
  <c r="H507" i="6"/>
  <c r="G507" i="6"/>
  <c r="G506" i="6"/>
  <c r="H506" i="6" s="1"/>
  <c r="G505" i="6"/>
  <c r="H505" i="6" s="1"/>
  <c r="G504" i="6"/>
  <c r="H504" i="6" s="1"/>
  <c r="G503" i="6"/>
  <c r="H503" i="6" s="1"/>
  <c r="G502" i="6"/>
  <c r="H502" i="6" s="1"/>
  <c r="G501" i="6"/>
  <c r="H501" i="6" s="1"/>
  <c r="G500" i="6"/>
  <c r="H500" i="6" s="1"/>
  <c r="G499" i="6"/>
  <c r="H499" i="6" s="1"/>
  <c r="G498" i="6"/>
  <c r="H498" i="6" s="1"/>
  <c r="H497" i="6"/>
  <c r="G497" i="6"/>
  <c r="G496" i="6"/>
  <c r="H496" i="6" s="1"/>
  <c r="G495" i="6"/>
  <c r="H495" i="6" s="1"/>
  <c r="G494" i="6"/>
  <c r="H494" i="6" s="1"/>
  <c r="H493" i="6"/>
  <c r="G493" i="6"/>
  <c r="G492" i="6"/>
  <c r="H492" i="6" s="1"/>
  <c r="G491" i="6"/>
  <c r="H491" i="6" s="1"/>
  <c r="G490" i="6"/>
  <c r="H490" i="6" s="1"/>
  <c r="H489" i="6"/>
  <c r="G489" i="6"/>
  <c r="H488" i="6"/>
  <c r="G488" i="6"/>
  <c r="G487" i="6"/>
  <c r="H487" i="6" s="1"/>
  <c r="G486" i="6"/>
  <c r="H486" i="6" s="1"/>
  <c r="G485" i="6"/>
  <c r="H485" i="6" s="1"/>
  <c r="H484" i="6"/>
  <c r="G484" i="6"/>
  <c r="G483" i="6"/>
  <c r="H483" i="6" s="1"/>
  <c r="G482" i="6"/>
  <c r="H482" i="6" s="1"/>
  <c r="G481" i="6"/>
  <c r="H481" i="6" s="1"/>
  <c r="H480" i="6"/>
  <c r="G480" i="6"/>
  <c r="H479" i="6"/>
  <c r="G479" i="6"/>
  <c r="G478" i="6"/>
  <c r="H478" i="6" s="1"/>
  <c r="G477" i="6"/>
  <c r="H477" i="6" s="1"/>
  <c r="G476" i="6"/>
  <c r="H476" i="6" s="1"/>
  <c r="H475" i="6"/>
  <c r="G475" i="6"/>
  <c r="G474" i="6"/>
  <c r="H474" i="6" s="1"/>
  <c r="G473" i="6"/>
  <c r="H473" i="6" s="1"/>
  <c r="G472" i="6"/>
  <c r="H472" i="6" s="1"/>
  <c r="H471" i="6"/>
  <c r="G471" i="6"/>
  <c r="G470" i="6"/>
  <c r="H470" i="6" s="1"/>
  <c r="G469" i="6"/>
  <c r="H469" i="6" s="1"/>
  <c r="G468" i="6"/>
  <c r="H468" i="6" s="1"/>
  <c r="H467" i="6"/>
  <c r="G467" i="6"/>
  <c r="G466" i="6"/>
  <c r="H466" i="6" s="1"/>
  <c r="G465" i="6"/>
  <c r="H465" i="6" s="1"/>
  <c r="G464" i="6"/>
  <c r="H464" i="6" s="1"/>
  <c r="H463" i="6"/>
  <c r="G463" i="6"/>
  <c r="G462" i="6"/>
  <c r="H462" i="6" s="1"/>
  <c r="G461" i="6"/>
  <c r="H461" i="6" s="1"/>
  <c r="G460" i="6"/>
  <c r="H460" i="6" s="1"/>
  <c r="H459" i="6"/>
  <c r="G459" i="6"/>
  <c r="G458" i="6"/>
  <c r="H458" i="6" s="1"/>
  <c r="G457" i="6"/>
  <c r="H457" i="6" s="1"/>
  <c r="G456" i="6"/>
  <c r="H456" i="6" s="1"/>
  <c r="H455" i="6"/>
  <c r="G455" i="6"/>
  <c r="G454" i="6"/>
  <c r="H454" i="6" s="1"/>
  <c r="G453" i="6"/>
  <c r="H453" i="6" s="1"/>
  <c r="G452" i="6"/>
  <c r="H452" i="6" s="1"/>
  <c r="H451" i="6"/>
  <c r="G451" i="6"/>
  <c r="G450" i="6"/>
  <c r="H450" i="6" s="1"/>
  <c r="G449" i="6"/>
  <c r="H449" i="6" s="1"/>
  <c r="G448" i="6"/>
  <c r="H448" i="6" s="1"/>
  <c r="H447" i="6"/>
  <c r="G447" i="6"/>
  <c r="G446" i="6"/>
  <c r="H446" i="6" s="1"/>
  <c r="G445" i="6"/>
  <c r="H445" i="6" s="1"/>
  <c r="G444" i="6"/>
  <c r="H444" i="6" s="1"/>
  <c r="H443" i="6"/>
  <c r="G443" i="6"/>
  <c r="G442" i="6"/>
  <c r="H442" i="6" s="1"/>
  <c r="G441" i="6"/>
  <c r="H441" i="6" s="1"/>
  <c r="G440" i="6"/>
  <c r="H440" i="6" s="1"/>
  <c r="H439" i="6"/>
  <c r="G439" i="6"/>
  <c r="G438" i="6"/>
  <c r="H438" i="6" s="1"/>
  <c r="G437" i="6"/>
  <c r="H437" i="6" s="1"/>
  <c r="G436" i="6"/>
  <c r="H436" i="6" s="1"/>
  <c r="H435" i="6"/>
  <c r="G435" i="6"/>
  <c r="G434" i="6"/>
  <c r="H434" i="6" s="1"/>
  <c r="G433" i="6"/>
  <c r="H433" i="6" s="1"/>
  <c r="G432" i="6"/>
  <c r="H432" i="6" s="1"/>
  <c r="H431" i="6"/>
  <c r="G431" i="6"/>
  <c r="G430" i="6"/>
  <c r="H430" i="6" s="1"/>
  <c r="G429" i="6"/>
  <c r="H429" i="6" s="1"/>
  <c r="G428" i="6"/>
  <c r="H428" i="6" s="1"/>
  <c r="H427" i="6"/>
  <c r="G427" i="6"/>
  <c r="G426" i="6"/>
  <c r="H426" i="6" s="1"/>
  <c r="G425" i="6"/>
  <c r="H425" i="6" s="1"/>
  <c r="G424" i="6"/>
  <c r="H424" i="6" s="1"/>
  <c r="H423" i="6"/>
  <c r="G423" i="6"/>
  <c r="G422" i="6"/>
  <c r="H422" i="6" s="1"/>
  <c r="G421" i="6"/>
  <c r="H421" i="6" s="1"/>
  <c r="G420" i="6"/>
  <c r="H420" i="6" s="1"/>
  <c r="H419" i="6"/>
  <c r="G419" i="6"/>
  <c r="G418" i="6"/>
  <c r="H418" i="6" s="1"/>
  <c r="G417" i="6"/>
  <c r="H417" i="6" s="1"/>
  <c r="G416" i="6"/>
  <c r="H416" i="6" s="1"/>
  <c r="H415" i="6"/>
  <c r="G415" i="6"/>
  <c r="G414" i="6"/>
  <c r="H414" i="6" s="1"/>
  <c r="G413" i="6"/>
  <c r="H413" i="6" s="1"/>
  <c r="G412" i="6"/>
  <c r="H412" i="6" s="1"/>
  <c r="H411" i="6"/>
  <c r="G411" i="6"/>
  <c r="G410" i="6"/>
  <c r="H410" i="6" s="1"/>
  <c r="G409" i="6"/>
  <c r="H409" i="6" s="1"/>
  <c r="G408" i="6"/>
  <c r="H408" i="6" s="1"/>
  <c r="H407" i="6"/>
  <c r="G407" i="6"/>
  <c r="G406" i="6"/>
  <c r="H406" i="6" s="1"/>
  <c r="G405" i="6"/>
  <c r="H405" i="6" s="1"/>
  <c r="G404" i="6"/>
  <c r="H404" i="6" s="1"/>
  <c r="H403" i="6"/>
  <c r="G403" i="6"/>
  <c r="G402" i="6"/>
  <c r="H402" i="6" s="1"/>
  <c r="G401" i="6"/>
  <c r="H401" i="6" s="1"/>
  <c r="G400" i="6"/>
  <c r="H400" i="6" s="1"/>
  <c r="H399" i="6"/>
  <c r="G399" i="6"/>
  <c r="G398" i="6"/>
  <c r="H398" i="6" s="1"/>
  <c r="G397" i="6"/>
  <c r="H397" i="6" s="1"/>
  <c r="G396" i="6"/>
  <c r="H396" i="6" s="1"/>
  <c r="H395" i="6"/>
  <c r="G395" i="6"/>
  <c r="G394" i="6"/>
  <c r="H394" i="6" s="1"/>
  <c r="G393" i="6"/>
  <c r="H393" i="6" s="1"/>
  <c r="G392" i="6"/>
  <c r="H392" i="6" s="1"/>
  <c r="H391" i="6"/>
  <c r="G391" i="6"/>
  <c r="G390" i="6"/>
  <c r="H390" i="6" s="1"/>
  <c r="G389" i="6"/>
  <c r="H389" i="6" s="1"/>
  <c r="G388" i="6"/>
  <c r="H388" i="6" s="1"/>
  <c r="H387" i="6"/>
  <c r="G387" i="6"/>
  <c r="G386" i="6"/>
  <c r="H386" i="6" s="1"/>
  <c r="G385" i="6"/>
  <c r="H385" i="6" s="1"/>
  <c r="G384" i="6"/>
  <c r="H384" i="6" s="1"/>
  <c r="H383" i="6"/>
  <c r="G383" i="6"/>
  <c r="G382" i="6"/>
  <c r="H382" i="6" s="1"/>
  <c r="G381" i="6"/>
  <c r="H381" i="6" s="1"/>
  <c r="G380" i="6"/>
  <c r="H380" i="6" s="1"/>
  <c r="H379" i="6"/>
  <c r="G379" i="6"/>
  <c r="G378" i="6"/>
  <c r="H378" i="6" s="1"/>
  <c r="G377" i="6"/>
  <c r="H377" i="6" s="1"/>
  <c r="G376" i="6"/>
  <c r="H376" i="6" s="1"/>
  <c r="H375" i="6"/>
  <c r="G375" i="6"/>
  <c r="G374" i="6"/>
  <c r="H374" i="6" s="1"/>
  <c r="G373" i="6"/>
  <c r="H373" i="6" s="1"/>
  <c r="G372" i="6"/>
  <c r="H372" i="6" s="1"/>
  <c r="H371" i="6"/>
  <c r="G371" i="6"/>
  <c r="G370" i="6"/>
  <c r="H370" i="6" s="1"/>
  <c r="G369" i="6"/>
  <c r="H369" i="6" s="1"/>
  <c r="G368" i="6"/>
  <c r="H368" i="6" s="1"/>
  <c r="H367" i="6"/>
  <c r="G367" i="6"/>
  <c r="G366" i="6"/>
  <c r="H366" i="6" s="1"/>
  <c r="G365" i="6"/>
  <c r="H365" i="6" s="1"/>
  <c r="G364" i="6"/>
  <c r="H364" i="6" s="1"/>
  <c r="H363" i="6"/>
  <c r="G363" i="6"/>
  <c r="G362" i="6"/>
  <c r="H362" i="6" s="1"/>
  <c r="G361" i="6"/>
  <c r="H361" i="6" s="1"/>
  <c r="G360" i="6"/>
  <c r="H360" i="6" s="1"/>
  <c r="H359" i="6"/>
  <c r="G359" i="6"/>
  <c r="G358" i="6"/>
  <c r="H358" i="6" s="1"/>
  <c r="G357" i="6"/>
  <c r="H357" i="6" s="1"/>
  <c r="G356" i="6"/>
  <c r="H356" i="6" s="1"/>
  <c r="H355" i="6"/>
  <c r="G355" i="6"/>
  <c r="G354" i="6"/>
  <c r="H354" i="6" s="1"/>
  <c r="G353" i="6"/>
  <c r="H353" i="6" s="1"/>
  <c r="G352" i="6"/>
  <c r="H352" i="6" s="1"/>
  <c r="H351" i="6"/>
  <c r="G351" i="6"/>
  <c r="G350" i="6"/>
  <c r="H350" i="6" s="1"/>
  <c r="G349" i="6"/>
  <c r="H349" i="6" s="1"/>
  <c r="G348" i="6"/>
  <c r="H348" i="6" s="1"/>
  <c r="H347" i="6"/>
  <c r="G347" i="6"/>
  <c r="G346" i="6"/>
  <c r="H346" i="6" s="1"/>
  <c r="G345" i="6"/>
  <c r="H345" i="6" s="1"/>
  <c r="G344" i="6"/>
  <c r="H344" i="6" s="1"/>
  <c r="H343" i="6"/>
  <c r="G343" i="6"/>
  <c r="G342" i="6"/>
  <c r="H342" i="6" s="1"/>
  <c r="G341" i="6"/>
  <c r="H341" i="6" s="1"/>
  <c r="G340" i="6"/>
  <c r="H340" i="6" s="1"/>
  <c r="H339" i="6"/>
  <c r="G339" i="6"/>
  <c r="G338" i="6"/>
  <c r="H338" i="6" s="1"/>
  <c r="G337" i="6"/>
  <c r="H337" i="6" s="1"/>
  <c r="G336" i="6"/>
  <c r="H336" i="6" s="1"/>
  <c r="H335" i="6"/>
  <c r="G335" i="6"/>
  <c r="G334" i="6"/>
  <c r="H334" i="6" s="1"/>
  <c r="G333" i="6"/>
  <c r="H333" i="6" s="1"/>
  <c r="G332" i="6"/>
  <c r="H332" i="6" s="1"/>
  <c r="H331" i="6"/>
  <c r="G331" i="6"/>
  <c r="G330" i="6"/>
  <c r="H330" i="6" s="1"/>
  <c r="G329" i="6"/>
  <c r="H329" i="6" s="1"/>
  <c r="G328" i="6"/>
  <c r="H328" i="6" s="1"/>
  <c r="H327" i="6"/>
  <c r="G327" i="6"/>
  <c r="G326" i="6"/>
  <c r="H326" i="6" s="1"/>
  <c r="G325" i="6"/>
  <c r="H325" i="6" s="1"/>
  <c r="G324" i="6"/>
  <c r="H324" i="6" s="1"/>
  <c r="H323" i="6"/>
  <c r="G323" i="6"/>
  <c r="G322" i="6"/>
  <c r="H322" i="6" s="1"/>
  <c r="G321" i="6"/>
  <c r="H321" i="6" s="1"/>
  <c r="G320" i="6"/>
  <c r="H320" i="6" s="1"/>
  <c r="H319" i="6"/>
  <c r="G319" i="6"/>
  <c r="G318" i="6"/>
  <c r="H318" i="6" s="1"/>
  <c r="G317" i="6"/>
  <c r="H317" i="6" s="1"/>
  <c r="G316" i="6"/>
  <c r="H316" i="6" s="1"/>
  <c r="H315" i="6"/>
  <c r="G315" i="6"/>
  <c r="G314" i="6"/>
  <c r="H314" i="6" s="1"/>
  <c r="G313" i="6"/>
  <c r="H313" i="6" s="1"/>
  <c r="G312" i="6"/>
  <c r="H312" i="6" s="1"/>
  <c r="H311" i="6"/>
  <c r="G311" i="6"/>
  <c r="G310" i="6"/>
  <c r="H310" i="6" s="1"/>
  <c r="G309" i="6"/>
  <c r="H309" i="6" s="1"/>
  <c r="G308" i="6"/>
  <c r="H308" i="6" s="1"/>
  <c r="H307" i="6"/>
  <c r="G307" i="6"/>
  <c r="G306" i="6"/>
  <c r="H306" i="6" s="1"/>
  <c r="G305" i="6"/>
  <c r="H305" i="6" s="1"/>
  <c r="G304" i="6"/>
  <c r="H304" i="6" s="1"/>
  <c r="H303" i="6"/>
  <c r="G303" i="6"/>
  <c r="G302" i="6"/>
  <c r="H302" i="6" s="1"/>
  <c r="G301" i="6"/>
  <c r="H301" i="6" s="1"/>
  <c r="G300" i="6"/>
  <c r="H300" i="6" s="1"/>
  <c r="H299" i="6"/>
  <c r="G299" i="6"/>
  <c r="G298" i="6"/>
  <c r="H298" i="6" s="1"/>
  <c r="G297" i="6"/>
  <c r="H297" i="6" s="1"/>
  <c r="G296" i="6"/>
  <c r="H296" i="6" s="1"/>
  <c r="H295" i="6"/>
  <c r="G295" i="6"/>
  <c r="G294" i="6"/>
  <c r="H294" i="6" s="1"/>
  <c r="G293" i="6"/>
  <c r="H293" i="6" s="1"/>
  <c r="G292" i="6"/>
  <c r="H292" i="6" s="1"/>
  <c r="H291" i="6"/>
  <c r="G291" i="6"/>
  <c r="G290" i="6"/>
  <c r="H290" i="6" s="1"/>
  <c r="G289" i="6"/>
  <c r="H289" i="6" s="1"/>
  <c r="G288" i="6"/>
  <c r="H288" i="6" s="1"/>
  <c r="H287" i="6"/>
  <c r="G287" i="6"/>
  <c r="G286" i="6"/>
  <c r="H286" i="6" s="1"/>
  <c r="G285" i="6"/>
  <c r="H285" i="6" s="1"/>
  <c r="G284" i="6"/>
  <c r="H284" i="6" s="1"/>
  <c r="H283" i="6"/>
  <c r="G283" i="6"/>
  <c r="G282" i="6"/>
  <c r="H282" i="6" s="1"/>
  <c r="G281" i="6"/>
  <c r="H281" i="6" s="1"/>
  <c r="G280" i="6"/>
  <c r="H280" i="6" s="1"/>
  <c r="H279" i="6"/>
  <c r="G279" i="6"/>
  <c r="G278" i="6"/>
  <c r="H278" i="6" s="1"/>
  <c r="G277" i="6"/>
  <c r="H277" i="6" s="1"/>
  <c r="G276" i="6"/>
  <c r="H276" i="6" s="1"/>
  <c r="H275" i="6"/>
  <c r="G275" i="6"/>
  <c r="G274" i="6"/>
  <c r="H274" i="6" s="1"/>
  <c r="G273" i="6"/>
  <c r="H273" i="6" s="1"/>
  <c r="G272" i="6"/>
  <c r="H272" i="6" s="1"/>
  <c r="H271" i="6"/>
  <c r="G271" i="6"/>
  <c r="G270" i="6"/>
  <c r="H270" i="6" s="1"/>
  <c r="G269" i="6"/>
  <c r="H269" i="6" s="1"/>
  <c r="G268" i="6"/>
  <c r="H268" i="6" s="1"/>
  <c r="H267" i="6"/>
  <c r="G267" i="6"/>
  <c r="G266" i="6"/>
  <c r="H266" i="6" s="1"/>
  <c r="G265" i="6"/>
  <c r="H265" i="6" s="1"/>
  <c r="G264" i="6"/>
  <c r="H264" i="6" s="1"/>
  <c r="H263" i="6"/>
  <c r="G263" i="6"/>
  <c r="G262" i="6"/>
  <c r="H262" i="6" s="1"/>
  <c r="G261" i="6"/>
  <c r="H261" i="6" s="1"/>
  <c r="G260" i="6"/>
  <c r="H260" i="6" s="1"/>
  <c r="H259" i="6"/>
  <c r="G259" i="6"/>
  <c r="G258" i="6"/>
  <c r="H258" i="6" s="1"/>
  <c r="G257" i="6"/>
  <c r="H257" i="6" s="1"/>
  <c r="G256" i="6"/>
  <c r="H256" i="6" s="1"/>
  <c r="H255" i="6"/>
  <c r="G255" i="6"/>
  <c r="G254" i="6"/>
  <c r="H254" i="6" s="1"/>
  <c r="G253" i="6"/>
  <c r="H253" i="6" s="1"/>
  <c r="G252" i="6"/>
  <c r="H252" i="6" s="1"/>
  <c r="H251" i="6"/>
  <c r="G251" i="6"/>
  <c r="G250" i="6"/>
  <c r="H250" i="6" s="1"/>
  <c r="G249" i="6"/>
  <c r="H249" i="6" s="1"/>
  <c r="G248" i="6"/>
  <c r="H248" i="6" s="1"/>
  <c r="H247" i="6"/>
  <c r="G247" i="6"/>
  <c r="G246" i="6"/>
  <c r="H246" i="6" s="1"/>
  <c r="G245" i="6"/>
  <c r="H245" i="6" s="1"/>
  <c r="G244" i="6"/>
  <c r="H244" i="6" s="1"/>
  <c r="H243" i="6"/>
  <c r="G243" i="6"/>
  <c r="G242" i="6"/>
  <c r="H242" i="6" s="1"/>
  <c r="G241" i="6"/>
  <c r="H241" i="6" s="1"/>
  <c r="G240" i="6"/>
  <c r="H240" i="6" s="1"/>
  <c r="H239" i="6"/>
  <c r="G239" i="6"/>
  <c r="G238" i="6"/>
  <c r="H238" i="6" s="1"/>
  <c r="G237" i="6"/>
  <c r="H237" i="6" s="1"/>
  <c r="G236" i="6"/>
  <c r="H236" i="6" s="1"/>
  <c r="H235" i="6"/>
  <c r="G235" i="6"/>
  <c r="G234" i="6"/>
  <c r="H234" i="6" s="1"/>
  <c r="G233" i="6"/>
  <c r="H233" i="6" s="1"/>
  <c r="G232" i="6"/>
  <c r="H232" i="6" s="1"/>
  <c r="H231" i="6"/>
  <c r="G231" i="6"/>
  <c r="F231" i="6"/>
  <c r="G230" i="6"/>
  <c r="H230" i="6" s="1"/>
  <c r="G229" i="6"/>
  <c r="H229" i="6" s="1"/>
  <c r="G228" i="6"/>
  <c r="H228" i="6" s="1"/>
  <c r="H227" i="6"/>
  <c r="G227" i="6"/>
  <c r="G226" i="6"/>
  <c r="H226" i="6" s="1"/>
  <c r="G225" i="6"/>
  <c r="H225" i="6" s="1"/>
  <c r="G224" i="6"/>
  <c r="H224" i="6" s="1"/>
  <c r="H223" i="6"/>
  <c r="G223" i="6"/>
  <c r="G222" i="6"/>
  <c r="H222" i="6" s="1"/>
  <c r="G221" i="6"/>
  <c r="H221" i="6" s="1"/>
  <c r="H220" i="6"/>
  <c r="G220" i="6"/>
  <c r="H219" i="6"/>
  <c r="G219" i="6"/>
  <c r="G218" i="6"/>
  <c r="H218" i="6" s="1"/>
  <c r="G217" i="6"/>
  <c r="H217" i="6" s="1"/>
  <c r="H216" i="6"/>
  <c r="G216" i="6"/>
  <c r="H215" i="6"/>
  <c r="G215" i="6"/>
  <c r="G214" i="6"/>
  <c r="H214" i="6" s="1"/>
  <c r="G213" i="6"/>
  <c r="H213" i="6" s="1"/>
  <c r="G212" i="6"/>
  <c r="H212" i="6" s="1"/>
  <c r="H211" i="6"/>
  <c r="G211" i="6"/>
  <c r="G210" i="6"/>
  <c r="H210" i="6" s="1"/>
  <c r="G209" i="6"/>
  <c r="H209" i="6" s="1"/>
  <c r="G208" i="6"/>
  <c r="H208" i="6" s="1"/>
  <c r="H207" i="6"/>
  <c r="G207" i="6"/>
  <c r="G206" i="6"/>
  <c r="H206" i="6" s="1"/>
  <c r="G205" i="6"/>
  <c r="H205" i="6" s="1"/>
  <c r="H204" i="6"/>
  <c r="G204" i="6"/>
  <c r="H203" i="6"/>
  <c r="G203" i="6"/>
  <c r="G202" i="6"/>
  <c r="H202" i="6" s="1"/>
  <c r="G201" i="6"/>
  <c r="H201" i="6" s="1"/>
  <c r="H200" i="6"/>
  <c r="G200" i="6"/>
  <c r="H199" i="6"/>
  <c r="G199" i="6"/>
  <c r="G198" i="6"/>
  <c r="H198" i="6" s="1"/>
  <c r="G197" i="6"/>
  <c r="H197" i="6" s="1"/>
  <c r="G196" i="6"/>
  <c r="H196" i="6" s="1"/>
  <c r="H195" i="6"/>
  <c r="G195" i="6"/>
  <c r="G194" i="6"/>
  <c r="H194" i="6" s="1"/>
  <c r="G193" i="6"/>
  <c r="H193" i="6" s="1"/>
  <c r="G192" i="6"/>
  <c r="H192" i="6" s="1"/>
  <c r="H191" i="6"/>
  <c r="G191" i="6"/>
  <c r="G190" i="6"/>
  <c r="H190" i="6" s="1"/>
  <c r="G189" i="6"/>
  <c r="H189" i="6" s="1"/>
  <c r="H188" i="6"/>
  <c r="G188" i="6"/>
  <c r="H187" i="6"/>
  <c r="G187" i="6"/>
  <c r="G186" i="6"/>
  <c r="H186" i="6" s="1"/>
  <c r="G185" i="6"/>
  <c r="H185" i="6" s="1"/>
  <c r="H184" i="6"/>
  <c r="G184" i="6"/>
  <c r="H183" i="6"/>
  <c r="G183" i="6"/>
  <c r="G182" i="6"/>
  <c r="H182" i="6" s="1"/>
  <c r="G181" i="6"/>
  <c r="H181" i="6" s="1"/>
  <c r="G180" i="6"/>
  <c r="H180" i="6" s="1"/>
  <c r="H179" i="6"/>
  <c r="G179" i="6"/>
  <c r="G178" i="6"/>
  <c r="H178" i="6" s="1"/>
  <c r="G177" i="6"/>
  <c r="H177" i="6" s="1"/>
  <c r="G176" i="6"/>
  <c r="H176" i="6" s="1"/>
  <c r="H175" i="6"/>
  <c r="G175" i="6"/>
  <c r="G174" i="6"/>
  <c r="H174" i="6" s="1"/>
  <c r="G173" i="6"/>
  <c r="H173" i="6" s="1"/>
  <c r="H172" i="6"/>
  <c r="G172" i="6"/>
  <c r="H171" i="6"/>
  <c r="G171" i="6"/>
  <c r="G170" i="6"/>
  <c r="H170" i="6" s="1"/>
  <c r="G169" i="6"/>
  <c r="H169" i="6" s="1"/>
  <c r="H168" i="6"/>
  <c r="G168" i="6"/>
  <c r="H167" i="6"/>
  <c r="G167" i="6"/>
  <c r="G166" i="6"/>
  <c r="H166" i="6" s="1"/>
  <c r="G165" i="6"/>
  <c r="H165" i="6" s="1"/>
  <c r="G164" i="6"/>
  <c r="H164" i="6" s="1"/>
  <c r="H163" i="6"/>
  <c r="G163" i="6"/>
  <c r="G162" i="6"/>
  <c r="H162" i="6" s="1"/>
  <c r="G161" i="6"/>
  <c r="H161" i="6" s="1"/>
  <c r="G160" i="6"/>
  <c r="H160" i="6" s="1"/>
  <c r="H159" i="6"/>
  <c r="G159" i="6"/>
  <c r="G158" i="6"/>
  <c r="H158" i="6" s="1"/>
  <c r="G157" i="6"/>
  <c r="H157" i="6" s="1"/>
  <c r="H156" i="6"/>
  <c r="G156" i="6"/>
  <c r="H155" i="6"/>
  <c r="G155" i="6"/>
  <c r="G154" i="6"/>
  <c r="H154" i="6" s="1"/>
  <c r="G153" i="6"/>
  <c r="H153" i="6" s="1"/>
  <c r="H152" i="6"/>
  <c r="G152" i="6"/>
  <c r="H151" i="6"/>
  <c r="G151" i="6"/>
  <c r="G150" i="6"/>
  <c r="H150" i="6" s="1"/>
  <c r="G149" i="6"/>
  <c r="H149" i="6" s="1"/>
  <c r="G148" i="6"/>
  <c r="H148" i="6" s="1"/>
  <c r="H147" i="6"/>
  <c r="G147" i="6"/>
  <c r="G146" i="6"/>
  <c r="H146" i="6" s="1"/>
  <c r="G145" i="6"/>
  <c r="H145" i="6" s="1"/>
  <c r="G144" i="6"/>
  <c r="H144" i="6" s="1"/>
  <c r="H143" i="6"/>
  <c r="G143" i="6"/>
  <c r="G142" i="6"/>
  <c r="H142" i="6" s="1"/>
  <c r="G141" i="6"/>
  <c r="H141" i="6" s="1"/>
  <c r="H140" i="6"/>
  <c r="G140" i="6"/>
  <c r="H139" i="6"/>
  <c r="G139" i="6"/>
  <c r="G138" i="6"/>
  <c r="H138" i="6" s="1"/>
  <c r="G137" i="6"/>
  <c r="H137" i="6" s="1"/>
  <c r="H136" i="6"/>
  <c r="G136" i="6"/>
  <c r="H135" i="6"/>
  <c r="G135" i="6"/>
  <c r="G134" i="6"/>
  <c r="H134" i="6" s="1"/>
  <c r="G133" i="6"/>
  <c r="H133" i="6" s="1"/>
  <c r="G132" i="6"/>
  <c r="H132" i="6" s="1"/>
  <c r="H131" i="6"/>
  <c r="G131" i="6"/>
  <c r="D131" i="6"/>
  <c r="D2059" i="6" s="1"/>
  <c r="G130" i="6"/>
  <c r="H130" i="6" s="1"/>
  <c r="G129" i="6"/>
  <c r="H129" i="6" s="1"/>
  <c r="H128" i="6"/>
  <c r="G128" i="6"/>
  <c r="G127" i="6"/>
  <c r="H127" i="6" s="1"/>
  <c r="G126" i="6"/>
  <c r="H126" i="6" s="1"/>
  <c r="G125" i="6"/>
  <c r="H125" i="6" s="1"/>
  <c r="H124" i="6"/>
  <c r="G124" i="6"/>
  <c r="G123" i="6"/>
  <c r="H123" i="6" s="1"/>
  <c r="G122" i="6"/>
  <c r="H122" i="6" s="1"/>
  <c r="G121" i="6"/>
  <c r="H121" i="6" s="1"/>
  <c r="H120" i="6"/>
  <c r="G120" i="6"/>
  <c r="G119" i="6"/>
  <c r="H119" i="6" s="1"/>
  <c r="G118" i="6"/>
  <c r="H118" i="6" s="1"/>
  <c r="F117" i="6"/>
  <c r="H116" i="6"/>
  <c r="G116" i="6"/>
  <c r="E115" i="6"/>
  <c r="G115" i="6" s="1"/>
  <c r="H115" i="6" s="1"/>
  <c r="H114" i="6"/>
  <c r="G114" i="6"/>
  <c r="H113" i="6"/>
  <c r="G113" i="6"/>
  <c r="G112" i="6"/>
  <c r="H112" i="6" s="1"/>
  <c r="G111" i="6"/>
  <c r="H111" i="6" s="1"/>
  <c r="H110" i="6"/>
  <c r="G110" i="6"/>
  <c r="H109" i="6"/>
  <c r="G109" i="6"/>
  <c r="G108" i="6"/>
  <c r="H108" i="6" s="1"/>
  <c r="G107" i="6"/>
  <c r="H107" i="6" s="1"/>
  <c r="H106" i="6"/>
  <c r="G106" i="6"/>
  <c r="H105" i="6"/>
  <c r="G105" i="6"/>
  <c r="G104" i="6"/>
  <c r="H104" i="6" s="1"/>
  <c r="G103" i="6"/>
  <c r="H103" i="6" s="1"/>
  <c r="G102" i="6"/>
  <c r="H102" i="6" s="1"/>
  <c r="H101" i="6"/>
  <c r="G101" i="6"/>
  <c r="G100" i="6"/>
  <c r="H100" i="6" s="1"/>
  <c r="G99" i="6"/>
  <c r="H99" i="6" s="1"/>
  <c r="H98" i="6"/>
  <c r="G98" i="6"/>
  <c r="H97" i="6"/>
  <c r="G97" i="6"/>
  <c r="G96" i="6"/>
  <c r="H96" i="6" s="1"/>
  <c r="G95" i="6"/>
  <c r="H95" i="6" s="1"/>
  <c r="H94" i="6"/>
  <c r="G94" i="6"/>
  <c r="H93" i="6"/>
  <c r="G93" i="6"/>
  <c r="G92" i="6"/>
  <c r="H92" i="6" s="1"/>
  <c r="G91" i="6"/>
  <c r="H91" i="6" s="1"/>
  <c r="H90" i="6"/>
  <c r="G90" i="6"/>
  <c r="H89" i="6"/>
  <c r="G89" i="6"/>
  <c r="G88" i="6"/>
  <c r="H88" i="6" s="1"/>
  <c r="G87" i="6"/>
  <c r="H87" i="6" s="1"/>
  <c r="G86" i="6"/>
  <c r="H86" i="6" s="1"/>
  <c r="H85" i="6"/>
  <c r="G85" i="6"/>
  <c r="G84" i="6"/>
  <c r="H84" i="6" s="1"/>
  <c r="G83" i="6"/>
  <c r="H83" i="6" s="1"/>
  <c r="H82" i="6"/>
  <c r="G82" i="6"/>
  <c r="H81" i="6"/>
  <c r="G81" i="6"/>
  <c r="H80" i="6"/>
  <c r="H79" i="6"/>
  <c r="G79" i="6"/>
  <c r="G78" i="6"/>
  <c r="H78" i="6" s="1"/>
  <c r="H77" i="6"/>
  <c r="G77" i="6"/>
  <c r="H76" i="6"/>
  <c r="G76" i="6"/>
  <c r="H75" i="6"/>
  <c r="G75" i="6"/>
  <c r="G74" i="6"/>
  <c r="H74" i="6" s="1"/>
  <c r="H73" i="6"/>
  <c r="G73" i="6"/>
  <c r="H72" i="6"/>
  <c r="G72" i="6"/>
  <c r="H71" i="6"/>
  <c r="G71" i="6"/>
  <c r="G70" i="6"/>
  <c r="H70" i="6" s="1"/>
  <c r="H69" i="6"/>
  <c r="G69" i="6"/>
  <c r="H68" i="6"/>
  <c r="G68" i="6"/>
  <c r="H67" i="6"/>
  <c r="G67" i="6"/>
  <c r="G66" i="6"/>
  <c r="H66" i="6" s="1"/>
  <c r="G65" i="6"/>
  <c r="H65" i="6" s="1"/>
  <c r="H64" i="6"/>
  <c r="G64" i="6"/>
  <c r="H63" i="6"/>
  <c r="G63" i="6"/>
  <c r="G62" i="6"/>
  <c r="H62" i="6" s="1"/>
  <c r="H61" i="6"/>
  <c r="G61" i="6"/>
  <c r="H60" i="6"/>
  <c r="G60" i="6"/>
  <c r="H59" i="6"/>
  <c r="G59" i="6"/>
  <c r="G58" i="6"/>
  <c r="H58" i="6" s="1"/>
  <c r="G57" i="6"/>
  <c r="H57" i="6" s="1"/>
  <c r="H56" i="6"/>
  <c r="G56" i="6"/>
  <c r="H55" i="6"/>
  <c r="G55" i="6"/>
  <c r="G54" i="6"/>
  <c r="H54" i="6" s="1"/>
  <c r="G53" i="6"/>
  <c r="H53" i="6" s="1"/>
  <c r="H52" i="6"/>
  <c r="G52" i="6"/>
  <c r="H51" i="6"/>
  <c r="G51" i="6"/>
  <c r="G50" i="6"/>
  <c r="H50" i="6" s="1"/>
  <c r="H49" i="6"/>
  <c r="G49" i="6"/>
  <c r="E48" i="6"/>
  <c r="G48" i="6" s="1"/>
  <c r="H48" i="6" s="1"/>
  <c r="G47" i="6"/>
  <c r="H47" i="6" s="1"/>
  <c r="G46" i="6"/>
  <c r="H46" i="6" s="1"/>
  <c r="H45" i="6"/>
  <c r="G45" i="6"/>
  <c r="G44" i="6"/>
  <c r="H44" i="6" s="1"/>
  <c r="G43" i="6"/>
  <c r="H43" i="6" s="1"/>
  <c r="G42" i="6"/>
  <c r="H42" i="6" s="1"/>
  <c r="H41" i="6"/>
  <c r="G41" i="6"/>
  <c r="G40" i="6"/>
  <c r="H40" i="6" s="1"/>
  <c r="G39" i="6"/>
  <c r="H39" i="6" s="1"/>
  <c r="H38" i="6"/>
  <c r="G38" i="6"/>
  <c r="H37" i="6"/>
  <c r="G37" i="6"/>
  <c r="G36" i="6"/>
  <c r="H36" i="6" s="1"/>
  <c r="G35" i="6"/>
  <c r="H35" i="6" s="1"/>
  <c r="H34" i="6"/>
  <c r="G34" i="6"/>
  <c r="H33" i="6"/>
  <c r="G33" i="6"/>
  <c r="G32" i="6"/>
  <c r="H32" i="6" s="1"/>
  <c r="E32" i="6"/>
  <c r="G31" i="6"/>
  <c r="H31" i="6" s="1"/>
  <c r="H30" i="6"/>
  <c r="G30" i="6"/>
  <c r="H29" i="6"/>
  <c r="G29" i="6"/>
  <c r="H28" i="6"/>
  <c r="G28" i="6"/>
  <c r="G27" i="6"/>
  <c r="H27" i="6" s="1"/>
  <c r="G26" i="6"/>
  <c r="H26" i="6" s="1"/>
  <c r="H25" i="6"/>
  <c r="G25" i="6"/>
  <c r="H24" i="6"/>
  <c r="G24" i="6"/>
  <c r="G23" i="6"/>
  <c r="H23" i="6" s="1"/>
  <c r="H22" i="6"/>
  <c r="G22" i="6"/>
  <c r="H21" i="6"/>
  <c r="G21" i="6"/>
  <c r="H20" i="6"/>
  <c r="G20" i="6"/>
  <c r="G19" i="6"/>
  <c r="H19" i="6" s="1"/>
  <c r="G18" i="6"/>
  <c r="H18" i="6" s="1"/>
  <c r="H17" i="6"/>
  <c r="G17" i="6"/>
  <c r="H16" i="6"/>
  <c r="G16" i="6"/>
  <c r="G15" i="6"/>
  <c r="H15" i="6" s="1"/>
  <c r="G14" i="6"/>
  <c r="H14" i="6" s="1"/>
  <c r="H13" i="6"/>
  <c r="G13" i="6"/>
  <c r="H12" i="6"/>
  <c r="G12" i="6"/>
  <c r="G11" i="6"/>
  <c r="H11" i="6" s="1"/>
  <c r="H10" i="6"/>
  <c r="G10" i="6"/>
  <c r="H9" i="6"/>
  <c r="G9" i="6"/>
  <c r="H8" i="6"/>
  <c r="G8" i="6"/>
  <c r="G7" i="6"/>
  <c r="H7" i="6" s="1"/>
  <c r="H6" i="6"/>
  <c r="G6" i="6"/>
  <c r="H5" i="6"/>
  <c r="G5" i="6"/>
  <c r="H4" i="6"/>
  <c r="G4" i="6"/>
  <c r="G3" i="6"/>
  <c r="H2055" i="5"/>
  <c r="G2055" i="5"/>
  <c r="H2054" i="5"/>
  <c r="G2054" i="5"/>
  <c r="H2053" i="5"/>
  <c r="G2053" i="5"/>
  <c r="G2052" i="5"/>
  <c r="H2052" i="5" s="1"/>
  <c r="H2051" i="5"/>
  <c r="G2051" i="5"/>
  <c r="G2050" i="5"/>
  <c r="H2050" i="5" s="1"/>
  <c r="H2049" i="5"/>
  <c r="G2049" i="5"/>
  <c r="F2049" i="5"/>
  <c r="H2048" i="5"/>
  <c r="G2048" i="5"/>
  <c r="E2048" i="5"/>
  <c r="G2047" i="5"/>
  <c r="H2047" i="5" s="1"/>
  <c r="H2046" i="5"/>
  <c r="G2046" i="5"/>
  <c r="G2045" i="5"/>
  <c r="H2045" i="5" s="1"/>
  <c r="H2044" i="5"/>
  <c r="G2044" i="5"/>
  <c r="G2043" i="5"/>
  <c r="H2043" i="5" s="1"/>
  <c r="H2042" i="5"/>
  <c r="G2042" i="5"/>
  <c r="G2041" i="5"/>
  <c r="H2041" i="5" s="1"/>
  <c r="H2040" i="5"/>
  <c r="G2040" i="5"/>
  <c r="H2039" i="5"/>
  <c r="G2039" i="5"/>
  <c r="H2038" i="5"/>
  <c r="G2038" i="5"/>
  <c r="G2037" i="5"/>
  <c r="H2037" i="5" s="1"/>
  <c r="H2036" i="5"/>
  <c r="G2036" i="5"/>
  <c r="H2035" i="5"/>
  <c r="G2035" i="5"/>
  <c r="H2034" i="5"/>
  <c r="G2034" i="5"/>
  <c r="G2033" i="5"/>
  <c r="H2033" i="5" s="1"/>
  <c r="H2032" i="5"/>
  <c r="G2032" i="5"/>
  <c r="H2031" i="5"/>
  <c r="G2031" i="5"/>
  <c r="H2030" i="5"/>
  <c r="G2030" i="5"/>
  <c r="G2029" i="5"/>
  <c r="H2029" i="5" s="1"/>
  <c r="H2028" i="5"/>
  <c r="G2028" i="5"/>
  <c r="H2027" i="5"/>
  <c r="G2027" i="5"/>
  <c r="H2026" i="5"/>
  <c r="G2026" i="5"/>
  <c r="G2025" i="5"/>
  <c r="H2025" i="5" s="1"/>
  <c r="H2024" i="5"/>
  <c r="G2024" i="5"/>
  <c r="G2023" i="5"/>
  <c r="H2023" i="5" s="1"/>
  <c r="H2022" i="5"/>
  <c r="G2022" i="5"/>
  <c r="G2021" i="5"/>
  <c r="H2021" i="5" s="1"/>
  <c r="H2020" i="5"/>
  <c r="G2020" i="5"/>
  <c r="H2019" i="5"/>
  <c r="G2019" i="5"/>
  <c r="H2018" i="5"/>
  <c r="G2018" i="5"/>
  <c r="G2017" i="5"/>
  <c r="H2017" i="5" s="1"/>
  <c r="H2016" i="5"/>
  <c r="G2016" i="5"/>
  <c r="G2015" i="5"/>
  <c r="H2015" i="5" s="1"/>
  <c r="H2014" i="5"/>
  <c r="G2014" i="5"/>
  <c r="G2013" i="5"/>
  <c r="H2013" i="5" s="1"/>
  <c r="H2012" i="5"/>
  <c r="G2012" i="5"/>
  <c r="G2011" i="5"/>
  <c r="H2011" i="5" s="1"/>
  <c r="H2010" i="5"/>
  <c r="G2010" i="5"/>
  <c r="G2009" i="5"/>
  <c r="H2009" i="5" s="1"/>
  <c r="H2008" i="5"/>
  <c r="G2008" i="5"/>
  <c r="H2007" i="5"/>
  <c r="G2007" i="5"/>
  <c r="H2006" i="5"/>
  <c r="G2006" i="5"/>
  <c r="G2005" i="5"/>
  <c r="H2005" i="5" s="1"/>
  <c r="H2004" i="5"/>
  <c r="G2004" i="5"/>
  <c r="H2003" i="5"/>
  <c r="G2003" i="5"/>
  <c r="H2002" i="5"/>
  <c r="G2002" i="5"/>
  <c r="G2001" i="5"/>
  <c r="H2001" i="5" s="1"/>
  <c r="H2000" i="5"/>
  <c r="G2000" i="5"/>
  <c r="H1999" i="5"/>
  <c r="G1999" i="5"/>
  <c r="H1998" i="5"/>
  <c r="G1998" i="5"/>
  <c r="G1997" i="5"/>
  <c r="H1997" i="5" s="1"/>
  <c r="H1996" i="5"/>
  <c r="G1996" i="5"/>
  <c r="H1995" i="5"/>
  <c r="G1995" i="5"/>
  <c r="H1994" i="5"/>
  <c r="G1994" i="5"/>
  <c r="G1993" i="5"/>
  <c r="H1993" i="5" s="1"/>
  <c r="F1993" i="5"/>
  <c r="G1992" i="5"/>
  <c r="H1992" i="5" s="1"/>
  <c r="G1991" i="5"/>
  <c r="H1991" i="5" s="1"/>
  <c r="H1990" i="5"/>
  <c r="G1990" i="5"/>
  <c r="H1989" i="5"/>
  <c r="G1989" i="5"/>
  <c r="G1988" i="5"/>
  <c r="H1988" i="5" s="1"/>
  <c r="H1987" i="5"/>
  <c r="G1987" i="5"/>
  <c r="H1986" i="5"/>
  <c r="G1986" i="5"/>
  <c r="H1985" i="5"/>
  <c r="G1985" i="5"/>
  <c r="G1984" i="5"/>
  <c r="H1984" i="5" s="1"/>
  <c r="G1983" i="5"/>
  <c r="H1983" i="5" s="1"/>
  <c r="H1982" i="5"/>
  <c r="G1982" i="5"/>
  <c r="H1981" i="5"/>
  <c r="G1981" i="5"/>
  <c r="G1980" i="5"/>
  <c r="H1980" i="5" s="1"/>
  <c r="G1979" i="5"/>
  <c r="H1979" i="5" s="1"/>
  <c r="H1978" i="5"/>
  <c r="G1978" i="5"/>
  <c r="H1977" i="5"/>
  <c r="G1977" i="5"/>
  <c r="G1976" i="5"/>
  <c r="H1976" i="5" s="1"/>
  <c r="H1975" i="5"/>
  <c r="G1975" i="5"/>
  <c r="H1974" i="5"/>
  <c r="G1974" i="5"/>
  <c r="G1973" i="5"/>
  <c r="H1973" i="5" s="1"/>
  <c r="G1972" i="5"/>
  <c r="H1972" i="5" s="1"/>
  <c r="H1971" i="5"/>
  <c r="G1971" i="5"/>
  <c r="H1970" i="5"/>
  <c r="G1970" i="5"/>
  <c r="H1969" i="5"/>
  <c r="G1969" i="5"/>
  <c r="G1968" i="5"/>
  <c r="H1968" i="5" s="1"/>
  <c r="H1967" i="5"/>
  <c r="G1967" i="5"/>
  <c r="H1966" i="5"/>
  <c r="G1966" i="5"/>
  <c r="G1965" i="5"/>
  <c r="H1965" i="5" s="1"/>
  <c r="G1964" i="5"/>
  <c r="H1964" i="5" s="1"/>
  <c r="H1963" i="5"/>
  <c r="G1963" i="5"/>
  <c r="H1962" i="5"/>
  <c r="G1962" i="5"/>
  <c r="G1961" i="5"/>
  <c r="H1961" i="5" s="1"/>
  <c r="G1960" i="5"/>
  <c r="H1960" i="5" s="1"/>
  <c r="G1959" i="5"/>
  <c r="H1959" i="5" s="1"/>
  <c r="H1958" i="5"/>
  <c r="G1958" i="5"/>
  <c r="H1957" i="5"/>
  <c r="G1957" i="5"/>
  <c r="G1956" i="5"/>
  <c r="H1956" i="5" s="1"/>
  <c r="H1955" i="5"/>
  <c r="G1955" i="5"/>
  <c r="H1954" i="5"/>
  <c r="G1954" i="5"/>
  <c r="H1953" i="5"/>
  <c r="G1953" i="5"/>
  <c r="G1952" i="5"/>
  <c r="H1952" i="5" s="1"/>
  <c r="G1951" i="5"/>
  <c r="H1951" i="5" s="1"/>
  <c r="H1950" i="5"/>
  <c r="G1950" i="5"/>
  <c r="H1949" i="5"/>
  <c r="G1949" i="5"/>
  <c r="G1948" i="5"/>
  <c r="H1948" i="5" s="1"/>
  <c r="G1947" i="5"/>
  <c r="H1947" i="5" s="1"/>
  <c r="H1946" i="5"/>
  <c r="G1946" i="5"/>
  <c r="H1945" i="5"/>
  <c r="G1945" i="5"/>
  <c r="G1944" i="5"/>
  <c r="H1944" i="5" s="1"/>
  <c r="H1943" i="5"/>
  <c r="G1943" i="5"/>
  <c r="H1942" i="5"/>
  <c r="G1942" i="5"/>
  <c r="G1941" i="5"/>
  <c r="H1941" i="5" s="1"/>
  <c r="G1940" i="5"/>
  <c r="H1940" i="5" s="1"/>
  <c r="H1939" i="5"/>
  <c r="G1939" i="5"/>
  <c r="H1938" i="5"/>
  <c r="G1938" i="5"/>
  <c r="H1937" i="5"/>
  <c r="G1937" i="5"/>
  <c r="G1936" i="5"/>
  <c r="H1936" i="5" s="1"/>
  <c r="H1935" i="5"/>
  <c r="G1935" i="5"/>
  <c r="H1934" i="5"/>
  <c r="G1934" i="5"/>
  <c r="G1933" i="5"/>
  <c r="H1933" i="5" s="1"/>
  <c r="G1932" i="5"/>
  <c r="H1932" i="5" s="1"/>
  <c r="H1931" i="5"/>
  <c r="G1931" i="5"/>
  <c r="H1930" i="5"/>
  <c r="G1930" i="5"/>
  <c r="G1929" i="5"/>
  <c r="H1929" i="5" s="1"/>
  <c r="G1928" i="5"/>
  <c r="H1928" i="5" s="1"/>
  <c r="G1927" i="5"/>
  <c r="H1927" i="5" s="1"/>
  <c r="H1926" i="5"/>
  <c r="G1926" i="5"/>
  <c r="H1925" i="5"/>
  <c r="G1925" i="5"/>
  <c r="G1924" i="5"/>
  <c r="H1924" i="5" s="1"/>
  <c r="H1923" i="5"/>
  <c r="G1923" i="5"/>
  <c r="H1922" i="5"/>
  <c r="G1922" i="5"/>
  <c r="H1921" i="5"/>
  <c r="G1921" i="5"/>
  <c r="G1920" i="5"/>
  <c r="H1920" i="5" s="1"/>
  <c r="G1919" i="5"/>
  <c r="H1919" i="5" s="1"/>
  <c r="H1918" i="5"/>
  <c r="G1918" i="5"/>
  <c r="H1917" i="5"/>
  <c r="G1917" i="5"/>
  <c r="H1916" i="5"/>
  <c r="G1916" i="5"/>
  <c r="G1915" i="5"/>
  <c r="H1915" i="5" s="1"/>
  <c r="G1914" i="5"/>
  <c r="H1914" i="5" s="1"/>
  <c r="H1913" i="5"/>
  <c r="G1913" i="5"/>
  <c r="H1912" i="5"/>
  <c r="G1912" i="5"/>
  <c r="G1911" i="5"/>
  <c r="H1911" i="5" s="1"/>
  <c r="G1910" i="5"/>
  <c r="H1910" i="5" s="1"/>
  <c r="H1909" i="5"/>
  <c r="G1909" i="5"/>
  <c r="H1908" i="5"/>
  <c r="G1908" i="5"/>
  <c r="G1907" i="5"/>
  <c r="H1907" i="5" s="1"/>
  <c r="G1906" i="5"/>
  <c r="H1906" i="5" s="1"/>
  <c r="H1905" i="5"/>
  <c r="G1905" i="5"/>
  <c r="H1904" i="5"/>
  <c r="G1904" i="5"/>
  <c r="G1903" i="5"/>
  <c r="H1903" i="5" s="1"/>
  <c r="G1902" i="5"/>
  <c r="H1902" i="5" s="1"/>
  <c r="H1901" i="5"/>
  <c r="G1901" i="5"/>
  <c r="H1900" i="5"/>
  <c r="G1900" i="5"/>
  <c r="G1899" i="5"/>
  <c r="H1899" i="5" s="1"/>
  <c r="G1898" i="5"/>
  <c r="H1898" i="5" s="1"/>
  <c r="H1897" i="5"/>
  <c r="G1897" i="5"/>
  <c r="H1896" i="5"/>
  <c r="G1896" i="5"/>
  <c r="G1895" i="5"/>
  <c r="H1895" i="5" s="1"/>
  <c r="G1894" i="5"/>
  <c r="H1894" i="5" s="1"/>
  <c r="H1893" i="5"/>
  <c r="G1893" i="5"/>
  <c r="H1892" i="5"/>
  <c r="G1892" i="5"/>
  <c r="G1891" i="5"/>
  <c r="H1891" i="5" s="1"/>
  <c r="G1890" i="5"/>
  <c r="H1890" i="5" s="1"/>
  <c r="H1889" i="5"/>
  <c r="G1889" i="5"/>
  <c r="H1888" i="5"/>
  <c r="G1888" i="5"/>
  <c r="G1887" i="5"/>
  <c r="H1887" i="5" s="1"/>
  <c r="G1886" i="5"/>
  <c r="H1886" i="5" s="1"/>
  <c r="H1885" i="5"/>
  <c r="G1885" i="5"/>
  <c r="H1884" i="5"/>
  <c r="G1884" i="5"/>
  <c r="G1883" i="5"/>
  <c r="H1883" i="5" s="1"/>
  <c r="G1882" i="5"/>
  <c r="H1882" i="5" s="1"/>
  <c r="H1881" i="5"/>
  <c r="G1881" i="5"/>
  <c r="H1880" i="5"/>
  <c r="G1880" i="5"/>
  <c r="G1879" i="5"/>
  <c r="H1879" i="5" s="1"/>
  <c r="G1878" i="5"/>
  <c r="H1878" i="5" s="1"/>
  <c r="H1877" i="5"/>
  <c r="G1877" i="5"/>
  <c r="H1876" i="5"/>
  <c r="G1876" i="5"/>
  <c r="G1875" i="5"/>
  <c r="H1875" i="5" s="1"/>
  <c r="G1874" i="5"/>
  <c r="H1874" i="5" s="1"/>
  <c r="H1873" i="5"/>
  <c r="G1873" i="5"/>
  <c r="H1872" i="5"/>
  <c r="G1872" i="5"/>
  <c r="G1871" i="5"/>
  <c r="H1871" i="5" s="1"/>
  <c r="G1870" i="5"/>
  <c r="H1870" i="5" s="1"/>
  <c r="H1869" i="5"/>
  <c r="G1869" i="5"/>
  <c r="H1868" i="5"/>
  <c r="G1868" i="5"/>
  <c r="G1867" i="5"/>
  <c r="H1867" i="5" s="1"/>
  <c r="G1866" i="5"/>
  <c r="H1866" i="5" s="1"/>
  <c r="H1865" i="5"/>
  <c r="G1865" i="5"/>
  <c r="H1864" i="5"/>
  <c r="G1864" i="5"/>
  <c r="G1863" i="5"/>
  <c r="H1863" i="5" s="1"/>
  <c r="G1862" i="5"/>
  <c r="H1862" i="5" s="1"/>
  <c r="H1861" i="5"/>
  <c r="G1861" i="5"/>
  <c r="H1860" i="5"/>
  <c r="G1860" i="5"/>
  <c r="G1859" i="5"/>
  <c r="H1859" i="5" s="1"/>
  <c r="G1858" i="5"/>
  <c r="H1858" i="5" s="1"/>
  <c r="H1857" i="5"/>
  <c r="G1857" i="5"/>
  <c r="H1856" i="5"/>
  <c r="G1856" i="5"/>
  <c r="G1855" i="5"/>
  <c r="H1855" i="5" s="1"/>
  <c r="G1854" i="5"/>
  <c r="H1854" i="5" s="1"/>
  <c r="H1853" i="5"/>
  <c r="G1853" i="5"/>
  <c r="H1852" i="5"/>
  <c r="G1852" i="5"/>
  <c r="G1851" i="5"/>
  <c r="H1851" i="5" s="1"/>
  <c r="G1850" i="5"/>
  <c r="H1850" i="5" s="1"/>
  <c r="H1849" i="5"/>
  <c r="G1849" i="5"/>
  <c r="H1848" i="5"/>
  <c r="G1848" i="5"/>
  <c r="G1847" i="5"/>
  <c r="H1847" i="5" s="1"/>
  <c r="G1846" i="5"/>
  <c r="H1846" i="5" s="1"/>
  <c r="H1845" i="5"/>
  <c r="G1845" i="5"/>
  <c r="H1844" i="5"/>
  <c r="G1844" i="5"/>
  <c r="G1843" i="5"/>
  <c r="H1843" i="5" s="1"/>
  <c r="G1842" i="5"/>
  <c r="H1842" i="5" s="1"/>
  <c r="H1841" i="5"/>
  <c r="G1841" i="5"/>
  <c r="H1840" i="5"/>
  <c r="G1840" i="5"/>
  <c r="G1839" i="5"/>
  <c r="H1839" i="5" s="1"/>
  <c r="G1838" i="5"/>
  <c r="H1838" i="5" s="1"/>
  <c r="H1837" i="5"/>
  <c r="G1837" i="5"/>
  <c r="H1836" i="5"/>
  <c r="G1836" i="5"/>
  <c r="G1835" i="5"/>
  <c r="H1835" i="5" s="1"/>
  <c r="G1834" i="5"/>
  <c r="H1834" i="5" s="1"/>
  <c r="H1833" i="5"/>
  <c r="G1833" i="5"/>
  <c r="H1832" i="5"/>
  <c r="G1832" i="5"/>
  <c r="G1831" i="5"/>
  <c r="H1831" i="5" s="1"/>
  <c r="G1830" i="5"/>
  <c r="H1830" i="5" s="1"/>
  <c r="H1829" i="5"/>
  <c r="G1829" i="5"/>
  <c r="H1828" i="5"/>
  <c r="G1828" i="5"/>
  <c r="G1827" i="5"/>
  <c r="H1827" i="5" s="1"/>
  <c r="G1826" i="5"/>
  <c r="H1826" i="5" s="1"/>
  <c r="H1825" i="5"/>
  <c r="G1825" i="5"/>
  <c r="H1824" i="5"/>
  <c r="G1824" i="5"/>
  <c r="G1823" i="5"/>
  <c r="H1823" i="5" s="1"/>
  <c r="G1822" i="5"/>
  <c r="H1822" i="5" s="1"/>
  <c r="H1821" i="5"/>
  <c r="G1821" i="5"/>
  <c r="H1820" i="5"/>
  <c r="G1820" i="5"/>
  <c r="G1819" i="5"/>
  <c r="H1819" i="5" s="1"/>
  <c r="G1818" i="5"/>
  <c r="H1818" i="5" s="1"/>
  <c r="G1817" i="5"/>
  <c r="H1817" i="5" s="1"/>
  <c r="H1816" i="5"/>
  <c r="G1816" i="5"/>
  <c r="G1815" i="5"/>
  <c r="H1815" i="5" s="1"/>
  <c r="G1814" i="5"/>
  <c r="H1814" i="5" s="1"/>
  <c r="G1813" i="5"/>
  <c r="H1813" i="5" s="1"/>
  <c r="H1812" i="5"/>
  <c r="G1812" i="5"/>
  <c r="G1811" i="5"/>
  <c r="H1811" i="5" s="1"/>
  <c r="G1810" i="5"/>
  <c r="H1810" i="5" s="1"/>
  <c r="G1809" i="5"/>
  <c r="H1809" i="5" s="1"/>
  <c r="H1808" i="5"/>
  <c r="G1808" i="5"/>
  <c r="G1807" i="5"/>
  <c r="H1807" i="5" s="1"/>
  <c r="G1806" i="5"/>
  <c r="H1806" i="5" s="1"/>
  <c r="G1805" i="5"/>
  <c r="H1805" i="5" s="1"/>
  <c r="H1804" i="5"/>
  <c r="G1804" i="5"/>
  <c r="G1803" i="5"/>
  <c r="H1803" i="5" s="1"/>
  <c r="G1802" i="5"/>
  <c r="H1802" i="5" s="1"/>
  <c r="G1801" i="5"/>
  <c r="H1801" i="5" s="1"/>
  <c r="H1800" i="5"/>
  <c r="G1800" i="5"/>
  <c r="G1799" i="5"/>
  <c r="H1799" i="5" s="1"/>
  <c r="G1798" i="5"/>
  <c r="H1798" i="5" s="1"/>
  <c r="G1797" i="5"/>
  <c r="H1797" i="5" s="1"/>
  <c r="H1796" i="5"/>
  <c r="G1796" i="5"/>
  <c r="G1795" i="5"/>
  <c r="H1795" i="5" s="1"/>
  <c r="G1794" i="5"/>
  <c r="H1794" i="5" s="1"/>
  <c r="G1793" i="5"/>
  <c r="H1793" i="5" s="1"/>
  <c r="H1792" i="5"/>
  <c r="G1792" i="5"/>
  <c r="G1791" i="5"/>
  <c r="H1791" i="5" s="1"/>
  <c r="G1790" i="5"/>
  <c r="H1790" i="5" s="1"/>
  <c r="G1789" i="5"/>
  <c r="H1789" i="5" s="1"/>
  <c r="H1788" i="5"/>
  <c r="G1788" i="5"/>
  <c r="G1787" i="5"/>
  <c r="H1787" i="5" s="1"/>
  <c r="G1786" i="5"/>
  <c r="H1786" i="5" s="1"/>
  <c r="G1785" i="5"/>
  <c r="H1785" i="5" s="1"/>
  <c r="H1784" i="5"/>
  <c r="G1784" i="5"/>
  <c r="G1783" i="5"/>
  <c r="H1783" i="5" s="1"/>
  <c r="G1782" i="5"/>
  <c r="H1782" i="5" s="1"/>
  <c r="G1781" i="5"/>
  <c r="H1781" i="5" s="1"/>
  <c r="H1780" i="5"/>
  <c r="G1780" i="5"/>
  <c r="G1779" i="5"/>
  <c r="H1779" i="5" s="1"/>
  <c r="G1778" i="5"/>
  <c r="H1778" i="5" s="1"/>
  <c r="G1777" i="5"/>
  <c r="H1777" i="5" s="1"/>
  <c r="H1776" i="5"/>
  <c r="G1776" i="5"/>
  <c r="G1775" i="5"/>
  <c r="H1775" i="5" s="1"/>
  <c r="G1774" i="5"/>
  <c r="H1774" i="5" s="1"/>
  <c r="G1773" i="5"/>
  <c r="H1773" i="5" s="1"/>
  <c r="H1772" i="5"/>
  <c r="G1772" i="5"/>
  <c r="G1771" i="5"/>
  <c r="H1771" i="5" s="1"/>
  <c r="G1770" i="5"/>
  <c r="H1770" i="5" s="1"/>
  <c r="G1769" i="5"/>
  <c r="H1769" i="5" s="1"/>
  <c r="H1768" i="5"/>
  <c r="G1768" i="5"/>
  <c r="G1767" i="5"/>
  <c r="H1767" i="5" s="1"/>
  <c r="G1766" i="5"/>
  <c r="H1766" i="5" s="1"/>
  <c r="G1765" i="5"/>
  <c r="H1765" i="5" s="1"/>
  <c r="H1764" i="5"/>
  <c r="G1764" i="5"/>
  <c r="G1763" i="5"/>
  <c r="H1763" i="5" s="1"/>
  <c r="G1762" i="5"/>
  <c r="H1762" i="5" s="1"/>
  <c r="G1761" i="5"/>
  <c r="H1761" i="5" s="1"/>
  <c r="H1760" i="5"/>
  <c r="G1760" i="5"/>
  <c r="G1759" i="5"/>
  <c r="H1759" i="5" s="1"/>
  <c r="G1758" i="5"/>
  <c r="H1758" i="5" s="1"/>
  <c r="G1757" i="5"/>
  <c r="H1757" i="5" s="1"/>
  <c r="H1756" i="5"/>
  <c r="G1756" i="5"/>
  <c r="G1755" i="5"/>
  <c r="H1755" i="5" s="1"/>
  <c r="G1754" i="5"/>
  <c r="H1754" i="5" s="1"/>
  <c r="G1753" i="5"/>
  <c r="H1753" i="5" s="1"/>
  <c r="H1752" i="5"/>
  <c r="G1752" i="5"/>
  <c r="G1751" i="5"/>
  <c r="H1751" i="5" s="1"/>
  <c r="G1750" i="5"/>
  <c r="H1750" i="5" s="1"/>
  <c r="G1749" i="5"/>
  <c r="H1749" i="5" s="1"/>
  <c r="H1748" i="5"/>
  <c r="G1748" i="5"/>
  <c r="G1747" i="5"/>
  <c r="H1747" i="5" s="1"/>
  <c r="G1746" i="5"/>
  <c r="H1746" i="5" s="1"/>
  <c r="G1745" i="5"/>
  <c r="H1745" i="5" s="1"/>
  <c r="H1744" i="5"/>
  <c r="G1744" i="5"/>
  <c r="G1743" i="5"/>
  <c r="H1743" i="5" s="1"/>
  <c r="G1742" i="5"/>
  <c r="H1742" i="5" s="1"/>
  <c r="G1741" i="5"/>
  <c r="H1741" i="5" s="1"/>
  <c r="H1740" i="5"/>
  <c r="G1740" i="5"/>
  <c r="G1739" i="5"/>
  <c r="H1739" i="5" s="1"/>
  <c r="G1738" i="5"/>
  <c r="H1738" i="5" s="1"/>
  <c r="G1737" i="5"/>
  <c r="H1737" i="5" s="1"/>
  <c r="H1736" i="5"/>
  <c r="G1736" i="5"/>
  <c r="G1735" i="5"/>
  <c r="H1735" i="5" s="1"/>
  <c r="G1734" i="5"/>
  <c r="H1734" i="5" s="1"/>
  <c r="G1733" i="5"/>
  <c r="H1733" i="5" s="1"/>
  <c r="H1732" i="5"/>
  <c r="G1732" i="5"/>
  <c r="G1731" i="5"/>
  <c r="H1731" i="5" s="1"/>
  <c r="G1730" i="5"/>
  <c r="H1730" i="5" s="1"/>
  <c r="G1729" i="5"/>
  <c r="H1729" i="5" s="1"/>
  <c r="H1728" i="5"/>
  <c r="G1728" i="5"/>
  <c r="G1727" i="5"/>
  <c r="H1727" i="5" s="1"/>
  <c r="G1726" i="5"/>
  <c r="H1726" i="5" s="1"/>
  <c r="G1725" i="5"/>
  <c r="H1725" i="5" s="1"/>
  <c r="H1724" i="5"/>
  <c r="G1724" i="5"/>
  <c r="G1723" i="5"/>
  <c r="H1723" i="5" s="1"/>
  <c r="G1722" i="5"/>
  <c r="H1722" i="5" s="1"/>
  <c r="G1721" i="5"/>
  <c r="H1721" i="5" s="1"/>
  <c r="H1720" i="5"/>
  <c r="G1720" i="5"/>
  <c r="G1719" i="5"/>
  <c r="H1719" i="5" s="1"/>
  <c r="G1718" i="5"/>
  <c r="H1718" i="5" s="1"/>
  <c r="G1717" i="5"/>
  <c r="H1717" i="5" s="1"/>
  <c r="H1716" i="5"/>
  <c r="G1716" i="5"/>
  <c r="G1715" i="5"/>
  <c r="H1715" i="5" s="1"/>
  <c r="G1714" i="5"/>
  <c r="H1714" i="5" s="1"/>
  <c r="G1713" i="5"/>
  <c r="H1713" i="5" s="1"/>
  <c r="H1712" i="5"/>
  <c r="G1712" i="5"/>
  <c r="G1711" i="5"/>
  <c r="H1711" i="5" s="1"/>
  <c r="G1710" i="5"/>
  <c r="H1710" i="5" s="1"/>
  <c r="G1709" i="5"/>
  <c r="H1709" i="5" s="1"/>
  <c r="H1708" i="5"/>
  <c r="G1708" i="5"/>
  <c r="G1707" i="5"/>
  <c r="H1707" i="5" s="1"/>
  <c r="G1706" i="5"/>
  <c r="H1706" i="5" s="1"/>
  <c r="G1705" i="5"/>
  <c r="H1705" i="5" s="1"/>
  <c r="H1704" i="5"/>
  <c r="G1704" i="5"/>
  <c r="G1703" i="5"/>
  <c r="H1703" i="5" s="1"/>
  <c r="G1702" i="5"/>
  <c r="H1702" i="5" s="1"/>
  <c r="G1701" i="5"/>
  <c r="H1701" i="5" s="1"/>
  <c r="H1700" i="5"/>
  <c r="G1700" i="5"/>
  <c r="G1699" i="5"/>
  <c r="H1699" i="5" s="1"/>
  <c r="G1698" i="5"/>
  <c r="H1698" i="5" s="1"/>
  <c r="G1697" i="5"/>
  <c r="H1697" i="5" s="1"/>
  <c r="H1696" i="5"/>
  <c r="G1696" i="5"/>
  <c r="G1695" i="5"/>
  <c r="H1695" i="5" s="1"/>
  <c r="G1694" i="5"/>
  <c r="H1694" i="5" s="1"/>
  <c r="G1693" i="5"/>
  <c r="H1693" i="5" s="1"/>
  <c r="H1692" i="5"/>
  <c r="G1692" i="5"/>
  <c r="G1691" i="5"/>
  <c r="H1691" i="5" s="1"/>
  <c r="G1690" i="5"/>
  <c r="H1690" i="5" s="1"/>
  <c r="G1689" i="5"/>
  <c r="H1689" i="5" s="1"/>
  <c r="H1688" i="5"/>
  <c r="G1688" i="5"/>
  <c r="G1687" i="5"/>
  <c r="H1687" i="5" s="1"/>
  <c r="G1686" i="5"/>
  <c r="H1686" i="5" s="1"/>
  <c r="G1685" i="5"/>
  <c r="H1685" i="5" s="1"/>
  <c r="H1684" i="5"/>
  <c r="G1684" i="5"/>
  <c r="G1683" i="5"/>
  <c r="H1683" i="5" s="1"/>
  <c r="G1682" i="5"/>
  <c r="H1682" i="5" s="1"/>
  <c r="G1681" i="5"/>
  <c r="H1681" i="5" s="1"/>
  <c r="H1680" i="5"/>
  <c r="G1680" i="5"/>
  <c r="G1679" i="5"/>
  <c r="H1679" i="5" s="1"/>
  <c r="G1678" i="5"/>
  <c r="H1678" i="5" s="1"/>
  <c r="G1677" i="5"/>
  <c r="H1677" i="5" s="1"/>
  <c r="H1676" i="5"/>
  <c r="G1676" i="5"/>
  <c r="G1675" i="5"/>
  <c r="H1675" i="5" s="1"/>
  <c r="G1674" i="5"/>
  <c r="H1674" i="5" s="1"/>
  <c r="G1673" i="5"/>
  <c r="H1673" i="5" s="1"/>
  <c r="H1672" i="5"/>
  <c r="G1672" i="5"/>
  <c r="G1671" i="5"/>
  <c r="H1671" i="5" s="1"/>
  <c r="G1670" i="5"/>
  <c r="H1670" i="5" s="1"/>
  <c r="G1669" i="5"/>
  <c r="H1669" i="5" s="1"/>
  <c r="H1668" i="5"/>
  <c r="G1668" i="5"/>
  <c r="G1667" i="5"/>
  <c r="H1667" i="5" s="1"/>
  <c r="G1666" i="5"/>
  <c r="H1666" i="5" s="1"/>
  <c r="G1665" i="5"/>
  <c r="H1665" i="5" s="1"/>
  <c r="H1664" i="5"/>
  <c r="G1664" i="5"/>
  <c r="G1663" i="5"/>
  <c r="H1663" i="5" s="1"/>
  <c r="G1662" i="5"/>
  <c r="H1662" i="5" s="1"/>
  <c r="G1661" i="5"/>
  <c r="H1661" i="5" s="1"/>
  <c r="H1660" i="5"/>
  <c r="G1660" i="5"/>
  <c r="G1659" i="5"/>
  <c r="H1659" i="5" s="1"/>
  <c r="G1658" i="5"/>
  <c r="H1658" i="5" s="1"/>
  <c r="G1657" i="5"/>
  <c r="H1657" i="5" s="1"/>
  <c r="H1656" i="5"/>
  <c r="G1656" i="5"/>
  <c r="G1655" i="5"/>
  <c r="H1655" i="5" s="1"/>
  <c r="G1654" i="5"/>
  <c r="H1654" i="5" s="1"/>
  <c r="G1653" i="5"/>
  <c r="H1653" i="5" s="1"/>
  <c r="H1652" i="5"/>
  <c r="G1652" i="5"/>
  <c r="G1651" i="5"/>
  <c r="H1651" i="5" s="1"/>
  <c r="G1650" i="5"/>
  <c r="H1650" i="5" s="1"/>
  <c r="G1649" i="5"/>
  <c r="H1649" i="5" s="1"/>
  <c r="H1648" i="5"/>
  <c r="G1648" i="5"/>
  <c r="G1647" i="5"/>
  <c r="H1647" i="5" s="1"/>
  <c r="G1646" i="5"/>
  <c r="H1646" i="5" s="1"/>
  <c r="H1645" i="5"/>
  <c r="G1645" i="5"/>
  <c r="H1644" i="5"/>
  <c r="G1644" i="5"/>
  <c r="G1643" i="5"/>
  <c r="H1643" i="5" s="1"/>
  <c r="G1642" i="5"/>
  <c r="H1642" i="5" s="1"/>
  <c r="G1641" i="5"/>
  <c r="H1641" i="5" s="1"/>
  <c r="H1640" i="5"/>
  <c r="G1640" i="5"/>
  <c r="G1639" i="5"/>
  <c r="H1639" i="5" s="1"/>
  <c r="H1638" i="5"/>
  <c r="G1638" i="5"/>
  <c r="G1637" i="5"/>
  <c r="H1637" i="5" s="1"/>
  <c r="H1636" i="5"/>
  <c r="G1636" i="5"/>
  <c r="G1635" i="5"/>
  <c r="H1635" i="5" s="1"/>
  <c r="G1634" i="5"/>
  <c r="H1634" i="5" s="1"/>
  <c r="G1633" i="5"/>
  <c r="H1633" i="5" s="1"/>
  <c r="H1632" i="5"/>
  <c r="G1632" i="5"/>
  <c r="G1631" i="5"/>
  <c r="H1631" i="5" s="1"/>
  <c r="H1630" i="5"/>
  <c r="G1630" i="5"/>
  <c r="H1629" i="5"/>
  <c r="G1629" i="5"/>
  <c r="H1628" i="5"/>
  <c r="G1628" i="5"/>
  <c r="G1627" i="5"/>
  <c r="H1627" i="5" s="1"/>
  <c r="G1626" i="5"/>
  <c r="H1626" i="5" s="1"/>
  <c r="G1625" i="5"/>
  <c r="H1625" i="5" s="1"/>
  <c r="H1624" i="5"/>
  <c r="G1624" i="5"/>
  <c r="G1623" i="5"/>
  <c r="H1623" i="5" s="1"/>
  <c r="H1622" i="5"/>
  <c r="G1622" i="5"/>
  <c r="H1621" i="5"/>
  <c r="G1621" i="5"/>
  <c r="H1620" i="5"/>
  <c r="G1620" i="5"/>
  <c r="G1619" i="5"/>
  <c r="H1619" i="5" s="1"/>
  <c r="G1618" i="5"/>
  <c r="H1618" i="5" s="1"/>
  <c r="G1617" i="5"/>
  <c r="H1617" i="5" s="1"/>
  <c r="H1616" i="5"/>
  <c r="G1616" i="5"/>
  <c r="G1615" i="5"/>
  <c r="H1615" i="5" s="1"/>
  <c r="G1614" i="5"/>
  <c r="H1614" i="5" s="1"/>
  <c r="H1613" i="5"/>
  <c r="G1613" i="5"/>
  <c r="H1612" i="5"/>
  <c r="G1612" i="5"/>
  <c r="G1611" i="5"/>
  <c r="H1611" i="5" s="1"/>
  <c r="G1610" i="5"/>
  <c r="H1610" i="5" s="1"/>
  <c r="G1609" i="5"/>
  <c r="H1609" i="5" s="1"/>
  <c r="H1608" i="5"/>
  <c r="G1608" i="5"/>
  <c r="G1607" i="5"/>
  <c r="H1607" i="5" s="1"/>
  <c r="H1606" i="5"/>
  <c r="G1606" i="5"/>
  <c r="G1605" i="5"/>
  <c r="H1605" i="5" s="1"/>
  <c r="H1604" i="5"/>
  <c r="G1604" i="5"/>
  <c r="G1603" i="5"/>
  <c r="H1603" i="5" s="1"/>
  <c r="G1602" i="5"/>
  <c r="H1602" i="5" s="1"/>
  <c r="G1601" i="5"/>
  <c r="H1601" i="5" s="1"/>
  <c r="H1600" i="5"/>
  <c r="G1600" i="5"/>
  <c r="G1599" i="5"/>
  <c r="H1599" i="5" s="1"/>
  <c r="H1598" i="5"/>
  <c r="G1598" i="5"/>
  <c r="H1597" i="5"/>
  <c r="G1597" i="5"/>
  <c r="H1596" i="5"/>
  <c r="G1596" i="5"/>
  <c r="G1595" i="5"/>
  <c r="H1595" i="5" s="1"/>
  <c r="G1594" i="5"/>
  <c r="H1594" i="5" s="1"/>
  <c r="G1593" i="5"/>
  <c r="H1593" i="5" s="1"/>
  <c r="H1592" i="5"/>
  <c r="G1592" i="5"/>
  <c r="G1591" i="5"/>
  <c r="H1591" i="5" s="1"/>
  <c r="H1590" i="5"/>
  <c r="G1590" i="5"/>
  <c r="H1589" i="5"/>
  <c r="G1589" i="5"/>
  <c r="H1588" i="5"/>
  <c r="G1588" i="5"/>
  <c r="G1587" i="5"/>
  <c r="H1587" i="5" s="1"/>
  <c r="G1586" i="5"/>
  <c r="H1586" i="5" s="1"/>
  <c r="G1585" i="5"/>
  <c r="H1585" i="5" s="1"/>
  <c r="G1584" i="5"/>
  <c r="H1584" i="5" s="1"/>
  <c r="G1583" i="5"/>
  <c r="H1583" i="5" s="1"/>
  <c r="G1582" i="5"/>
  <c r="H1582" i="5" s="1"/>
  <c r="G1581" i="5"/>
  <c r="H1581" i="5" s="1"/>
  <c r="G1580" i="5"/>
  <c r="H1580" i="5" s="1"/>
  <c r="G1579" i="5"/>
  <c r="H1579" i="5" s="1"/>
  <c r="G1578" i="5"/>
  <c r="H1578" i="5" s="1"/>
  <c r="G1577" i="5"/>
  <c r="H1577" i="5" s="1"/>
  <c r="G1576" i="5"/>
  <c r="H1576" i="5" s="1"/>
  <c r="G1575" i="5"/>
  <c r="H1575" i="5" s="1"/>
  <c r="G1574" i="5"/>
  <c r="H1574" i="5" s="1"/>
  <c r="G1573" i="5"/>
  <c r="H1573" i="5" s="1"/>
  <c r="G1572" i="5"/>
  <c r="H1572" i="5" s="1"/>
  <c r="G1571" i="5"/>
  <c r="H1571" i="5" s="1"/>
  <c r="G1570" i="5"/>
  <c r="H1570" i="5" s="1"/>
  <c r="G1569" i="5"/>
  <c r="H1569" i="5" s="1"/>
  <c r="G1568" i="5"/>
  <c r="H1568" i="5" s="1"/>
  <c r="G1567" i="5"/>
  <c r="H1567" i="5" s="1"/>
  <c r="G1566" i="5"/>
  <c r="H1566" i="5" s="1"/>
  <c r="G1565" i="5"/>
  <c r="H1565" i="5" s="1"/>
  <c r="G1564" i="5"/>
  <c r="H1564" i="5" s="1"/>
  <c r="G1563" i="5"/>
  <c r="H1563" i="5" s="1"/>
  <c r="G1562" i="5"/>
  <c r="H1562" i="5" s="1"/>
  <c r="G1561" i="5"/>
  <c r="H1561" i="5" s="1"/>
  <c r="G1560" i="5"/>
  <c r="H1560" i="5" s="1"/>
  <c r="G1559" i="5"/>
  <c r="H1559" i="5" s="1"/>
  <c r="G1558" i="5"/>
  <c r="H1558" i="5" s="1"/>
  <c r="G1557" i="5"/>
  <c r="H1557" i="5" s="1"/>
  <c r="G1556" i="5"/>
  <c r="H1556" i="5" s="1"/>
  <c r="F1556" i="5"/>
  <c r="G1555" i="5"/>
  <c r="H1555" i="5" s="1"/>
  <c r="H1554" i="5"/>
  <c r="G1554" i="5"/>
  <c r="E1553" i="5"/>
  <c r="G1553" i="5" s="1"/>
  <c r="H1553" i="5" s="1"/>
  <c r="F1552" i="5"/>
  <c r="E1552" i="5"/>
  <c r="G1552" i="5" s="1"/>
  <c r="H1552" i="5" s="1"/>
  <c r="G1551" i="5"/>
  <c r="H1551" i="5" s="1"/>
  <c r="F1551" i="5"/>
  <c r="H1550" i="5"/>
  <c r="G1550" i="5"/>
  <c r="G1549" i="5"/>
  <c r="H1549" i="5" s="1"/>
  <c r="H1548" i="5"/>
  <c r="G1548" i="5"/>
  <c r="H1547" i="5"/>
  <c r="G1547" i="5"/>
  <c r="H1546" i="5"/>
  <c r="G1546" i="5"/>
  <c r="G1545" i="5"/>
  <c r="H1545" i="5" s="1"/>
  <c r="H1544" i="5"/>
  <c r="G1544" i="5"/>
  <c r="H1543" i="5"/>
  <c r="G1543" i="5"/>
  <c r="H1542" i="5"/>
  <c r="G1542" i="5"/>
  <c r="G1541" i="5"/>
  <c r="H1541" i="5" s="1"/>
  <c r="H1540" i="5"/>
  <c r="G1540" i="5"/>
  <c r="H1539" i="5"/>
  <c r="G1539" i="5"/>
  <c r="H1538" i="5"/>
  <c r="G1538" i="5"/>
  <c r="G1537" i="5"/>
  <c r="H1537" i="5" s="1"/>
  <c r="H1536" i="5"/>
  <c r="G1536" i="5"/>
  <c r="H1535" i="5"/>
  <c r="G1535" i="5"/>
  <c r="H1534" i="5"/>
  <c r="G1534" i="5"/>
  <c r="G1533" i="5"/>
  <c r="H1533" i="5" s="1"/>
  <c r="H1532" i="5"/>
  <c r="G1532" i="5"/>
  <c r="H1531" i="5"/>
  <c r="G1531" i="5"/>
  <c r="H1530" i="5"/>
  <c r="G1530" i="5"/>
  <c r="G1529" i="5"/>
  <c r="H1529" i="5" s="1"/>
  <c r="H1528" i="5"/>
  <c r="G1528" i="5"/>
  <c r="H1527" i="5"/>
  <c r="G1527" i="5"/>
  <c r="H1526" i="5"/>
  <c r="G1526" i="5"/>
  <c r="G1525" i="5"/>
  <c r="H1525" i="5" s="1"/>
  <c r="H1524" i="5"/>
  <c r="G1524" i="5"/>
  <c r="H1523" i="5"/>
  <c r="G1523" i="5"/>
  <c r="H1522" i="5"/>
  <c r="G1522" i="5"/>
  <c r="G1521" i="5"/>
  <c r="H1521" i="5" s="1"/>
  <c r="H1520" i="5"/>
  <c r="G1520" i="5"/>
  <c r="H1519" i="5"/>
  <c r="G1519" i="5"/>
  <c r="H1518" i="5"/>
  <c r="G1518" i="5"/>
  <c r="G1517" i="5"/>
  <c r="H1517" i="5" s="1"/>
  <c r="H1516" i="5"/>
  <c r="G1516" i="5"/>
  <c r="H1515" i="5"/>
  <c r="G1515" i="5"/>
  <c r="H1514" i="5"/>
  <c r="G1514" i="5"/>
  <c r="G1513" i="5"/>
  <c r="H1513" i="5" s="1"/>
  <c r="H1512" i="5"/>
  <c r="G1512" i="5"/>
  <c r="H1511" i="5"/>
  <c r="G1511" i="5"/>
  <c r="H1510" i="5"/>
  <c r="G1510" i="5"/>
  <c r="E1509" i="5"/>
  <c r="G1509" i="5" s="1"/>
  <c r="H1509" i="5" s="1"/>
  <c r="G1508" i="5"/>
  <c r="H1508" i="5" s="1"/>
  <c r="G1507" i="5"/>
  <c r="H1507" i="5" s="1"/>
  <c r="E1507" i="5"/>
  <c r="G1506" i="5"/>
  <c r="H1506" i="5" s="1"/>
  <c r="F1505" i="5"/>
  <c r="G1505" i="5" s="1"/>
  <c r="H1505" i="5" s="1"/>
  <c r="G1504" i="5"/>
  <c r="H1504" i="5" s="1"/>
  <c r="H1503" i="5"/>
  <c r="G1503" i="5"/>
  <c r="G1502" i="5"/>
  <c r="H1502" i="5" s="1"/>
  <c r="G1501" i="5"/>
  <c r="H1501" i="5" s="1"/>
  <c r="G1500" i="5"/>
  <c r="H1500" i="5" s="1"/>
  <c r="H1499" i="5"/>
  <c r="G1499" i="5"/>
  <c r="G1498" i="5"/>
  <c r="H1498" i="5" s="1"/>
  <c r="G1497" i="5"/>
  <c r="H1497" i="5" s="1"/>
  <c r="G1496" i="5"/>
  <c r="H1496" i="5" s="1"/>
  <c r="H1495" i="5"/>
  <c r="G1495" i="5"/>
  <c r="G1494" i="5"/>
  <c r="H1494" i="5" s="1"/>
  <c r="G1493" i="5"/>
  <c r="H1493" i="5" s="1"/>
  <c r="G1492" i="5"/>
  <c r="H1492" i="5" s="1"/>
  <c r="H1491" i="5"/>
  <c r="G1491" i="5"/>
  <c r="G1490" i="5"/>
  <c r="H1490" i="5" s="1"/>
  <c r="G1489" i="5"/>
  <c r="H1489" i="5" s="1"/>
  <c r="G1488" i="5"/>
  <c r="H1488" i="5" s="1"/>
  <c r="H1487" i="5"/>
  <c r="G1487" i="5"/>
  <c r="G1486" i="5"/>
  <c r="H1486" i="5" s="1"/>
  <c r="G1485" i="5"/>
  <c r="H1485" i="5" s="1"/>
  <c r="G1484" i="5"/>
  <c r="H1484" i="5" s="1"/>
  <c r="H1483" i="5"/>
  <c r="G1483" i="5"/>
  <c r="G1482" i="5"/>
  <c r="H1482" i="5" s="1"/>
  <c r="G1481" i="5"/>
  <c r="H1481" i="5" s="1"/>
  <c r="G1480" i="5"/>
  <c r="H1480" i="5" s="1"/>
  <c r="H1479" i="5"/>
  <c r="G1479" i="5"/>
  <c r="G1478" i="5"/>
  <c r="H1478" i="5" s="1"/>
  <c r="G1477" i="5"/>
  <c r="H1477" i="5" s="1"/>
  <c r="G1476" i="5"/>
  <c r="H1476" i="5" s="1"/>
  <c r="H1475" i="5"/>
  <c r="G1475" i="5"/>
  <c r="G1474" i="5"/>
  <c r="H1474" i="5" s="1"/>
  <c r="G1473" i="5"/>
  <c r="H1473" i="5" s="1"/>
  <c r="G1472" i="5"/>
  <c r="H1472" i="5" s="1"/>
  <c r="H1471" i="5"/>
  <c r="G1471" i="5"/>
  <c r="G1470" i="5"/>
  <c r="H1470" i="5" s="1"/>
  <c r="G1469" i="5"/>
  <c r="H1469" i="5" s="1"/>
  <c r="G1468" i="5"/>
  <c r="H1468" i="5" s="1"/>
  <c r="H1467" i="5"/>
  <c r="G1467" i="5"/>
  <c r="G1466" i="5"/>
  <c r="H1466" i="5" s="1"/>
  <c r="G1465" i="5"/>
  <c r="H1465" i="5" s="1"/>
  <c r="G1464" i="5"/>
  <c r="H1464" i="5" s="1"/>
  <c r="H1463" i="5"/>
  <c r="G1463" i="5"/>
  <c r="G1462" i="5"/>
  <c r="H1462" i="5" s="1"/>
  <c r="G1461" i="5"/>
  <c r="H1461" i="5" s="1"/>
  <c r="G1460" i="5"/>
  <c r="H1460" i="5" s="1"/>
  <c r="F1460" i="5"/>
  <c r="G1459" i="5"/>
  <c r="H1459" i="5" s="1"/>
  <c r="H1458" i="5"/>
  <c r="G1458" i="5"/>
  <c r="H1457" i="5"/>
  <c r="G1457" i="5"/>
  <c r="H1456" i="5"/>
  <c r="G1456" i="5"/>
  <c r="G1455" i="5"/>
  <c r="H1455" i="5" s="1"/>
  <c r="H1454" i="5"/>
  <c r="G1454" i="5"/>
  <c r="H1453" i="5"/>
  <c r="G1453" i="5"/>
  <c r="H1452" i="5"/>
  <c r="G1452" i="5"/>
  <c r="G1451" i="5"/>
  <c r="H1451" i="5" s="1"/>
  <c r="H1450" i="5"/>
  <c r="G1450" i="5"/>
  <c r="H1449" i="5"/>
  <c r="G1449" i="5"/>
  <c r="H1448" i="5"/>
  <c r="G1448" i="5"/>
  <c r="G1447" i="5"/>
  <c r="H1447" i="5" s="1"/>
  <c r="H1446" i="5"/>
  <c r="G1446" i="5"/>
  <c r="H1445" i="5"/>
  <c r="G1445" i="5"/>
  <c r="H1444" i="5"/>
  <c r="G1444" i="5"/>
  <c r="G1443" i="5"/>
  <c r="H1443" i="5" s="1"/>
  <c r="H1442" i="5"/>
  <c r="G1442" i="5"/>
  <c r="H1441" i="5"/>
  <c r="G1441" i="5"/>
  <c r="H1440" i="5"/>
  <c r="G1440" i="5"/>
  <c r="G1439" i="5"/>
  <c r="H1439" i="5" s="1"/>
  <c r="H1438" i="5"/>
  <c r="G1438" i="5"/>
  <c r="H1437" i="5"/>
  <c r="G1437" i="5"/>
  <c r="H1436" i="5"/>
  <c r="G1436" i="5"/>
  <c r="G1435" i="5"/>
  <c r="H1435" i="5" s="1"/>
  <c r="H1434" i="5"/>
  <c r="G1434" i="5"/>
  <c r="H1433" i="5"/>
  <c r="G1433" i="5"/>
  <c r="H1432" i="5"/>
  <c r="G1432" i="5"/>
  <c r="G1431" i="5"/>
  <c r="H1431" i="5" s="1"/>
  <c r="H1430" i="5"/>
  <c r="G1430" i="5"/>
  <c r="H1429" i="5"/>
  <c r="G1429" i="5"/>
  <c r="H1428" i="5"/>
  <c r="G1428" i="5"/>
  <c r="G1427" i="5"/>
  <c r="H1427" i="5" s="1"/>
  <c r="H1426" i="5"/>
  <c r="G1426" i="5"/>
  <c r="H1425" i="5"/>
  <c r="G1425" i="5"/>
  <c r="H1424" i="5"/>
  <c r="G1424" i="5"/>
  <c r="G1423" i="5"/>
  <c r="H1423" i="5" s="1"/>
  <c r="H1422" i="5"/>
  <c r="G1422" i="5"/>
  <c r="H1421" i="5"/>
  <c r="G1421" i="5"/>
  <c r="H1420" i="5"/>
  <c r="G1420" i="5"/>
  <c r="E1420" i="5"/>
  <c r="G1419" i="5"/>
  <c r="H1419" i="5" s="1"/>
  <c r="G1418" i="5"/>
  <c r="H1418" i="5" s="1"/>
  <c r="G1417" i="5"/>
  <c r="H1417" i="5" s="1"/>
  <c r="H1416" i="5"/>
  <c r="G1416" i="5"/>
  <c r="G1415" i="5"/>
  <c r="H1415" i="5" s="1"/>
  <c r="G1414" i="5"/>
  <c r="H1414" i="5" s="1"/>
  <c r="G1413" i="5"/>
  <c r="H1413" i="5" s="1"/>
  <c r="H1412" i="5"/>
  <c r="G1412" i="5"/>
  <c r="G1411" i="5"/>
  <c r="H1411" i="5" s="1"/>
  <c r="G1410" i="5"/>
  <c r="H1410" i="5" s="1"/>
  <c r="G1409" i="5"/>
  <c r="H1409" i="5" s="1"/>
  <c r="H1408" i="5"/>
  <c r="G1408" i="5"/>
  <c r="G1407" i="5"/>
  <c r="H1407" i="5" s="1"/>
  <c r="G1406" i="5"/>
  <c r="H1406" i="5" s="1"/>
  <c r="G1405" i="5"/>
  <c r="H1405" i="5" s="1"/>
  <c r="H1404" i="5"/>
  <c r="G1404" i="5"/>
  <c r="G1403" i="5"/>
  <c r="H1403" i="5" s="1"/>
  <c r="G1402" i="5"/>
  <c r="H1402" i="5" s="1"/>
  <c r="G1401" i="5"/>
  <c r="H1401" i="5" s="1"/>
  <c r="H1400" i="5"/>
  <c r="G1400" i="5"/>
  <c r="G1399" i="5"/>
  <c r="H1399" i="5" s="1"/>
  <c r="G1398" i="5"/>
  <c r="H1398" i="5" s="1"/>
  <c r="G1397" i="5"/>
  <c r="H1397" i="5" s="1"/>
  <c r="H1396" i="5"/>
  <c r="G1396" i="5"/>
  <c r="G1395" i="5"/>
  <c r="H1395" i="5" s="1"/>
  <c r="G1394" i="5"/>
  <c r="H1394" i="5" s="1"/>
  <c r="G1393" i="5"/>
  <c r="H1393" i="5" s="1"/>
  <c r="H1392" i="5"/>
  <c r="G1392" i="5"/>
  <c r="G1391" i="5"/>
  <c r="H1391" i="5" s="1"/>
  <c r="G1390" i="5"/>
  <c r="H1390" i="5" s="1"/>
  <c r="G1389" i="5"/>
  <c r="H1389" i="5" s="1"/>
  <c r="H1388" i="5"/>
  <c r="G1388" i="5"/>
  <c r="G1387" i="5"/>
  <c r="H1387" i="5" s="1"/>
  <c r="G1386" i="5"/>
  <c r="H1386" i="5" s="1"/>
  <c r="G1385" i="5"/>
  <c r="H1385" i="5" s="1"/>
  <c r="H1384" i="5"/>
  <c r="G1384" i="5"/>
  <c r="G1383" i="5"/>
  <c r="H1383" i="5" s="1"/>
  <c r="G1382" i="5"/>
  <c r="H1382" i="5" s="1"/>
  <c r="G1381" i="5"/>
  <c r="H1381" i="5" s="1"/>
  <c r="H1380" i="5"/>
  <c r="G1380" i="5"/>
  <c r="G1379" i="5"/>
  <c r="H1379" i="5" s="1"/>
  <c r="G1378" i="5"/>
  <c r="H1378" i="5" s="1"/>
  <c r="G1377" i="5"/>
  <c r="H1377" i="5" s="1"/>
  <c r="H1376" i="5"/>
  <c r="G1376" i="5"/>
  <c r="G1375" i="5"/>
  <c r="H1375" i="5" s="1"/>
  <c r="G1374" i="5"/>
  <c r="H1374" i="5" s="1"/>
  <c r="G1373" i="5"/>
  <c r="H1373" i="5" s="1"/>
  <c r="H1372" i="5"/>
  <c r="G1372" i="5"/>
  <c r="G1371" i="5"/>
  <c r="H1371" i="5" s="1"/>
  <c r="G1370" i="5"/>
  <c r="H1370" i="5" s="1"/>
  <c r="G1369" i="5"/>
  <c r="H1369" i="5" s="1"/>
  <c r="H1368" i="5"/>
  <c r="G1368" i="5"/>
  <c r="G1367" i="5"/>
  <c r="H1367" i="5" s="1"/>
  <c r="G1366" i="5"/>
  <c r="H1366" i="5" s="1"/>
  <c r="G1365" i="5"/>
  <c r="H1365" i="5" s="1"/>
  <c r="H1364" i="5"/>
  <c r="G1364" i="5"/>
  <c r="G1363" i="5"/>
  <c r="H1363" i="5" s="1"/>
  <c r="G1362" i="5"/>
  <c r="H1362" i="5" s="1"/>
  <c r="G1361" i="5"/>
  <c r="H1361" i="5" s="1"/>
  <c r="H1360" i="5"/>
  <c r="G1360" i="5"/>
  <c r="G1359" i="5"/>
  <c r="H1359" i="5" s="1"/>
  <c r="G1358" i="5"/>
  <c r="H1358" i="5" s="1"/>
  <c r="G1357" i="5"/>
  <c r="H1357" i="5" s="1"/>
  <c r="H1356" i="5"/>
  <c r="G1356" i="5"/>
  <c r="G1355" i="5"/>
  <c r="H1355" i="5" s="1"/>
  <c r="G1354" i="5"/>
  <c r="H1354" i="5" s="1"/>
  <c r="G1353" i="5"/>
  <c r="H1353" i="5" s="1"/>
  <c r="H1352" i="5"/>
  <c r="G1352" i="5"/>
  <c r="G1351" i="5"/>
  <c r="H1351" i="5" s="1"/>
  <c r="G1350" i="5"/>
  <c r="H1350" i="5" s="1"/>
  <c r="G1349" i="5"/>
  <c r="H1349" i="5" s="1"/>
  <c r="H1348" i="5"/>
  <c r="G1348" i="5"/>
  <c r="G1347" i="5"/>
  <c r="H1347" i="5" s="1"/>
  <c r="G1346" i="5"/>
  <c r="H1346" i="5" s="1"/>
  <c r="G1345" i="5"/>
  <c r="H1345" i="5" s="1"/>
  <c r="H1344" i="5"/>
  <c r="G1344" i="5"/>
  <c r="G1343" i="5"/>
  <c r="H1343" i="5" s="1"/>
  <c r="G1342" i="5"/>
  <c r="H1342" i="5" s="1"/>
  <c r="G1341" i="5"/>
  <c r="H1341" i="5" s="1"/>
  <c r="H1340" i="5"/>
  <c r="G1340" i="5"/>
  <c r="G1339" i="5"/>
  <c r="H1339" i="5" s="1"/>
  <c r="G1338" i="5"/>
  <c r="H1338" i="5" s="1"/>
  <c r="G1337" i="5"/>
  <c r="H1337" i="5" s="1"/>
  <c r="H1336" i="5"/>
  <c r="G1336" i="5"/>
  <c r="G1335" i="5"/>
  <c r="H1335" i="5" s="1"/>
  <c r="G1334" i="5"/>
  <c r="H1334" i="5" s="1"/>
  <c r="G1333" i="5"/>
  <c r="H1333" i="5" s="1"/>
  <c r="H1332" i="5"/>
  <c r="G1332" i="5"/>
  <c r="G1331" i="5"/>
  <c r="H1331" i="5" s="1"/>
  <c r="G1330" i="5"/>
  <c r="H1330" i="5" s="1"/>
  <c r="G1329" i="5"/>
  <c r="H1329" i="5" s="1"/>
  <c r="H1328" i="5"/>
  <c r="G1328" i="5"/>
  <c r="G1327" i="5"/>
  <c r="H1327" i="5" s="1"/>
  <c r="G1326" i="5"/>
  <c r="H1326" i="5" s="1"/>
  <c r="G1325" i="5"/>
  <c r="H1325" i="5" s="1"/>
  <c r="H1324" i="5"/>
  <c r="G1324" i="5"/>
  <c r="G1323" i="5"/>
  <c r="H1323" i="5" s="1"/>
  <c r="G1322" i="5"/>
  <c r="H1322" i="5" s="1"/>
  <c r="G1321" i="5"/>
  <c r="H1321" i="5" s="1"/>
  <c r="H1320" i="5"/>
  <c r="G1320" i="5"/>
  <c r="G1319" i="5"/>
  <c r="H1319" i="5" s="1"/>
  <c r="G1318" i="5"/>
  <c r="H1318" i="5" s="1"/>
  <c r="G1317" i="5"/>
  <c r="H1317" i="5" s="1"/>
  <c r="H1316" i="5"/>
  <c r="G1316" i="5"/>
  <c r="G1315" i="5"/>
  <c r="H1315" i="5" s="1"/>
  <c r="G1314" i="5"/>
  <c r="H1314" i="5" s="1"/>
  <c r="G1313" i="5"/>
  <c r="H1313" i="5" s="1"/>
  <c r="H1312" i="5"/>
  <c r="G1312" i="5"/>
  <c r="G1311" i="5"/>
  <c r="H1311" i="5" s="1"/>
  <c r="G1310" i="5"/>
  <c r="H1310" i="5" s="1"/>
  <c r="G1309" i="5"/>
  <c r="H1309" i="5" s="1"/>
  <c r="H1308" i="5"/>
  <c r="G1308" i="5"/>
  <c r="G1307" i="5"/>
  <c r="H1307" i="5" s="1"/>
  <c r="G1306" i="5"/>
  <c r="H1306" i="5" s="1"/>
  <c r="G1305" i="5"/>
  <c r="H1305" i="5" s="1"/>
  <c r="H1304" i="5"/>
  <c r="G1304" i="5"/>
  <c r="G1303" i="5"/>
  <c r="H1303" i="5" s="1"/>
  <c r="G1302" i="5"/>
  <c r="H1302" i="5" s="1"/>
  <c r="G1301" i="5"/>
  <c r="H1301" i="5" s="1"/>
  <c r="H1300" i="5"/>
  <c r="G1300" i="5"/>
  <c r="G1299" i="5"/>
  <c r="H1299" i="5" s="1"/>
  <c r="G1298" i="5"/>
  <c r="H1298" i="5" s="1"/>
  <c r="G1297" i="5"/>
  <c r="H1297" i="5" s="1"/>
  <c r="H1296" i="5"/>
  <c r="G1296" i="5"/>
  <c r="G1295" i="5"/>
  <c r="H1295" i="5" s="1"/>
  <c r="G1294" i="5"/>
  <c r="H1294" i="5" s="1"/>
  <c r="G1293" i="5"/>
  <c r="H1293" i="5" s="1"/>
  <c r="H1292" i="5"/>
  <c r="G1292" i="5"/>
  <c r="G1291" i="5"/>
  <c r="H1291" i="5" s="1"/>
  <c r="G1290" i="5"/>
  <c r="H1290" i="5" s="1"/>
  <c r="G1289" i="5"/>
  <c r="H1289" i="5" s="1"/>
  <c r="H1288" i="5"/>
  <c r="G1288" i="5"/>
  <c r="G1287" i="5"/>
  <c r="H1287" i="5" s="1"/>
  <c r="G1286" i="5"/>
  <c r="H1286" i="5" s="1"/>
  <c r="G1285" i="5"/>
  <c r="H1285" i="5" s="1"/>
  <c r="H1284" i="5"/>
  <c r="G1284" i="5"/>
  <c r="G1283" i="5"/>
  <c r="H1283" i="5" s="1"/>
  <c r="G1282" i="5"/>
  <c r="H1282" i="5" s="1"/>
  <c r="G1281" i="5"/>
  <c r="H1281" i="5" s="1"/>
  <c r="H1280" i="5"/>
  <c r="G1280" i="5"/>
  <c r="G1279" i="5"/>
  <c r="H1279" i="5" s="1"/>
  <c r="G1278" i="5"/>
  <c r="H1278" i="5" s="1"/>
  <c r="G1277" i="5"/>
  <c r="H1277" i="5" s="1"/>
  <c r="H1276" i="5"/>
  <c r="G1276" i="5"/>
  <c r="G1275" i="5"/>
  <c r="H1275" i="5" s="1"/>
  <c r="G1274" i="5"/>
  <c r="H1274" i="5" s="1"/>
  <c r="G1273" i="5"/>
  <c r="H1273" i="5" s="1"/>
  <c r="H1272" i="5"/>
  <c r="G1272" i="5"/>
  <c r="G1271" i="5"/>
  <c r="H1271" i="5" s="1"/>
  <c r="G1270" i="5"/>
  <c r="H1270" i="5" s="1"/>
  <c r="G1269" i="5"/>
  <c r="H1269" i="5" s="1"/>
  <c r="H1268" i="5"/>
  <c r="G1268" i="5"/>
  <c r="G1267" i="5"/>
  <c r="H1267" i="5" s="1"/>
  <c r="G1266" i="5"/>
  <c r="H1266" i="5" s="1"/>
  <c r="G1265" i="5"/>
  <c r="H1265" i="5" s="1"/>
  <c r="H1264" i="5"/>
  <c r="G1264" i="5"/>
  <c r="G1263" i="5"/>
  <c r="H1263" i="5" s="1"/>
  <c r="G1262" i="5"/>
  <c r="H1262" i="5" s="1"/>
  <c r="G1261" i="5"/>
  <c r="H1261" i="5" s="1"/>
  <c r="H1260" i="5"/>
  <c r="G1260" i="5"/>
  <c r="G1259" i="5"/>
  <c r="H1259" i="5" s="1"/>
  <c r="G1258" i="5"/>
  <c r="H1258" i="5" s="1"/>
  <c r="G1257" i="5"/>
  <c r="H1257" i="5" s="1"/>
  <c r="H1256" i="5"/>
  <c r="G1256" i="5"/>
  <c r="G1255" i="5"/>
  <c r="H1255" i="5" s="1"/>
  <c r="G1254" i="5"/>
  <c r="H1254" i="5" s="1"/>
  <c r="G1253" i="5"/>
  <c r="H1253" i="5" s="1"/>
  <c r="H1252" i="5"/>
  <c r="G1252" i="5"/>
  <c r="G1251" i="5"/>
  <c r="H1251" i="5" s="1"/>
  <c r="G1250" i="5"/>
  <c r="H1250" i="5" s="1"/>
  <c r="G1249" i="5"/>
  <c r="H1249" i="5" s="1"/>
  <c r="H1248" i="5"/>
  <c r="G1248" i="5"/>
  <c r="G1247" i="5"/>
  <c r="H1247" i="5" s="1"/>
  <c r="G1246" i="5"/>
  <c r="H1246" i="5" s="1"/>
  <c r="G1245" i="5"/>
  <c r="H1245" i="5" s="1"/>
  <c r="H1244" i="5"/>
  <c r="G1244" i="5"/>
  <c r="G1243" i="5"/>
  <c r="H1243" i="5" s="1"/>
  <c r="G1242" i="5"/>
  <c r="H1242" i="5" s="1"/>
  <c r="G1241" i="5"/>
  <c r="H1241" i="5" s="1"/>
  <c r="H1240" i="5"/>
  <c r="G1240" i="5"/>
  <c r="G1239" i="5"/>
  <c r="H1239" i="5" s="1"/>
  <c r="G1238" i="5"/>
  <c r="H1238" i="5" s="1"/>
  <c r="G1237" i="5"/>
  <c r="H1237" i="5" s="1"/>
  <c r="H1236" i="5"/>
  <c r="G1236" i="5"/>
  <c r="G1235" i="5"/>
  <c r="H1235" i="5" s="1"/>
  <c r="G1234" i="5"/>
  <c r="H1234" i="5" s="1"/>
  <c r="G1233" i="5"/>
  <c r="H1233" i="5" s="1"/>
  <c r="H1232" i="5"/>
  <c r="G1232" i="5"/>
  <c r="G1231" i="5"/>
  <c r="H1231" i="5" s="1"/>
  <c r="G1230" i="5"/>
  <c r="H1230" i="5" s="1"/>
  <c r="G1229" i="5"/>
  <c r="H1229" i="5" s="1"/>
  <c r="H1228" i="5"/>
  <c r="G1228" i="5"/>
  <c r="G1227" i="5"/>
  <c r="H1227" i="5" s="1"/>
  <c r="G1226" i="5"/>
  <c r="H1226" i="5" s="1"/>
  <c r="G1225" i="5"/>
  <c r="H1225" i="5" s="1"/>
  <c r="H1224" i="5"/>
  <c r="G1224" i="5"/>
  <c r="G1223" i="5"/>
  <c r="H1223" i="5" s="1"/>
  <c r="G1222" i="5"/>
  <c r="H1222" i="5" s="1"/>
  <c r="G1221" i="5"/>
  <c r="H1221" i="5" s="1"/>
  <c r="H1220" i="5"/>
  <c r="G1220" i="5"/>
  <c r="G1219" i="5"/>
  <c r="H1219" i="5" s="1"/>
  <c r="G1218" i="5"/>
  <c r="H1218" i="5" s="1"/>
  <c r="G1217" i="5"/>
  <c r="H1217" i="5" s="1"/>
  <c r="H1216" i="5"/>
  <c r="G1216" i="5"/>
  <c r="G1215" i="5"/>
  <c r="H1215" i="5" s="1"/>
  <c r="G1214" i="5"/>
  <c r="H1214" i="5" s="1"/>
  <c r="G1213" i="5"/>
  <c r="H1213" i="5" s="1"/>
  <c r="H1212" i="5"/>
  <c r="G1212" i="5"/>
  <c r="G1211" i="5"/>
  <c r="H1211" i="5" s="1"/>
  <c r="G1210" i="5"/>
  <c r="H1210" i="5" s="1"/>
  <c r="G1209" i="5"/>
  <c r="H1209" i="5" s="1"/>
  <c r="H1208" i="5"/>
  <c r="G1208" i="5"/>
  <c r="G1207" i="5"/>
  <c r="H1207" i="5" s="1"/>
  <c r="G1206" i="5"/>
  <c r="H1206" i="5" s="1"/>
  <c r="G1205" i="5"/>
  <c r="H1205" i="5" s="1"/>
  <c r="H1204" i="5"/>
  <c r="G1204" i="5"/>
  <c r="G1203" i="5"/>
  <c r="H1203" i="5" s="1"/>
  <c r="G1202" i="5"/>
  <c r="H1202" i="5" s="1"/>
  <c r="G1201" i="5"/>
  <c r="H1201" i="5" s="1"/>
  <c r="H1200" i="5"/>
  <c r="G1200" i="5"/>
  <c r="G1199" i="5"/>
  <c r="H1199" i="5" s="1"/>
  <c r="G1198" i="5"/>
  <c r="H1198" i="5" s="1"/>
  <c r="G1197" i="5"/>
  <c r="H1197" i="5" s="1"/>
  <c r="H1196" i="5"/>
  <c r="G1196" i="5"/>
  <c r="G1195" i="5"/>
  <c r="H1195" i="5" s="1"/>
  <c r="G1194" i="5"/>
  <c r="H1194" i="5" s="1"/>
  <c r="G1193" i="5"/>
  <c r="H1193" i="5" s="1"/>
  <c r="H1192" i="5"/>
  <c r="G1192" i="5"/>
  <c r="G1191" i="5"/>
  <c r="H1191" i="5" s="1"/>
  <c r="G1190" i="5"/>
  <c r="H1190" i="5" s="1"/>
  <c r="G1189" i="5"/>
  <c r="H1189" i="5" s="1"/>
  <c r="H1188" i="5"/>
  <c r="G1188" i="5"/>
  <c r="G1187" i="5"/>
  <c r="H1187" i="5" s="1"/>
  <c r="G1186" i="5"/>
  <c r="H1186" i="5" s="1"/>
  <c r="G1185" i="5"/>
  <c r="H1185" i="5" s="1"/>
  <c r="H1184" i="5"/>
  <c r="G1184" i="5"/>
  <c r="G1183" i="5"/>
  <c r="H1183" i="5" s="1"/>
  <c r="G1182" i="5"/>
  <c r="H1182" i="5" s="1"/>
  <c r="G1181" i="5"/>
  <c r="H1181" i="5" s="1"/>
  <c r="H1180" i="5"/>
  <c r="G1180" i="5"/>
  <c r="G1179" i="5"/>
  <c r="H1179" i="5" s="1"/>
  <c r="G1178" i="5"/>
  <c r="H1178" i="5" s="1"/>
  <c r="G1177" i="5"/>
  <c r="H1177" i="5" s="1"/>
  <c r="H1176" i="5"/>
  <c r="G1176" i="5"/>
  <c r="G1175" i="5"/>
  <c r="H1175" i="5" s="1"/>
  <c r="G1174" i="5"/>
  <c r="H1174" i="5" s="1"/>
  <c r="G1173" i="5"/>
  <c r="H1173" i="5" s="1"/>
  <c r="H1172" i="5"/>
  <c r="G1172" i="5"/>
  <c r="G1171" i="5"/>
  <c r="H1171" i="5" s="1"/>
  <c r="G1170" i="5"/>
  <c r="H1170" i="5" s="1"/>
  <c r="G1169" i="5"/>
  <c r="H1169" i="5" s="1"/>
  <c r="H1168" i="5"/>
  <c r="G1168" i="5"/>
  <c r="G1167" i="5"/>
  <c r="H1167" i="5" s="1"/>
  <c r="G1166" i="5"/>
  <c r="H1166" i="5" s="1"/>
  <c r="G1165" i="5"/>
  <c r="H1165" i="5" s="1"/>
  <c r="H1164" i="5"/>
  <c r="G1164" i="5"/>
  <c r="G1163" i="5"/>
  <c r="H1163" i="5" s="1"/>
  <c r="G1162" i="5"/>
  <c r="H1162" i="5" s="1"/>
  <c r="G1161" i="5"/>
  <c r="H1161" i="5" s="1"/>
  <c r="G1160" i="5"/>
  <c r="H1160" i="5" s="1"/>
  <c r="G1159" i="5"/>
  <c r="H1159" i="5" s="1"/>
  <c r="G1158" i="5"/>
  <c r="H1158" i="5" s="1"/>
  <c r="G1157" i="5"/>
  <c r="H1157" i="5" s="1"/>
  <c r="H1156" i="5"/>
  <c r="G1156" i="5"/>
  <c r="G1155" i="5"/>
  <c r="H1155" i="5" s="1"/>
  <c r="G1154" i="5"/>
  <c r="H1154" i="5" s="1"/>
  <c r="G1153" i="5"/>
  <c r="H1153" i="5" s="1"/>
  <c r="H1152" i="5"/>
  <c r="G1152" i="5"/>
  <c r="G1151" i="5"/>
  <c r="H1151" i="5" s="1"/>
  <c r="G1150" i="5"/>
  <c r="H1150" i="5" s="1"/>
  <c r="G1149" i="5"/>
  <c r="H1149" i="5" s="1"/>
  <c r="H1148" i="5"/>
  <c r="G1148" i="5"/>
  <c r="G1147" i="5"/>
  <c r="H1147" i="5" s="1"/>
  <c r="G1146" i="5"/>
  <c r="H1146" i="5" s="1"/>
  <c r="G1145" i="5"/>
  <c r="H1145" i="5" s="1"/>
  <c r="H1144" i="5"/>
  <c r="G1144" i="5"/>
  <c r="G1143" i="5"/>
  <c r="H1143" i="5" s="1"/>
  <c r="G1142" i="5"/>
  <c r="H1142" i="5" s="1"/>
  <c r="G1141" i="5"/>
  <c r="H1141" i="5" s="1"/>
  <c r="H1140" i="5"/>
  <c r="G1140" i="5"/>
  <c r="G1139" i="5"/>
  <c r="H1139" i="5" s="1"/>
  <c r="G1138" i="5"/>
  <c r="H1138" i="5" s="1"/>
  <c r="G1137" i="5"/>
  <c r="H1137" i="5" s="1"/>
  <c r="G1136" i="5"/>
  <c r="H1136" i="5" s="1"/>
  <c r="G1135" i="5"/>
  <c r="H1135" i="5" s="1"/>
  <c r="G1134" i="5"/>
  <c r="H1134" i="5" s="1"/>
  <c r="G1133" i="5"/>
  <c r="H1133" i="5" s="1"/>
  <c r="G1132" i="5"/>
  <c r="H1132" i="5" s="1"/>
  <c r="G1131" i="5"/>
  <c r="H1131" i="5" s="1"/>
  <c r="G1130" i="5"/>
  <c r="H1130" i="5" s="1"/>
  <c r="G1129" i="5"/>
  <c r="H1129" i="5" s="1"/>
  <c r="G1128" i="5"/>
  <c r="H1128" i="5" s="1"/>
  <c r="G1127" i="5"/>
  <c r="H1127" i="5" s="1"/>
  <c r="G1126" i="5"/>
  <c r="H1126" i="5" s="1"/>
  <c r="G1125" i="5"/>
  <c r="H1125" i="5" s="1"/>
  <c r="G1124" i="5"/>
  <c r="H1124" i="5" s="1"/>
  <c r="G1123" i="5"/>
  <c r="H1123" i="5" s="1"/>
  <c r="G1122" i="5"/>
  <c r="H1122" i="5" s="1"/>
  <c r="G1121" i="5"/>
  <c r="H1121" i="5" s="1"/>
  <c r="G1120" i="5"/>
  <c r="H1120" i="5" s="1"/>
  <c r="G1119" i="5"/>
  <c r="H1119" i="5" s="1"/>
  <c r="G1118" i="5"/>
  <c r="H1118" i="5" s="1"/>
  <c r="G1117" i="5"/>
  <c r="H1117" i="5" s="1"/>
  <c r="G1116" i="5"/>
  <c r="H1116" i="5" s="1"/>
  <c r="G1115" i="5"/>
  <c r="H1115" i="5" s="1"/>
  <c r="F1115" i="5"/>
  <c r="E1115" i="5"/>
  <c r="G1114" i="5"/>
  <c r="H1114" i="5" s="1"/>
  <c r="G1113" i="5"/>
  <c r="H1113" i="5" s="1"/>
  <c r="G1112" i="5"/>
  <c r="H1112" i="5" s="1"/>
  <c r="G1111" i="5"/>
  <c r="H1111" i="5" s="1"/>
  <c r="G1110" i="5"/>
  <c r="H1110" i="5" s="1"/>
  <c r="G1109" i="5"/>
  <c r="H1109" i="5" s="1"/>
  <c r="G1108" i="5"/>
  <c r="H1108" i="5" s="1"/>
  <c r="G1107" i="5"/>
  <c r="H1107" i="5" s="1"/>
  <c r="G1106" i="5"/>
  <c r="H1106" i="5" s="1"/>
  <c r="G1105" i="5"/>
  <c r="H1105" i="5" s="1"/>
  <c r="G1104" i="5"/>
  <c r="H1104" i="5" s="1"/>
  <c r="G1103" i="5"/>
  <c r="H1103" i="5" s="1"/>
  <c r="G1102" i="5"/>
  <c r="H1102" i="5" s="1"/>
  <c r="G1101" i="5"/>
  <c r="H1101" i="5" s="1"/>
  <c r="G1100" i="5"/>
  <c r="H1100" i="5" s="1"/>
  <c r="F1100" i="5"/>
  <c r="H1099" i="5"/>
  <c r="G1099" i="5"/>
  <c r="F1098" i="5"/>
  <c r="G1098" i="5" s="1"/>
  <c r="H1098" i="5" s="1"/>
  <c r="G1097" i="5"/>
  <c r="H1097" i="5" s="1"/>
  <c r="G1096" i="5"/>
  <c r="H1096" i="5" s="1"/>
  <c r="G1095" i="5"/>
  <c r="H1095" i="5" s="1"/>
  <c r="G1094" i="5"/>
  <c r="H1094" i="5" s="1"/>
  <c r="G1093" i="5"/>
  <c r="H1093" i="5" s="1"/>
  <c r="G1092" i="5"/>
  <c r="H1092" i="5" s="1"/>
  <c r="G1091" i="5"/>
  <c r="H1091" i="5" s="1"/>
  <c r="G1090" i="5"/>
  <c r="H1090" i="5" s="1"/>
  <c r="G1089" i="5"/>
  <c r="H1089" i="5" s="1"/>
  <c r="G1088" i="5"/>
  <c r="H1088" i="5" s="1"/>
  <c r="G1087" i="5"/>
  <c r="H1087" i="5" s="1"/>
  <c r="E1086" i="5"/>
  <c r="G1086" i="5" s="1"/>
  <c r="H1086" i="5" s="1"/>
  <c r="H1085" i="5"/>
  <c r="G1085" i="5"/>
  <c r="H1084" i="5"/>
  <c r="G1084" i="5"/>
  <c r="H1083" i="5"/>
  <c r="G1083" i="5"/>
  <c r="G1082" i="5"/>
  <c r="H1082" i="5" s="1"/>
  <c r="H1081" i="5"/>
  <c r="G1081" i="5"/>
  <c r="H1080" i="5"/>
  <c r="G1080" i="5"/>
  <c r="H1079" i="5"/>
  <c r="G1079" i="5"/>
  <c r="G1078" i="5"/>
  <c r="H1078" i="5" s="1"/>
  <c r="H1077" i="5"/>
  <c r="G1077" i="5"/>
  <c r="H1076" i="5"/>
  <c r="G1076" i="5"/>
  <c r="H1075" i="5"/>
  <c r="G1075" i="5"/>
  <c r="G1074" i="5"/>
  <c r="H1074" i="5" s="1"/>
  <c r="H1073" i="5"/>
  <c r="G1073" i="5"/>
  <c r="H1072" i="5"/>
  <c r="G1072" i="5"/>
  <c r="H1071" i="5"/>
  <c r="G1071" i="5"/>
  <c r="G1070" i="5"/>
  <c r="H1070" i="5" s="1"/>
  <c r="H1069" i="5"/>
  <c r="G1069" i="5"/>
  <c r="H1068" i="5"/>
  <c r="G1068" i="5"/>
  <c r="H1067" i="5"/>
  <c r="G1067" i="5"/>
  <c r="G1066" i="5"/>
  <c r="H1066" i="5" s="1"/>
  <c r="H1065" i="5"/>
  <c r="G1065" i="5"/>
  <c r="H1064" i="5"/>
  <c r="G1064" i="5"/>
  <c r="H1063" i="5"/>
  <c r="G1063" i="5"/>
  <c r="G1062" i="5"/>
  <c r="H1062" i="5" s="1"/>
  <c r="H1061" i="5"/>
  <c r="G1061" i="5"/>
  <c r="H1060" i="5"/>
  <c r="G1060" i="5"/>
  <c r="H1059" i="5"/>
  <c r="G1059" i="5"/>
  <c r="G1058" i="5"/>
  <c r="H1058" i="5" s="1"/>
  <c r="H1057" i="5"/>
  <c r="G1057" i="5"/>
  <c r="H1056" i="5"/>
  <c r="G1056" i="5"/>
  <c r="H1055" i="5"/>
  <c r="G1055" i="5"/>
  <c r="G1054" i="5"/>
  <c r="H1054" i="5" s="1"/>
  <c r="H1053" i="5"/>
  <c r="G1053" i="5"/>
  <c r="H1052" i="5"/>
  <c r="G1052" i="5"/>
  <c r="H1051" i="5"/>
  <c r="G1051" i="5"/>
  <c r="G1050" i="5"/>
  <c r="H1050" i="5" s="1"/>
  <c r="H1049" i="5"/>
  <c r="G1049" i="5"/>
  <c r="H1048" i="5"/>
  <c r="G1048" i="5"/>
  <c r="H1047" i="5"/>
  <c r="G1047" i="5"/>
  <c r="G1046" i="5"/>
  <c r="H1046" i="5" s="1"/>
  <c r="H1045" i="5"/>
  <c r="G1045" i="5"/>
  <c r="H1044" i="5"/>
  <c r="G1044" i="5"/>
  <c r="H1043" i="5"/>
  <c r="G1043" i="5"/>
  <c r="G1042" i="5"/>
  <c r="H1042" i="5" s="1"/>
  <c r="H1041" i="5"/>
  <c r="G1041" i="5"/>
  <c r="H1040" i="5"/>
  <c r="G1040" i="5"/>
  <c r="H1039" i="5"/>
  <c r="G1039" i="5"/>
  <c r="G1038" i="5"/>
  <c r="H1038" i="5" s="1"/>
  <c r="H1037" i="5"/>
  <c r="G1037" i="5"/>
  <c r="H1036" i="5"/>
  <c r="G1036" i="5"/>
  <c r="H1035" i="5"/>
  <c r="G1035" i="5"/>
  <c r="G1034" i="5"/>
  <c r="H1034" i="5" s="1"/>
  <c r="H1033" i="5"/>
  <c r="G1033" i="5"/>
  <c r="H1032" i="5"/>
  <c r="G1032" i="5"/>
  <c r="H1031" i="5"/>
  <c r="G1031" i="5"/>
  <c r="G1030" i="5"/>
  <c r="H1030" i="5" s="1"/>
  <c r="H1029" i="5"/>
  <c r="G1029" i="5"/>
  <c r="H1028" i="5"/>
  <c r="G1028" i="5"/>
  <c r="H1027" i="5"/>
  <c r="G1027" i="5"/>
  <c r="G1026" i="5"/>
  <c r="H1026" i="5" s="1"/>
  <c r="H1025" i="5"/>
  <c r="G1025" i="5"/>
  <c r="H1024" i="5"/>
  <c r="G1024" i="5"/>
  <c r="H1023" i="5"/>
  <c r="G1023" i="5"/>
  <c r="G1022" i="5"/>
  <c r="H1022" i="5" s="1"/>
  <c r="H1021" i="5"/>
  <c r="G1021" i="5"/>
  <c r="H1020" i="5"/>
  <c r="G1020" i="5"/>
  <c r="H1019" i="5"/>
  <c r="G1019" i="5"/>
  <c r="G1018" i="5"/>
  <c r="H1018" i="5" s="1"/>
  <c r="H1017" i="5"/>
  <c r="G1017" i="5"/>
  <c r="H1016" i="5"/>
  <c r="G1016" i="5"/>
  <c r="H1015" i="5"/>
  <c r="G1015" i="5"/>
  <c r="G1014" i="5"/>
  <c r="H1014" i="5" s="1"/>
  <c r="H1013" i="5"/>
  <c r="G1013" i="5"/>
  <c r="H1012" i="5"/>
  <c r="G1012" i="5"/>
  <c r="H1011" i="5"/>
  <c r="G1011" i="5"/>
  <c r="G1010" i="5"/>
  <c r="H1010" i="5" s="1"/>
  <c r="H1009" i="5"/>
  <c r="G1009" i="5"/>
  <c r="H1008" i="5"/>
  <c r="G1008" i="5"/>
  <c r="H1007" i="5"/>
  <c r="G1007" i="5"/>
  <c r="G1006" i="5"/>
  <c r="H1006" i="5" s="1"/>
  <c r="H1005" i="5"/>
  <c r="G1005" i="5"/>
  <c r="H1004" i="5"/>
  <c r="G1004" i="5"/>
  <c r="H1003" i="5"/>
  <c r="G1003" i="5"/>
  <c r="G1002" i="5"/>
  <c r="H1002" i="5" s="1"/>
  <c r="H1001" i="5"/>
  <c r="G1001" i="5"/>
  <c r="H1000" i="5"/>
  <c r="G1000" i="5"/>
  <c r="H999" i="5"/>
  <c r="G999" i="5"/>
  <c r="G998" i="5"/>
  <c r="H998" i="5" s="1"/>
  <c r="H997" i="5"/>
  <c r="G997" i="5"/>
  <c r="H996" i="5"/>
  <c r="G996" i="5"/>
  <c r="H995" i="5"/>
  <c r="G995" i="5"/>
  <c r="G994" i="5"/>
  <c r="H994" i="5" s="1"/>
  <c r="H993" i="5"/>
  <c r="G993" i="5"/>
  <c r="H992" i="5"/>
  <c r="G992" i="5"/>
  <c r="H991" i="5"/>
  <c r="G991" i="5"/>
  <c r="G990" i="5"/>
  <c r="H990" i="5" s="1"/>
  <c r="H989" i="5"/>
  <c r="G989" i="5"/>
  <c r="H988" i="5"/>
  <c r="G988" i="5"/>
  <c r="H987" i="5"/>
  <c r="G987" i="5"/>
  <c r="G986" i="5"/>
  <c r="H986" i="5" s="1"/>
  <c r="H985" i="5"/>
  <c r="G985" i="5"/>
  <c r="H984" i="5"/>
  <c r="G984" i="5"/>
  <c r="H983" i="5"/>
  <c r="G983" i="5"/>
  <c r="G982" i="5"/>
  <c r="H982" i="5" s="1"/>
  <c r="H981" i="5"/>
  <c r="G981" i="5"/>
  <c r="H980" i="5"/>
  <c r="G980" i="5"/>
  <c r="H979" i="5"/>
  <c r="G979" i="5"/>
  <c r="G978" i="5"/>
  <c r="H978" i="5" s="1"/>
  <c r="H977" i="5"/>
  <c r="E977" i="5"/>
  <c r="G977" i="5" s="1"/>
  <c r="G976" i="5"/>
  <c r="H976" i="5" s="1"/>
  <c r="F976" i="5"/>
  <c r="G975" i="5"/>
  <c r="H975" i="5" s="1"/>
  <c r="H974" i="5"/>
  <c r="G974" i="5"/>
  <c r="H973" i="5"/>
  <c r="G973" i="5"/>
  <c r="H972" i="5"/>
  <c r="G972" i="5"/>
  <c r="G971" i="5"/>
  <c r="H971" i="5" s="1"/>
  <c r="H970" i="5"/>
  <c r="G970" i="5"/>
  <c r="H969" i="5"/>
  <c r="G969" i="5"/>
  <c r="H968" i="5"/>
  <c r="G968" i="5"/>
  <c r="G967" i="5"/>
  <c r="H967" i="5" s="1"/>
  <c r="H966" i="5"/>
  <c r="G966" i="5"/>
  <c r="H965" i="5"/>
  <c r="G965" i="5"/>
  <c r="H964" i="5"/>
  <c r="G964" i="5"/>
  <c r="G963" i="5"/>
  <c r="H963" i="5" s="1"/>
  <c r="H962" i="5"/>
  <c r="G962" i="5"/>
  <c r="H961" i="5"/>
  <c r="G961" i="5"/>
  <c r="H960" i="5"/>
  <c r="G960" i="5"/>
  <c r="G959" i="5"/>
  <c r="H959" i="5" s="1"/>
  <c r="H958" i="5"/>
  <c r="G958" i="5"/>
  <c r="H957" i="5"/>
  <c r="G957" i="5"/>
  <c r="H956" i="5"/>
  <c r="G956" i="5"/>
  <c r="G955" i="5"/>
  <c r="H955" i="5" s="1"/>
  <c r="H954" i="5"/>
  <c r="G954" i="5"/>
  <c r="H953" i="5"/>
  <c r="G953" i="5"/>
  <c r="H952" i="5"/>
  <c r="G952" i="5"/>
  <c r="G951" i="5"/>
  <c r="H951" i="5" s="1"/>
  <c r="H950" i="5"/>
  <c r="G950" i="5"/>
  <c r="H949" i="5"/>
  <c r="G949" i="5"/>
  <c r="H948" i="5"/>
  <c r="G948" i="5"/>
  <c r="G947" i="5"/>
  <c r="H947" i="5" s="1"/>
  <c r="H946" i="5"/>
  <c r="G946" i="5"/>
  <c r="H945" i="5"/>
  <c r="G945" i="5"/>
  <c r="H944" i="5"/>
  <c r="G944" i="5"/>
  <c r="G943" i="5"/>
  <c r="H943" i="5" s="1"/>
  <c r="H942" i="5"/>
  <c r="G942" i="5"/>
  <c r="H941" i="5"/>
  <c r="G941" i="5"/>
  <c r="H940" i="5"/>
  <c r="G940" i="5"/>
  <c r="G939" i="5"/>
  <c r="H939" i="5" s="1"/>
  <c r="H938" i="5"/>
  <c r="G938" i="5"/>
  <c r="H937" i="5"/>
  <c r="G937" i="5"/>
  <c r="H936" i="5"/>
  <c r="G936" i="5"/>
  <c r="G935" i="5"/>
  <c r="H935" i="5" s="1"/>
  <c r="H934" i="5"/>
  <c r="G934" i="5"/>
  <c r="H933" i="5"/>
  <c r="G933" i="5"/>
  <c r="H932" i="5"/>
  <c r="G932" i="5"/>
  <c r="G931" i="5"/>
  <c r="H931" i="5" s="1"/>
  <c r="H930" i="5"/>
  <c r="G930" i="5"/>
  <c r="H929" i="5"/>
  <c r="G929" i="5"/>
  <c r="H928" i="5"/>
  <c r="G928" i="5"/>
  <c r="G927" i="5"/>
  <c r="H927" i="5" s="1"/>
  <c r="H926" i="5"/>
  <c r="G926" i="5"/>
  <c r="H925" i="5"/>
  <c r="G925" i="5"/>
  <c r="H924" i="5"/>
  <c r="G924" i="5"/>
  <c r="G923" i="5"/>
  <c r="H923" i="5" s="1"/>
  <c r="H922" i="5"/>
  <c r="G922" i="5"/>
  <c r="H921" i="5"/>
  <c r="G921" i="5"/>
  <c r="H920" i="5"/>
  <c r="G920" i="5"/>
  <c r="G919" i="5"/>
  <c r="H919" i="5" s="1"/>
  <c r="H918" i="5"/>
  <c r="G918" i="5"/>
  <c r="H917" i="5"/>
  <c r="G917" i="5"/>
  <c r="H916" i="5"/>
  <c r="G916" i="5"/>
  <c r="G915" i="5"/>
  <c r="H915" i="5" s="1"/>
  <c r="H914" i="5"/>
  <c r="G914" i="5"/>
  <c r="H913" i="5"/>
  <c r="G913" i="5"/>
  <c r="H912" i="5"/>
  <c r="G912" i="5"/>
  <c r="G911" i="5"/>
  <c r="H911" i="5" s="1"/>
  <c r="H910" i="5"/>
  <c r="G910" i="5"/>
  <c r="H909" i="5"/>
  <c r="G909" i="5"/>
  <c r="H908" i="5"/>
  <c r="G908" i="5"/>
  <c r="G907" i="5"/>
  <c r="H907" i="5" s="1"/>
  <c r="H906" i="5"/>
  <c r="G906" i="5"/>
  <c r="H905" i="5"/>
  <c r="G905" i="5"/>
  <c r="H904" i="5"/>
  <c r="G904" i="5"/>
  <c r="G903" i="5"/>
  <c r="H903" i="5" s="1"/>
  <c r="H902" i="5"/>
  <c r="G902" i="5"/>
  <c r="H901" i="5"/>
  <c r="G901" i="5"/>
  <c r="H900" i="5"/>
  <c r="G900" i="5"/>
  <c r="G899" i="5"/>
  <c r="H899" i="5" s="1"/>
  <c r="H898" i="5"/>
  <c r="G898" i="5"/>
  <c r="H897" i="5"/>
  <c r="G897" i="5"/>
  <c r="H896" i="5"/>
  <c r="G896" i="5"/>
  <c r="G895" i="5"/>
  <c r="H895" i="5" s="1"/>
  <c r="H894" i="5"/>
  <c r="G894" i="5"/>
  <c r="H893" i="5"/>
  <c r="G893" i="5"/>
  <c r="H892" i="5"/>
  <c r="G892" i="5"/>
  <c r="G891" i="5"/>
  <c r="H891" i="5" s="1"/>
  <c r="H890" i="5"/>
  <c r="G890" i="5"/>
  <c r="H889" i="5"/>
  <c r="G889" i="5"/>
  <c r="H888" i="5"/>
  <c r="G888" i="5"/>
  <c r="G887" i="5"/>
  <c r="H887" i="5" s="1"/>
  <c r="H886" i="5"/>
  <c r="G886" i="5"/>
  <c r="H885" i="5"/>
  <c r="G885" i="5"/>
  <c r="H884" i="5"/>
  <c r="G884" i="5"/>
  <c r="G883" i="5"/>
  <c r="H883" i="5" s="1"/>
  <c r="H882" i="5"/>
  <c r="G882" i="5"/>
  <c r="H881" i="5"/>
  <c r="G881" i="5"/>
  <c r="H880" i="5"/>
  <c r="G880" i="5"/>
  <c r="G879" i="5"/>
  <c r="H879" i="5" s="1"/>
  <c r="H878" i="5"/>
  <c r="G878" i="5"/>
  <c r="H877" i="5"/>
  <c r="G877" i="5"/>
  <c r="H876" i="5"/>
  <c r="G876" i="5"/>
  <c r="G875" i="5"/>
  <c r="H875" i="5" s="1"/>
  <c r="H874" i="5"/>
  <c r="G874" i="5"/>
  <c r="H873" i="5"/>
  <c r="G873" i="5"/>
  <c r="H872" i="5"/>
  <c r="G872" i="5"/>
  <c r="G871" i="5"/>
  <c r="H871" i="5" s="1"/>
  <c r="H870" i="5"/>
  <c r="G870" i="5"/>
  <c r="H869" i="5"/>
  <c r="G869" i="5"/>
  <c r="H868" i="5"/>
  <c r="G868" i="5"/>
  <c r="G867" i="5"/>
  <c r="H867" i="5" s="1"/>
  <c r="H866" i="5"/>
  <c r="G866" i="5"/>
  <c r="H865" i="5"/>
  <c r="G865" i="5"/>
  <c r="H864" i="5"/>
  <c r="G864" i="5"/>
  <c r="G863" i="5"/>
  <c r="H863" i="5" s="1"/>
  <c r="H862" i="5"/>
  <c r="G862" i="5"/>
  <c r="H861" i="5"/>
  <c r="G861" i="5"/>
  <c r="H860" i="5"/>
  <c r="G860" i="5"/>
  <c r="G859" i="5"/>
  <c r="H859" i="5" s="1"/>
  <c r="H858" i="5"/>
  <c r="G858" i="5"/>
  <c r="H857" i="5"/>
  <c r="G857" i="5"/>
  <c r="H856" i="5"/>
  <c r="G856" i="5"/>
  <c r="G855" i="5"/>
  <c r="H855" i="5" s="1"/>
  <c r="H854" i="5"/>
  <c r="G854" i="5"/>
  <c r="H853" i="5"/>
  <c r="G853" i="5"/>
  <c r="H852" i="5"/>
  <c r="G852" i="5"/>
  <c r="G851" i="5"/>
  <c r="H851" i="5" s="1"/>
  <c r="H850" i="5"/>
  <c r="G850" i="5"/>
  <c r="H849" i="5"/>
  <c r="G849" i="5"/>
  <c r="H848" i="5"/>
  <c r="G848" i="5"/>
  <c r="G847" i="5"/>
  <c r="H847" i="5" s="1"/>
  <c r="H846" i="5"/>
  <c r="G846" i="5"/>
  <c r="H845" i="5"/>
  <c r="G845" i="5"/>
  <c r="H844" i="5"/>
  <c r="G844" i="5"/>
  <c r="G843" i="5"/>
  <c r="H843" i="5" s="1"/>
  <c r="H842" i="5"/>
  <c r="G842" i="5"/>
  <c r="H841" i="5"/>
  <c r="G841" i="5"/>
  <c r="H840" i="5"/>
  <c r="G840" i="5"/>
  <c r="G839" i="5"/>
  <c r="H839" i="5" s="1"/>
  <c r="H838" i="5"/>
  <c r="G838" i="5"/>
  <c r="H837" i="5"/>
  <c r="G837" i="5"/>
  <c r="H836" i="5"/>
  <c r="G836" i="5"/>
  <c r="G835" i="5"/>
  <c r="H835" i="5" s="1"/>
  <c r="H834" i="5"/>
  <c r="G834" i="5"/>
  <c r="H833" i="5"/>
  <c r="G833" i="5"/>
  <c r="H832" i="5"/>
  <c r="G832" i="5"/>
  <c r="G831" i="5"/>
  <c r="H831" i="5" s="1"/>
  <c r="H830" i="5"/>
  <c r="G830" i="5"/>
  <c r="H829" i="5"/>
  <c r="G829" i="5"/>
  <c r="H828" i="5"/>
  <c r="G828" i="5"/>
  <c r="G827" i="5"/>
  <c r="H827" i="5" s="1"/>
  <c r="H826" i="5"/>
  <c r="G826" i="5"/>
  <c r="H825" i="5"/>
  <c r="G825" i="5"/>
  <c r="H824" i="5"/>
  <c r="G824" i="5"/>
  <c r="G823" i="5"/>
  <c r="H823" i="5" s="1"/>
  <c r="H822" i="5"/>
  <c r="G822" i="5"/>
  <c r="H821" i="5"/>
  <c r="G821" i="5"/>
  <c r="H820" i="5"/>
  <c r="G820" i="5"/>
  <c r="G819" i="5"/>
  <c r="H819" i="5" s="1"/>
  <c r="H818" i="5"/>
  <c r="G818" i="5"/>
  <c r="H817" i="5"/>
  <c r="G817" i="5"/>
  <c r="H816" i="5"/>
  <c r="G816" i="5"/>
  <c r="G815" i="5"/>
  <c r="H815" i="5" s="1"/>
  <c r="H814" i="5"/>
  <c r="G814" i="5"/>
  <c r="H813" i="5"/>
  <c r="G813" i="5"/>
  <c r="H812" i="5"/>
  <c r="G812" i="5"/>
  <c r="G811" i="5"/>
  <c r="H811" i="5" s="1"/>
  <c r="H810" i="5"/>
  <c r="G810" i="5"/>
  <c r="H809" i="5"/>
  <c r="G809" i="5"/>
  <c r="H808" i="5"/>
  <c r="G808" i="5"/>
  <c r="G807" i="5"/>
  <c r="H807" i="5" s="1"/>
  <c r="H806" i="5"/>
  <c r="G806" i="5"/>
  <c r="H805" i="5"/>
  <c r="G805" i="5"/>
  <c r="H804" i="5"/>
  <c r="G804" i="5"/>
  <c r="G803" i="5"/>
  <c r="H803" i="5" s="1"/>
  <c r="H802" i="5"/>
  <c r="G802" i="5"/>
  <c r="H801" i="5"/>
  <c r="G801" i="5"/>
  <c r="H800" i="5"/>
  <c r="G800" i="5"/>
  <c r="G799" i="5"/>
  <c r="H799" i="5" s="1"/>
  <c r="H798" i="5"/>
  <c r="G798" i="5"/>
  <c r="H797" i="5"/>
  <c r="G797" i="5"/>
  <c r="H796" i="5"/>
  <c r="G796" i="5"/>
  <c r="G795" i="5"/>
  <c r="H795" i="5" s="1"/>
  <c r="H794" i="5"/>
  <c r="G794" i="5"/>
  <c r="H793" i="5"/>
  <c r="G793" i="5"/>
  <c r="H792" i="5"/>
  <c r="G792" i="5"/>
  <c r="G791" i="5"/>
  <c r="H791" i="5" s="1"/>
  <c r="H790" i="5"/>
  <c r="G790" i="5"/>
  <c r="H789" i="5"/>
  <c r="G789" i="5"/>
  <c r="H788" i="5"/>
  <c r="G788" i="5"/>
  <c r="G787" i="5"/>
  <c r="H787" i="5" s="1"/>
  <c r="H786" i="5"/>
  <c r="G786" i="5"/>
  <c r="H785" i="5"/>
  <c r="G785" i="5"/>
  <c r="H784" i="5"/>
  <c r="G784" i="5"/>
  <c r="G783" i="5"/>
  <c r="H783" i="5" s="1"/>
  <c r="H782" i="5"/>
  <c r="G782" i="5"/>
  <c r="H781" i="5"/>
  <c r="G781" i="5"/>
  <c r="H780" i="5"/>
  <c r="G780" i="5"/>
  <c r="G779" i="5"/>
  <c r="H779" i="5" s="1"/>
  <c r="H778" i="5"/>
  <c r="G778" i="5"/>
  <c r="H777" i="5"/>
  <c r="G777" i="5"/>
  <c r="H776" i="5"/>
  <c r="G776" i="5"/>
  <c r="G775" i="5"/>
  <c r="H775" i="5" s="1"/>
  <c r="H774" i="5"/>
  <c r="G774" i="5"/>
  <c r="H773" i="5"/>
  <c r="G773" i="5"/>
  <c r="H772" i="5"/>
  <c r="G772" i="5"/>
  <c r="G771" i="5"/>
  <c r="H771" i="5" s="1"/>
  <c r="H770" i="5"/>
  <c r="G770" i="5"/>
  <c r="H769" i="5"/>
  <c r="G769" i="5"/>
  <c r="H768" i="5"/>
  <c r="G768" i="5"/>
  <c r="G767" i="5"/>
  <c r="H767" i="5" s="1"/>
  <c r="H766" i="5"/>
  <c r="G766" i="5"/>
  <c r="H765" i="5"/>
  <c r="G765" i="5"/>
  <c r="H764" i="5"/>
  <c r="G764" i="5"/>
  <c r="G763" i="5"/>
  <c r="H763" i="5" s="1"/>
  <c r="H762" i="5"/>
  <c r="G762" i="5"/>
  <c r="H761" i="5"/>
  <c r="G761" i="5"/>
  <c r="H760" i="5"/>
  <c r="G760" i="5"/>
  <c r="G759" i="5"/>
  <c r="H759" i="5" s="1"/>
  <c r="H758" i="5"/>
  <c r="G758" i="5"/>
  <c r="H757" i="5"/>
  <c r="G757" i="5"/>
  <c r="H756" i="5"/>
  <c r="G756" i="5"/>
  <c r="G755" i="5"/>
  <c r="H755" i="5" s="1"/>
  <c r="H754" i="5"/>
  <c r="G754" i="5"/>
  <c r="H753" i="5"/>
  <c r="G753" i="5"/>
  <c r="H752" i="5"/>
  <c r="G752" i="5"/>
  <c r="G751" i="5"/>
  <c r="H751" i="5" s="1"/>
  <c r="H750" i="5"/>
  <c r="G750" i="5"/>
  <c r="H749" i="5"/>
  <c r="G749" i="5"/>
  <c r="H748" i="5"/>
  <c r="G748" i="5"/>
  <c r="G747" i="5"/>
  <c r="H747" i="5" s="1"/>
  <c r="H746" i="5"/>
  <c r="G746" i="5"/>
  <c r="H745" i="5"/>
  <c r="G745" i="5"/>
  <c r="H744" i="5"/>
  <c r="G744" i="5"/>
  <c r="G743" i="5"/>
  <c r="H743" i="5" s="1"/>
  <c r="H742" i="5"/>
  <c r="G742" i="5"/>
  <c r="H741" i="5"/>
  <c r="G741" i="5"/>
  <c r="H740" i="5"/>
  <c r="G740" i="5"/>
  <c r="G739" i="5"/>
  <c r="H739" i="5" s="1"/>
  <c r="H738" i="5"/>
  <c r="G738" i="5"/>
  <c r="H737" i="5"/>
  <c r="G737" i="5"/>
  <c r="H736" i="5"/>
  <c r="G736" i="5"/>
  <c r="G735" i="5"/>
  <c r="H735" i="5" s="1"/>
  <c r="H734" i="5"/>
  <c r="G734" i="5"/>
  <c r="H733" i="5"/>
  <c r="G733" i="5"/>
  <c r="H732" i="5"/>
  <c r="G732" i="5"/>
  <c r="G731" i="5"/>
  <c r="H731" i="5" s="1"/>
  <c r="H730" i="5"/>
  <c r="G730" i="5"/>
  <c r="H729" i="5"/>
  <c r="G729" i="5"/>
  <c r="H728" i="5"/>
  <c r="G728" i="5"/>
  <c r="G727" i="5"/>
  <c r="H727" i="5" s="1"/>
  <c r="H726" i="5"/>
  <c r="G726" i="5"/>
  <c r="H725" i="5"/>
  <c r="G725" i="5"/>
  <c r="H724" i="5"/>
  <c r="G724" i="5"/>
  <c r="G723" i="5"/>
  <c r="H723" i="5" s="1"/>
  <c r="H722" i="5"/>
  <c r="G722" i="5"/>
  <c r="H721" i="5"/>
  <c r="G721" i="5"/>
  <c r="H720" i="5"/>
  <c r="G720" i="5"/>
  <c r="G719" i="5"/>
  <c r="H719" i="5" s="1"/>
  <c r="H718" i="5"/>
  <c r="G718" i="5"/>
  <c r="H717" i="5"/>
  <c r="G717" i="5"/>
  <c r="H716" i="5"/>
  <c r="G716" i="5"/>
  <c r="G715" i="5"/>
  <c r="H715" i="5" s="1"/>
  <c r="H714" i="5"/>
  <c r="G714" i="5"/>
  <c r="H713" i="5"/>
  <c r="G713" i="5"/>
  <c r="H712" i="5"/>
  <c r="G712" i="5"/>
  <c r="G711" i="5"/>
  <c r="H711" i="5" s="1"/>
  <c r="H710" i="5"/>
  <c r="G710" i="5"/>
  <c r="H709" i="5"/>
  <c r="G709" i="5"/>
  <c r="H708" i="5"/>
  <c r="G708" i="5"/>
  <c r="G707" i="5"/>
  <c r="H707" i="5" s="1"/>
  <c r="H706" i="5"/>
  <c r="G706" i="5"/>
  <c r="H705" i="5"/>
  <c r="G705" i="5"/>
  <c r="H704" i="5"/>
  <c r="G704" i="5"/>
  <c r="G703" i="5"/>
  <c r="H703" i="5" s="1"/>
  <c r="H702" i="5"/>
  <c r="G702" i="5"/>
  <c r="H701" i="5"/>
  <c r="G701" i="5"/>
  <c r="H700" i="5"/>
  <c r="G700" i="5"/>
  <c r="G699" i="5"/>
  <c r="H699" i="5" s="1"/>
  <c r="H698" i="5"/>
  <c r="G698" i="5"/>
  <c r="H697" i="5"/>
  <c r="G697" i="5"/>
  <c r="H696" i="5"/>
  <c r="G696" i="5"/>
  <c r="G695" i="5"/>
  <c r="H695" i="5" s="1"/>
  <c r="H694" i="5"/>
  <c r="G694" i="5"/>
  <c r="H693" i="5"/>
  <c r="G693" i="5"/>
  <c r="H692" i="5"/>
  <c r="G692" i="5"/>
  <c r="G691" i="5"/>
  <c r="H691" i="5" s="1"/>
  <c r="H690" i="5"/>
  <c r="G690" i="5"/>
  <c r="H689" i="5"/>
  <c r="G689" i="5"/>
  <c r="H688" i="5"/>
  <c r="G688" i="5"/>
  <c r="G687" i="5"/>
  <c r="H687" i="5" s="1"/>
  <c r="H686" i="5"/>
  <c r="G686" i="5"/>
  <c r="H685" i="5"/>
  <c r="G685" i="5"/>
  <c r="H684" i="5"/>
  <c r="G684" i="5"/>
  <c r="G683" i="5"/>
  <c r="H683" i="5" s="1"/>
  <c r="H682" i="5"/>
  <c r="G682" i="5"/>
  <c r="H681" i="5"/>
  <c r="G681" i="5"/>
  <c r="H680" i="5"/>
  <c r="G680" i="5"/>
  <c r="G679" i="5"/>
  <c r="H679" i="5" s="1"/>
  <c r="H678" i="5"/>
  <c r="G678" i="5"/>
  <c r="H677" i="5"/>
  <c r="G677" i="5"/>
  <c r="H676" i="5"/>
  <c r="G676" i="5"/>
  <c r="G675" i="5"/>
  <c r="H675" i="5" s="1"/>
  <c r="H674" i="5"/>
  <c r="G674" i="5"/>
  <c r="H673" i="5"/>
  <c r="G673" i="5"/>
  <c r="H672" i="5"/>
  <c r="G672" i="5"/>
  <c r="G671" i="5"/>
  <c r="H671" i="5" s="1"/>
  <c r="H670" i="5"/>
  <c r="G670" i="5"/>
  <c r="H669" i="5"/>
  <c r="G669" i="5"/>
  <c r="H668" i="5"/>
  <c r="G668" i="5"/>
  <c r="G667" i="5"/>
  <c r="H667" i="5" s="1"/>
  <c r="H666" i="5"/>
  <c r="G666" i="5"/>
  <c r="H665" i="5"/>
  <c r="G665" i="5"/>
  <c r="H664" i="5"/>
  <c r="G664" i="5"/>
  <c r="G663" i="5"/>
  <c r="H663" i="5" s="1"/>
  <c r="H662" i="5"/>
  <c r="G662" i="5"/>
  <c r="H661" i="5"/>
  <c r="G661" i="5"/>
  <c r="H660" i="5"/>
  <c r="G660" i="5"/>
  <c r="G659" i="5"/>
  <c r="H659" i="5" s="1"/>
  <c r="H658" i="5"/>
  <c r="G658" i="5"/>
  <c r="H657" i="5"/>
  <c r="G657" i="5"/>
  <c r="H656" i="5"/>
  <c r="G656" i="5"/>
  <c r="G655" i="5"/>
  <c r="H655" i="5" s="1"/>
  <c r="H654" i="5"/>
  <c r="G654" i="5"/>
  <c r="H653" i="5"/>
  <c r="G653" i="5"/>
  <c r="H652" i="5"/>
  <c r="G652" i="5"/>
  <c r="G651" i="5"/>
  <c r="H651" i="5" s="1"/>
  <c r="H650" i="5"/>
  <c r="G650" i="5"/>
  <c r="H649" i="5"/>
  <c r="G649" i="5"/>
  <c r="H648" i="5"/>
  <c r="G648" i="5"/>
  <c r="G647" i="5"/>
  <c r="H647" i="5" s="1"/>
  <c r="H646" i="5"/>
  <c r="G646" i="5"/>
  <c r="H645" i="5"/>
  <c r="G645" i="5"/>
  <c r="H644" i="5"/>
  <c r="G644" i="5"/>
  <c r="G643" i="5"/>
  <c r="H643" i="5" s="1"/>
  <c r="H642" i="5"/>
  <c r="G642" i="5"/>
  <c r="H641" i="5"/>
  <c r="G641" i="5"/>
  <c r="H640" i="5"/>
  <c r="G640" i="5"/>
  <c r="G639" i="5"/>
  <c r="H639" i="5" s="1"/>
  <c r="H638" i="5"/>
  <c r="G638" i="5"/>
  <c r="H637" i="5"/>
  <c r="G637" i="5"/>
  <c r="H636" i="5"/>
  <c r="G636" i="5"/>
  <c r="G635" i="5"/>
  <c r="H635" i="5" s="1"/>
  <c r="H634" i="5"/>
  <c r="G634" i="5"/>
  <c r="H633" i="5"/>
  <c r="G633" i="5"/>
  <c r="H632" i="5"/>
  <c r="G632" i="5"/>
  <c r="G631" i="5"/>
  <c r="H631" i="5" s="1"/>
  <c r="H630" i="5"/>
  <c r="G630" i="5"/>
  <c r="H629" i="5"/>
  <c r="G629" i="5"/>
  <c r="H628" i="5"/>
  <c r="G628" i="5"/>
  <c r="G627" i="5"/>
  <c r="H627" i="5" s="1"/>
  <c r="H626" i="5"/>
  <c r="G626" i="5"/>
  <c r="H625" i="5"/>
  <c r="G625" i="5"/>
  <c r="H624" i="5"/>
  <c r="G624" i="5"/>
  <c r="G623" i="5"/>
  <c r="H623" i="5" s="1"/>
  <c r="H622" i="5"/>
  <c r="G622" i="5"/>
  <c r="H621" i="5"/>
  <c r="G621" i="5"/>
  <c r="H620" i="5"/>
  <c r="G620" i="5"/>
  <c r="G619" i="5"/>
  <c r="H619" i="5" s="1"/>
  <c r="H618" i="5"/>
  <c r="G618" i="5"/>
  <c r="H617" i="5"/>
  <c r="G617" i="5"/>
  <c r="H616" i="5"/>
  <c r="G616" i="5"/>
  <c r="G615" i="5"/>
  <c r="H615" i="5" s="1"/>
  <c r="H614" i="5"/>
  <c r="G614" i="5"/>
  <c r="H613" i="5"/>
  <c r="G613" i="5"/>
  <c r="H612" i="5"/>
  <c r="G612" i="5"/>
  <c r="G611" i="5"/>
  <c r="H611" i="5" s="1"/>
  <c r="H610" i="5"/>
  <c r="G610" i="5"/>
  <c r="H609" i="5"/>
  <c r="G609" i="5"/>
  <c r="H608" i="5"/>
  <c r="G608" i="5"/>
  <c r="G607" i="5"/>
  <c r="H607" i="5" s="1"/>
  <c r="H606" i="5"/>
  <c r="G606" i="5"/>
  <c r="H605" i="5"/>
  <c r="G605" i="5"/>
  <c r="H604" i="5"/>
  <c r="G604" i="5"/>
  <c r="G603" i="5"/>
  <c r="H603" i="5" s="1"/>
  <c r="H602" i="5"/>
  <c r="G602" i="5"/>
  <c r="H601" i="5"/>
  <c r="G601" i="5"/>
  <c r="H600" i="5"/>
  <c r="G600" i="5"/>
  <c r="G599" i="5"/>
  <c r="H599" i="5" s="1"/>
  <c r="H598" i="5"/>
  <c r="G598" i="5"/>
  <c r="H597" i="5"/>
  <c r="G597" i="5"/>
  <c r="H596" i="5"/>
  <c r="G596" i="5"/>
  <c r="G595" i="5"/>
  <c r="H595" i="5" s="1"/>
  <c r="H594" i="5"/>
  <c r="G594" i="5"/>
  <c r="H593" i="5"/>
  <c r="G593" i="5"/>
  <c r="H592" i="5"/>
  <c r="G592" i="5"/>
  <c r="G591" i="5"/>
  <c r="H591" i="5" s="1"/>
  <c r="H590" i="5"/>
  <c r="G590" i="5"/>
  <c r="H589" i="5"/>
  <c r="G589" i="5"/>
  <c r="H588" i="5"/>
  <c r="G588" i="5"/>
  <c r="G587" i="5"/>
  <c r="H587" i="5" s="1"/>
  <c r="H586" i="5"/>
  <c r="G586" i="5"/>
  <c r="H585" i="5"/>
  <c r="G585" i="5"/>
  <c r="H584" i="5"/>
  <c r="G584" i="5"/>
  <c r="G583" i="5"/>
  <c r="H583" i="5" s="1"/>
  <c r="H582" i="5"/>
  <c r="G582" i="5"/>
  <c r="H581" i="5"/>
  <c r="G581" i="5"/>
  <c r="H580" i="5"/>
  <c r="G580" i="5"/>
  <c r="G579" i="5"/>
  <c r="H579" i="5" s="1"/>
  <c r="H578" i="5"/>
  <c r="G578" i="5"/>
  <c r="H577" i="5"/>
  <c r="G577" i="5"/>
  <c r="H576" i="5"/>
  <c r="G576" i="5"/>
  <c r="G575" i="5"/>
  <c r="H575" i="5" s="1"/>
  <c r="H574" i="5"/>
  <c r="G574" i="5"/>
  <c r="H573" i="5"/>
  <c r="G573" i="5"/>
  <c r="H572" i="5"/>
  <c r="G572" i="5"/>
  <c r="G571" i="5"/>
  <c r="H571" i="5" s="1"/>
  <c r="H570" i="5"/>
  <c r="G570" i="5"/>
  <c r="H569" i="5"/>
  <c r="G569" i="5"/>
  <c r="H568" i="5"/>
  <c r="G568" i="5"/>
  <c r="G567" i="5"/>
  <c r="H567" i="5" s="1"/>
  <c r="H566" i="5"/>
  <c r="G566" i="5"/>
  <c r="H565" i="5"/>
  <c r="G565" i="5"/>
  <c r="H564" i="5"/>
  <c r="G564" i="5"/>
  <c r="G563" i="5"/>
  <c r="H563" i="5" s="1"/>
  <c r="H562" i="5"/>
  <c r="G562" i="5"/>
  <c r="H561" i="5"/>
  <c r="G561" i="5"/>
  <c r="H560" i="5"/>
  <c r="G560" i="5"/>
  <c r="G559" i="5"/>
  <c r="H559" i="5" s="1"/>
  <c r="H558" i="5"/>
  <c r="G558" i="5"/>
  <c r="H557" i="5"/>
  <c r="G557" i="5"/>
  <c r="H556" i="5"/>
  <c r="G556" i="5"/>
  <c r="G555" i="5"/>
  <c r="H555" i="5" s="1"/>
  <c r="H554" i="5"/>
  <c r="G554" i="5"/>
  <c r="H553" i="5"/>
  <c r="G553" i="5"/>
  <c r="H552" i="5"/>
  <c r="G552" i="5"/>
  <c r="G551" i="5"/>
  <c r="H551" i="5" s="1"/>
  <c r="H550" i="5"/>
  <c r="G550" i="5"/>
  <c r="H549" i="5"/>
  <c r="G549" i="5"/>
  <c r="H548" i="5"/>
  <c r="G548" i="5"/>
  <c r="G547" i="5"/>
  <c r="H547" i="5" s="1"/>
  <c r="F546" i="5"/>
  <c r="G546" i="5" s="1"/>
  <c r="H546" i="5" s="1"/>
  <c r="G545" i="5"/>
  <c r="H545" i="5" s="1"/>
  <c r="H544" i="5"/>
  <c r="G544" i="5"/>
  <c r="G543" i="5"/>
  <c r="H543" i="5" s="1"/>
  <c r="G542" i="5"/>
  <c r="H542" i="5" s="1"/>
  <c r="G541" i="5"/>
  <c r="H541" i="5" s="1"/>
  <c r="H540" i="5"/>
  <c r="G540" i="5"/>
  <c r="H539" i="5"/>
  <c r="G539" i="5"/>
  <c r="G538" i="5"/>
  <c r="H538" i="5" s="1"/>
  <c r="G537" i="5"/>
  <c r="H537" i="5" s="1"/>
  <c r="H536" i="5"/>
  <c r="G536" i="5"/>
  <c r="H535" i="5"/>
  <c r="G535" i="5"/>
  <c r="G534" i="5"/>
  <c r="H534" i="5" s="1"/>
  <c r="G533" i="5"/>
  <c r="H533" i="5" s="1"/>
  <c r="H532" i="5"/>
  <c r="G532" i="5"/>
  <c r="G531" i="5"/>
  <c r="H531" i="5" s="1"/>
  <c r="G530" i="5"/>
  <c r="H530" i="5" s="1"/>
  <c r="G529" i="5"/>
  <c r="H529" i="5" s="1"/>
  <c r="H528" i="5"/>
  <c r="G528" i="5"/>
  <c r="G527" i="5"/>
  <c r="H527" i="5" s="1"/>
  <c r="G526" i="5"/>
  <c r="H526" i="5" s="1"/>
  <c r="G525" i="5"/>
  <c r="H525" i="5" s="1"/>
  <c r="H524" i="5"/>
  <c r="G524" i="5"/>
  <c r="H523" i="5"/>
  <c r="G523" i="5"/>
  <c r="G522" i="5"/>
  <c r="H522" i="5" s="1"/>
  <c r="G521" i="5"/>
  <c r="H521" i="5" s="1"/>
  <c r="H520" i="5"/>
  <c r="G520" i="5"/>
  <c r="H519" i="5"/>
  <c r="G519" i="5"/>
  <c r="G518" i="5"/>
  <c r="H518" i="5" s="1"/>
  <c r="G517" i="5"/>
  <c r="H517" i="5" s="1"/>
  <c r="H516" i="5"/>
  <c r="G516" i="5"/>
  <c r="G515" i="5"/>
  <c r="H515" i="5" s="1"/>
  <c r="G514" i="5"/>
  <c r="H514" i="5" s="1"/>
  <c r="G513" i="5"/>
  <c r="H513" i="5" s="1"/>
  <c r="H512" i="5"/>
  <c r="G512" i="5"/>
  <c r="G511" i="5"/>
  <c r="H511" i="5" s="1"/>
  <c r="G510" i="5"/>
  <c r="H510" i="5" s="1"/>
  <c r="G509" i="5"/>
  <c r="H509" i="5" s="1"/>
  <c r="H508" i="5"/>
  <c r="G508" i="5"/>
  <c r="H507" i="5"/>
  <c r="G507" i="5"/>
  <c r="G506" i="5"/>
  <c r="H506" i="5" s="1"/>
  <c r="G505" i="5"/>
  <c r="H505" i="5" s="1"/>
  <c r="H504" i="5"/>
  <c r="G504" i="5"/>
  <c r="H503" i="5"/>
  <c r="G503" i="5"/>
  <c r="G502" i="5"/>
  <c r="H502" i="5" s="1"/>
  <c r="G501" i="5"/>
  <c r="H501" i="5" s="1"/>
  <c r="H500" i="5"/>
  <c r="G500" i="5"/>
  <c r="G499" i="5"/>
  <c r="H499" i="5" s="1"/>
  <c r="E499" i="5"/>
  <c r="H498" i="5"/>
  <c r="G498" i="5"/>
  <c r="G497" i="5"/>
  <c r="H497" i="5" s="1"/>
  <c r="G496" i="5"/>
  <c r="H496" i="5" s="1"/>
  <c r="H495" i="5"/>
  <c r="G495" i="5"/>
  <c r="H494" i="5"/>
  <c r="G494" i="5"/>
  <c r="H493" i="5"/>
  <c r="G493" i="5"/>
  <c r="G492" i="5"/>
  <c r="H492" i="5" s="1"/>
  <c r="H491" i="5"/>
  <c r="G491" i="5"/>
  <c r="H490" i="5"/>
  <c r="G490" i="5"/>
  <c r="G489" i="5"/>
  <c r="H489" i="5" s="1"/>
  <c r="G488" i="5"/>
  <c r="H488" i="5" s="1"/>
  <c r="G487" i="5"/>
  <c r="H487" i="5" s="1"/>
  <c r="H486" i="5"/>
  <c r="G486" i="5"/>
  <c r="H485" i="5"/>
  <c r="G485" i="5"/>
  <c r="G484" i="5"/>
  <c r="H484" i="5" s="1"/>
  <c r="G483" i="5"/>
  <c r="H483" i="5" s="1"/>
  <c r="H482" i="5"/>
  <c r="G482" i="5"/>
  <c r="G481" i="5"/>
  <c r="H481" i="5" s="1"/>
  <c r="G480" i="5"/>
  <c r="H480" i="5" s="1"/>
  <c r="H479" i="5"/>
  <c r="G479" i="5"/>
  <c r="H478" i="5"/>
  <c r="G478" i="5"/>
  <c r="G477" i="5"/>
  <c r="H477" i="5" s="1"/>
  <c r="G476" i="5"/>
  <c r="H476" i="5" s="1"/>
  <c r="G475" i="5"/>
  <c r="H475" i="5" s="1"/>
  <c r="H474" i="5"/>
  <c r="G474" i="5"/>
  <c r="H473" i="5"/>
  <c r="G473" i="5"/>
  <c r="G472" i="5"/>
  <c r="H472" i="5" s="1"/>
  <c r="G471" i="5"/>
  <c r="H471" i="5" s="1"/>
  <c r="G470" i="5"/>
  <c r="H470" i="5" s="1"/>
  <c r="H469" i="5"/>
  <c r="G469" i="5"/>
  <c r="G468" i="5"/>
  <c r="H468" i="5" s="1"/>
  <c r="G467" i="5"/>
  <c r="H467" i="5" s="1"/>
  <c r="G466" i="5"/>
  <c r="H466" i="5" s="1"/>
  <c r="H465" i="5"/>
  <c r="G465" i="5"/>
  <c r="G464" i="5"/>
  <c r="H464" i="5" s="1"/>
  <c r="G463" i="5"/>
  <c r="H463" i="5" s="1"/>
  <c r="G462" i="5"/>
  <c r="H462" i="5" s="1"/>
  <c r="H461" i="5"/>
  <c r="G461" i="5"/>
  <c r="G460" i="5"/>
  <c r="H460" i="5" s="1"/>
  <c r="G459" i="5"/>
  <c r="H459" i="5" s="1"/>
  <c r="G458" i="5"/>
  <c r="H458" i="5" s="1"/>
  <c r="H457" i="5"/>
  <c r="G457" i="5"/>
  <c r="G456" i="5"/>
  <c r="H456" i="5" s="1"/>
  <c r="G455" i="5"/>
  <c r="H455" i="5" s="1"/>
  <c r="G454" i="5"/>
  <c r="H454" i="5" s="1"/>
  <c r="H453" i="5"/>
  <c r="G453" i="5"/>
  <c r="G452" i="5"/>
  <c r="H452" i="5" s="1"/>
  <c r="G451" i="5"/>
  <c r="H451" i="5" s="1"/>
  <c r="G450" i="5"/>
  <c r="H450" i="5" s="1"/>
  <c r="H449" i="5"/>
  <c r="G449" i="5"/>
  <c r="G448" i="5"/>
  <c r="H448" i="5" s="1"/>
  <c r="G447" i="5"/>
  <c r="H447" i="5" s="1"/>
  <c r="G446" i="5"/>
  <c r="H446" i="5" s="1"/>
  <c r="H445" i="5"/>
  <c r="G445" i="5"/>
  <c r="G444" i="5"/>
  <c r="H444" i="5" s="1"/>
  <c r="G443" i="5"/>
  <c r="H443" i="5" s="1"/>
  <c r="G442" i="5"/>
  <c r="H442" i="5" s="1"/>
  <c r="H441" i="5"/>
  <c r="G441" i="5"/>
  <c r="G440" i="5"/>
  <c r="H440" i="5" s="1"/>
  <c r="G439" i="5"/>
  <c r="H439" i="5" s="1"/>
  <c r="G438" i="5"/>
  <c r="H438" i="5" s="1"/>
  <c r="H437" i="5"/>
  <c r="G437" i="5"/>
  <c r="G436" i="5"/>
  <c r="H436" i="5" s="1"/>
  <c r="G435" i="5"/>
  <c r="H435" i="5" s="1"/>
  <c r="G434" i="5"/>
  <c r="H434" i="5" s="1"/>
  <c r="H433" i="5"/>
  <c r="G433" i="5"/>
  <c r="G432" i="5"/>
  <c r="H432" i="5" s="1"/>
  <c r="G431" i="5"/>
  <c r="H431" i="5" s="1"/>
  <c r="G430" i="5"/>
  <c r="H430" i="5" s="1"/>
  <c r="H429" i="5"/>
  <c r="G429" i="5"/>
  <c r="G428" i="5"/>
  <c r="H428" i="5" s="1"/>
  <c r="G427" i="5"/>
  <c r="H427" i="5" s="1"/>
  <c r="G426" i="5"/>
  <c r="H426" i="5" s="1"/>
  <c r="H425" i="5"/>
  <c r="G425" i="5"/>
  <c r="G424" i="5"/>
  <c r="H424" i="5" s="1"/>
  <c r="G423" i="5"/>
  <c r="H423" i="5" s="1"/>
  <c r="G422" i="5"/>
  <c r="H422" i="5" s="1"/>
  <c r="H421" i="5"/>
  <c r="G421" i="5"/>
  <c r="G420" i="5"/>
  <c r="H420" i="5" s="1"/>
  <c r="G419" i="5"/>
  <c r="H419" i="5" s="1"/>
  <c r="G418" i="5"/>
  <c r="H418" i="5" s="1"/>
  <c r="H417" i="5"/>
  <c r="G417" i="5"/>
  <c r="G416" i="5"/>
  <c r="H416" i="5" s="1"/>
  <c r="G415" i="5"/>
  <c r="H415" i="5" s="1"/>
  <c r="G414" i="5"/>
  <c r="H414" i="5" s="1"/>
  <c r="H413" i="5"/>
  <c r="G413" i="5"/>
  <c r="G412" i="5"/>
  <c r="H412" i="5" s="1"/>
  <c r="G411" i="5"/>
  <c r="H411" i="5" s="1"/>
  <c r="G410" i="5"/>
  <c r="H410" i="5" s="1"/>
  <c r="H409" i="5"/>
  <c r="G409" i="5"/>
  <c r="G408" i="5"/>
  <c r="H408" i="5" s="1"/>
  <c r="G407" i="5"/>
  <c r="H407" i="5" s="1"/>
  <c r="G406" i="5"/>
  <c r="H406" i="5" s="1"/>
  <c r="H405" i="5"/>
  <c r="G405" i="5"/>
  <c r="G404" i="5"/>
  <c r="H404" i="5" s="1"/>
  <c r="G403" i="5"/>
  <c r="H403" i="5" s="1"/>
  <c r="G402" i="5"/>
  <c r="H402" i="5" s="1"/>
  <c r="H401" i="5"/>
  <c r="G401" i="5"/>
  <c r="G400" i="5"/>
  <c r="H400" i="5" s="1"/>
  <c r="G399" i="5"/>
  <c r="H399" i="5" s="1"/>
  <c r="G398" i="5"/>
  <c r="H398" i="5" s="1"/>
  <c r="H397" i="5"/>
  <c r="G397" i="5"/>
  <c r="G396" i="5"/>
  <c r="H396" i="5" s="1"/>
  <c r="G395" i="5"/>
  <c r="H395" i="5" s="1"/>
  <c r="G394" i="5"/>
  <c r="H394" i="5" s="1"/>
  <c r="H393" i="5"/>
  <c r="G393" i="5"/>
  <c r="G392" i="5"/>
  <c r="H392" i="5" s="1"/>
  <c r="G391" i="5"/>
  <c r="H391" i="5" s="1"/>
  <c r="G390" i="5"/>
  <c r="H390" i="5" s="1"/>
  <c r="H389" i="5"/>
  <c r="G389" i="5"/>
  <c r="G388" i="5"/>
  <c r="H388" i="5" s="1"/>
  <c r="G387" i="5"/>
  <c r="H387" i="5" s="1"/>
  <c r="G386" i="5"/>
  <c r="H386" i="5" s="1"/>
  <c r="H385" i="5"/>
  <c r="G385" i="5"/>
  <c r="G384" i="5"/>
  <c r="H384" i="5" s="1"/>
  <c r="G383" i="5"/>
  <c r="H383" i="5" s="1"/>
  <c r="G382" i="5"/>
  <c r="H382" i="5" s="1"/>
  <c r="H381" i="5"/>
  <c r="G381" i="5"/>
  <c r="G380" i="5"/>
  <c r="H380" i="5" s="1"/>
  <c r="G379" i="5"/>
  <c r="H379" i="5" s="1"/>
  <c r="G378" i="5"/>
  <c r="H378" i="5" s="1"/>
  <c r="H377" i="5"/>
  <c r="G377" i="5"/>
  <c r="G376" i="5"/>
  <c r="H376" i="5" s="1"/>
  <c r="G375" i="5"/>
  <c r="H375" i="5" s="1"/>
  <c r="G374" i="5"/>
  <c r="H374" i="5" s="1"/>
  <c r="H373" i="5"/>
  <c r="G373" i="5"/>
  <c r="G372" i="5"/>
  <c r="H372" i="5" s="1"/>
  <c r="G371" i="5"/>
  <c r="H371" i="5" s="1"/>
  <c r="G370" i="5"/>
  <c r="H370" i="5" s="1"/>
  <c r="H369" i="5"/>
  <c r="G369" i="5"/>
  <c r="G368" i="5"/>
  <c r="H368" i="5" s="1"/>
  <c r="G367" i="5"/>
  <c r="H367" i="5" s="1"/>
  <c r="G366" i="5"/>
  <c r="H366" i="5" s="1"/>
  <c r="H365" i="5"/>
  <c r="G365" i="5"/>
  <c r="G364" i="5"/>
  <c r="H364" i="5" s="1"/>
  <c r="G363" i="5"/>
  <c r="H363" i="5" s="1"/>
  <c r="G362" i="5"/>
  <c r="H362" i="5" s="1"/>
  <c r="H361" i="5"/>
  <c r="G361" i="5"/>
  <c r="G360" i="5"/>
  <c r="H360" i="5" s="1"/>
  <c r="G359" i="5"/>
  <c r="H359" i="5" s="1"/>
  <c r="G358" i="5"/>
  <c r="H358" i="5" s="1"/>
  <c r="H357" i="5"/>
  <c r="G357" i="5"/>
  <c r="G356" i="5"/>
  <c r="H356" i="5" s="1"/>
  <c r="G355" i="5"/>
  <c r="H355" i="5" s="1"/>
  <c r="G354" i="5"/>
  <c r="H354" i="5" s="1"/>
  <c r="H353" i="5"/>
  <c r="G353" i="5"/>
  <c r="G352" i="5"/>
  <c r="H352" i="5" s="1"/>
  <c r="G351" i="5"/>
  <c r="H351" i="5" s="1"/>
  <c r="G350" i="5"/>
  <c r="H350" i="5" s="1"/>
  <c r="H349" i="5"/>
  <c r="G349" i="5"/>
  <c r="G348" i="5"/>
  <c r="H348" i="5" s="1"/>
  <c r="G347" i="5"/>
  <c r="H347" i="5" s="1"/>
  <c r="G346" i="5"/>
  <c r="H346" i="5" s="1"/>
  <c r="H345" i="5"/>
  <c r="G345" i="5"/>
  <c r="G344" i="5"/>
  <c r="H344" i="5" s="1"/>
  <c r="G343" i="5"/>
  <c r="H343" i="5" s="1"/>
  <c r="G342" i="5"/>
  <c r="H342" i="5" s="1"/>
  <c r="H341" i="5"/>
  <c r="G341" i="5"/>
  <c r="G340" i="5"/>
  <c r="H340" i="5" s="1"/>
  <c r="G339" i="5"/>
  <c r="H339" i="5" s="1"/>
  <c r="G338" i="5"/>
  <c r="H338" i="5" s="1"/>
  <c r="H337" i="5"/>
  <c r="G337" i="5"/>
  <c r="G336" i="5"/>
  <c r="H336" i="5" s="1"/>
  <c r="G335" i="5"/>
  <c r="H335" i="5" s="1"/>
  <c r="G334" i="5"/>
  <c r="H334" i="5" s="1"/>
  <c r="H333" i="5"/>
  <c r="G333" i="5"/>
  <c r="G332" i="5"/>
  <c r="H332" i="5" s="1"/>
  <c r="G331" i="5"/>
  <c r="H331" i="5" s="1"/>
  <c r="G330" i="5"/>
  <c r="H330" i="5" s="1"/>
  <c r="H329" i="5"/>
  <c r="G329" i="5"/>
  <c r="G328" i="5"/>
  <c r="H328" i="5" s="1"/>
  <c r="G327" i="5"/>
  <c r="H327" i="5" s="1"/>
  <c r="G326" i="5"/>
  <c r="H326" i="5" s="1"/>
  <c r="H325" i="5"/>
  <c r="G325" i="5"/>
  <c r="G324" i="5"/>
  <c r="H324" i="5" s="1"/>
  <c r="G323" i="5"/>
  <c r="H323" i="5" s="1"/>
  <c r="G322" i="5"/>
  <c r="H322" i="5" s="1"/>
  <c r="H321" i="5"/>
  <c r="G321" i="5"/>
  <c r="G320" i="5"/>
  <c r="H320" i="5" s="1"/>
  <c r="G319" i="5"/>
  <c r="H319" i="5" s="1"/>
  <c r="G318" i="5"/>
  <c r="H318" i="5" s="1"/>
  <c r="H317" i="5"/>
  <c r="G317" i="5"/>
  <c r="G316" i="5"/>
  <c r="H316" i="5" s="1"/>
  <c r="G315" i="5"/>
  <c r="H315" i="5" s="1"/>
  <c r="G314" i="5"/>
  <c r="H314" i="5" s="1"/>
  <c r="H313" i="5"/>
  <c r="G313" i="5"/>
  <c r="G312" i="5"/>
  <c r="H312" i="5" s="1"/>
  <c r="G311" i="5"/>
  <c r="H311" i="5" s="1"/>
  <c r="G310" i="5"/>
  <c r="H310" i="5" s="1"/>
  <c r="H309" i="5"/>
  <c r="G309" i="5"/>
  <c r="G308" i="5"/>
  <c r="H308" i="5" s="1"/>
  <c r="G307" i="5"/>
  <c r="H307" i="5" s="1"/>
  <c r="G306" i="5"/>
  <c r="H306" i="5" s="1"/>
  <c r="H305" i="5"/>
  <c r="G305" i="5"/>
  <c r="G304" i="5"/>
  <c r="H304" i="5" s="1"/>
  <c r="G303" i="5"/>
  <c r="H303" i="5" s="1"/>
  <c r="G302" i="5"/>
  <c r="H302" i="5" s="1"/>
  <c r="H301" i="5"/>
  <c r="G301" i="5"/>
  <c r="G300" i="5"/>
  <c r="H300" i="5" s="1"/>
  <c r="G299" i="5"/>
  <c r="H299" i="5" s="1"/>
  <c r="G298" i="5"/>
  <c r="H298" i="5" s="1"/>
  <c r="H297" i="5"/>
  <c r="G297" i="5"/>
  <c r="G296" i="5"/>
  <c r="H296" i="5" s="1"/>
  <c r="G295" i="5"/>
  <c r="H295" i="5" s="1"/>
  <c r="G294" i="5"/>
  <c r="H294" i="5" s="1"/>
  <c r="H293" i="5"/>
  <c r="G293" i="5"/>
  <c r="G292" i="5"/>
  <c r="H292" i="5" s="1"/>
  <c r="G291" i="5"/>
  <c r="H291" i="5" s="1"/>
  <c r="G290" i="5"/>
  <c r="H290" i="5" s="1"/>
  <c r="H289" i="5"/>
  <c r="G289" i="5"/>
  <c r="G288" i="5"/>
  <c r="H288" i="5" s="1"/>
  <c r="G287" i="5"/>
  <c r="H287" i="5" s="1"/>
  <c r="G286" i="5"/>
  <c r="H286" i="5" s="1"/>
  <c r="H285" i="5"/>
  <c r="G285" i="5"/>
  <c r="G284" i="5"/>
  <c r="H284" i="5" s="1"/>
  <c r="G283" i="5"/>
  <c r="H283" i="5" s="1"/>
  <c r="G282" i="5"/>
  <c r="H282" i="5" s="1"/>
  <c r="H281" i="5"/>
  <c r="G281" i="5"/>
  <c r="G280" i="5"/>
  <c r="H280" i="5" s="1"/>
  <c r="G279" i="5"/>
  <c r="H279" i="5" s="1"/>
  <c r="G278" i="5"/>
  <c r="H278" i="5" s="1"/>
  <c r="H277" i="5"/>
  <c r="G277" i="5"/>
  <c r="G276" i="5"/>
  <c r="H276" i="5" s="1"/>
  <c r="G275" i="5"/>
  <c r="H275" i="5" s="1"/>
  <c r="G274" i="5"/>
  <c r="H274" i="5" s="1"/>
  <c r="H273" i="5"/>
  <c r="G273" i="5"/>
  <c r="G272" i="5"/>
  <c r="H272" i="5" s="1"/>
  <c r="G271" i="5"/>
  <c r="H271" i="5" s="1"/>
  <c r="G270" i="5"/>
  <c r="H270" i="5" s="1"/>
  <c r="H269" i="5"/>
  <c r="G269" i="5"/>
  <c r="G268" i="5"/>
  <c r="H268" i="5" s="1"/>
  <c r="G267" i="5"/>
  <c r="H267" i="5" s="1"/>
  <c r="G266" i="5"/>
  <c r="H266" i="5" s="1"/>
  <c r="H265" i="5"/>
  <c r="G265" i="5"/>
  <c r="G264" i="5"/>
  <c r="H264" i="5" s="1"/>
  <c r="G263" i="5"/>
  <c r="H263" i="5" s="1"/>
  <c r="G262" i="5"/>
  <c r="H262" i="5" s="1"/>
  <c r="H261" i="5"/>
  <c r="G261" i="5"/>
  <c r="G260" i="5"/>
  <c r="H260" i="5" s="1"/>
  <c r="G259" i="5"/>
  <c r="H259" i="5" s="1"/>
  <c r="G258" i="5"/>
  <c r="H258" i="5" s="1"/>
  <c r="F257" i="5"/>
  <c r="G257" i="5" s="1"/>
  <c r="H257" i="5" s="1"/>
  <c r="H256" i="5"/>
  <c r="G256" i="5"/>
  <c r="H255" i="5"/>
  <c r="G255" i="5"/>
  <c r="G254" i="5"/>
  <c r="H254" i="5" s="1"/>
  <c r="G253" i="5"/>
  <c r="H253" i="5" s="1"/>
  <c r="H252" i="5"/>
  <c r="G252" i="5"/>
  <c r="H251" i="5"/>
  <c r="G251" i="5"/>
  <c r="G250" i="5"/>
  <c r="H250" i="5" s="1"/>
  <c r="G249" i="5"/>
  <c r="H249" i="5" s="1"/>
  <c r="H248" i="5"/>
  <c r="G248" i="5"/>
  <c r="H247" i="5"/>
  <c r="G247" i="5"/>
  <c r="G246" i="5"/>
  <c r="H246" i="5" s="1"/>
  <c r="G245" i="5"/>
  <c r="H245" i="5" s="1"/>
  <c r="H244" i="5"/>
  <c r="G244" i="5"/>
  <c r="H243" i="5"/>
  <c r="G243" i="5"/>
  <c r="G242" i="5"/>
  <c r="H242" i="5" s="1"/>
  <c r="G241" i="5"/>
  <c r="H241" i="5" s="1"/>
  <c r="H240" i="5"/>
  <c r="G240" i="5"/>
  <c r="H239" i="5"/>
  <c r="G239" i="5"/>
  <c r="G238" i="5"/>
  <c r="H238" i="5" s="1"/>
  <c r="G237" i="5"/>
  <c r="H237" i="5" s="1"/>
  <c r="H236" i="5"/>
  <c r="G236" i="5"/>
  <c r="H235" i="5"/>
  <c r="G235" i="5"/>
  <c r="G234" i="5"/>
  <c r="H234" i="5" s="1"/>
  <c r="G233" i="5"/>
  <c r="H233" i="5" s="1"/>
  <c r="H232" i="5"/>
  <c r="G232" i="5"/>
  <c r="H231" i="5"/>
  <c r="G231" i="5"/>
  <c r="G230" i="5"/>
  <c r="H230" i="5" s="1"/>
  <c r="E229" i="5"/>
  <c r="G229" i="5" s="1"/>
  <c r="H229" i="5" s="1"/>
  <c r="G228" i="5"/>
  <c r="H228" i="5" s="1"/>
  <c r="E227" i="5"/>
  <c r="G227" i="5" s="1"/>
  <c r="H227" i="5" s="1"/>
  <c r="E226" i="5"/>
  <c r="G226" i="5" s="1"/>
  <c r="H226" i="5" s="1"/>
  <c r="G225" i="5"/>
  <c r="H225" i="5" s="1"/>
  <c r="H224" i="5"/>
  <c r="G224" i="5"/>
  <c r="H223" i="5"/>
  <c r="G223" i="5"/>
  <c r="G222" i="5"/>
  <c r="H222" i="5" s="1"/>
  <c r="G221" i="5"/>
  <c r="H221" i="5" s="1"/>
  <c r="H220" i="5"/>
  <c r="G220" i="5"/>
  <c r="H219" i="5"/>
  <c r="G219" i="5"/>
  <c r="G218" i="5"/>
  <c r="H218" i="5" s="1"/>
  <c r="G217" i="5"/>
  <c r="H217" i="5" s="1"/>
  <c r="G216" i="5"/>
  <c r="H216" i="5" s="1"/>
  <c r="H215" i="5"/>
  <c r="G215" i="5"/>
  <c r="G214" i="5"/>
  <c r="H214" i="5" s="1"/>
  <c r="G213" i="5"/>
  <c r="H213" i="5" s="1"/>
  <c r="G212" i="5"/>
  <c r="H212" i="5" s="1"/>
  <c r="H211" i="5"/>
  <c r="G211" i="5"/>
  <c r="G210" i="5"/>
  <c r="H210" i="5" s="1"/>
  <c r="G209" i="5"/>
  <c r="H209" i="5" s="1"/>
  <c r="G208" i="5"/>
  <c r="H208" i="5" s="1"/>
  <c r="H207" i="5"/>
  <c r="G207" i="5"/>
  <c r="G206" i="5"/>
  <c r="H206" i="5" s="1"/>
  <c r="G205" i="5"/>
  <c r="H205" i="5" s="1"/>
  <c r="G204" i="5"/>
  <c r="H204" i="5" s="1"/>
  <c r="H203" i="5"/>
  <c r="G203" i="5"/>
  <c r="G202" i="5"/>
  <c r="H202" i="5" s="1"/>
  <c r="G201" i="5"/>
  <c r="H201" i="5" s="1"/>
  <c r="G200" i="5"/>
  <c r="H200" i="5" s="1"/>
  <c r="H199" i="5"/>
  <c r="G199" i="5"/>
  <c r="G198" i="5"/>
  <c r="H198" i="5" s="1"/>
  <c r="G197" i="5"/>
  <c r="H197" i="5" s="1"/>
  <c r="G196" i="5"/>
  <c r="H196" i="5" s="1"/>
  <c r="H195" i="5"/>
  <c r="G195" i="5"/>
  <c r="G194" i="5"/>
  <c r="H194" i="5" s="1"/>
  <c r="G193" i="5"/>
  <c r="H193" i="5" s="1"/>
  <c r="G192" i="5"/>
  <c r="H192" i="5" s="1"/>
  <c r="H191" i="5"/>
  <c r="G191" i="5"/>
  <c r="G190" i="5"/>
  <c r="H190" i="5" s="1"/>
  <c r="E190" i="5"/>
  <c r="H189" i="5"/>
  <c r="G189" i="5"/>
  <c r="G188" i="5"/>
  <c r="H188" i="5" s="1"/>
  <c r="G187" i="5"/>
  <c r="H187" i="5" s="1"/>
  <c r="H186" i="5"/>
  <c r="G186" i="5"/>
  <c r="H185" i="5"/>
  <c r="G185" i="5"/>
  <c r="G184" i="5"/>
  <c r="H184" i="5" s="1"/>
  <c r="G183" i="5"/>
  <c r="H183" i="5" s="1"/>
  <c r="H182" i="5"/>
  <c r="G182" i="5"/>
  <c r="H181" i="5"/>
  <c r="G181" i="5"/>
  <c r="G180" i="5"/>
  <c r="H180" i="5" s="1"/>
  <c r="E179" i="5"/>
  <c r="G179" i="5" s="1"/>
  <c r="H179" i="5" s="1"/>
  <c r="G178" i="5"/>
  <c r="H178" i="5" s="1"/>
  <c r="G177" i="5"/>
  <c r="H177" i="5" s="1"/>
  <c r="H176" i="5"/>
  <c r="G176" i="5"/>
  <c r="G175" i="5"/>
  <c r="H175" i="5" s="1"/>
  <c r="G174" i="5"/>
  <c r="H174" i="5" s="1"/>
  <c r="E173" i="5"/>
  <c r="G173" i="5" s="1"/>
  <c r="H173" i="5" s="1"/>
  <c r="E172" i="5"/>
  <c r="G172" i="5" s="1"/>
  <c r="H172" i="5" s="1"/>
  <c r="G171" i="5"/>
  <c r="H171" i="5" s="1"/>
  <c r="G170" i="5"/>
  <c r="H170" i="5" s="1"/>
  <c r="H169" i="5"/>
  <c r="G169" i="5"/>
  <c r="G168" i="5"/>
  <c r="H168" i="5" s="1"/>
  <c r="G167" i="5"/>
  <c r="H167" i="5" s="1"/>
  <c r="E167" i="5"/>
  <c r="G166" i="5"/>
  <c r="H166" i="5" s="1"/>
  <c r="G165" i="5"/>
  <c r="H165" i="5" s="1"/>
  <c r="H164" i="5"/>
  <c r="G164" i="5"/>
  <c r="H163" i="5"/>
  <c r="G163" i="5"/>
  <c r="G162" i="5"/>
  <c r="H162" i="5" s="1"/>
  <c r="G161" i="5"/>
  <c r="H161" i="5" s="1"/>
  <c r="H160" i="5"/>
  <c r="G160" i="5"/>
  <c r="H159" i="5"/>
  <c r="G159" i="5"/>
  <c r="G158" i="5"/>
  <c r="H158" i="5" s="1"/>
  <c r="G157" i="5"/>
  <c r="H157" i="5" s="1"/>
  <c r="H156" i="5"/>
  <c r="G156" i="5"/>
  <c r="H155" i="5"/>
  <c r="G155" i="5"/>
  <c r="G154" i="5"/>
  <c r="H154" i="5" s="1"/>
  <c r="G153" i="5"/>
  <c r="H153" i="5" s="1"/>
  <c r="H152" i="5"/>
  <c r="G152" i="5"/>
  <c r="H151" i="5"/>
  <c r="G151" i="5"/>
  <c r="G150" i="5"/>
  <c r="H150" i="5" s="1"/>
  <c r="G149" i="5"/>
  <c r="H149" i="5" s="1"/>
  <c r="H148" i="5"/>
  <c r="G148" i="5"/>
  <c r="H147" i="5"/>
  <c r="G147" i="5"/>
  <c r="G146" i="5"/>
  <c r="H146" i="5" s="1"/>
  <c r="G145" i="5"/>
  <c r="H145" i="5" s="1"/>
  <c r="H144" i="5"/>
  <c r="G144" i="5"/>
  <c r="H143" i="5"/>
  <c r="G143" i="5"/>
  <c r="G142" i="5"/>
  <c r="H142" i="5" s="1"/>
  <c r="G141" i="5"/>
  <c r="H141" i="5" s="1"/>
  <c r="H140" i="5"/>
  <c r="G140" i="5"/>
  <c r="H139" i="5"/>
  <c r="G139" i="5"/>
  <c r="G138" i="5"/>
  <c r="H138" i="5" s="1"/>
  <c r="G137" i="5"/>
  <c r="H137" i="5" s="1"/>
  <c r="H136" i="5"/>
  <c r="G136" i="5"/>
  <c r="H135" i="5"/>
  <c r="G135" i="5"/>
  <c r="G134" i="5"/>
  <c r="H134" i="5" s="1"/>
  <c r="G133" i="5"/>
  <c r="H133" i="5" s="1"/>
  <c r="H132" i="5"/>
  <c r="G132" i="5"/>
  <c r="H131" i="5"/>
  <c r="G131" i="5"/>
  <c r="D131" i="5"/>
  <c r="D2056" i="5" s="1"/>
  <c r="H130" i="5"/>
  <c r="G130" i="5"/>
  <c r="G129" i="5"/>
  <c r="H129" i="5" s="1"/>
  <c r="G128" i="5"/>
  <c r="H128" i="5" s="1"/>
  <c r="G127" i="5"/>
  <c r="H127" i="5" s="1"/>
  <c r="H126" i="5"/>
  <c r="G126" i="5"/>
  <c r="G125" i="5"/>
  <c r="H125" i="5" s="1"/>
  <c r="G124" i="5"/>
  <c r="H124" i="5" s="1"/>
  <c r="G123" i="5"/>
  <c r="H123" i="5" s="1"/>
  <c r="H122" i="5"/>
  <c r="G122" i="5"/>
  <c r="G121" i="5"/>
  <c r="H121" i="5" s="1"/>
  <c r="G120" i="5"/>
  <c r="H120" i="5" s="1"/>
  <c r="E119" i="5"/>
  <c r="G119" i="5" s="1"/>
  <c r="H119" i="5" s="1"/>
  <c r="G118" i="5"/>
  <c r="H118" i="5" s="1"/>
  <c r="H117" i="5"/>
  <c r="G117" i="5"/>
  <c r="H116" i="5"/>
  <c r="G116" i="5"/>
  <c r="G115" i="5"/>
  <c r="H115" i="5" s="1"/>
  <c r="G114" i="5"/>
  <c r="H114" i="5" s="1"/>
  <c r="H113" i="5"/>
  <c r="G113" i="5"/>
  <c r="H112" i="5"/>
  <c r="G112" i="5"/>
  <c r="G111" i="5"/>
  <c r="H111" i="5" s="1"/>
  <c r="G110" i="5"/>
  <c r="H110" i="5" s="1"/>
  <c r="H109" i="5"/>
  <c r="G109" i="5"/>
  <c r="H108" i="5"/>
  <c r="G108" i="5"/>
  <c r="G107" i="5"/>
  <c r="H107" i="5" s="1"/>
  <c r="G106" i="5"/>
  <c r="H106" i="5" s="1"/>
  <c r="H105" i="5"/>
  <c r="G105" i="5"/>
  <c r="H104" i="5"/>
  <c r="G104" i="5"/>
  <c r="G103" i="5"/>
  <c r="H103" i="5" s="1"/>
  <c r="G102" i="5"/>
  <c r="H102" i="5" s="1"/>
  <c r="H101" i="5"/>
  <c r="G101" i="5"/>
  <c r="H100" i="5"/>
  <c r="G100" i="5"/>
  <c r="G99" i="5"/>
  <c r="H99" i="5" s="1"/>
  <c r="G98" i="5"/>
  <c r="H98" i="5" s="1"/>
  <c r="H97" i="5"/>
  <c r="G97" i="5"/>
  <c r="H96" i="5"/>
  <c r="G96" i="5"/>
  <c r="G95" i="5"/>
  <c r="H95" i="5" s="1"/>
  <c r="G94" i="5"/>
  <c r="H94" i="5" s="1"/>
  <c r="H93" i="5"/>
  <c r="G93" i="5"/>
  <c r="H92" i="5"/>
  <c r="G92" i="5"/>
  <c r="G91" i="5"/>
  <c r="H91" i="5" s="1"/>
  <c r="G90" i="5"/>
  <c r="H90" i="5" s="1"/>
  <c r="H89" i="5"/>
  <c r="G89" i="5"/>
  <c r="H88" i="5"/>
  <c r="G88" i="5"/>
  <c r="G87" i="5"/>
  <c r="H87" i="5" s="1"/>
  <c r="G86" i="5"/>
  <c r="H86" i="5" s="1"/>
  <c r="H85" i="5"/>
  <c r="G85" i="5"/>
  <c r="H84" i="5"/>
  <c r="G84" i="5"/>
  <c r="G83" i="5"/>
  <c r="H83" i="5" s="1"/>
  <c r="G82" i="5"/>
  <c r="H82" i="5" s="1"/>
  <c r="H81" i="5"/>
  <c r="G81" i="5"/>
  <c r="H80" i="5"/>
  <c r="G79" i="5"/>
  <c r="H79" i="5" s="1"/>
  <c r="H78" i="5"/>
  <c r="G78" i="5"/>
  <c r="G77" i="5"/>
  <c r="H77" i="5" s="1"/>
  <c r="G76" i="5"/>
  <c r="H76" i="5" s="1"/>
  <c r="G75" i="5"/>
  <c r="H75" i="5" s="1"/>
  <c r="H74" i="5"/>
  <c r="G74" i="5"/>
  <c r="G73" i="5"/>
  <c r="H73" i="5" s="1"/>
  <c r="G72" i="5"/>
  <c r="H72" i="5" s="1"/>
  <c r="F71" i="5"/>
  <c r="G71" i="5" s="1"/>
  <c r="H71" i="5" s="1"/>
  <c r="G70" i="5"/>
  <c r="H70" i="5" s="1"/>
  <c r="H69" i="5"/>
  <c r="G69" i="5"/>
  <c r="H68" i="5"/>
  <c r="G68" i="5"/>
  <c r="G67" i="5"/>
  <c r="H67" i="5" s="1"/>
  <c r="G66" i="5"/>
  <c r="H66" i="5" s="1"/>
  <c r="H65" i="5"/>
  <c r="G65" i="5"/>
  <c r="H64" i="5"/>
  <c r="G64" i="5"/>
  <c r="G63" i="5"/>
  <c r="H63" i="5" s="1"/>
  <c r="G62" i="5"/>
  <c r="H62" i="5" s="1"/>
  <c r="H61" i="5"/>
  <c r="G61" i="5"/>
  <c r="H60" i="5"/>
  <c r="G60" i="5"/>
  <c r="G59" i="5"/>
  <c r="H59" i="5" s="1"/>
  <c r="G58" i="5"/>
  <c r="H58" i="5" s="1"/>
  <c r="H57" i="5"/>
  <c r="G57" i="5"/>
  <c r="H56" i="5"/>
  <c r="G56" i="5"/>
  <c r="G55" i="5"/>
  <c r="H55" i="5" s="1"/>
  <c r="G54" i="5"/>
  <c r="H54" i="5" s="1"/>
  <c r="H53" i="5"/>
  <c r="G53" i="5"/>
  <c r="H52" i="5"/>
  <c r="G52" i="5"/>
  <c r="G51" i="5"/>
  <c r="H51" i="5" s="1"/>
  <c r="G50" i="5"/>
  <c r="H50" i="5" s="1"/>
  <c r="H49" i="5"/>
  <c r="G49" i="5"/>
  <c r="H48" i="5"/>
  <c r="G48" i="5"/>
  <c r="G47" i="5"/>
  <c r="H47" i="5" s="1"/>
  <c r="G46" i="5"/>
  <c r="H46" i="5" s="1"/>
  <c r="H45" i="5"/>
  <c r="G45" i="5"/>
  <c r="H44" i="5"/>
  <c r="G44" i="5"/>
  <c r="G43" i="5"/>
  <c r="H43" i="5" s="1"/>
  <c r="G42" i="5"/>
  <c r="H42" i="5" s="1"/>
  <c r="H41" i="5"/>
  <c r="G41" i="5"/>
  <c r="H40" i="5"/>
  <c r="G40" i="5"/>
  <c r="G39" i="5"/>
  <c r="H39" i="5" s="1"/>
  <c r="G38" i="5"/>
  <c r="H38" i="5" s="1"/>
  <c r="H37" i="5"/>
  <c r="G37" i="5"/>
  <c r="H36" i="5"/>
  <c r="G36" i="5"/>
  <c r="G35" i="5"/>
  <c r="H35" i="5" s="1"/>
  <c r="G34" i="5"/>
  <c r="H34" i="5" s="1"/>
  <c r="F33" i="5"/>
  <c r="E33" i="5"/>
  <c r="G33" i="5" s="1"/>
  <c r="H33" i="5" s="1"/>
  <c r="G32" i="5"/>
  <c r="H32" i="5" s="1"/>
  <c r="G31" i="5"/>
  <c r="H31" i="5" s="1"/>
  <c r="H30" i="5"/>
  <c r="G30" i="5"/>
  <c r="E29" i="5"/>
  <c r="F28" i="5"/>
  <c r="H27" i="5"/>
  <c r="G27" i="5"/>
  <c r="H26" i="5"/>
  <c r="G26" i="5"/>
  <c r="G25" i="5"/>
  <c r="H25" i="5" s="1"/>
  <c r="G24" i="5"/>
  <c r="H24" i="5" s="1"/>
  <c r="H23" i="5"/>
  <c r="G23" i="5"/>
  <c r="H22" i="5"/>
  <c r="G22" i="5"/>
  <c r="G21" i="5"/>
  <c r="H21" i="5" s="1"/>
  <c r="G20" i="5"/>
  <c r="H20" i="5" s="1"/>
  <c r="H19" i="5"/>
  <c r="G19" i="5"/>
  <c r="H18" i="5"/>
  <c r="G18" i="5"/>
  <c r="G17" i="5"/>
  <c r="H17" i="5" s="1"/>
  <c r="G16" i="5"/>
  <c r="H16" i="5" s="1"/>
  <c r="H15" i="5"/>
  <c r="G15" i="5"/>
  <c r="H14" i="5"/>
  <c r="G14" i="5"/>
  <c r="G13" i="5"/>
  <c r="H13" i="5" s="1"/>
  <c r="G12" i="5"/>
  <c r="H12" i="5" s="1"/>
  <c r="H11" i="5"/>
  <c r="G11" i="5"/>
  <c r="H10" i="5"/>
  <c r="G10" i="5"/>
  <c r="G9" i="5"/>
  <c r="H9" i="5" s="1"/>
  <c r="G8" i="5"/>
  <c r="H8" i="5" s="1"/>
  <c r="H7" i="5"/>
  <c r="G7" i="5"/>
  <c r="H6" i="5"/>
  <c r="G6" i="5"/>
  <c r="G5" i="5"/>
  <c r="H5" i="5" s="1"/>
  <c r="G4" i="5"/>
  <c r="H4" i="5" s="1"/>
  <c r="H3" i="5"/>
  <c r="G3" i="5"/>
  <c r="E2056" i="5" l="1"/>
  <c r="H2056" i="5"/>
  <c r="F2056" i="5"/>
  <c r="G28" i="5"/>
  <c r="H28" i="5" s="1"/>
  <c r="G29" i="5"/>
  <c r="H29" i="5" s="1"/>
  <c r="F2059" i="6"/>
  <c r="G117" i="6"/>
  <c r="H117" i="6" s="1"/>
  <c r="H3" i="6"/>
  <c r="H2065" i="6"/>
  <c r="E2059" i="6"/>
  <c r="F2063" i="6" s="1"/>
  <c r="H2059" i="6" l="1"/>
  <c r="G2059" i="6"/>
  <c r="G205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JACQUES AWAKWA</author>
  </authors>
  <commentList>
    <comment ref="E2097" authorId="0" shapeId="0" xr:uid="{7FCF8CAE-DC36-AE47-9034-B2539DAA1DFC}">
      <text>
        <r>
          <rPr>
            <b/>
            <sz val="9"/>
            <color indexed="81"/>
            <rFont val="Tahoma"/>
            <family val="2"/>
          </rPr>
          <t>JACQUES AWAKWA: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<sst xmlns="http://schemas.openxmlformats.org/spreadsheetml/2006/main" count="4135" uniqueCount="1984">
  <si>
    <t>N° Compte</t>
  </si>
  <si>
    <t>N° Compte CIMA</t>
  </si>
  <si>
    <t xml:space="preserve">Libellé </t>
  </si>
  <si>
    <t>Solde Ouverture</t>
  </si>
  <si>
    <t xml:space="preserve">Mouvement </t>
  </si>
  <si>
    <t>SOLDE DES MOUVEMENTS</t>
  </si>
  <si>
    <t>Solde de Cloture</t>
  </si>
  <si>
    <t>Débit</t>
  </si>
  <si>
    <t>Crédit</t>
  </si>
  <si>
    <t>ACCOUNT NOT FOUND - ADDED</t>
  </si>
  <si>
    <t>CAPITAL SOCIAL</t>
  </si>
  <si>
    <t>CAPITAL APPELE VERSE</t>
  </si>
  <si>
    <t>CAPITAL APPELE NON VERSE</t>
  </si>
  <si>
    <t>RESERVES LEGALES 5%</t>
  </si>
  <si>
    <t>CAPITAL NON APPELE</t>
  </si>
  <si>
    <t>BICICI DEPOT A TERME 2</t>
  </si>
  <si>
    <t>BIAO DEPOT A TERME</t>
  </si>
  <si>
    <t>SIB DEPOT A TERME</t>
  </si>
  <si>
    <t>SGBCI DEPOT A TERME</t>
  </si>
  <si>
    <t>BICICI DEPOT A TERME 1</t>
  </si>
  <si>
    <t>ECOBANK DEPOT A TERME</t>
  </si>
  <si>
    <t>COMPTE A TERME  BICICI 3</t>
  </si>
  <si>
    <t>COMPTE A TERME BACI</t>
  </si>
  <si>
    <t>BFA DEPOT A TERME</t>
  </si>
  <si>
    <t>GT BANK DEPOT A TERME</t>
  </si>
  <si>
    <t>DIAMOND BANK DEPOT A TERME</t>
  </si>
  <si>
    <t>COMPTE A TERME ORABANK 1</t>
  </si>
  <si>
    <t>COMPTE A TERME BOA</t>
  </si>
  <si>
    <t>COMPTE A TERME ORABANK 3</t>
  </si>
  <si>
    <t>FEF (COMPTE A TERME)</t>
  </si>
  <si>
    <t>BNI FINANCE</t>
  </si>
  <si>
    <t>NSIA ASSET MANAGEMENT</t>
  </si>
  <si>
    <t>AFRICAINE DE GESTION D'ACTIF  AGA</t>
  </si>
  <si>
    <t>BRIDGE ASSET MANAGEMENT</t>
  </si>
  <si>
    <t>BOA CAPITAL</t>
  </si>
  <si>
    <t>PHOENIXAFRICA ASSET MANAGEMENT (PAM)</t>
  </si>
  <si>
    <t>EDC INVESTMENT CORPORATION</t>
  </si>
  <si>
    <t>AFRICABOURSE S.A</t>
  </si>
  <si>
    <t>SGI HUDSON &amp; CIE</t>
  </si>
  <si>
    <t>AFRICAINE DE GESTION ET D'INTERMEDIATION SA (AGI)</t>
  </si>
  <si>
    <t>BONS DE TRESOR</t>
  </si>
  <si>
    <t>DEPOT A TERME BOA 2</t>
  </si>
  <si>
    <t>DEPOT A TERME BOA 03</t>
  </si>
  <si>
    <t>DEPOT A TERME BOA</t>
  </si>
  <si>
    <t>DEPOT A TERME BOA DU 13/07/2018 (5.75%)</t>
  </si>
  <si>
    <t>DEPOT A TERME BOA 5,75% (2020)</t>
  </si>
  <si>
    <t>DEPOT A TERME BOA 5,75% (2021)</t>
  </si>
  <si>
    <t>DEPOT A TERME ORABANK 4</t>
  </si>
  <si>
    <t>DEPOT A TERME BNI 1</t>
  </si>
  <si>
    <t>ENKO CAPITAL ESPECES/TITRES</t>
  </si>
  <si>
    <t>SGBCI COMPTE ESPECES/TITRES</t>
  </si>
  <si>
    <t>DEPOT A TERME ORABANK 5</t>
  </si>
  <si>
    <t>BOA ASSET MANAGEMENT</t>
  </si>
  <si>
    <t>SOGEBOURSE</t>
  </si>
  <si>
    <t>DEPOT A TERME ORABANK 6</t>
  </si>
  <si>
    <t>DEPOT A TERME ORABANK 7</t>
  </si>
  <si>
    <t>DEPOT A TERME ORABANK</t>
  </si>
  <si>
    <t>DEPOT A TERME AFRILAND</t>
  </si>
  <si>
    <t>DEPOT A TERME AFRILAND FIRST BANK</t>
  </si>
  <si>
    <t>DEPOT A TERME MICROCRED</t>
  </si>
  <si>
    <t>DEPOT A TERME AFRILAND FIRST BANK 5,75% (2020)</t>
  </si>
  <si>
    <t>DEPOT A TERME AFRILAND FIRST BANK 5,75% (2021)</t>
  </si>
  <si>
    <t>DEPOTS A TERME GT BANK 2</t>
  </si>
  <si>
    <t>DEPOT A TERME SGBCI 2</t>
  </si>
  <si>
    <t>DEPOT A TERME BACI 5% (2020)</t>
  </si>
  <si>
    <t>DEPOTS A TERME GT BANK 3</t>
  </si>
  <si>
    <t>DEPOT A TERME GT BANK 4</t>
  </si>
  <si>
    <t>DEPOT A TERME GTBANK 5</t>
  </si>
  <si>
    <t>DEPOT A TERME GTBANK</t>
  </si>
  <si>
    <t>DEPOT A TERME MICROCRED N°2</t>
  </si>
  <si>
    <t>DEPOT A TERME MICROCRED N°3</t>
  </si>
  <si>
    <t>PHOENIX PCM/CLIENTELE</t>
  </si>
  <si>
    <t>DEPOT A TERME BDA 6.20%</t>
  </si>
  <si>
    <t>DEPOT A TERME BDA 6.20% N°2</t>
  </si>
  <si>
    <t>DEPOT A TERME UBA N°1</t>
  </si>
  <si>
    <t>DEPOT A TERME UBA N°2</t>
  </si>
  <si>
    <t>DAT GTBANK 5%</t>
  </si>
  <si>
    <t>DEPOT A TERME BHCI N[01-2024</t>
  </si>
  <si>
    <t>DEPOT A TERME AFG BANK N[01-2024</t>
  </si>
  <si>
    <t>DEPOT A TERME BHCI 2025 ECH9</t>
  </si>
  <si>
    <t>CITI BANK (COMPTE A TERME)</t>
  </si>
  <si>
    <t>COMPTE A TERME ORABANK 2</t>
  </si>
  <si>
    <t>PETITE CAISSE BLI</t>
  </si>
  <si>
    <t>PETITE CAISSE ABENGOUROU</t>
  </si>
  <si>
    <t>PETITE CAISSE DALOA</t>
  </si>
  <si>
    <t>PETITE CAISSE SAN PEDRO</t>
  </si>
  <si>
    <t>PETITE CAISSE YOPOUGON</t>
  </si>
  <si>
    <t>PETITE CAISSE KOUMASSI</t>
  </si>
  <si>
    <t>PETITE CAISSE COCODY</t>
  </si>
  <si>
    <t>PETITE CAISSE YAMOUSSOUKRO</t>
  </si>
  <si>
    <t>PETITE CAISSE BOUAKE</t>
  </si>
  <si>
    <t>PETITE CAISSE GAGNOA</t>
  </si>
  <si>
    <t>PETITE CAISSE BONDOUKOU</t>
  </si>
  <si>
    <t>CAISSE COFFRE</t>
  </si>
  <si>
    <t>PETITE CAISSE DIRECTION MARKETING</t>
  </si>
  <si>
    <t>PETITE CAISSE POS</t>
  </si>
  <si>
    <t>PETITE CAISSE DIRECTION INFORMATIQUE</t>
  </si>
  <si>
    <t>PETITE CAISSE DIRECTION GENERALE</t>
  </si>
  <si>
    <t>PETITE CAISSE DIRECTION FINANCIERE</t>
  </si>
  <si>
    <t>PETITE CAISSE DIRECTION COMMERCIALE</t>
  </si>
  <si>
    <t>PTE CAISSE UND</t>
  </si>
  <si>
    <t>CAISSE GESTION</t>
  </si>
  <si>
    <t>PETITE CAISSE DIRECTION RISQUE &amp; CONFORMITE</t>
  </si>
  <si>
    <t>PETITE CAISSE DARHA</t>
  </si>
  <si>
    <t>CARTE VISA ECOBANK</t>
  </si>
  <si>
    <t>ECOBANK CORPORATE CREDIT CARD</t>
  </si>
  <si>
    <t>CARTE VISA UBA</t>
  </si>
  <si>
    <t>FLUTTERWAVE TECHNOLOGY</t>
  </si>
  <si>
    <t>PUCE MARCHANDE ORANGE MONEY</t>
  </si>
  <si>
    <t>WAVE</t>
  </si>
  <si>
    <t>PUCE MARCHANDE 47 71 20 84 PC</t>
  </si>
  <si>
    <t>PUCE MARCHANDE ORANGE MONEY N°3</t>
  </si>
  <si>
    <t>PUCE MARCHANDE MTN MFS (74 18 77 77)</t>
  </si>
  <si>
    <t>PUCE MARCHANDE FAST PAY 07 79 65 21 31</t>
  </si>
  <si>
    <t>CAISSE PRINCIPALE JULAYA</t>
  </si>
  <si>
    <t>CAISSE PRESTATION JULAYA</t>
  </si>
  <si>
    <t>CAISSE COMMISSION JULAYA</t>
  </si>
  <si>
    <t>CAISSE INCLUSIVITY JULAYA</t>
  </si>
  <si>
    <t>VIREMENTS DE FONDS</t>
  </si>
  <si>
    <t>CASH DISBURSEMENT ACCOUNT</t>
  </si>
  <si>
    <t>CASH IN TRANSIT-GROUP</t>
  </si>
  <si>
    <t>CASH IN TRANSIT-CLAIMS</t>
  </si>
  <si>
    <t>TRANS INV &amp; O/W REM</t>
  </si>
  <si>
    <t>CASH IN TRANSIT-POS</t>
  </si>
  <si>
    <t>AUTH DISBURS IN TRANSIT</t>
  </si>
  <si>
    <t>REINS CLAIMS RECOVERABLE</t>
  </si>
  <si>
    <t>HOME OFFICE EXPENSES</t>
  </si>
  <si>
    <t>INTERBRANCH SENEGAL</t>
  </si>
  <si>
    <t>MATURITES REINVESTIES</t>
  </si>
  <si>
    <t>HOME OFFICE IVORY COAST</t>
  </si>
  <si>
    <t>REPORT A NOUVEAU CREDITEUR</t>
  </si>
  <si>
    <t>REPORT A NOUVEAU DEBITEUR</t>
  </si>
  <si>
    <t>ECART DE REEVALUATION</t>
  </si>
  <si>
    <t>INTERBRANCH - IVORY COAST</t>
  </si>
  <si>
    <t>VERS RECU SUR AUGMENTATION DE CAPITAL</t>
  </si>
  <si>
    <t>ACTIONNAIRE CAPITAL SOUSCRIT NON APPELE</t>
  </si>
  <si>
    <t>ACTIONNAIRES: RESTANT DÛ SUR CAPITAL APPELE</t>
  </si>
  <si>
    <t>INTERETS COURUS &amp; NON ECHUS</t>
  </si>
  <si>
    <t/>
  </si>
  <si>
    <t>OBLIGATIONS DU TRESOR</t>
  </si>
  <si>
    <t>AUTRES VALEURS COTEES</t>
  </si>
  <si>
    <t>ACTIONS COTEES NESTLE</t>
  </si>
  <si>
    <t>ACTIONS COTEES SAPH CI</t>
  </si>
  <si>
    <t>ACTIONS COTEES SONATEL SN</t>
  </si>
  <si>
    <t>ACTIONS COTEES TOTAL CI</t>
  </si>
  <si>
    <t>ACTIONS COTEES CIE</t>
  </si>
  <si>
    <t>ACTIONS COTEES BOA</t>
  </si>
  <si>
    <t>ACTIONS COTEES SIB</t>
  </si>
  <si>
    <t>ACTIONS COTEES UNIWAX</t>
  </si>
  <si>
    <t>TITRE EMPRUNT SPECIAL FNI</t>
  </si>
  <si>
    <t>OAT TPCI 7% 2009-2016</t>
  </si>
  <si>
    <t>BON DU TRESOR 66/2011</t>
  </si>
  <si>
    <t>OAT 1/2011 (BNI FINANCE)</t>
  </si>
  <si>
    <t>OAT 2/2012 (BNI FINANCE)</t>
  </si>
  <si>
    <t>TITRE 2012 2015 TPCI 6% ( EDC)</t>
  </si>
  <si>
    <t>TITRE 2012-2015 TPCI 6% ( EDC)</t>
  </si>
  <si>
    <t>TPCI 6.5% 2011-2016 (BNI FINANCE)</t>
  </si>
  <si>
    <t>TPCI 6.5% 2012-2017 ( BNI FINANCE)</t>
  </si>
  <si>
    <t>TPCI 6.3% 2013-2018 (BNI FINANCE)</t>
  </si>
  <si>
    <t>FCP ECOBANK UEMOA DIVERSIFIE</t>
  </si>
  <si>
    <t>BIDC 6.5% 2014-2021( BNI FINANCE)</t>
  </si>
  <si>
    <t>FCP ECOBANK DIVERSIFIE 2014</t>
  </si>
  <si>
    <t>FCP EMERGENCE 2014 BOA</t>
  </si>
  <si>
    <t>FCP ECOBANK UEMOA DIVERSIFIE 2014 3</t>
  </si>
  <si>
    <t>BONS DU TRESOR 5.9% ECOBANK ASSET</t>
  </si>
  <si>
    <t>TITRE TPCI 5.85% 2015-2022</t>
  </si>
  <si>
    <t>FCP GLOBAL INVESTORS (BOA ASSET MANAGEMENT)</t>
  </si>
  <si>
    <t>OAT N°2 5.85% 2015-2022</t>
  </si>
  <si>
    <t>OBLIGATION ETAT DU SENEGAL 2015-2025 BNI FINANCE</t>
  </si>
  <si>
    <t>OGLIGATIONS ETAT DU SENEGAL 2015-2025 EDC INVEST</t>
  </si>
  <si>
    <t>SUKUK ETAT DE COTE D'IVOIRE 5.75% 2015-2020 EDC</t>
  </si>
  <si>
    <t>FCP GLOBAL INVESTORS S1</t>
  </si>
  <si>
    <t>FCP GLOBAL INVESTORS S2</t>
  </si>
  <si>
    <t>FCP ECOBANK UEMOA DIVERSIFIE  2015</t>
  </si>
  <si>
    <t>SUKUK5.75% 2015-2020 ETAT CI BNI FINANCE</t>
  </si>
  <si>
    <t>FCP SOGEVALOR 1</t>
  </si>
  <si>
    <t>FCP SOGEVALOR 2</t>
  </si>
  <si>
    <t>FCP GLOBAL INVESTOR 4 (BOA ASSET MANAGEMENT)</t>
  </si>
  <si>
    <t>OBLIGATIONS TPCI 6% 2016-2028</t>
  </si>
  <si>
    <t>OBLIGATION TPCI 5.9% 2016-2026</t>
  </si>
  <si>
    <t>FCP ECOBANK UEMOA DIVERSIFIE 5</t>
  </si>
  <si>
    <t>FCP ECOBANK UEMOA DIVERSIFIE 6</t>
  </si>
  <si>
    <t>ACTIONS COTEES NESTLE CI</t>
  </si>
  <si>
    <t>ACTIONS COTEES CIE CI</t>
  </si>
  <si>
    <t>FCP ECOBANK ACTIONS UEMOA</t>
  </si>
  <si>
    <t>FCP GLOBAL INVESTORS BAO ASSET</t>
  </si>
  <si>
    <t>ORAGROUP BT 5.75% TR1</t>
  </si>
  <si>
    <t>CRRH-UEMOA 5.85% 2016-2026</t>
  </si>
  <si>
    <t>FCTC ETAT NIGER 6.5% 2016-2021</t>
  </si>
  <si>
    <t>EMPRUNT OBLIGATAIRE DU BENIN TPBJ 6.5% 2017-2027</t>
  </si>
  <si>
    <t>TPCI 6.25% 2017-2029</t>
  </si>
  <si>
    <t>ORAGROUP 5.75%</t>
  </si>
  <si>
    <t>EMPRUNT OBLIGATAIRE DU MALI 6.5% 2017-2024</t>
  </si>
  <si>
    <t>EMPRUNTS OBLIGATAIRES BIDC 6.10% 2017-2027</t>
  </si>
  <si>
    <t>EMPRUNT OBLIGATAIRE DU BURKINA FASO 6.50% 17-27</t>
  </si>
  <si>
    <t>TPCI 5.95% 2017-2024 B</t>
  </si>
  <si>
    <t>EMISSION OBLIGATAIRE SUBORDONNEE 7.5%</t>
  </si>
  <si>
    <t>TPCI 5.95% 2017-2024 A (BNI FINANCE)</t>
  </si>
  <si>
    <t>TRESOR BF 6,5% 2017-2024 (EDC)</t>
  </si>
  <si>
    <t>TPCI 5,95% 2017-2024 (HUDSON)</t>
  </si>
  <si>
    <t>EMPRUNT OBLIGATAIRE SENELEC 6.5% (2018-2025)</t>
  </si>
  <si>
    <t>*EFI ALIOS FIN P13 T04</t>
  </si>
  <si>
    <t>ETAT DU TOGO 6.90% 2018-2023</t>
  </si>
  <si>
    <t>TPCI 6% 2018-2026</t>
  </si>
  <si>
    <t>TPCI 6% 2018-2026 (BNI FINANCE)</t>
  </si>
  <si>
    <t>ETAT MALI 6,5% 18-25 (2400 OBLIGATIONS)</t>
  </si>
  <si>
    <t>ETAT MALI 6,5% 18-25 (150 OBLIGATIONS)</t>
  </si>
  <si>
    <t>TPCI 5,90% 2016-2026 (30490 OBLIGATIONS)</t>
  </si>
  <si>
    <t>TPBF 6,5% 2018-2025</t>
  </si>
  <si>
    <t>EMPRUNT OBLIGATAIRE CRRH-UEMOA 5,95% 2018-2030</t>
  </si>
  <si>
    <t>EMPRUNT OBLIGATAIRE CRRH-UEMOA 6,05% 2018-2033</t>
  </si>
  <si>
    <t>TPBF 6,5% 2018-2025 B (HUDSON)</t>
  </si>
  <si>
    <t>FCP SOGEVALOR 3ÈME  SOUSCRIPTION</t>
  </si>
  <si>
    <t>ACTIONS COTEES SUCRIVOIRE</t>
  </si>
  <si>
    <t>NSIA BANQUE CI</t>
  </si>
  <si>
    <t>ACTIONS ECOBANK CI</t>
  </si>
  <si>
    <t>AZALAÏ 6.50% 2017-2023</t>
  </si>
  <si>
    <t>FCTC COFINA 2018-2019</t>
  </si>
  <si>
    <t>ACTIONS BEGENERAL</t>
  </si>
  <si>
    <t>CRRH 5,95% 2018-2030 (SGI AFRICAINE DE BOURSE)</t>
  </si>
  <si>
    <t>BIDC-EBID 6,40% 2019-2026</t>
  </si>
  <si>
    <t>FCP GLOBAL INVESTORS</t>
  </si>
  <si>
    <t>FCP PAM DIVERSIFIE OBLIGATIONS (PAM)</t>
  </si>
  <si>
    <t>FCP GLOBAL INVESTORS (DIVIDENDES ) 2020</t>
  </si>
  <si>
    <t>ACQUISITION FCP SOGEVALOR 5ÈME SOUSCRIPTION</t>
  </si>
  <si>
    <t>TPCI 6% 2018-2026 (SOGEBOURSE)</t>
  </si>
  <si>
    <t>TPCI 6% 2018-2026 B (PHOENIX)</t>
  </si>
  <si>
    <t>TPCI 6% 2018-2026 B</t>
  </si>
  <si>
    <t>TPBF 6.5% 2018-2025 (O7)</t>
  </si>
  <si>
    <t>TPCI 5.95% 2018-2025 (BOA SECURITIES)</t>
  </si>
  <si>
    <t>PRET AUX ETABLISSEMENT FINANCIERS</t>
  </si>
  <si>
    <t>ACTIONS RMA ASSET MANAGEMENT</t>
  </si>
  <si>
    <t>TPCI 5,95% 2018-2025 (EDC)</t>
  </si>
  <si>
    <t>TPCI 6% 2018-2026 B (SOGEBOURSE)</t>
  </si>
  <si>
    <t>OAT MALI 6,15% 2019-2022 (SOGEBOURSE)</t>
  </si>
  <si>
    <t>OAT BENIN 6% 2018-2021 (AFRICABOURSE)</t>
  </si>
  <si>
    <t>TPNE 6,50% 2019-2026 (PHOENIX C.M.)</t>
  </si>
  <si>
    <t>TPCI 5,75% 2019-2026 A (BNI FINANCES)</t>
  </si>
  <si>
    <t>TPCI 5,75% 2019-2026 A (AFRICABOURSE)</t>
  </si>
  <si>
    <t>EOM 6,5% 2019-2027 (AFRICABOURSE)</t>
  </si>
  <si>
    <t>BIDC-EBID 6,40% 2019-2026  (AFRICABOURSE)</t>
  </si>
  <si>
    <t>EOM 6,5% 2019-2027 (BNI FINANCES)</t>
  </si>
  <si>
    <t>EOM 6,5% 2019-2027 (BOA SECURITIES)</t>
  </si>
  <si>
    <t>TPNE 6,50% 2019-2026/07</t>
  </si>
  <si>
    <t>TPCI 5,75% 2019-2026</t>
  </si>
  <si>
    <t>TPCI 5,75% 2019-2026 B</t>
  </si>
  <si>
    <t>TPBF 6,50% 2019-2027 (AFRICABOURSE)</t>
  </si>
  <si>
    <t>TPCI 5,75% 2019-2026 (SOGEBOURSE)</t>
  </si>
  <si>
    <t>TPCI 5,80% 2019-2026 (SOGEBOURSE)</t>
  </si>
  <si>
    <t>TPCI 5.8% 2019-2026 (HUDSON)</t>
  </si>
  <si>
    <t>TPCI 5.9% 2020-2030 (AFRICABOURSE)</t>
  </si>
  <si>
    <t>TPCI 5.9% 2020-2030 A 500 000 000 (AFRICABOURSE)</t>
  </si>
  <si>
    <t>TPCI 5.90% 2020-2030 B (HUDSON)</t>
  </si>
  <si>
    <t>TPBF 6,40% 2019-2027 (AFRICABOURSE)</t>
  </si>
  <si>
    <t>TPCI 5.90% 2020-2030 A</t>
  </si>
  <si>
    <t>TPBF 6,50% 2021-2031</t>
  </si>
  <si>
    <t>TPCI 5.8% 2021-2028 C (BNI FINANCES)</t>
  </si>
  <si>
    <t>FCP SOGEVALOR 4ÈME  SOUSCRIPTION (SOGEBOURSE)</t>
  </si>
  <si>
    <t>TPBF 6,20% ADJ 28/07/2021</t>
  </si>
  <si>
    <t>TPNE 6,30% 2021-2031 (AFRICABOURSE)</t>
  </si>
  <si>
    <t>TPCI 5,80% 2021-2028 (SOGEBOURSE)</t>
  </si>
  <si>
    <t>TPBF 6,10% ADJ 01/09/2021 (AFRICABOURSE)</t>
  </si>
  <si>
    <t>TPBF 6,10% ADJ 01/09/2021 (HUDSON)</t>
  </si>
  <si>
    <t>TPNE 6,30% 2021-2031 (PHOENIX)</t>
  </si>
  <si>
    <t>TPCI 5.85% 2021-2031</t>
  </si>
  <si>
    <t>TPCI 5.90% 2020-2030 A (AFRICABOURSE)</t>
  </si>
  <si>
    <t>TPCI 5.90% 2021-2036 (HUDSON)</t>
  </si>
  <si>
    <t>TPCI 5.75% 2022-2037 (AFRICABOURSE)</t>
  </si>
  <si>
    <t>TPCI 5.75% 2022-2037 (PHOENIX C.M.)</t>
  </si>
  <si>
    <t>SUKUK IJ  6,10% 22-37 (ECOBANK EDC)</t>
  </si>
  <si>
    <t>TPNE 6.15% 2022-2034 (AFRICABOURSE)</t>
  </si>
  <si>
    <t>TPNE 6.15% 2022-2034 (ECOBANK EDC)</t>
  </si>
  <si>
    <t>TPNE 6.15% 2022-2034 (PHOENIX C.M.)</t>
  </si>
  <si>
    <t>TPCI 5.75% 2022-2037 (SOGEBOURSE)</t>
  </si>
  <si>
    <t>SUKUK IJ  6,10% 22-37 (BNI FINANCES)</t>
  </si>
  <si>
    <t>TPCI 5.75% 2022-2032 (AFRICABOURSE)</t>
  </si>
  <si>
    <t>TPBF 6,30% 2022-2034 (AFRICABOURSE)</t>
  </si>
  <si>
    <t>TPBF 6,30% 2022-2034 (PHOENIX C M )</t>
  </si>
  <si>
    <t>TPBF 6,30% 2022-2034 (SOGEBOURSE)</t>
  </si>
  <si>
    <t>TPCI 5.75% 2022-2032 B (AFRICABOURSE)</t>
  </si>
  <si>
    <t>TPCI 5.75% 2022-2032 B (ECOBANK EDC)</t>
  </si>
  <si>
    <t>TPNE 6.15% 2022-2034</t>
  </si>
  <si>
    <t>TPCI 5.75% 2022-2032 B (HUDSON)</t>
  </si>
  <si>
    <t>TPCI 5.75% 2022-2032 B (PHOENIX)</t>
  </si>
  <si>
    <t>TPCI 5.75% 2022-2032 B (SOGEBOURSE)</t>
  </si>
  <si>
    <t>TPCI 5.75% 2023-2030 (AFRICABOURSE)</t>
  </si>
  <si>
    <t>TPCI 5.75% 2023-2030 (ECOBANK)</t>
  </si>
  <si>
    <t>TPCI 5.75% 2023-2030 (SOGEBOURSE)</t>
  </si>
  <si>
    <t>TPCI 6% 2023-2030 (PHOENIX C.M.)</t>
  </si>
  <si>
    <t>FCP BRDGE OBLIGATIONS (BRIDGE ASSET M.)</t>
  </si>
  <si>
    <t>TPCI 6% 2023-2030 (AFRICABOURSE)</t>
  </si>
  <si>
    <t>OAT TOGO 6,25% 2023-2028 (ECOBANK EDC)</t>
  </si>
  <si>
    <t>TPCI 6% 2023-2030 (ECOBANK EDC)</t>
  </si>
  <si>
    <t>OAT TOGO 6,25% 2023-2028 (HUDSON)</t>
  </si>
  <si>
    <t>OAT TOGO 6,25% 2023-2028  (HUDSON)</t>
  </si>
  <si>
    <t>OAT TOGO 6,25% 2023-2028 (SOGEBOURSE)</t>
  </si>
  <si>
    <t>TPCI 6% 2023-2030 B (BNI FINANCES)</t>
  </si>
  <si>
    <t>TPCI 6% 2023-2030 B</t>
  </si>
  <si>
    <t>FCP SOGEVALOR 6ÈME  SOUSCRIPTION (SOGEBOURSE)</t>
  </si>
  <si>
    <t>FCP ENKO CAPITAL OBLIGATIONS</t>
  </si>
  <si>
    <t>TPCI 6% 2024-2031 (AGI)</t>
  </si>
  <si>
    <t>TPCI 6% 2024-2031 (HUDSON)</t>
  </si>
  <si>
    <t>FCP AURORE NSIA 1</t>
  </si>
  <si>
    <t>FCP AURORE NSIA 2</t>
  </si>
  <si>
    <t>FCP AURORE NSIA 3</t>
  </si>
  <si>
    <t>FCP AGA CONFORT PLUS 55</t>
  </si>
  <si>
    <t>FCP AGA CONFORT PLUS 86</t>
  </si>
  <si>
    <t>FCP AGA CONFORT PLUS 71</t>
  </si>
  <si>
    <t>FCP AURORE NSIA 7998</t>
  </si>
  <si>
    <t>FCP SOGESECURITE 29223 (SOGERBOURSE)</t>
  </si>
  <si>
    <t>FCP AURORE NSIA 4</t>
  </si>
  <si>
    <t>FCP BRIDGE OBLIGATIONS 11673</t>
  </si>
  <si>
    <t>FCP BOA BONDS 7238</t>
  </si>
  <si>
    <t>FCP AGA CONFORT PLUS 161</t>
  </si>
  <si>
    <t xml:space="preserve">FCP AURORE NSIA 5  </t>
  </si>
  <si>
    <t xml:space="preserve">FCP PAM DIVERSIFIE OBLIGATIONS </t>
  </si>
  <si>
    <t>AUTRES PRETS(CIMA)</t>
  </si>
  <si>
    <t>SUKUK CI 5.75% 13-23 (2016)</t>
  </si>
  <si>
    <t>ACTIONS DES ENTREPRISES D'ASSURANCES</t>
  </si>
  <si>
    <t>ACTIONS DES ENTREPRISES URBAN HOTEL</t>
  </si>
  <si>
    <t>ACTIONS DES ENTREPRISES URBAN MARKETING</t>
  </si>
  <si>
    <t>ACTIONS DES ENTREPRISES FAMILY INC</t>
  </si>
  <si>
    <t>PRETS AUX ASSURES</t>
  </si>
  <si>
    <t>PRETS AUX ASSURES (GROUPE)</t>
  </si>
  <si>
    <t>INTERET SUR PRET A RECEVOIR</t>
  </si>
  <si>
    <t>FRAIS SUR REMBOURSEMENT DE PRETS A RECEVOIR</t>
  </si>
  <si>
    <t>PRET A PLUS D'UN AN AU PERSONNEL</t>
  </si>
  <si>
    <t>PRET A MOINS D'UN AU PERSONNEL</t>
  </si>
  <si>
    <t>OTHER INV. ASSETS</t>
  </si>
  <si>
    <t>PETTY CASH</t>
  </si>
  <si>
    <t>PUR. OF BLDING.</t>
  </si>
  <si>
    <t>BUREAUX WOODIN</t>
  </si>
  <si>
    <t>VILLA RIVIERA 3 PETITE VILLA</t>
  </si>
  <si>
    <t>VILLA RIVIERA 3 GRANDE VILLA</t>
  </si>
  <si>
    <t>VILLA RIVIERA BONOUMIN</t>
  </si>
  <si>
    <t>VILLA COCODY (AGENCE COCODY)</t>
  </si>
  <si>
    <t>AUTRES IMMEUBLES</t>
  </si>
  <si>
    <t>CONSTRUCTIONS EN COURS</t>
  </si>
  <si>
    <t>TERRAIN RIVIERA BONOUMIN</t>
  </si>
  <si>
    <t>TERRAIN MBANDON</t>
  </si>
  <si>
    <t>REVALORISATION</t>
  </si>
  <si>
    <t>PROVISION POUR DEPRECIATION DE TERRAIN</t>
  </si>
  <si>
    <t>AMORTISSEMENT BATIMENT</t>
  </si>
  <si>
    <t>DOTATIONS AUX AMORTISSEMENTS IMMEUBLE WOODIN (SIEG</t>
  </si>
  <si>
    <t>DOTATIONS AUX AMORTISSEMENTS VILLA 1 RIVIERA3</t>
  </si>
  <si>
    <t>DOTATIONS AUX AMORTISSEMENTS VILLA 2 RIVIERA3</t>
  </si>
  <si>
    <t>DOTATIONS AUX AMORTISSEMENTS VILLA ATTOBAN</t>
  </si>
  <si>
    <t>DOTATIONS AUX AMORTISSEMENTS VILLA COCODY(AGENCE)</t>
  </si>
  <si>
    <t>AMORTISSEMENT MOBILIER ET MATERIEL DE MAISON</t>
  </si>
  <si>
    <t>AMORTISSEMENT MOBILIER ET MATRIEL DOMICILE PDG</t>
  </si>
  <si>
    <t>AMORTISSEMENT MOBILER ET MATERIEL DOMICILE DGA</t>
  </si>
  <si>
    <t>AMORTISSEMENT MOBILIER ET MATERIEL PETITE VILLA RI</t>
  </si>
  <si>
    <t>AMORTISSEMENT MATERIEL ET MOBILIER DE BUREAU</t>
  </si>
  <si>
    <t>PREM RECEIVABLE</t>
  </si>
  <si>
    <t>PRODUITS A RECEVOIR (INTERETS D A T )</t>
  </si>
  <si>
    <t>PRODUITS A RECEVOIR (INTERETS SUR OBLIGATIONS)</t>
  </si>
  <si>
    <t>PRODUITS A RECEVOIR SUR FNI SPECIAL 5% 1995</t>
  </si>
  <si>
    <t>PRODUITS A RECEVOIR (OBL. DES INSTITUTIONS FIN.)</t>
  </si>
  <si>
    <t>AUTRES INTERETS A RECEVOIR</t>
  </si>
  <si>
    <t>LOAN INTEREST</t>
  </si>
  <si>
    <t>ACCR INT OTHER INV ASSETS</t>
  </si>
  <si>
    <t>AVANCES AU PERSONNEL</t>
  </si>
  <si>
    <t>SHAREPLUS DEPÔT PERSONNEL PREL</t>
  </si>
  <si>
    <t>COMPTE COURANT COO</t>
  </si>
  <si>
    <t>C/C M.BROWN</t>
  </si>
  <si>
    <t>CPTE COURANT AGT.GENERAL DAPLE D.</t>
  </si>
  <si>
    <t>C/C BFA</t>
  </si>
  <si>
    <t>F D F P   ( A RECUPERER)</t>
  </si>
  <si>
    <t>CPTE COURANT BENEF.LIFE CAMEROUN</t>
  </si>
  <si>
    <t>C/C BENEFICIAL LIFE TOGO</t>
  </si>
  <si>
    <t>CPTE COURANT BENEFICIAL GENERAL INSURANCE CAMEROUN</t>
  </si>
  <si>
    <t>COMPTE COURANT BEGENERAL</t>
  </si>
  <si>
    <t>COMPTE COURANT PRUDENTIAL KENYA</t>
  </si>
  <si>
    <t>COMPTE COURANT PRUDENTIAL ZAMBI</t>
  </si>
  <si>
    <t>COMPTE COURANT PRUDENTIAL GHANA</t>
  </si>
  <si>
    <t>COMPTE COURANT PRUDENTIAL UGANDA</t>
  </si>
  <si>
    <t>COMPTE COURANT PRUDENTIAL ZENITH LIFE NIGERIA</t>
  </si>
  <si>
    <t>COMPTE COURANT PRUDENTIAL AFRICA</t>
  </si>
  <si>
    <t>PRUDENCE FOUNDATION</t>
  </si>
  <si>
    <t>PRUDENTIAL PLC</t>
  </si>
  <si>
    <t>PRUSHAREPLUS</t>
  </si>
  <si>
    <t>AGENCEMENTS AMENAGEMENTS INSTALLATIONS</t>
  </si>
  <si>
    <t>AGENCEMENTS AMENAGEMENTS INSTALLATION DU SIEGE</t>
  </si>
  <si>
    <t>AMENAGEMENT AGENCEMENT INSTAL AGENCE COCODY</t>
  </si>
  <si>
    <t>AGENCEMENTS AMENAGEMENTS INSTAL AGENCE BIETRY</t>
  </si>
  <si>
    <t>AGENCEMENTS AMENAGEMENTS INSTAL AGENCE YOPOUGON</t>
  </si>
  <si>
    <t>AMENAGEMENTS AGENCEMENTS ET INSTAL AGENCE BOUAKE</t>
  </si>
  <si>
    <t>AGENCEMENT AMENAGEMENT ET INSTAL  AGENCE DALOA</t>
  </si>
  <si>
    <t>AGENCEMENTS AMENAGEMENTS ET INSTAL AGENCE ABENGOUR</t>
  </si>
  <si>
    <t>AGENCEMENTS AMENAGEMENTS INSTAL AGENCE SAN PEDRO</t>
  </si>
  <si>
    <t>AGENCEMENTS AMENAGEMENT ET INSTAL AGENCE YAKRO</t>
  </si>
  <si>
    <t>AGENCEMENTS AMENAGEMENTS ET INSTAL  DOMICILE PDG</t>
  </si>
  <si>
    <t>AGENCEMENTS AMENAGEMENTS ET INSTAL DOMICILE DGA</t>
  </si>
  <si>
    <t>AGENCEMENTS AMENAGEMENTS ET INSTAL PETITE VILLA RI</t>
  </si>
  <si>
    <t>AGENCEMENTS AMENAGEMENTS INSTAL SCI L'AMIRAL</t>
  </si>
  <si>
    <t>AGENCEMENTS AMENAGEMENTS INSTAL AGENCE GAGNOA</t>
  </si>
  <si>
    <t>AGENCEMENTS AMENAGEMENTS INSTAL AGENCE KORHOGO</t>
  </si>
  <si>
    <t>AGENCEMENTS AMENAGEMENTS INSTAL AGENCE BONDOUKOU</t>
  </si>
  <si>
    <t>AGENCEMENTS AMENAGEMENTS INSTAL AGENCE MAN</t>
  </si>
  <si>
    <t>AGENCEMENTS AMENAGEMENTS INTALLATION EN COURS</t>
  </si>
  <si>
    <t>AMORTISSEMENT AGENCEMENTS AMENAGEMENTS INSTALLAT</t>
  </si>
  <si>
    <t>AMORTISEMENT AGENCEM AMENAGEM ET INSTAL DU SIEGE</t>
  </si>
  <si>
    <t>AMORTISSEMENT AGENCEM AMENAGEM INSTAL AGCE COCODY</t>
  </si>
  <si>
    <t>AMORTISEMENT AGENCEM AMENAGEM INSTAL AGCE BIETRY</t>
  </si>
  <si>
    <t>AMORTISSEMENT AGENCEM AMENAGEM INSTAL AGCE YOPOUGO</t>
  </si>
  <si>
    <t>AMORTISSEMENT AGENCEM AMENAGEM INSTAL AGCE BOUAKE</t>
  </si>
  <si>
    <t>AMORTISSEMENT AGENCEM AMENAGEM INSTAL AGCE DALOA</t>
  </si>
  <si>
    <t>AMORTISSEMENT AGENCEM AMENAGEM INSTAL AGCE ABENGOU</t>
  </si>
  <si>
    <t>AMORTISSEMENT AGENCEM AMENAGEM INSTAL AGCE S PEDRO</t>
  </si>
  <si>
    <t>AMORTISSEMENT AGENCEM AMENAGEM INSTAL AGCE YAKRO</t>
  </si>
  <si>
    <t>AMORTISSEMENT AGENCEM AMENAGEM INSTAL DOMICILE PDG</t>
  </si>
  <si>
    <t>AMORTISSEMENT AGENCEM AMENAGEM INSTAL DOMICILE DGA</t>
  </si>
  <si>
    <t>AMORTISSEMENT AGENCEM AMENAGEM INSTAL PETITE VILLA</t>
  </si>
  <si>
    <t>AMORTISSEMENT AGENCEM AMENAGEM INSTAL SCI L'AMIRAL</t>
  </si>
  <si>
    <t>AMORTISSEMENT AGENCEM AMENAGEM INSTAL AGCE  GAGNOA</t>
  </si>
  <si>
    <t>AMORTISSEMENT AGENCEM AMENAGEM INSTAL AGCE KORHOGO</t>
  </si>
  <si>
    <t>AMORTISSEMENT AGENCEM AMENAGEM INSTAL AGCE</t>
  </si>
  <si>
    <t>AMORTISSEMENT AGENCEM AMENAGEM INSTAL AGCE MAN</t>
  </si>
  <si>
    <t>MOBILIERS DE BUREAU</t>
  </si>
  <si>
    <t>MATERIELS DE BUREAU</t>
  </si>
  <si>
    <t>MOBLIERS &amp; MAT.DE LOGEMENT</t>
  </si>
  <si>
    <t>MOBILIERS ET MAT. DE LOGEMENT PDG</t>
  </si>
  <si>
    <t>MOBILIERS ET MATERIELS DE LOGEMENT DGA</t>
  </si>
  <si>
    <t>MOBILIERS ET MATERIELS DE LOGEMENT  PETITE VILLA R</t>
  </si>
  <si>
    <t xml:space="preserve"> IMMOBILISATIONS INCORPORELLES</t>
  </si>
  <si>
    <t>AVANCE ET ACOMPTE SUR COMMANDE IMMOS CORPORELLES</t>
  </si>
  <si>
    <t>AVANCE ET ACOMPTE PROJET D'INVESTISSEMENT M'BADON</t>
  </si>
  <si>
    <t>AVANCE ET ACOMPTE SUR COMMANDE IMMOS</t>
  </si>
  <si>
    <t>IMMOBILISATION FINANCIERES ENCOURS</t>
  </si>
  <si>
    <t>MATERIEL INFORMATIQUE</t>
  </si>
  <si>
    <t>IMMOBILISATION INCORPORELLE ( LOGICIEL)</t>
  </si>
  <si>
    <t>ACC DEP COMP EQUIP</t>
  </si>
  <si>
    <t>AMORTISEMENT MATERIEL INFORMATIQUE</t>
  </si>
  <si>
    <t>MATERIELS DE TRANSPORT</t>
  </si>
  <si>
    <t>AMORTISSEMENT MATERIEL DE TRANSPORT</t>
  </si>
  <si>
    <t>REINS REC.PD LOSS I/C ORD</t>
  </si>
  <si>
    <t>LOYER SUR BIEN IMMOBILIER</t>
  </si>
  <si>
    <t>CHARGES PAYEES D'AVANCE</t>
  </si>
  <si>
    <t>CHARGES COMPTABILISEES D'AVANCE</t>
  </si>
  <si>
    <t>ECART DE CONVERSION PASSIF ECP</t>
  </si>
  <si>
    <t>ECART DE CONVERSION ACTIF ECA</t>
  </si>
  <si>
    <t>AMORTISSEMENT IMMOBILISATIONS INCORPORELLES</t>
  </si>
  <si>
    <t>C/C EDDIE BROWN (PDG)</t>
  </si>
  <si>
    <t>C/C EDDIE BROWN (DG)</t>
  </si>
  <si>
    <t>C/C BROWN JUNIOR</t>
  </si>
  <si>
    <t>CPTE COURRANT ALLYSON B</t>
  </si>
  <si>
    <t>AUTRES DEPENSES DU GROUPE</t>
  </si>
  <si>
    <t>FOURNISSEURS D'INVESTIS.</t>
  </si>
  <si>
    <t>PRODUIT CONSTATE D'AVANCE</t>
  </si>
  <si>
    <t>ALLOCATION POUR LES AVANCES DE COMMISSION PA</t>
  </si>
  <si>
    <t>ACCOUNTS REC EMP.</t>
  </si>
  <si>
    <t>ACC REC OTHER</t>
  </si>
  <si>
    <t>MISAPPROPRIATED FUNDS EMP</t>
  </si>
  <si>
    <t>MIS APPRO. FUNDS AGTS.</t>
  </si>
  <si>
    <t>DIFF/ENCTS</t>
  </si>
  <si>
    <t>MIS. APPRO. FUNDS EMP.</t>
  </si>
  <si>
    <t>ACCS. REC. P.A.</t>
  </si>
  <si>
    <t>AGENTS LOAN</t>
  </si>
  <si>
    <t>AGENTS LOAN SUSPENSE</t>
  </si>
  <si>
    <t>COMISSIONS A PAYER AUX AGENTS</t>
  </si>
  <si>
    <t>PROVISION POUR COMMISSION A PAYER AUX AGENTS</t>
  </si>
  <si>
    <t>AGENTS BALANCES</t>
  </si>
  <si>
    <t>PERSONAL EXPENSE ACCTS</t>
  </si>
  <si>
    <t>EMP. ADV.</t>
  </si>
  <si>
    <t>AVANCES SUR FRAIS MEDICAUX AU PERSONEL</t>
  </si>
  <si>
    <t>DEPOTS GARANTIE CIE,SODECI,TEL</t>
  </si>
  <si>
    <t>DEPOTS ET CAUTIONEMENT BANCAIRE</t>
  </si>
  <si>
    <t>CAUTION MEDICALE PISAM FAMILLE BROWN</t>
  </si>
  <si>
    <t>PROV POUR RISQUES</t>
  </si>
  <si>
    <t>NET DUE PREM. FY ORD</t>
  </si>
  <si>
    <t>NET DUE-GROUP HEALTH</t>
  </si>
  <si>
    <t>NET DUE-GRP LIFE</t>
  </si>
  <si>
    <t>DUE PREM.LOANDING FY.</t>
  </si>
  <si>
    <t>DUE PREM.LOANDING REN.</t>
  </si>
  <si>
    <t>NET FY DEFERRED PREM ORD</t>
  </si>
  <si>
    <t>NET DUE PREMS RENEW ORD</t>
  </si>
  <si>
    <t>DEF LOANDING FY.</t>
  </si>
  <si>
    <t>DEF PREM. LOADING REN.</t>
  </si>
  <si>
    <t>NET DEF PREM ORD NS</t>
  </si>
  <si>
    <t>NET DUE PREMS EXCED ADD</t>
  </si>
  <si>
    <t>NET DUE PREMS GRP ADD</t>
  </si>
  <si>
    <t>NET DEF PREM REN STAT ORD</t>
  </si>
  <si>
    <t>DUE PREM.LOADING REN.</t>
  </si>
  <si>
    <t>BANQUE POPULAIRE POUR L'EPARGNE TOGO (BPET)</t>
  </si>
  <si>
    <t>SGBCI SAN-PEDRO</t>
  </si>
  <si>
    <t>BICICI COMPTE COURANT 2</t>
  </si>
  <si>
    <t>BICICI COMPTE COURANT 3</t>
  </si>
  <si>
    <t>BICICI ABIDJAN SUD</t>
  </si>
  <si>
    <t>B I A O ABIDJAN</t>
  </si>
  <si>
    <t>SGBCI SIEGE C/C</t>
  </si>
  <si>
    <t>BICICI-ABENGOUROU</t>
  </si>
  <si>
    <t>BICICI  ABIDJAN</t>
  </si>
  <si>
    <t>C N C E  COTE-D'IVOIRE</t>
  </si>
  <si>
    <t>SGBCI BOUAKE</t>
  </si>
  <si>
    <t>S I B SIEGE C/C</t>
  </si>
  <si>
    <t>BACI</t>
  </si>
  <si>
    <t>BNI COTE D'IVOIRE</t>
  </si>
  <si>
    <t>ECOBANK CI COMPTE COURANT</t>
  </si>
  <si>
    <t>SGBCI ABIDJAN COMPTE COURANT</t>
  </si>
  <si>
    <t>BHCI</t>
  </si>
  <si>
    <t>BFA( BANQUE POUR LE FINANCEMENT DE L'AGRICULTURE)</t>
  </si>
  <si>
    <t>DIAMOND BANK TOGO</t>
  </si>
  <si>
    <t>DIAMOND BANK COTE D'IVOIRE</t>
  </si>
  <si>
    <t>GTBANK COTE D'IVOIRE</t>
  </si>
  <si>
    <t>UBA COTE D'IVOIRE</t>
  </si>
  <si>
    <t>AFRILAND FIRST BANK</t>
  </si>
  <si>
    <t>AFRILAND FIRST BANK 2</t>
  </si>
  <si>
    <t>ECOBANK CAMEROUN</t>
  </si>
  <si>
    <t>BANQUE OF AFRICA (BOA)</t>
  </si>
  <si>
    <t>BOA PRODUITS FINANCIERS</t>
  </si>
  <si>
    <t>BOA PRET SCOLAIRE</t>
  </si>
  <si>
    <t>BOA AVENIR ETUDES</t>
  </si>
  <si>
    <t>BOA REVENU TITRE</t>
  </si>
  <si>
    <t>BOA AUTRES PRETS</t>
  </si>
  <si>
    <t>BDA</t>
  </si>
  <si>
    <t>CORIS BANK</t>
  </si>
  <si>
    <t>CREDIT FEF ABRI</t>
  </si>
  <si>
    <t>COMPTE COURANT SGBCI 4</t>
  </si>
  <si>
    <t>SGBCI INCLUSIVITY</t>
  </si>
  <si>
    <t>SGBCI YUP CÔTE D'IVOIRE</t>
  </si>
  <si>
    <t>BGFI BANK</t>
  </si>
  <si>
    <t>BGFI BANK CÔTE D'IVOIRE</t>
  </si>
  <si>
    <t>SGBCI PAIEMENT ON LINE</t>
  </si>
  <si>
    <t>AFG BANK CÔTE D'IVOIRE</t>
  </si>
  <si>
    <t xml:space="preserve">BHCI 2 BANCASS </t>
  </si>
  <si>
    <t>CREDIT COMMUNAUTAIRE D'AFRIQUE (CCA BANK) CAMEROUN</t>
  </si>
  <si>
    <t>CREDIT FEF</t>
  </si>
  <si>
    <t>BICICI ABENGOUROU</t>
  </si>
  <si>
    <t>ORABANK COMPTE COURANT</t>
  </si>
  <si>
    <t>ORABANK PRELEVEMENT</t>
  </si>
  <si>
    <t>MICROCRED</t>
  </si>
  <si>
    <t>UBA CÔTE D'IVOIRE</t>
  </si>
  <si>
    <t>AFRIQUE EMERGENCE INVESTISSEMENT</t>
  </si>
  <si>
    <t>PROVISION POUR AUTRES RISQUES</t>
  </si>
  <si>
    <t>PROVISION POUR LITIGES</t>
  </si>
  <si>
    <t>PROVISIONS POUR AMENDES ET PENALITES</t>
  </si>
  <si>
    <t>PROVISION POUR TERRAIN RIVIERA BONOUMIN</t>
  </si>
  <si>
    <t>PROVISION CHARGE IMPALA</t>
  </si>
  <si>
    <t>AMORTISSEMENT FRAIS DE CONST.</t>
  </si>
  <si>
    <t>FRAIS DE CONSTITUTION</t>
  </si>
  <si>
    <t>FRAIS DE PUBLICITE</t>
  </si>
  <si>
    <t>AMORTISSEMENT</t>
  </si>
  <si>
    <t>DOTATION AUX PROVISIONS POUR DEPRECIATION(LOGICIEL</t>
  </si>
  <si>
    <t>PARTENAIRE DE LA CORPORATION</t>
  </si>
  <si>
    <t>ASACI</t>
  </si>
  <si>
    <t>CIMA</t>
  </si>
  <si>
    <t>FANAF</t>
  </si>
  <si>
    <t>SYNABEFA CI</t>
  </si>
  <si>
    <t>AMCHAM (AMERICAIN CHAMBER OF COMMERCE IN CI)</t>
  </si>
  <si>
    <t>ETAT</t>
  </si>
  <si>
    <t>DIRECTION DES ASSURANCES</t>
  </si>
  <si>
    <t>IMPÔT</t>
  </si>
  <si>
    <t>AGEPE</t>
  </si>
  <si>
    <t>ARTUS</t>
  </si>
  <si>
    <t>PUBLICITE</t>
  </si>
  <si>
    <t>TAXE DE PUB ABENGOUROU</t>
  </si>
  <si>
    <t>TAXE DE PUB SAN PEDRO</t>
  </si>
  <si>
    <t>TAXE MUNICIPALE  PLATEAU</t>
  </si>
  <si>
    <t>LIGHT MEDIA</t>
  </si>
  <si>
    <t>MAIRIE BOUAKE ( TAXES )</t>
  </si>
  <si>
    <t>MAIRIE DALOA ( TAXES )</t>
  </si>
  <si>
    <t>MAIRIE YAMOUSSOUKRO ( TAXES )</t>
  </si>
  <si>
    <t>LOCATION</t>
  </si>
  <si>
    <t>LOYER ABENGOUROU</t>
  </si>
  <si>
    <t>LOYER DALOA EL HADJ DOUMBIA</t>
  </si>
  <si>
    <t>LOYER SAN PEDRO</t>
  </si>
  <si>
    <t>LOYER BOUAKE</t>
  </si>
  <si>
    <t>LOYER AGENCE YOPOUGON</t>
  </si>
  <si>
    <t>LOYER KOUMASSI</t>
  </si>
  <si>
    <t>LOYER YAMOUSSOUKRO</t>
  </si>
  <si>
    <t>LOYER COCODY LES JARDINS</t>
  </si>
  <si>
    <t>1&amp;1 INTERNET INC.</t>
  </si>
  <si>
    <t>SCI L'AMIRAL (BUREAU ANNEXE PLATEAU)</t>
  </si>
  <si>
    <t>LOYER GAGNOA</t>
  </si>
  <si>
    <t>LOYER KORHOGO</t>
  </si>
  <si>
    <t>LOYER BONDOUKOU</t>
  </si>
  <si>
    <t>LOYER MAN</t>
  </si>
  <si>
    <t>LOYER BOUAKE 2EME AGENCE</t>
  </si>
  <si>
    <t>DR AKICHI EMMANUEL</t>
  </si>
  <si>
    <t>PRESTIMMO CI</t>
  </si>
  <si>
    <t>AGICI</t>
  </si>
  <si>
    <t>AICI INTERNATIONAL</t>
  </si>
  <si>
    <t>SCI LES PALETUVIERS</t>
  </si>
  <si>
    <t>HARMONY GROUP AGENCY IMMOBILIER</t>
  </si>
  <si>
    <t>HOTELS MISSIONS</t>
  </si>
  <si>
    <t>NOVOTEL</t>
  </si>
  <si>
    <t>FOURNISSEUR D'INVESTISSEMENT</t>
  </si>
  <si>
    <t>ICBM</t>
  </si>
  <si>
    <t>SARI</t>
  </si>
  <si>
    <t>A T C COMAFRIQUE</t>
  </si>
  <si>
    <t>COCAMIAF</t>
  </si>
  <si>
    <t>SOCIDA</t>
  </si>
  <si>
    <t>SAFCA</t>
  </si>
  <si>
    <t>TECHNIBAT</t>
  </si>
  <si>
    <t>IVOIRE MOTOR</t>
  </si>
  <si>
    <t>SETACI</t>
  </si>
  <si>
    <t>CFAO MOTOR COTE D'IVOIRE</t>
  </si>
  <si>
    <t>CFAO TECHNOLOGIES</t>
  </si>
  <si>
    <t>BERNABE &amp; PEYRISSAC</t>
  </si>
  <si>
    <t>GARAGE SECURITE AUTO</t>
  </si>
  <si>
    <t>KABALANE</t>
  </si>
  <si>
    <t>SMART SERVICES</t>
  </si>
  <si>
    <t>STAR AUTO</t>
  </si>
  <si>
    <t>ATC COMAFRIQUE</t>
  </si>
  <si>
    <t>ENTRETIEN</t>
  </si>
  <si>
    <t>KS MULTI SERVICE</t>
  </si>
  <si>
    <t>ETS AFEK</t>
  </si>
  <si>
    <t>ICBM ENTRETIEN</t>
  </si>
  <si>
    <t>PANT ONE</t>
  </si>
  <si>
    <t>TEAF</t>
  </si>
  <si>
    <t>GARAGE DU CARREFOUR</t>
  </si>
  <si>
    <t>STEG</t>
  </si>
  <si>
    <t>SYNDICS WOODIN</t>
  </si>
  <si>
    <t>HYGIENE IVOIRE</t>
  </si>
  <si>
    <t>SARI ENTRETIEN</t>
  </si>
  <si>
    <t>AUTO SYSTEME GARAGE</t>
  </si>
  <si>
    <t>DIAMANT GARAGE</t>
  </si>
  <si>
    <t>PLANETE AUTO</t>
  </si>
  <si>
    <t>GARAGE CM AUTO</t>
  </si>
  <si>
    <t>AFRICAUTO</t>
  </si>
  <si>
    <t>ANEH CI LMO</t>
  </si>
  <si>
    <t>ALLIANCE AUTOMOBILES</t>
  </si>
  <si>
    <t>P A I A LOCATION DE VEHICULE</t>
  </si>
  <si>
    <t>C²I ( CENTRE INGENIERIE INFORMATIQUE)</t>
  </si>
  <si>
    <t>HORIZONS TECHNOLOGIE CI</t>
  </si>
  <si>
    <t>AK SECURITY</t>
  </si>
  <si>
    <t>PATRICIA ANOMA CISSE</t>
  </si>
  <si>
    <t>ISCER TECHNOLOGIES</t>
  </si>
  <si>
    <t>SOCIALE</t>
  </si>
  <si>
    <t>CEA</t>
  </si>
  <si>
    <t>LA LOYALE ASSURANCES</t>
  </si>
  <si>
    <t>COLINA ASSURANCE</t>
  </si>
  <si>
    <t>MIDD SA COURTIER ASSURANCE</t>
  </si>
  <si>
    <t>AXA COTE D'IVOIRE</t>
  </si>
  <si>
    <t>ASCOMA  CI</t>
  </si>
  <si>
    <t>L'AFRICAINE DES ASSURANCES CÔTE D'IVOIRE</t>
  </si>
  <si>
    <t>ALPHA OMEGA SERVICES (AOS)</t>
  </si>
  <si>
    <t>L'ATELIER</t>
  </si>
  <si>
    <t>SOCITECH BUSINESS SOLUTIONS</t>
  </si>
  <si>
    <t>LICENCE INFORMATIQUE (AUTRES)</t>
  </si>
  <si>
    <t>VIPNET (SOLUTIONS &amp; SERVICE PROVIDER)</t>
  </si>
  <si>
    <t>INCLUSIVITY SOLUTION</t>
  </si>
  <si>
    <t>DATACONNECT</t>
  </si>
  <si>
    <t>TECH STORE CI</t>
  </si>
  <si>
    <t>BJM VISION SYSTEM</t>
  </si>
  <si>
    <t>FOURNITURE DE BUREAU</t>
  </si>
  <si>
    <t>ABIDJAN CONTINU</t>
  </si>
  <si>
    <t>IMPRIM CONTACT</t>
  </si>
  <si>
    <t>XEROX</t>
  </si>
  <si>
    <t>ABIDJAN BUREAUTIQUE</t>
  </si>
  <si>
    <t>TREMIS</t>
  </si>
  <si>
    <t>ETS MARCO</t>
  </si>
  <si>
    <t>PHENIX IMPRIMIRIE</t>
  </si>
  <si>
    <t>IMPRIM BURO</t>
  </si>
  <si>
    <t>AXE BURO</t>
  </si>
  <si>
    <t>MIKA NET PRINT</t>
  </si>
  <si>
    <t>PAPETERIE PLUS</t>
  </si>
  <si>
    <t>C-DIRECT</t>
  </si>
  <si>
    <t>PICA IMPRIMERIE</t>
  </si>
  <si>
    <t>AVILA IMPESSION</t>
  </si>
  <si>
    <t>LIBRAIRIE DE FRANCE</t>
  </si>
  <si>
    <t>LIMANSYS</t>
  </si>
  <si>
    <t>SITE-CI</t>
  </si>
  <si>
    <t>CODA SARL</t>
  </si>
  <si>
    <t>CONPROTEQ</t>
  </si>
  <si>
    <t>SYGMA</t>
  </si>
  <si>
    <t>AZIMUTS.COM</t>
  </si>
  <si>
    <t>DIGITAL PRINT</t>
  </si>
  <si>
    <t>GALERIE PEYRISSAC</t>
  </si>
  <si>
    <t>TEXTO</t>
  </si>
  <si>
    <t>SIMO</t>
  </si>
  <si>
    <t>CIIC</t>
  </si>
  <si>
    <t>EAC (ETABLISSEMENT ACTIONS COMMERCIALES)</t>
  </si>
  <si>
    <t>EIDC(ENTREPRISE IVOIRIENNE DE DISTRIBUTION&amp;CCE)</t>
  </si>
  <si>
    <t>DIVINE IMPRIM</t>
  </si>
  <si>
    <t>BOZAR</t>
  </si>
  <si>
    <t>INFOPHARM</t>
  </si>
  <si>
    <t>LIFE RADIO</t>
  </si>
  <si>
    <t>EMERGENCE</t>
  </si>
  <si>
    <t>PIMK'O</t>
  </si>
  <si>
    <t>MEL YOU STUDIO'Z</t>
  </si>
  <si>
    <t>EFFES</t>
  </si>
  <si>
    <t>MC CANN</t>
  </si>
  <si>
    <t>BPI (BUREAUTIQUE-PROFESSIONNEL-INFORMATISE)</t>
  </si>
  <si>
    <t>FIRST IMPRIME</t>
  </si>
  <si>
    <t>GRAPHICOLOR</t>
  </si>
  <si>
    <t>IMAGE PUB</t>
  </si>
  <si>
    <t>CONCERTO</t>
  </si>
  <si>
    <t>CONSOMMABLE INFOMATIQUE</t>
  </si>
  <si>
    <t>AFRIQUE INFORMATIQUE BUREAUTIQUE</t>
  </si>
  <si>
    <t>GLOBAL PRINT</t>
  </si>
  <si>
    <t>INFOTEL</t>
  </si>
  <si>
    <t>PHM SERVICE</t>
  </si>
  <si>
    <t>SNI INFORMATIQUE</t>
  </si>
  <si>
    <t>ZENITH IMPRESSION</t>
  </si>
  <si>
    <t>WACO</t>
  </si>
  <si>
    <t>MATMED MATERIEL INFORMATIQUE</t>
  </si>
  <si>
    <t>2BPUB</t>
  </si>
  <si>
    <t>ICÔNE COMMUNICATION</t>
  </si>
  <si>
    <t>REVOLUTION PLUS</t>
  </si>
  <si>
    <t>TARNAGDA SALAM</t>
  </si>
  <si>
    <t>NIAMIEN ENERGIE SARL</t>
  </si>
  <si>
    <t>BONS DU TRESOR</t>
  </si>
  <si>
    <t>TELECOMMUNICATION</t>
  </si>
  <si>
    <t>CI-TELCOM ABENGOUROU</t>
  </si>
  <si>
    <t>CI-TELCOM ALLEN ROOSVELT</t>
  </si>
  <si>
    <t>CI-TELECOM BENLIFE</t>
  </si>
  <si>
    <t>CI-TELCOM DALOA 32 78 71 14</t>
  </si>
  <si>
    <t>CI-TELCOM DALOA 32 78 79 14</t>
  </si>
  <si>
    <t>ORANGE</t>
  </si>
  <si>
    <t>MOOV( ATLANTIQUE TELECOM CI)</t>
  </si>
  <si>
    <t>AFRICA ONLINE</t>
  </si>
  <si>
    <t>CANAL HORIZONS+DSTV</t>
  </si>
  <si>
    <t>AVISO COMMUNICATION</t>
  </si>
  <si>
    <t>YOOMEE</t>
  </si>
  <si>
    <t>MTN</t>
  </si>
  <si>
    <t>CI TELCOM YOPOUGON</t>
  </si>
  <si>
    <t>CITELCOM KOUMASSI</t>
  </si>
  <si>
    <t>CI TELCOM COCODY</t>
  </si>
  <si>
    <t>CITELCOM YAMOUSSOUKRO</t>
  </si>
  <si>
    <t>RADIODIFFUSION TELEVISION IVOIRIENNE ( RTI)</t>
  </si>
  <si>
    <t>SODECI GD CARREFOUR KOUMASSI</t>
  </si>
  <si>
    <t>ELECTRICITE</t>
  </si>
  <si>
    <t>CIE ABENGOUROU</t>
  </si>
  <si>
    <t>CIE SIEGE ADJAME SUD</t>
  </si>
  <si>
    <t>CIE DALOA</t>
  </si>
  <si>
    <t>CIE DOMICILE 2PLATEAUX COCODY</t>
  </si>
  <si>
    <t>CIE LAGUNE</t>
  </si>
  <si>
    <t>CIE RIVIERA COMPLOT 979 980 ILOT 96</t>
  </si>
  <si>
    <t>CIE PETITE VILLA</t>
  </si>
  <si>
    <t>CIE SAN-PEDRO</t>
  </si>
  <si>
    <t>CIE YOPOUGON</t>
  </si>
  <si>
    <t>CIE KOUMASSI</t>
  </si>
  <si>
    <t>CIE YAMOUSSOUKRO</t>
  </si>
  <si>
    <t>CIE COCODY</t>
  </si>
  <si>
    <t>CIE BOUAKÉ</t>
  </si>
  <si>
    <t>CIE DU PDG</t>
  </si>
  <si>
    <t>CIE DGA ( MARCORY)</t>
  </si>
  <si>
    <t>CIE DU CCO</t>
  </si>
  <si>
    <t>CIE SCI L'AMIRAL (BUREAU ANNEXE PLATEAU)</t>
  </si>
  <si>
    <t>CIE GAGNOA</t>
  </si>
  <si>
    <t>CIE KORHOGO</t>
  </si>
  <si>
    <t>CIE BOUDOUKOU</t>
  </si>
  <si>
    <t>CIE MAN</t>
  </si>
  <si>
    <t>CIE SITE M'BADON</t>
  </si>
  <si>
    <t>EAU</t>
  </si>
  <si>
    <t>SODECI ABENGOUROU</t>
  </si>
  <si>
    <t>SODECI PDG</t>
  </si>
  <si>
    <t>SODECI COO</t>
  </si>
  <si>
    <t>SODECI DALOA</t>
  </si>
  <si>
    <t>SODECI ETS AIACL</t>
  </si>
  <si>
    <t>SODECI SAN PEDRO</t>
  </si>
  <si>
    <t>SODECI YOPOUGON</t>
  </si>
  <si>
    <t>SODECI KOUMASSI</t>
  </si>
  <si>
    <t>SODECI COCODY</t>
  </si>
  <si>
    <t>SODECI YAMOUSSOUKRO</t>
  </si>
  <si>
    <t>SODECI BOUAKÉ</t>
  </si>
  <si>
    <t>SODECI DGA</t>
  </si>
  <si>
    <t>SODECI GAGNOA</t>
  </si>
  <si>
    <t>SODECI KORHOGO</t>
  </si>
  <si>
    <t>SODECI MAN</t>
  </si>
  <si>
    <t>SODECI BONDOUKOU</t>
  </si>
  <si>
    <t>SODECI SITE M'BADON</t>
  </si>
  <si>
    <t>HONORAIRE AVOCAT</t>
  </si>
  <si>
    <t>YOLANDE FOLDAH KOUASSI</t>
  </si>
  <si>
    <t>KAKOUTIE</t>
  </si>
  <si>
    <t>FDKA</t>
  </si>
  <si>
    <t>LEX WAYS(MAITRE DIOMANDE)</t>
  </si>
  <si>
    <t>MAITRE AHOUTI ADIKO MARCEL CAMUS</t>
  </si>
  <si>
    <t>ME NIAMKEY AVOCAT</t>
  </si>
  <si>
    <t>AGNES OUANGUI AVOCAT</t>
  </si>
  <si>
    <t>ME TOURE MAIMOUNAT</t>
  </si>
  <si>
    <t>MONDON CONSEIL INTERNATIONAL</t>
  </si>
  <si>
    <t>MAITRE MOHAMED LAMINE FAYE</t>
  </si>
  <si>
    <t>MAITRE MONNET CLEMENT</t>
  </si>
  <si>
    <t>HONORAIRE COMPTABLE</t>
  </si>
  <si>
    <t>KPMG</t>
  </si>
  <si>
    <t>ECR</t>
  </si>
  <si>
    <t>ERNST &amp; YOUNG</t>
  </si>
  <si>
    <t>CERCLE</t>
  </si>
  <si>
    <t>EXACT CONSEIL</t>
  </si>
  <si>
    <t>KPLE YAHAUT ARMAND</t>
  </si>
  <si>
    <t>DELOITTE</t>
  </si>
  <si>
    <t>MAZARS</t>
  </si>
  <si>
    <t>SOCOGEC</t>
  </si>
  <si>
    <t>HONORAIRE MEDECIN</t>
  </si>
  <si>
    <t>DR TETCHI MOISE</t>
  </si>
  <si>
    <t>DR SIRIKI TANOU</t>
  </si>
  <si>
    <t>DR KONAN K. JEAN DELAFOSSSE</t>
  </si>
  <si>
    <t>DR WOGNIN S. BATHELEMY</t>
  </si>
  <si>
    <t>POLY INTER DE L'INDENIE</t>
  </si>
  <si>
    <t>CENTRE MEDICAL LA ROCHELLE</t>
  </si>
  <si>
    <t>LABORATOIRE D'ANALYSE MEDICALE</t>
  </si>
  <si>
    <t>DR BAROU MEDECIN</t>
  </si>
  <si>
    <t>DR CAMARA MEDECIN</t>
  </si>
  <si>
    <t>DR AKOCHI EMMANUEL</t>
  </si>
  <si>
    <t>DR KEBE MAMBO GERMAIN EUSEBIO</t>
  </si>
  <si>
    <t>CENTRE MEDICAL HMS</t>
  </si>
  <si>
    <t>ARCHANGE MEDICAL</t>
  </si>
  <si>
    <t>DR KOUAME KOFFI JEAN PIERRE</t>
  </si>
  <si>
    <t>PLOYCLINIQUE INTERNATIONALE STE ANNE-MARIE(PISAM)</t>
  </si>
  <si>
    <t>DOCTEUR KOUROUMA</t>
  </si>
  <si>
    <t>DOCTEUR DIARRA BRAHIMAN</t>
  </si>
  <si>
    <t>DOCTEUR ANGODJI VENANCE YVES</t>
  </si>
  <si>
    <t>DOCTEUR COULIBALY FANYERIBA</t>
  </si>
  <si>
    <t>GARDIENNAGE</t>
  </si>
  <si>
    <t>FORCE ONE SECURITY</t>
  </si>
  <si>
    <t>BIP ASSISTANCE</t>
  </si>
  <si>
    <t>G4S SECURE SOLUTIONS</t>
  </si>
  <si>
    <t>NET GARDIENAGE</t>
  </si>
  <si>
    <t>SECURICOR</t>
  </si>
  <si>
    <t>AUTOMATIC SÉCURITÉ</t>
  </si>
  <si>
    <t>COURIER</t>
  </si>
  <si>
    <t>DHL</t>
  </si>
  <si>
    <t>LA POSTE</t>
  </si>
  <si>
    <t>COLINA ASSURANCE MALADIE</t>
  </si>
  <si>
    <t>SAAR</t>
  </si>
  <si>
    <t>CARBURANT</t>
  </si>
  <si>
    <t>TOTAL-CI</t>
  </si>
  <si>
    <t>CARBURANT ADMINISTRATEUR PROVISOIRE</t>
  </si>
  <si>
    <t>EMPREINTE NUMERIK</t>
  </si>
  <si>
    <t>SHILO - CONSEILS</t>
  </si>
  <si>
    <t>CONSORTIUM TRADING</t>
  </si>
  <si>
    <t>GLOBE ASSISTANCE</t>
  </si>
  <si>
    <t>AGENCES DE VOYAGES</t>
  </si>
  <si>
    <t>ETS BOGUI</t>
  </si>
  <si>
    <t>SYLVER PRINT</t>
  </si>
  <si>
    <t>INDIGO PUBLICITE</t>
  </si>
  <si>
    <t>ECOLE JACQUES PREVET</t>
  </si>
  <si>
    <t>LYCEE INTERNATIONAL JEAN MERMOZ</t>
  </si>
  <si>
    <t>ACTU CONSEIL</t>
  </si>
  <si>
    <t>MICRONET</t>
  </si>
  <si>
    <t>GEZA EXPERTISES IMMOBILIERS</t>
  </si>
  <si>
    <t>SYIM AGENCES VOYAGES</t>
  </si>
  <si>
    <t>SNPECI</t>
  </si>
  <si>
    <t>UNIVERSAL BUSINESS GROUP (UBG)</t>
  </si>
  <si>
    <t>ETS BECAYE</t>
  </si>
  <si>
    <t>PRESTATION DE MME FIBERISIMA HELEN MAIMOUNA</t>
  </si>
  <si>
    <t>SYMTEL</t>
  </si>
  <si>
    <t>ORCA DECO</t>
  </si>
  <si>
    <t>AIR COTE D'IVOIRE</t>
  </si>
  <si>
    <t>FOURNISSEURS DIVERS</t>
  </si>
  <si>
    <t>FORCE ONE SECURITY,AVANCE</t>
  </si>
  <si>
    <t>AVANCE ENTRETIEN VEHICULE</t>
  </si>
  <si>
    <t>CIHTA</t>
  </si>
  <si>
    <t>SYLLA ET FRERES</t>
  </si>
  <si>
    <t>MILOUGOU GREGOIRE</t>
  </si>
  <si>
    <t>TRAORE ZANGA</t>
  </si>
  <si>
    <t>AVANCE FOURNISSEURS DIVERS</t>
  </si>
  <si>
    <t>BELLE VERDURE ( ZANGO YACOUBA )</t>
  </si>
  <si>
    <t>SANKARA OUSSENI</t>
  </si>
  <si>
    <t>KALAGA ABOULAS PISCINE</t>
  </si>
  <si>
    <t>RCG</t>
  </si>
  <si>
    <t>GARAGE PASCAL</t>
  </si>
  <si>
    <t>IVOIRE GARAGE</t>
  </si>
  <si>
    <t>DOUMBIA MOHAMED</t>
  </si>
  <si>
    <t>PAPIGRAPH CI</t>
  </si>
  <si>
    <t>SOGELUX</t>
  </si>
  <si>
    <t>FOURNISSEURS FACTURES NON PARVENUES</t>
  </si>
  <si>
    <t>ETS 2000</t>
  </si>
  <si>
    <t>OM TRAVELS</t>
  </si>
  <si>
    <t>ETS RAM'S STORES</t>
  </si>
  <si>
    <t>PROSUMA</t>
  </si>
  <si>
    <t>SPIRAL</t>
  </si>
  <si>
    <t>ACACIA</t>
  </si>
  <si>
    <t>LOIS SERVICES</t>
  </si>
  <si>
    <t>MASTER SERVICES</t>
  </si>
  <si>
    <t>ENTREPRISE IVOIRIENNE DE SERVICES</t>
  </si>
  <si>
    <t>DRINKLIFE</t>
  </si>
  <si>
    <t>HOODA GRAPHICS</t>
  </si>
  <si>
    <t>DIGITAL COMMUNICATION</t>
  </si>
  <si>
    <t>KERYGME SERVICES</t>
  </si>
  <si>
    <t>ELECTRO TOP</t>
  </si>
  <si>
    <t>ETS K.N.</t>
  </si>
  <si>
    <t>RMO</t>
  </si>
  <si>
    <t>SATOCI</t>
  </si>
  <si>
    <t>TOTEM ARCHITECTS</t>
  </si>
  <si>
    <t>ETRACOM</t>
  </si>
  <si>
    <t>AFRICA SOLUTIONS</t>
  </si>
  <si>
    <t>FINANCE ONE COTE D'IVOIRE</t>
  </si>
  <si>
    <t>CALLIVOIRE</t>
  </si>
  <si>
    <t>BUROTIC</t>
  </si>
  <si>
    <t>MCE GENERATEUR D'AVENIR</t>
  </si>
  <si>
    <t>BORRO ET FRERES</t>
  </si>
  <si>
    <t>MILLE ET UNE FLEURES</t>
  </si>
  <si>
    <t>LA LAVANDIERE</t>
  </si>
  <si>
    <t>FIRST INFO</t>
  </si>
  <si>
    <t>MERCI</t>
  </si>
  <si>
    <t>EBURNEA SYSTEM</t>
  </si>
  <si>
    <t>PAPICI TOP BURO</t>
  </si>
  <si>
    <t>SONOCO PLAZA</t>
  </si>
  <si>
    <t>PLAISIR D'OFFRIR</t>
  </si>
  <si>
    <t>CLIC DESIGN &amp; PRINT</t>
  </si>
  <si>
    <t>INTER BATIM</t>
  </si>
  <si>
    <t>MANUTENTION AFRICAINE</t>
  </si>
  <si>
    <t>LAV'NET</t>
  </si>
  <si>
    <t>INCLUSIVITY</t>
  </si>
  <si>
    <t>ALLIANCE BAT</t>
  </si>
  <si>
    <t>FAUTOSTAR (LOCATION DE VEHICULES)</t>
  </si>
  <si>
    <t>MCCANN</t>
  </si>
  <si>
    <t>E.A.S. (EXPRESS AUTO SERVICE)</t>
  </si>
  <si>
    <t>AQUABAT CONCEPTION</t>
  </si>
  <si>
    <t>RMA ASSET MANAGEMENT</t>
  </si>
  <si>
    <t>UNIVERSITE DU MAGREB ( LOYER)</t>
  </si>
  <si>
    <t>LOCATAIRE PETITE VILLA RIVIERA 3</t>
  </si>
  <si>
    <t>CREANCE BFA</t>
  </si>
  <si>
    <t>CREANCES DOUTEUSES SUR CREANCES</t>
  </si>
  <si>
    <t>SUSPENS EN ATTENTE DE PROVISION</t>
  </si>
  <si>
    <t>DEPRECIATION DES ACTIFS CIRCULANTS</t>
  </si>
  <si>
    <t>ERNST &amp; YOUNG CABINET COMPTABLE</t>
  </si>
  <si>
    <t>CICARE REASSUREUR</t>
  </si>
  <si>
    <t>PROVISION POUR DEPRECIATION DES CPTES DE REASSURS</t>
  </si>
  <si>
    <t>GHANA RE</t>
  </si>
  <si>
    <t>SCR (SOCIETE CENTRALE DE REASSURANCE)</t>
  </si>
  <si>
    <t>AVENI-RE</t>
  </si>
  <si>
    <t>CONTINENTAL RE</t>
  </si>
  <si>
    <t>KENYA RE</t>
  </si>
  <si>
    <t>BENEFICIAL LIFE CAMEROUN REASSURANCE</t>
  </si>
  <si>
    <t>BENEFICIAL LIFE TOGO RESSURANCE</t>
  </si>
  <si>
    <t>HANOVERE</t>
  </si>
  <si>
    <t>NCARE REASSUREUR</t>
  </si>
  <si>
    <t>TREATY CI-CARE</t>
  </si>
  <si>
    <t>AFRICA-RE REASSUREUR</t>
  </si>
  <si>
    <t>DETTES POUR ESPECES REMISES PAR LES CESSIONNAIRES</t>
  </si>
  <si>
    <t>DEPOTS ET CAUTIONS DES LOCATAIRES</t>
  </si>
  <si>
    <t>DEPOT SAP CICARE</t>
  </si>
  <si>
    <t>CREANCES DEPOTS ESPECES CHEZ CEDANT BLTOGO</t>
  </si>
  <si>
    <t>CREANCES DEPOTS ESPECES CHEZ CZDANT BLCAMEROUN</t>
  </si>
  <si>
    <t>DEPOT SAP CAMEROUN</t>
  </si>
  <si>
    <t>DEPOT SAP TOGO</t>
  </si>
  <si>
    <t>EMPLOY PENSION CONTRIB</t>
  </si>
  <si>
    <t>REMUNERATION DUE</t>
  </si>
  <si>
    <t>EMP INSURANCE DEDUCTIONS</t>
  </si>
  <si>
    <t>AGENTS OVERRIDE ACCOUNT</t>
  </si>
  <si>
    <t>ASSURES ACOMPTES SUR PRIMES</t>
  </si>
  <si>
    <t>DEP ON APPLICATION GROUP</t>
  </si>
  <si>
    <t>POLICY OLDER PREMIUM DEPOSITS</t>
  </si>
  <si>
    <t>ASSURES ACOMPTES SUR PRIMES (BSTRONG)</t>
  </si>
  <si>
    <t>SUSPENSE REGIONAL ADM.</t>
  </si>
  <si>
    <t>RES FOR RR GRP LIFE</t>
  </si>
  <si>
    <t>RES FOR RR GRP HEALTH</t>
  </si>
  <si>
    <t>CHARGES A PAYER</t>
  </si>
  <si>
    <t>CHARGE A PAYER ( CONGES)</t>
  </si>
  <si>
    <t>ACCRUALS REGIONAL ADM.</t>
  </si>
  <si>
    <t>CHARGES PERIODIQUES MENSUALISEES</t>
  </si>
  <si>
    <t>TAXES WITHHELD ON POLICY</t>
  </si>
  <si>
    <t>C N P S</t>
  </si>
  <si>
    <t>CNPS-CMU</t>
  </si>
  <si>
    <t>ETAT IMPOTS SUR SALAIRES</t>
  </si>
  <si>
    <t>OTHER WITHHOLDING TAXES PENSION</t>
  </si>
  <si>
    <t>AUTRES IMPOTS ET TAXES</t>
  </si>
  <si>
    <t>SOCIAL SECURITY FUND</t>
  </si>
  <si>
    <t>AUX SECURITY FUND INSURANCE</t>
  </si>
  <si>
    <t>TRESOR</t>
  </si>
  <si>
    <t>ETABLISEMENTS PUBLIQUES NATIONALE(EPN)</t>
  </si>
  <si>
    <t>GENDARMERIE</t>
  </si>
  <si>
    <t>CI-TOURISME</t>
  </si>
  <si>
    <t>FRCI</t>
  </si>
  <si>
    <t>CRO</t>
  </si>
  <si>
    <t>IPNETP</t>
  </si>
  <si>
    <t>ONS</t>
  </si>
  <si>
    <t>LANADA</t>
  </si>
  <si>
    <t>CNTS</t>
  </si>
  <si>
    <t>IPCI</t>
  </si>
  <si>
    <t>AIP</t>
  </si>
  <si>
    <t>AGEFOP</t>
  </si>
  <si>
    <t>EIB</t>
  </si>
  <si>
    <t>INJS</t>
  </si>
  <si>
    <t>IMPRIMERIE NATIONALE</t>
  </si>
  <si>
    <t>IRF</t>
  </si>
  <si>
    <t>CIAPOL</t>
  </si>
  <si>
    <t>CHU COCODY</t>
  </si>
  <si>
    <t>CHU YOPOUGON</t>
  </si>
  <si>
    <t>CHU TREICHVILLE</t>
  </si>
  <si>
    <t>CHU BOUAKE</t>
  </si>
  <si>
    <t>LNSP</t>
  </si>
  <si>
    <t>CNAC</t>
  </si>
  <si>
    <t>LANEMA</t>
  </si>
  <si>
    <t>AICF</t>
  </si>
  <si>
    <t>INFAS</t>
  </si>
  <si>
    <t>INSP</t>
  </si>
  <si>
    <t>INFS</t>
  </si>
  <si>
    <t>UNIVERSITE NANGUI ABROGOUA</t>
  </si>
  <si>
    <t>URES KORHOGO</t>
  </si>
  <si>
    <t>CROU BOUAKE</t>
  </si>
  <si>
    <t>ENA</t>
  </si>
  <si>
    <t>INHP</t>
  </si>
  <si>
    <t>INPHB</t>
  </si>
  <si>
    <t>SAMU</t>
  </si>
  <si>
    <t>OSER</t>
  </si>
  <si>
    <t>ENS</t>
  </si>
  <si>
    <t>URES DALAO</t>
  </si>
  <si>
    <t>INSAAC</t>
  </si>
  <si>
    <t>UNIVERSITE BOUAKE</t>
  </si>
  <si>
    <t>UNIVERSITE COCODY</t>
  </si>
  <si>
    <t>OIPR</t>
  </si>
  <si>
    <t>OISSU</t>
  </si>
  <si>
    <t>OCPV</t>
  </si>
  <si>
    <t>CENTRE REGIONAL DE FORMATION A LA LUTTE CONTRE LA</t>
  </si>
  <si>
    <t>INSTITU DES ARTS ET DE L'ACTION CULTURELLE</t>
  </si>
  <si>
    <t>CNF</t>
  </si>
  <si>
    <t>GATL</t>
  </si>
  <si>
    <t>GARDE REPUBLICAINE</t>
  </si>
  <si>
    <t>ETAT TAXES D'ASSURANCE</t>
  </si>
  <si>
    <t>ETAT TIMBRES FISCAUX SIEGE</t>
  </si>
  <si>
    <t>ETAT TIMBRES FISCAUX AGENCE BOUAKE</t>
  </si>
  <si>
    <t>ETAT TIMBRES FISCAUX AGENCE DALOA</t>
  </si>
  <si>
    <t>ETAT TIMBRES FISCAUX AGENCE ABENGOUROU</t>
  </si>
  <si>
    <t>ETAT TIMBRES FISCAUX AGENCE YAMOUSSOUKRO</t>
  </si>
  <si>
    <t>ETAT TIMBRES FISCAUX AGENCE YOPOUGON</t>
  </si>
  <si>
    <t>ETAT TIMBRES FISCAUX AGENCE COCODY</t>
  </si>
  <si>
    <t>ETAT TIMBRES FISCAUX AGENCE SAN PEDRO</t>
  </si>
  <si>
    <t>ETAT TIMBRES FISCAUX AGENCE BIETRY</t>
  </si>
  <si>
    <t>ETAT TIMBRE FISCAUX AGENCE GAGNOA</t>
  </si>
  <si>
    <t>ETAT TIMBRES FISCAUX AGENCE BONDOUKOU</t>
  </si>
  <si>
    <t>ETAT TAXES SUR COMISSIONS DES AGENTS</t>
  </si>
  <si>
    <t>ETAT TAXES SUR HONORAIRES</t>
  </si>
  <si>
    <t>DR SANOGO MEDECIN ( IMPÔT )</t>
  </si>
  <si>
    <t>DR KONAN JEAN DELAFOSSE(IMPOT)</t>
  </si>
  <si>
    <t>DR WOGNIN S BARTHELEMY( IMPÔT )</t>
  </si>
  <si>
    <t>DR BAROU MEDECIN( IMPÔT )</t>
  </si>
  <si>
    <t>IMPOT DOCTEUR KOUROUMA</t>
  </si>
  <si>
    <t>IMPOT DOCTEUR DIARRA BRAHIMAN</t>
  </si>
  <si>
    <t>IMPOT DOCTEUR ANGODJI VENANCE YVES</t>
  </si>
  <si>
    <t>DR CAMARA A. F. ( IMPÔT )</t>
  </si>
  <si>
    <t>RETENUE SYNDICALE</t>
  </si>
  <si>
    <t>IMPOT DR KOUAME KOFFI JEAN</t>
  </si>
  <si>
    <t>ETAT:IMPÖT SUR REVENU DES PRESTATAIRES DE SVCES</t>
  </si>
  <si>
    <t>TAXE SPECIALE D'EQUIPEMENT</t>
  </si>
  <si>
    <t>IMPOT SUR LE REVENU DE CREANCE</t>
  </si>
  <si>
    <t>IMPOTS SUR LES BENEFICES</t>
  </si>
  <si>
    <t>PATENTES</t>
  </si>
  <si>
    <t>ETAT AUTRES IMPOTS ET TAXES</t>
  </si>
  <si>
    <t>IMPOTS FONCIERS</t>
  </si>
  <si>
    <t>SURRENDER VALUES PAYABLE</t>
  </si>
  <si>
    <t>PROVISION POUR SINISTRE A PAYER DECES NATURELS</t>
  </si>
  <si>
    <t>SINISTRE A PAYER DECES NATUREL GROUP</t>
  </si>
  <si>
    <t>MIRI,DECES MOINS D'UN AN (REMBOURSEMENT PRIME)</t>
  </si>
  <si>
    <t>SINISTRE A PAYER DECES EMPRUNTER</t>
  </si>
  <si>
    <t>SINISTRE A PAYER B.STRONG</t>
  </si>
  <si>
    <t>SINISTRE A PAYER INDEMNITE HOSPITALISATION PLUS HO</t>
  </si>
  <si>
    <t>S A P INDENMNITE HOSPITALISATION PLUS (DECES)</t>
  </si>
  <si>
    <t>SAP INDEMNITE PERTE D'EMPLOI</t>
  </si>
  <si>
    <t>SAP PRU BELLE VIE</t>
  </si>
  <si>
    <t>SAP DUO FLEX</t>
  </si>
  <si>
    <t>SAP PRU BSTRONG</t>
  </si>
  <si>
    <t>SAP DUO FLEX UBA</t>
  </si>
  <si>
    <t>SAP DECES PRUPRESTIGE</t>
  </si>
  <si>
    <t>SINISTRE A PAYER DECES MUDEXAM</t>
  </si>
  <si>
    <t>DEATH RESERVED ACCIDENT</t>
  </si>
  <si>
    <t>SINISTRE A PAYER DECES ACCIDENTEL GROUPE</t>
  </si>
  <si>
    <t>HOSPIT.A PAYER</t>
  </si>
  <si>
    <t>SINISTRE A PAYER INDEMINITE GROUPE(IPT-IPP)</t>
  </si>
  <si>
    <t>IND.ACCIDENT A PAYER</t>
  </si>
  <si>
    <t>SINISTRE A PAYER PROTECTION FAMILIALE GROUPE</t>
  </si>
  <si>
    <t>CL RES GP LIFE ADD RATED</t>
  </si>
  <si>
    <t>C.E.P A PAYER</t>
  </si>
  <si>
    <t>CLAIMS RESERVES - GROUP LIFE - IBNR</t>
  </si>
  <si>
    <t>PROTECTION FAMILIALE 1 PARENT</t>
  </si>
  <si>
    <t>PROVISION POUR RENTE A PAYER EDUCATION SCOLAIRE</t>
  </si>
  <si>
    <t>SAP SINISTRES TARDIFS</t>
  </si>
  <si>
    <t>DEATH CLAIM RESERVE</t>
  </si>
  <si>
    <t>RENTE INVALIDITE A PAYER</t>
  </si>
  <si>
    <t>INVALIDITE A PAYER</t>
  </si>
  <si>
    <t>RESERVE LEGALE 5%</t>
  </si>
  <si>
    <t>REGULAR DIRECT STAT ORD</t>
  </si>
  <si>
    <t>PERTES SUR CONVERSION MONNAIE ETRANGERE</t>
  </si>
  <si>
    <t>PROFITS SUR CONVERSION MONNAIES ETRANGERES</t>
  </si>
  <si>
    <t>POL RES GRP ANNUITY-SUBJ</t>
  </si>
  <si>
    <t>POL RES GRP ANNUITY</t>
  </si>
  <si>
    <t>PROVISIONS MATHEMATIQUES</t>
  </si>
  <si>
    <t>PROVISION POUR RISQUE D'EXIGIBILITE</t>
  </si>
  <si>
    <t>PROVISION GLOBALE DE GESTION</t>
  </si>
  <si>
    <t>PROVISION POUR REGIME DE PREVOYANCE DU PERSONNEL</t>
  </si>
  <si>
    <t>UNEARN PREM RES GRP LIFE</t>
  </si>
  <si>
    <t>EMPRUNT SAFCA</t>
  </si>
  <si>
    <t>CHEQUES DE PLUS DE MOIS NON RETIRES (ASSURES)</t>
  </si>
  <si>
    <t>GROUP CASH IN TRANSIT (NEW SYSTEM)</t>
  </si>
  <si>
    <t>UNALLOCATED PREMIUMS BANKERS ORDERS</t>
  </si>
  <si>
    <t>UNALLOCATED PREMIUMS</t>
  </si>
  <si>
    <t>ENCAISSEMENT EN ATTENTE</t>
  </si>
  <si>
    <t>UNALL REMITTANCE SS</t>
  </si>
  <si>
    <t>UNALL PREMS MULTI PMISS</t>
  </si>
  <si>
    <t>SUSPENSES ORD</t>
  </si>
  <si>
    <t>OTHER  CLEARANCE  P.O.S,</t>
  </si>
  <si>
    <t>OTHER  CLEARENCE P.O.S.</t>
  </si>
  <si>
    <t>ENCT A VENTILER</t>
  </si>
  <si>
    <t>GROUP SUSPENSE</t>
  </si>
  <si>
    <t>COMPTE DE TRANSIT DP</t>
  </si>
  <si>
    <t>CHEQUES ANNULES</t>
  </si>
  <si>
    <t>COMPTE DE TRANSIT UND</t>
  </si>
  <si>
    <t>BRANCH AUDIT-SUSPENSE</t>
  </si>
  <si>
    <t>SUSPENSE DISHONORED CHECK</t>
  </si>
  <si>
    <t>BANK SUSPENSE</t>
  </si>
  <si>
    <t>COMPTE D'ATTENTE</t>
  </si>
  <si>
    <t>UNREFUNDABLE DEPOSITS</t>
  </si>
  <si>
    <t>COMPTE DE TRANSTION STATES CCIAL</t>
  </si>
  <si>
    <t>MATURITE TOTALE A PAYER</t>
  </si>
  <si>
    <t>PRET A PAYER AUX ASSURES</t>
  </si>
  <si>
    <t>RACHATS A PAYER</t>
  </si>
  <si>
    <t>DC CLAIMS</t>
  </si>
  <si>
    <t>MATURITES PARTIELLES A PAYER</t>
  </si>
  <si>
    <t>SINISTRES A PAYER</t>
  </si>
  <si>
    <t>REMBOURSEMENT DE PRIME</t>
  </si>
  <si>
    <t>REMBOURSEMENT DE DEPOT</t>
  </si>
  <si>
    <t>C/C AGENTS (AVANCE)</t>
  </si>
  <si>
    <t>APACI</t>
  </si>
  <si>
    <t>AMAACI D.C</t>
  </si>
  <si>
    <t>AVANCE DES AGENTS COMMERCIAUX CARPLANE</t>
  </si>
  <si>
    <t>UNIVERSITE DU MAGRHEBE LOYER</t>
  </si>
  <si>
    <t>COMPTE DEDUCTION CARTE SALAIRE AGENTS COMMERCIAUX</t>
  </si>
  <si>
    <t>AVANCE CARPLAN AGENTS ADMINISTRATIFS</t>
  </si>
  <si>
    <t>MATURITE TOTALE A PAYER GROUPE</t>
  </si>
  <si>
    <t>RACHATS A PAYER GROUPE</t>
  </si>
  <si>
    <t>SINISTRE A PAYER GROUPE</t>
  </si>
  <si>
    <t>REMBOURSEMENT DE PRIME GROUPE</t>
  </si>
  <si>
    <t>REMBOURSEMENT DE DEPOT GROUPE</t>
  </si>
  <si>
    <t>ACTIONS ET AUTR.VALEURS COTEES</t>
  </si>
  <si>
    <t>CASH CLEARING</t>
  </si>
  <si>
    <t>CIE</t>
  </si>
  <si>
    <t>SCB</t>
  </si>
  <si>
    <t>BELIFE PERSONNEL</t>
  </si>
  <si>
    <t>CASH CLEARING MTN</t>
  </si>
  <si>
    <t>CASH CLEARING ORANGE</t>
  </si>
  <si>
    <t>PALM CI</t>
  </si>
  <si>
    <t>G4S SECURITY SERVICE</t>
  </si>
  <si>
    <t>SAPH</t>
  </si>
  <si>
    <t>CASH CLEARING BICICI</t>
  </si>
  <si>
    <t>BURIDA</t>
  </si>
  <si>
    <t>AGENTS COMMERCIAUX RETRAITE COMPLEMENTAIRE</t>
  </si>
  <si>
    <t>AGENTS COMMERCIAUX PREVOYANCE DECES</t>
  </si>
  <si>
    <t>SUCAF</t>
  </si>
  <si>
    <t>SITARAIL</t>
  </si>
  <si>
    <t>MUDEXAM</t>
  </si>
  <si>
    <t>BOLLORE AFRICA</t>
  </si>
  <si>
    <t>MUTUELLE SIR (PREVOYANCE)</t>
  </si>
  <si>
    <t>SIPEFCI</t>
  </si>
  <si>
    <t>CASH CLEARING BIAO</t>
  </si>
  <si>
    <t>CEMOI CI</t>
  </si>
  <si>
    <t>IRES</t>
  </si>
  <si>
    <t>MAIRIE ATTECOUBE</t>
  </si>
  <si>
    <t>COGEK</t>
  </si>
  <si>
    <t>ARTCI</t>
  </si>
  <si>
    <t>MAIRIE KOUMASSI</t>
  </si>
  <si>
    <t>DISTRICT D'ABIDJAN</t>
  </si>
  <si>
    <t>CASH CLEARING ECOBANK</t>
  </si>
  <si>
    <t>IVOIRE COTON</t>
  </si>
  <si>
    <t>GANDOUR</t>
  </si>
  <si>
    <t>PAA</t>
  </si>
  <si>
    <t>PALM CI EHANIA</t>
  </si>
  <si>
    <t>MUTASIR CONTRAT INDIVIDUEL</t>
  </si>
  <si>
    <t>STBO</t>
  </si>
  <si>
    <t>BANAMUR</t>
  </si>
  <si>
    <t>AFRIBETON</t>
  </si>
  <si>
    <t>CASH CLEARING BNI</t>
  </si>
  <si>
    <t>MUADY</t>
  </si>
  <si>
    <t>SCA INTER</t>
  </si>
  <si>
    <t>PACOCI</t>
  </si>
  <si>
    <t>COOP AGRICOLE TOUIH</t>
  </si>
  <si>
    <t>CIPREL</t>
  </si>
  <si>
    <t>BCEAO DALOA</t>
  </si>
  <si>
    <t>ADAM AFRIQUE</t>
  </si>
  <si>
    <t>MADPP</t>
  </si>
  <si>
    <t>COGEK / SAMO</t>
  </si>
  <si>
    <t>CASH CLEARING BACI</t>
  </si>
  <si>
    <t>COGEK HOTEL ALIEKRO</t>
  </si>
  <si>
    <t>PORT AUTONOMIE SAN PEDRO</t>
  </si>
  <si>
    <t>SOREF MONDIAL TRANSIT</t>
  </si>
  <si>
    <t>CIE CADRES</t>
  </si>
  <si>
    <t>MAIRIE SASSANDRA</t>
  </si>
  <si>
    <t>ABB</t>
  </si>
  <si>
    <t>ANAC</t>
  </si>
  <si>
    <t>CASH CLEARING SIB</t>
  </si>
  <si>
    <t>BETHEL RETRAITE</t>
  </si>
  <si>
    <t>SERVAIR ABIDJAN</t>
  </si>
  <si>
    <t>MAIRIE DE GRABO</t>
  </si>
  <si>
    <t>DPCI</t>
  </si>
  <si>
    <t>SIVE</t>
  </si>
  <si>
    <t>MAIRIE SAN PEDRO</t>
  </si>
  <si>
    <t>ASCOMA CI</t>
  </si>
  <si>
    <t>PHARMACIE DE GUITRY</t>
  </si>
  <si>
    <t>SMBK PERSONNEL</t>
  </si>
  <si>
    <t>CASH CLEARING BOA</t>
  </si>
  <si>
    <t>FILTISAC</t>
  </si>
  <si>
    <t>ASECNA</t>
  </si>
  <si>
    <t>SACO</t>
  </si>
  <si>
    <t>DCA INTER EPARGNE</t>
  </si>
  <si>
    <t>CMGC</t>
  </si>
  <si>
    <t>LA PATRUSSIENNE</t>
  </si>
  <si>
    <t>DELMAS CI</t>
  </si>
  <si>
    <t>ALLIANCE BIBLIQUE</t>
  </si>
  <si>
    <t>ASAF RUBBER</t>
  </si>
  <si>
    <t>CASH CLEARING CNCE</t>
  </si>
  <si>
    <t>PREVOYANCE PHARMACIE GUITRY</t>
  </si>
  <si>
    <t>SONACO</t>
  </si>
  <si>
    <t>PALMCI BOUBO</t>
  </si>
  <si>
    <t>REGIE ASSISTANCE</t>
  </si>
  <si>
    <t>SCAF</t>
  </si>
  <si>
    <t>UOC</t>
  </si>
  <si>
    <t>SEPBA</t>
  </si>
  <si>
    <t>AARON</t>
  </si>
  <si>
    <t>MUTUELLE HOPITAL GEENERAL PORT BOUET</t>
  </si>
  <si>
    <t>CASH CLEARING SGBCI</t>
  </si>
  <si>
    <t>CASH CLEARING BHCI</t>
  </si>
  <si>
    <t>PHARMACIE DE ZAGNE</t>
  </si>
  <si>
    <t>CAT (COOP AGRICOLE PAYSAN)</t>
  </si>
  <si>
    <t>CAPRACI</t>
  </si>
  <si>
    <t>ADAM AFRIQUE PREVOYANCE</t>
  </si>
  <si>
    <t>AFRICAWOOD</t>
  </si>
  <si>
    <t>CASH CLEARING AFRILAND FIRST BANK</t>
  </si>
  <si>
    <t>CASH CLEARING ORABANK</t>
  </si>
  <si>
    <t>VIREMENT INTERNE</t>
  </si>
  <si>
    <t>VIREMENT BANCASSURANCE RECU EN ATTENTE DE REGULARI</t>
  </si>
  <si>
    <t>SUSPENS BANCAIRE EN ATTENTE DE REGULARISATION</t>
  </si>
  <si>
    <t>SUSPENS BANCAIRE PROVI EN ATTENTE DE REGULARISATIO</t>
  </si>
  <si>
    <t>POS/CLAIMS PREMIUMS CLEARING ACCOUNT</t>
  </si>
  <si>
    <t>POL RES ORD CED YRT NS</t>
  </si>
  <si>
    <t>POL RES Q/S  (CPTE D'ATTENTE)</t>
  </si>
  <si>
    <t>PROVISION DEPRECIATION DES CPTES DE REASSUREURS...</t>
  </si>
  <si>
    <t>PROVISION POUR DEPRECIATION DES CPTE IMMEUBLES</t>
  </si>
  <si>
    <t>PROVISION POUR DEPRECIATION DES TITRES</t>
  </si>
  <si>
    <t>PROVISION POUR DEPRECITION DES TITRES FNI</t>
  </si>
  <si>
    <t>PROVISION POUR DEPRECIATION TPCI 6.5% 2011-2016</t>
  </si>
  <si>
    <t>PROVISION POUR DEPRECIATION TPCI 6.3% 2013-2018</t>
  </si>
  <si>
    <t>PROVISION POUR DFEPRECIATION TPCI 6.5% 2012-2017</t>
  </si>
  <si>
    <t>PROVISION DEPRECIATION EMPRUNT OBLIGATAIRE BIDC 6%</t>
  </si>
  <si>
    <t>PROVISION POUR DEPRECIATION TPCI 5.95% (2017-2024)</t>
  </si>
  <si>
    <t>PROVISION POUR DEPRECIATION TPCI 6.25% 2017-2029</t>
  </si>
  <si>
    <t>PROVISION POUR DEPRECIATION TP BF 6,5% 2017-2027</t>
  </si>
  <si>
    <t>TPCI 5,95% 2017-2024</t>
  </si>
  <si>
    <t>PROVISION POUR DEPRECIATION OBL.MALI 6.5% 17-24</t>
  </si>
  <si>
    <t>PROVISION POUR DEPRECIATION TPCI 5,90% 2016-2026</t>
  </si>
  <si>
    <t>PROVISION POUR DEPRECIATION FCP SOGEVALOR 1</t>
  </si>
  <si>
    <t>PROVISION POUR DEPRECIATION FCP SOGEVALOR 2</t>
  </si>
  <si>
    <t>PROVISION POUR DEPRECIATION FCP GLOBAL INVESTOR 4</t>
  </si>
  <si>
    <t>PROVISION POUR DEPRECIATION FCP GLOBAL INVESTORS</t>
  </si>
  <si>
    <t>PROVISION POUR DEPRECIATION FCP ECOBANK UEMOA D.5</t>
  </si>
  <si>
    <t>PROVISION POUR DEPRECIATION FCP ECOBANK UEMOA D. 6</t>
  </si>
  <si>
    <t>PROVISION POUR DEPRECIATION FCP GLOBAL INVESTORS B</t>
  </si>
  <si>
    <t>PROVISION POUR DEPRECIATION FCO ECOBANK UEMOA ACT°</t>
  </si>
  <si>
    <t>PROVISION DEPRECIATION FCP GLOBAL INVESTORS 2017</t>
  </si>
  <si>
    <t>PROVISION POUR DEPRECIATION ETAT DU TOGO 6,90%</t>
  </si>
  <si>
    <t>PROVISION POUR DEPRECIATION ACTIONS COTEES NESTLE</t>
  </si>
  <si>
    <t>PROVISION POUR DEPRECIATION BOA COTE D'IVOIRE</t>
  </si>
  <si>
    <t>PROVISION POUR DEPRECIATION ACTIONS COTEES SAPH CI</t>
  </si>
  <si>
    <t>PROVISION POUR DEPRECIATION SONATELSN</t>
  </si>
  <si>
    <t>PROVISION POUR DEPRECIATION ACTIONS COTEES CIE CI</t>
  </si>
  <si>
    <t>PROVISION POUR DEPRECIATION SIB</t>
  </si>
  <si>
    <t>PROVISION POUR DEPRECIATION SUCRIVOIRE</t>
  </si>
  <si>
    <t>PROVISION POUR DEPRECIATION UNIWAX</t>
  </si>
  <si>
    <t>PROVISION POUR DEPRECIATION TOTAL CI</t>
  </si>
  <si>
    <t>PROVISION POUR DEPRECIATION NSIA BANQUE CI</t>
  </si>
  <si>
    <t>PROVISION POUR DEPRECIATION ECOBANK CI</t>
  </si>
  <si>
    <t>PROVISION POUR DEPRECIATION TPCI 6% 2016-2028</t>
  </si>
  <si>
    <t>PROVISION POUR DEPRECIATION TPCI 5.90% 2016-2026</t>
  </si>
  <si>
    <t>PROVISION DES OBLIGATIONS ET AUTRES VALEURS D'ETAT</t>
  </si>
  <si>
    <t>PROVISION POUR DEPRECIATIONS DES ACTIONS COTEES</t>
  </si>
  <si>
    <t>PROVISION ACTIONS SOCIETES D'INVESTISSEMENTS</t>
  </si>
  <si>
    <t>PROVISION POUR DEPRECIATION DES COMPTES DE CREANCE</t>
  </si>
  <si>
    <t>PROVISION DEPRECIATION DE COMPTES D'ACTIF CIRCULAN</t>
  </si>
  <si>
    <t>PROVISION POUR LITIGES ET AUTRES RISQUES</t>
  </si>
  <si>
    <t>PROVISION POUR DEPRECIATION DES DEPOTS ET CAUTION</t>
  </si>
  <si>
    <t>PROVISION IMPOTS (CONTROLE FISCAL)</t>
  </si>
  <si>
    <t>PROVISION CHARGE SOCIALE (CONTROLE CNPS)</t>
  </si>
  <si>
    <t>FY PREMS ORD LIFE</t>
  </si>
  <si>
    <t>PROTECTION ACCIDENT (1ERE ANNEE)</t>
  </si>
  <si>
    <t>FY PREMS GROUP PENS NS</t>
  </si>
  <si>
    <t>PRIME DE PENSION INDIVIDUELLE (1ERE ANNEE)</t>
  </si>
  <si>
    <t>GROUPE VIE 1ERE ANNEE</t>
  </si>
  <si>
    <t>PENSION SUPPLEMENTAIRE GROUPE (1ERE ANNEE)</t>
  </si>
  <si>
    <t>PENSION SUPPLEMENTAIRE 1ERE ANNEE (OCEAN ENERGY)</t>
  </si>
  <si>
    <t>FY PREM GRP</t>
  </si>
  <si>
    <t>PRIME ORDINAIRE VIE PREMIERE ANNEE</t>
  </si>
  <si>
    <t>VIE ENTIERE (1ERE ANNEE)</t>
  </si>
  <si>
    <t>CAPITAL A TRIPLE PAIEMENTS (1ERE ANNEE)</t>
  </si>
  <si>
    <t>MIXTE REVALORISABLE (1ERE ANNEE) (0XXED0000)</t>
  </si>
  <si>
    <t>PLAN EDUCATION SCOLAIRE (1ERE ANNEE)</t>
  </si>
  <si>
    <t>MIXTE ANTICIPEE (1ERE ANNEE)</t>
  </si>
  <si>
    <t>VIE ORDINAIRE (1ERE ANNEE)</t>
  </si>
  <si>
    <t>PROTECTION FAMILIALE (1ERE ANNEE)</t>
  </si>
  <si>
    <t>DOTATION REHAUSSEE (1ERE ANNEE)</t>
  </si>
  <si>
    <t>CONTRATS TEMPORAIRES (1ERE ANNEE)</t>
  </si>
  <si>
    <t>DECES FUNERAILLES (1ERE ANNEE)</t>
  </si>
  <si>
    <t>TEMPORAIRE DECES (1ERE ANNEE)</t>
  </si>
  <si>
    <t>PREVOYANCE RETRAITE (1ERE ANNEE)</t>
  </si>
  <si>
    <t>PENSION SUPPLEMENT (1ERE ANNEE)</t>
  </si>
  <si>
    <t>PRIME MIXTE RETAITE INDIVIDUEL ( 1ERE ANNEE)</t>
  </si>
  <si>
    <t>PRUPRESTIGE ( 1ERE ANNEE )</t>
  </si>
  <si>
    <t>PRUPRESTIGE PRÉVOYANCE (1ERE ANNÉE)</t>
  </si>
  <si>
    <t>CAPITAL DIFFERE  (1ERE ANNEE)</t>
  </si>
  <si>
    <t>ASSURANCE ETUDES ORABANK</t>
  </si>
  <si>
    <t>ASSUR COMPTE BHCI (1ERE ANNEE)</t>
  </si>
  <si>
    <t>PRIME BANCASSURANCE ASSISTANCE FAMILLIALE (1ERE AN</t>
  </si>
  <si>
    <t>PRIME BANCASSURANCE EMPRUNTEUR ( 1ERE ANNEE)</t>
  </si>
  <si>
    <t>PRIME BANCASSURANCE COMPTE PARRAINE ( 1ERE ANNEE)</t>
  </si>
  <si>
    <t>PRIME SUR DECOUVERT BANCAIRE (1ERE ANNEE)</t>
  </si>
  <si>
    <t>HOSPITALISATION PLUS (1ERE ANNEE)</t>
  </si>
  <si>
    <t>PRUBEN BELLE VIE (1ÈRE ANNÉE)</t>
  </si>
  <si>
    <t>PRUBEN DUO FLEX (1ÈRE ANNÉE)</t>
  </si>
  <si>
    <t>PRUSTRONG (1ÈRE ANNÉE)</t>
  </si>
  <si>
    <t>PRUBEN DUO FLEX UBA (1ERE ANNÉE)</t>
  </si>
  <si>
    <t>ECOGENZ ECOBANK (1ERE ANNEE)</t>
  </si>
  <si>
    <t>BH DUO FLEX (1ERE ANNÉE)</t>
  </si>
  <si>
    <t>COUTS DE POLICES ET ACCESS(1ERE ANNEE)</t>
  </si>
  <si>
    <t>COUT D'ENTREE POLICE BSTRONG (1ERE ANNEE)</t>
  </si>
  <si>
    <t>COÛT D'ENTREE POLICE PRUBEN DUO FLEX UBA 1ERE ANNE</t>
  </si>
  <si>
    <t>COÛT DE POLICE BH DUO FLEX (1ERE ANNEE)</t>
  </si>
  <si>
    <t>FRAIS FUNERAIRE GROUPE (1ERE ANNEE)</t>
  </si>
  <si>
    <t>COUT D'ENTREE</t>
  </si>
  <si>
    <t>PRIME BANCASSURANCE (1ERE ANNEE)</t>
  </si>
  <si>
    <t>PREVOYANCE RETRAITE GROUPE 1ANNEE</t>
  </si>
  <si>
    <t>SINGLE PREMIUMS</t>
  </si>
  <si>
    <t>PREMIUM FOR ETI</t>
  </si>
  <si>
    <t>VIE ORDINAIRE(RENOUVELLEMENT)</t>
  </si>
  <si>
    <t>PROTECTION ACCIDENT (RENOUVELLEMENT)</t>
  </si>
  <si>
    <t>PENSION PREMIUMS REN GROUP</t>
  </si>
  <si>
    <t>PRIME DE PENSION INDIVIDUELLE (RENOUVELLEMENT)</t>
  </si>
  <si>
    <t>GROUPE VIE RENOUVELLEMENT</t>
  </si>
  <si>
    <t>PENSION SUPPLEMENTAIRE GROUPE (RENOUVELLEMENT)</t>
  </si>
  <si>
    <t>PENSION SUPPLEMENTAIRE RENOUVEL. (OCEAN ENERGY)</t>
  </si>
  <si>
    <t>CICARE VIE ORDINAIRE (RENOUVELLEMENT)</t>
  </si>
  <si>
    <t>VIE ENTIERE (RENOUVELLEMENT)</t>
  </si>
  <si>
    <t>CAPITAL A TRIPLE PAIEMENT (RENOUVELLEMENT)</t>
  </si>
  <si>
    <t>MIXTE REVALORISABLE(RENOUVELLEMENT)  (0XXED0000)</t>
  </si>
  <si>
    <t>PLAN EDUCATION SCOLAIRE (RENOUVELLEMENT)</t>
  </si>
  <si>
    <t>MIXTE ANTICIPEE (RENOUVELLEMENT)</t>
  </si>
  <si>
    <t>VIE ORDINAIRE (RENOUVELLEMENT)</t>
  </si>
  <si>
    <t>PROTECTION FAMILIALE (RENOUVELLEMENT)</t>
  </si>
  <si>
    <t>DOTATION REHAUSSEE (RENOUVELLEMENT)</t>
  </si>
  <si>
    <t>CONTRATS TEMPORAIRES (RENOUVELLEMENT)</t>
  </si>
  <si>
    <t>DECES FUNERAILLES (RENOUVELEMENT)</t>
  </si>
  <si>
    <t>TEMPORAIRE DECES (RENOUVELLEMENT)</t>
  </si>
  <si>
    <t>PREVOYANCE RETRAITE (RENOUVELLEMENT)</t>
  </si>
  <si>
    <t>PENSION SUPPLEMENT (RENOUVELLEMENT)</t>
  </si>
  <si>
    <t>PRIME MIXTE RETRAITE INDIVIDUEL ( RENOUVELLEMENT)</t>
  </si>
  <si>
    <t>PRUPRESTIOGE ( RENOUVELLEMENT )</t>
  </si>
  <si>
    <t>CAPITAL DIFFERE (RENOUVELLEMENT)</t>
  </si>
  <si>
    <t>ASSURANCE ETUDES ORABANK (RENOUVELLEMENT)</t>
  </si>
  <si>
    <t>ASSUR COMPTE BHCI (RENOUVELLEMENT)</t>
  </si>
  <si>
    <t>PREIME BANCASSURANCE ASSISTANCE FAMILLIALE(RENOUVE</t>
  </si>
  <si>
    <t>PRIME BANCASSURANCE EMPRUNTEUR (RENOUVELLEMENT)</t>
  </si>
  <si>
    <t>PRIME BANCASSURANCE COMPTE PARRAINE( RENOUVELLEMEN</t>
  </si>
  <si>
    <t>PRIME SUR DECOUVERT BANCAIRE ( RENOUVELLEMENT)</t>
  </si>
  <si>
    <t>HOSPITALISATION PLUS (RENOUVELLEMENT)</t>
  </si>
  <si>
    <t>PRUBEN BELLE VIE (RENOUVELLEMENT)</t>
  </si>
  <si>
    <t>PRUBEN DUO FLEX (RENOUVELLEMENT)</t>
  </si>
  <si>
    <t>PRUSTRONG (RENOUVELLEMENT)</t>
  </si>
  <si>
    <t>PRUBEN DUO FLEX UBA (RENOUVELLEMENT)</t>
  </si>
  <si>
    <t>ECOGENZ ECOBANK (RENOUVELLEMENT)</t>
  </si>
  <si>
    <t>BH DUO FLEX (RENOUVELLEMENT)</t>
  </si>
  <si>
    <t>PRUPRESTIGE PRÉVOYANCE (RENOUVELLEMENT)</t>
  </si>
  <si>
    <t>COUTS DE POLICES ET ACCESSOIRES (RENOUVELLEMENT)</t>
  </si>
  <si>
    <t>COUT D'ENTREE POLICE BSTRONG (RENOUVELLEMENT)</t>
  </si>
  <si>
    <t>COÛT DE POLICE BH DUO FLEX (RENOUVELLEMENT)</t>
  </si>
  <si>
    <t>FRAIS FUNERAIRE GROUPE ( 2E ANNEE)</t>
  </si>
  <si>
    <t>COÛT DE POLICE</t>
  </si>
  <si>
    <t>PRIME BANCASSURANCE (2E ANNEE)</t>
  </si>
  <si>
    <t>PREVOYANCE RETRAITE GROUPE (2ANNEE)</t>
  </si>
  <si>
    <t>REDUCTIONS ET RISTOURNES DE PRIMES DANS LE PAYS CO</t>
  </si>
  <si>
    <t>AIRCO YRT ORD REN NS</t>
  </si>
  <si>
    <t>PRIMES CEDEES AUX REASSUREURS</t>
  </si>
  <si>
    <t>PART DES REASSUREURS DANS LES PRIMES</t>
  </si>
  <si>
    <t>PRIMES ACCEPTATIONS VIE (POOL)</t>
  </si>
  <si>
    <t>AIRCO CAT GR LIFE</t>
  </si>
  <si>
    <t>FRAIS DE RACHATS</t>
  </si>
  <si>
    <t>FRAIS DE DUPLICATION CONTRATS CLIENTS</t>
  </si>
  <si>
    <t>FRAIS DE SINISTRE</t>
  </si>
  <si>
    <t>FRAIS SUR REMBOURSEMENT DE PRIME</t>
  </si>
  <si>
    <t>INT OVERDUE PREMS</t>
  </si>
  <si>
    <t>MISC INCOME</t>
  </si>
  <si>
    <t>MISC INCOME GROUP</t>
  </si>
  <si>
    <t>PROVISION FOR RESERVE - GROUP LIFE</t>
  </si>
  <si>
    <t>CLAIMS PD ORD LIFE</t>
  </si>
  <si>
    <t>DECES NATUREL GROUPE</t>
  </si>
  <si>
    <t>DECES EMPRUNTEUR</t>
  </si>
  <si>
    <t>DECES B.STRONG</t>
  </si>
  <si>
    <t>INDEMNITE HOSPITALISATION PLUS (HOSPIT)</t>
  </si>
  <si>
    <t>INDEMNITE HOSPITALISATION PLUS (DECES)</t>
  </si>
  <si>
    <t>INDEMNITE PERTE D'EMPLOI</t>
  </si>
  <si>
    <t>INDEMNITÉ PRU BELLE VIE</t>
  </si>
  <si>
    <t>INDEMNITÉ DUO FLEX</t>
  </si>
  <si>
    <t>INDEMNITÉ PRU BSTRONG</t>
  </si>
  <si>
    <t>INDEMNITE DUO FLEX UBA</t>
  </si>
  <si>
    <t>INDEMNITE DECES PRUPRESTIGE</t>
  </si>
  <si>
    <t>CLAIMS PD ORD  WP</t>
  </si>
  <si>
    <t>DECES ACCIDENTEL GROUPE</t>
  </si>
  <si>
    <t>CLAIMS PD ORD AI</t>
  </si>
  <si>
    <t>PROTECTION FAMILIALE GROUPE</t>
  </si>
  <si>
    <t>CLAIM PAID ORD MED ASST</t>
  </si>
  <si>
    <t>REMBOURSEMENT 20% COTI.AF.ON L.</t>
  </si>
  <si>
    <t>CLAIMS PD ORD IWP</t>
  </si>
  <si>
    <t>CLAIMS PD GROUP LIFE</t>
  </si>
  <si>
    <t>GRP MEDICAL CLAIMS</t>
  </si>
  <si>
    <t>CLAIMS SPANISH EMBASSY</t>
  </si>
  <si>
    <t>INDEMNITE INVALIDITE GROUPE (IPT-IPP)</t>
  </si>
  <si>
    <t>DECES NATUREL</t>
  </si>
  <si>
    <t>RENTE EDUCATION SCOLAIRE</t>
  </si>
  <si>
    <t>AVENANT TEMPORAIRE DECES</t>
  </si>
  <si>
    <t>PROTECTION FAMILIALE</t>
  </si>
  <si>
    <t>INVALIDITE</t>
  </si>
  <si>
    <t>HOSPITALISATIONS</t>
  </si>
  <si>
    <t>ACCIDENTS</t>
  </si>
  <si>
    <t>DECES ACCIDENTEL</t>
  </si>
  <si>
    <t>DOTATION SAVINGS</t>
  </si>
  <si>
    <t>ANNUITY</t>
  </si>
  <si>
    <t>INFIRMITE PERMANENTE</t>
  </si>
  <si>
    <t>RENTE MUDEXAM</t>
  </si>
  <si>
    <t>CLAIMS PD ORD WP</t>
  </si>
  <si>
    <t>PA CLAIMS</t>
  </si>
  <si>
    <t>SINISTRES DECLARES NON PAYES</t>
  </si>
  <si>
    <t>DECES EMPRUNTEUR NON PAYER</t>
  </si>
  <si>
    <t>DECES B.STRONG NON PAYER</t>
  </si>
  <si>
    <t>INDEMNITE HOSPITALISATION PLUS(HOSPIT) NON PAYER</t>
  </si>
  <si>
    <t>INDEMNITE HOSPITALISATION PLUS (DECES) NON PAYER</t>
  </si>
  <si>
    <t>PRU BELLE VIE</t>
  </si>
  <si>
    <t>DUO FLEX</t>
  </si>
  <si>
    <t>DUO FLEX UBA</t>
  </si>
  <si>
    <t>DECES PRUPRESTIGE</t>
  </si>
  <si>
    <t>DECES MUDEXAM</t>
  </si>
  <si>
    <t>DECES ACCIDENTEL A PAYER</t>
  </si>
  <si>
    <t>HOSPIT.NON PAYEE</t>
  </si>
  <si>
    <t>INDEMINITE INVALIDITE GROUPE (IPT-IPP)</t>
  </si>
  <si>
    <t>IND.ACCIDENT NON PAYEE</t>
  </si>
  <si>
    <t>DECES GROUPES</t>
  </si>
  <si>
    <t>C.E.P NON PAYEE</t>
  </si>
  <si>
    <t>INCR CLAIM RES GRP LIFE</t>
  </si>
  <si>
    <t>ECHELLE DE BENEFICE AU DECES DE L'ENFANT</t>
  </si>
  <si>
    <t>RENTE INVALIDITE NON PAYEE</t>
  </si>
  <si>
    <t>INVALIDITE NON PAYEE</t>
  </si>
  <si>
    <t>PAID ASSUMED</t>
  </si>
  <si>
    <t>REINS CLAIMS RECOVD BASIC</t>
  </si>
  <si>
    <t>REINS CLAIMS RECOVD ACCIDENT</t>
  </si>
  <si>
    <t>CLAIMS REINS GRP LIFE</t>
  </si>
  <si>
    <t>MATURITES TOTALE &amp; PARTIELLES 95%</t>
  </si>
  <si>
    <t>MATURITE TOTALE GROUPE</t>
  </si>
  <si>
    <t>MATURITES PARTIELLES (5%)</t>
  </si>
  <si>
    <t>PRU BSTRONG</t>
  </si>
  <si>
    <t xml:space="preserve"> SINISTRE INVALIDITE</t>
  </si>
  <si>
    <t>RACHATS (RETRAIT DE PORTEFEUILLE)</t>
  </si>
  <si>
    <t>SURR BENEFITS-GRP ANN</t>
  </si>
  <si>
    <t>RACHATS ORDINAIRES</t>
  </si>
  <si>
    <t>RACHATS GROUPE</t>
  </si>
  <si>
    <t>INDIVIDUAL PENSION REFUNDS</t>
  </si>
  <si>
    <t>RACHAT DE  CONTRAT CONVENTION IND.</t>
  </si>
  <si>
    <t>IN HOSPITAL WEEKLY INCOME</t>
  </si>
  <si>
    <t>CLAIM EXPENSES</t>
  </si>
  <si>
    <t>CLAIM EXP GP-LIFE</t>
  </si>
  <si>
    <t>ENQUETES SUR SINISTRES</t>
  </si>
  <si>
    <t>INCREASE IN GROUP RESERVE - IBNR - GROUP LIFE</t>
  </si>
  <si>
    <t>INCREASE IN POLICY RESERVE</t>
  </si>
  <si>
    <t>INCREASE IN PREMIUM RESERVES -  GROUP LIFE</t>
  </si>
  <si>
    <t>PROVISION POUR SINISTRE A PAYER</t>
  </si>
  <si>
    <t>PROVISION SINISTRES TARDIFS</t>
  </si>
  <si>
    <t>RISQUE D'EXIGIBILITE GLOBALE</t>
  </si>
  <si>
    <t>RISQUE GLOBALE DE GESTION</t>
  </si>
  <si>
    <t>FIRST YEAR COMMS</t>
  </si>
  <si>
    <t>FY COMM GROUP LIFE SU</t>
  </si>
  <si>
    <t>COMMISSIONS PREMIERE ANNEE</t>
  </si>
  <si>
    <t>COMMISSIONS ACCEPTION VIE (POOL)</t>
  </si>
  <si>
    <t>1ST YR. &amp; REN COMMISSION</t>
  </si>
  <si>
    <t>FY OVER-RIDE ORD</t>
  </si>
  <si>
    <t>FY OVERRIDE GROUP LIFE SU</t>
  </si>
  <si>
    <t>SPECIAL AGENCY COMP</t>
  </si>
  <si>
    <t>SPECIAL AGENCY COMP-GRP</t>
  </si>
  <si>
    <t>WRITE_OFF BALANCE,AGENTS</t>
  </si>
  <si>
    <t>WRITE OFF BALANCE MANAGERS</t>
  </si>
  <si>
    <t>HONORAIRES (EXAMENS MEDICAUX)</t>
  </si>
  <si>
    <t>PREM TAXES FY ORD</t>
  </si>
  <si>
    <t>PREM TAXES FY GRP LIFE</t>
  </si>
  <si>
    <t>PRIME SUPPORTER PAR BELIFE</t>
  </si>
  <si>
    <t>FRAIS DE DEVELOPPEMENT D'AGENCES</t>
  </si>
  <si>
    <t>COMMERCIAL MEETING &amp; CONFERENCES</t>
  </si>
  <si>
    <t>RISTOURNE ACCORDE</t>
  </si>
  <si>
    <t>COMMISIONS SOCIETE DE COURTAGES</t>
  </si>
  <si>
    <t>SS ACQUISTION  EXPS.</t>
  </si>
  <si>
    <t>COMMISSIONS SUR RENOUVELLEMENT</t>
  </si>
  <si>
    <t>REN COMM GROUP LIFE SU</t>
  </si>
  <si>
    <t>COMMISSIONS SUR RENOUVELT VIE ORDINAIRE</t>
  </si>
  <si>
    <t>COMMISSIONS BANCASSURANCE</t>
  </si>
  <si>
    <t>REN ORIDE GROUP LIFE SU</t>
  </si>
  <si>
    <t>PREM TAXES REN ORD</t>
  </si>
  <si>
    <t>COMMISSION A PAYER (AJUSTEMENT)</t>
  </si>
  <si>
    <t>PREM TAXES REN GRP LIFE</t>
  </si>
  <si>
    <t>AGENTS WELFARE GROUP</t>
  </si>
  <si>
    <t>AGENTS GROUP BENEFIT</t>
  </si>
  <si>
    <t>ALICO'S PORTION OF AGENT'S GRP INSURANCE</t>
  </si>
  <si>
    <t>INTERETS BANCAIRES A RECEVOIR</t>
  </si>
  <si>
    <t>INTERETS BANCAIRES RECUS</t>
  </si>
  <si>
    <t>INT ON SHORT TERM CASH</t>
  </si>
  <si>
    <t>INTERET SUR COMPTE REMUNERE</t>
  </si>
  <si>
    <t>INTERET SUR BONS DE TRESOR</t>
  </si>
  <si>
    <t>AUTRES IMPOTS &amp; TAXES (IRVM)</t>
  </si>
  <si>
    <t>INTEREST ON CAR LOANS</t>
  </si>
  <si>
    <t>INTERET SUR PRET ACCORDES AUX COMMERCIAUX</t>
  </si>
  <si>
    <t>PENALTY FEE AUTO LOAN</t>
  </si>
  <si>
    <t>REVENUS DES OBLIGATIONS DES INSTITUTIONS</t>
  </si>
  <si>
    <t>REVENUS DES OBLIGATIONS RECUS</t>
  </si>
  <si>
    <t>REVENUS DES ACTIONS</t>
  </si>
  <si>
    <t>REVENUS DES OBLIGATIONS (A RECEVOIR)</t>
  </si>
  <si>
    <t>REVENUS DES OBL. DES INSTITUTIONS FIN. A RECEVOIR</t>
  </si>
  <si>
    <t>RENDEMENT FCP</t>
  </si>
  <si>
    <t>AUTRES INTERETS A RECEVOR</t>
  </si>
  <si>
    <t>INTERETS SUR PRETS AU PERSONNEL</t>
  </si>
  <si>
    <t>INTERETS SUR PRETS AUX ASSURES A RECEVOIR</t>
  </si>
  <si>
    <t>INT ON POL LOANS (PRIOR YEAR ADJUSTMENTS)</t>
  </si>
  <si>
    <t>INTERETS SUR PRETS AUX ASSURES</t>
  </si>
  <si>
    <t>INTERET SUR PRET À EXTOURNER</t>
  </si>
  <si>
    <t>AUTRES INTERETS DE PRETS(CIMA)</t>
  </si>
  <si>
    <t>PARTICIPATION AUX EXCEDENTS (BONUS A PAYER)</t>
  </si>
  <si>
    <t>INT.ON FND WHFR REINS</t>
  </si>
  <si>
    <t>INT/PLACEMENT DE FDS DES ASSURES</t>
  </si>
  <si>
    <t>MISC INVESTMENT EXPENSES</t>
  </si>
  <si>
    <t>REVENUS DES IMMEUBLES</t>
  </si>
  <si>
    <t>ACCRUED DEPRECIATION REAL ESTATE</t>
  </si>
  <si>
    <t>DOTAT° AMORT. BATIMENT</t>
  </si>
  <si>
    <t>DOTATION AMORTISSEMENT BATIMENT EN PLACEMENT</t>
  </si>
  <si>
    <t>PRODUITS ACCESOIRES DIVERS</t>
  </si>
  <si>
    <t>PROVISION FOR INCOME TAX</t>
  </si>
  <si>
    <t>FOREIGN EXCHANGE</t>
  </si>
  <si>
    <t>COMMISSIONS ET PARTICIPATIONS RECUES DES REASSUREU</t>
  </si>
  <si>
    <t>RET EARNINGS CONTRAT</t>
  </si>
  <si>
    <t>TRANSFERT DE CHARGES D'EXPLOITATION</t>
  </si>
  <si>
    <t>SALAIRES PERSONNEL IVOIRIEN</t>
  </si>
  <si>
    <t>DROITS DEPART</t>
  </si>
  <si>
    <t>SALAIRE PERS. EXPATRIE</t>
  </si>
  <si>
    <t>CONGES PAYES</t>
  </si>
  <si>
    <t>GRATIFICATION PAYEE</t>
  </si>
  <si>
    <t>CHARGE PERIODIQUE DE GRATIFICATION</t>
  </si>
  <si>
    <t>SALARIES ALLOWANCES-GRP</t>
  </si>
  <si>
    <t>PRIME DE STAGE</t>
  </si>
  <si>
    <t>PRIME DE BILAN</t>
  </si>
  <si>
    <t>EMOLUMENT CONSEILLER ADMINIS</t>
  </si>
  <si>
    <t>EMOLUMENT DG</t>
  </si>
  <si>
    <t>AUTRES PRIMES</t>
  </si>
  <si>
    <t>PRIME D'INSTALLATION</t>
  </si>
  <si>
    <t>FRAIS DE PROSPECTION</t>
  </si>
  <si>
    <t>EMPLOYEES RETIREMENT</t>
  </si>
  <si>
    <t>EMF RETIREMENT - GRP</t>
  </si>
  <si>
    <t>ASSURANCE MALADIE DU PERSONNEL</t>
  </si>
  <si>
    <t>INDEMNITES &amp; AVANTAGES DIVERS EN ESPECES</t>
  </si>
  <si>
    <t>FRAIS DIVERS DU PERS. (ACCOUCHEMENTS)</t>
  </si>
  <si>
    <t>AIDE A LA SCOLARITE</t>
  </si>
  <si>
    <t>SPORT DU PERSONNEL</t>
  </si>
  <si>
    <t>OEUVRES SOCIALES</t>
  </si>
  <si>
    <t>ASSURANCE RETRAITE COMPLEMENTAIRE DU PERSONNEL</t>
  </si>
  <si>
    <t>PRUSHAREPLUS COMPLÉMENT PERSONNEL</t>
  </si>
  <si>
    <t>DEMENAGEMENTS ET DEPLACEMENTS</t>
  </si>
  <si>
    <t>IMPOTS SUR SALAIRES</t>
  </si>
  <si>
    <t>IMPOT SUR SALAIRE PERS EXPATRIE</t>
  </si>
  <si>
    <t>IMPOTS SUR LES SALAIRES DE BOUAKE</t>
  </si>
  <si>
    <t>IMPOTS SUR LES SALAIRES DE SAN PEDRO</t>
  </si>
  <si>
    <t>PENALITE &amp; AMENDE FISCALE</t>
  </si>
  <si>
    <t>TAXES DIVERSES</t>
  </si>
  <si>
    <t>TAXES DIVERS COMMERCIAUX</t>
  </si>
  <si>
    <t>IMPOT SUR LE REVENU DE CREANCE(IRC)</t>
  </si>
  <si>
    <t>IRVM</t>
  </si>
  <si>
    <t>DROIT D'ENREGISTREMENT DES ACTES ET MARCHES</t>
  </si>
  <si>
    <t>OCCUPATION SUR PERMISSION ADMINISTRATIVE SIEGE</t>
  </si>
  <si>
    <t>OCCUPATION SUR PERMISSION ADMINISTRATIVE ABENG</t>
  </si>
  <si>
    <t>OCCUPATION SUR PERMISSION ADMINISTRATIVE BKE</t>
  </si>
  <si>
    <t>OCCUPATION SUR PERMISSION ADMINISTRATIVE COCODY</t>
  </si>
  <si>
    <t>OCCUPATION SUR PERMISSION ADMINISTRATIVE DALOA</t>
  </si>
  <si>
    <t>OCCUPATION SUR PERMISSION ADMINISTRATIVE SAN-PEDRO</t>
  </si>
  <si>
    <t>OCCUPATION SUR PERMISSION ADMINISTRATIVE VGE</t>
  </si>
  <si>
    <t>OCCUPATION SUR PERMISSION ADMINISTRATIVE YAKRO</t>
  </si>
  <si>
    <t>OCCUPATION SUR PERMISSION ADMINISTRATIVE YOP</t>
  </si>
  <si>
    <t>TIMBRES FISCAUX</t>
  </si>
  <si>
    <t>TIMBRE FISCAUX ABENGOUROU</t>
  </si>
  <si>
    <t>TIMBRES FISCAUX BOUAKE</t>
  </si>
  <si>
    <t>TIMBRES FISCAUX BIETRY</t>
  </si>
  <si>
    <t>TIMBRES FISCAUX DALOA</t>
  </si>
  <si>
    <t>TIMBRES FISCAUX COCODY</t>
  </si>
  <si>
    <t>TIMBRES FISCAUX YAKRO</t>
  </si>
  <si>
    <t>TIMBRES FISCAUX YOPOUGON</t>
  </si>
  <si>
    <t>TIMBRES FISCAUX SAN-PEDRO</t>
  </si>
  <si>
    <t>DROITS DE DOUANE</t>
  </si>
  <si>
    <t>TAXE SUR LA PUBLICITE</t>
  </si>
  <si>
    <t>TAXE SUR LA PUBLICITÉ ABENGOUROU</t>
  </si>
  <si>
    <t>TAXE SUR LA PUBLICITÉ BOUAKE</t>
  </si>
  <si>
    <t>TAXE SUR LA PUBLICITÉ KOUMASSI</t>
  </si>
  <si>
    <t>TAXE SUR LA PUBLICITÉ DALOA</t>
  </si>
  <si>
    <t>TAXE SUR LA PUBLICITÉ COCODY</t>
  </si>
  <si>
    <t>TAXE SUR LA PUBLICITÉ YAMOUSSOUKRO</t>
  </si>
  <si>
    <t>TAXE SUR LA PUBLICITÉ YOPOUGON</t>
  </si>
  <si>
    <t>TAXE SUR LA PUBLICITÉ SAN-PEDRO</t>
  </si>
  <si>
    <t>TAXE SUR LA PUBLICITE AGENCE GAGNOA</t>
  </si>
  <si>
    <t>FRAIS DE VISA</t>
  </si>
  <si>
    <t>INDEMNITE NON IMPOSABLE</t>
  </si>
  <si>
    <t>INDEMNITE DE REPRESENTATION NON IMPOSSABLE</t>
  </si>
  <si>
    <t>INDEMNITE A IMPOSER</t>
  </si>
  <si>
    <t>AUTRES INDEMNITE A IMPOSER</t>
  </si>
  <si>
    <t>CHARGES SOCIALES SUR SALAIRES</t>
  </si>
  <si>
    <t>CHARGES SOCIALES SUR SALAIRE PERS. EXPATRIE</t>
  </si>
  <si>
    <t>PENALITE CNPS</t>
  </si>
  <si>
    <t>CHARGES SOCIALES SUR SAL. SAN PEDRO</t>
  </si>
  <si>
    <t>FRAIS DE CONTROLE</t>
  </si>
  <si>
    <t>SALAIRES PERS. AGENCE DE BOUAKE</t>
  </si>
  <si>
    <t>SALAIRES PERS. AGENCES S.PEDRO</t>
  </si>
  <si>
    <t>SALAIRE PERS AGENCE ABENGOUROU</t>
  </si>
  <si>
    <t>TRANSPORT DU PERSONNEL</t>
  </si>
  <si>
    <t>TRANSPORT CUT OFF</t>
  </si>
  <si>
    <t>TRANSPORT CELLULE FORMATION</t>
  </si>
  <si>
    <t>TRANSPORT COMMERCIAUX</t>
  </si>
  <si>
    <t>TRANSPORT CUT OFF COMMERCIAUX</t>
  </si>
  <si>
    <t>FRAIS DE TRANSPORT ABENGOUROU</t>
  </si>
  <si>
    <t>FRAIS DE TRANSPORT DALOA</t>
  </si>
  <si>
    <t>FRAIS DE TRANSPORT SAN PEDRO</t>
  </si>
  <si>
    <t>FRAIS DE TRANSPORT BOUAKE</t>
  </si>
  <si>
    <t>FRAIS DE TRANSPORT YAKRO</t>
  </si>
  <si>
    <t>FRAIS DE TRANSPORT YOPOUGON</t>
  </si>
  <si>
    <t>FRAIS DE TRANSPORT COCODY</t>
  </si>
  <si>
    <t>FRAIS DE TRANSPORT BIETRY</t>
  </si>
  <si>
    <t>FRAIS DE TRANSPORT GAGNOA</t>
  </si>
  <si>
    <t>FRAIS DE TRANSPORT KORHOGO</t>
  </si>
  <si>
    <t>FRAIS DE TRANSPORT BONDOUKOU</t>
  </si>
  <si>
    <t>FRAIS DE TRANSPORT MAN</t>
  </si>
  <si>
    <t>TRANSPORT AIR</t>
  </si>
  <si>
    <t>AUTRES CHARGES DE VOYAGES</t>
  </si>
  <si>
    <t>TRANSPORT AIR COMMERCIAUX</t>
  </si>
  <si>
    <t>TRANSPORT AIR PRIZE &amp; AWARDS</t>
  </si>
  <si>
    <t>HOTELS  ORDS</t>
  </si>
  <si>
    <t>HOTELS ORDS COMMERCIAUX</t>
  </si>
  <si>
    <t>ENTRETIEN &amp; REPARATION MATERIEL ROULANT</t>
  </si>
  <si>
    <t>ENTRETIEN&amp; RÉPARATION MATÉRIEL ROULANT ADM PROVI</t>
  </si>
  <si>
    <t>ENTRETIEN &amp; REPARATION VEHICULES COMMERCIAUX</t>
  </si>
  <si>
    <t>VIGNETTE</t>
  </si>
  <si>
    <t>VIGNETTE COMMERCIAUX</t>
  </si>
  <si>
    <t>PRIMES D'ASSURANCE MATERIEL ROULANT</t>
  </si>
  <si>
    <t>PRIMES D'ASSURANCE MATERIEL ROULANT COMMERCIAUX</t>
  </si>
  <si>
    <t>CARBURANT MATERIEL ROULANT</t>
  </si>
  <si>
    <t>FRAIS DE CARBURANT DE MME FIBERISSIMA</t>
  </si>
  <si>
    <t>CARBURANT COMMERCIAUX</t>
  </si>
  <si>
    <t>CARBURANT ADMINISTRATION PROVISOIRE</t>
  </si>
  <si>
    <t>MISSIONS DANS LE PAYS CONCERNE</t>
  </si>
  <si>
    <t>MISSION DANS LE PAYS CONCERNÉ COMMERCIAUX</t>
  </si>
  <si>
    <t>MISSION DANS LE PAYS CONCERNÉ PERSONNEL ABENGOUROU</t>
  </si>
  <si>
    <t>MISSION DANS LE PAYS CONCERNÉ PERSONNEL BOUAKE</t>
  </si>
  <si>
    <t>MISSION DANS LE PAYS CONCERNÉ PERSONNEL KOUMASSI</t>
  </si>
  <si>
    <t>MISSION DANS LE PAYS CONCERNÉ PERSONNEL DALOA</t>
  </si>
  <si>
    <t>MISSION DANS LE PAYS CONCERNÉ PERSONNEL COCODY</t>
  </si>
  <si>
    <t>MISSION DANS LE PAYS CONCERNÉ PRESONNEL YAKRO</t>
  </si>
  <si>
    <t>MISSION DANS LE PAYS CONCERNÉ PRESONNEL YOPOUGON</t>
  </si>
  <si>
    <t>MISSION DANS LE PAYS CONCERNÉ PRESONNEL SAN-PEDRO</t>
  </si>
  <si>
    <t>MISSIONS DANS LE PAYS CONCERNE PERSONNEL AG GAGNOA</t>
  </si>
  <si>
    <t>MISSIONS DANS LE PAYS CONCERNE AGENCE KORHOGO</t>
  </si>
  <si>
    <t>MISSIONS DANS LE PAYS CONCERNE PERSONNEL BONDOUKOU</t>
  </si>
  <si>
    <t>MISSIONS DANS LE PAYS CONCERNE PERSONNEL MAN</t>
  </si>
  <si>
    <t>MISSIONS POUR FORMATION</t>
  </si>
  <si>
    <t>MISSIONS A L'ETRANGER</t>
  </si>
  <si>
    <t>MISSION À L'ETRANGER COMMERCIAUX</t>
  </si>
  <si>
    <t>MISSION PRIZE &amp; AWARDS COMMERCIAUX</t>
  </si>
  <si>
    <t>MISSIONS A L'ETRANGER CELLULE FORMATION</t>
  </si>
  <si>
    <t>RECEPTIONS</t>
  </si>
  <si>
    <t>RESTAU &amp; CAFE DIRECT° GLE</t>
  </si>
  <si>
    <t>RESTAU &amp; CAFE ABENGOUROU</t>
  </si>
  <si>
    <t>RESTAU &amp; CAFE BOUAKE</t>
  </si>
  <si>
    <t>RESTAU &amp; CAFE BIETRY</t>
  </si>
  <si>
    <t>RESTAU &amp; CAFE DALOA</t>
  </si>
  <si>
    <t>RESTAU &amp; CAFE COCODY</t>
  </si>
  <si>
    <t>RESTAU &amp; CAFE YAKRO</t>
  </si>
  <si>
    <t>RESTAU &amp; CAFE YOPOUGON</t>
  </si>
  <si>
    <t>RESTAU &amp; CAFE SAN-PEDRO</t>
  </si>
  <si>
    <t>RESTAU &amp; CAFE AGENCE GAGNOA</t>
  </si>
  <si>
    <t>RESTAU &amp; CAFE AGENCE KORHOGO</t>
  </si>
  <si>
    <t>RESTAU &amp; CAFE AGENCE BONDOUKOU</t>
  </si>
  <si>
    <t>RESTAU &amp; CAFE AGENCE MAN</t>
  </si>
  <si>
    <t>RESTAU &amp; CAFE DIRECTION COMMERCIALE</t>
  </si>
  <si>
    <t>RESTAU &amp; CAFE  CELULLE FORMATION</t>
  </si>
  <si>
    <t>CHARGES DOMICILE PDG</t>
  </si>
  <si>
    <t>COTISATIONS ORGANISMES PROFESSIONNELS</t>
  </si>
  <si>
    <t>AUTRES COTISATIONS &amp; DONS</t>
  </si>
  <si>
    <t>GIFT &amp; HOSPITALITY</t>
  </si>
  <si>
    <t>ESG - RSE</t>
  </si>
  <si>
    <t>AUTRES CHARGES ET PRODUITS DIVERS</t>
  </si>
  <si>
    <t>ANNONCE &amp; INSERTION PUBLICITAIRE</t>
  </si>
  <si>
    <t>ANNONCE &amp; INSERTION PUBLICITAIRE COMMERCIAUX</t>
  </si>
  <si>
    <t>CATALOGUES &amp; IMPRIMES PUBLICITAIRES</t>
  </si>
  <si>
    <t>FOIRES &amp; EXPOSITIONS</t>
  </si>
  <si>
    <t>CADEAUX PUBLICITAIRES</t>
  </si>
  <si>
    <t>ACTION PUBLICITAIRE</t>
  </si>
  <si>
    <t>PROM SALES MATERIAL</t>
  </si>
  <si>
    <t>CONVENTION EXPENSES</t>
  </si>
  <si>
    <t>PRIZE &amp; AWARDS</t>
  </si>
  <si>
    <t>PRIZE &amp; AWARDS PERSONNEL</t>
  </si>
  <si>
    <t>LOYER VEHICULE</t>
  </si>
  <si>
    <t>LOCATION BATIMENT</t>
  </si>
  <si>
    <t>LOCATION PANNEAU</t>
  </si>
  <si>
    <t>LOYER AGENCE ABENGOUROU</t>
  </si>
  <si>
    <t>LOYER AGENCE DALOA</t>
  </si>
  <si>
    <t>LOYER AGENCE SAN PEDRO</t>
  </si>
  <si>
    <t>LOYER AGENCE YOP BEL AIR</t>
  </si>
  <si>
    <t>LOYER KOUMASSI GRAND CARREFOUR</t>
  </si>
  <si>
    <t>LOYER AGENCE COCODY</t>
  </si>
  <si>
    <t>LOYER SCI L'AMIRAL (BUREAU ANNEXE PLATEAU)</t>
  </si>
  <si>
    <t>LOYER AGENCE GAGNOA</t>
  </si>
  <si>
    <t>LOYER AGENCE KORHOGO</t>
  </si>
  <si>
    <t>LOYER AGENCE BONDOUKOU</t>
  </si>
  <si>
    <t>LOYER AGENCE MAN</t>
  </si>
  <si>
    <t>LOYER SERVEUR</t>
  </si>
  <si>
    <t>LOCATION COMERCIALE</t>
  </si>
  <si>
    <t>LOCATION VEHICULES</t>
  </si>
  <si>
    <t>LOCATION VEHICULES DIRECTION COMMERCIALE</t>
  </si>
  <si>
    <t>LOCATION DE SALLE POUR FORMATION</t>
  </si>
  <si>
    <t>LOCATION DE SALLE POUR FORMATION  COMMERCIAUX</t>
  </si>
  <si>
    <t>AUTRES LOCATIONS</t>
  </si>
  <si>
    <t>LOYER M.TAHIRI</t>
  </si>
  <si>
    <t>LOYER ESSOMBA</t>
  </si>
  <si>
    <t>LOCATIONS MATERIEL DE BUREAU</t>
  </si>
  <si>
    <t>LOCATION MATERIEL DE BUREAU ABENGOUROU</t>
  </si>
  <si>
    <t>LOCATION MATERIEL DE BUREAU BOUAKE</t>
  </si>
  <si>
    <t>LOCATION MATERIEL DE BUREAU KOUMASSI</t>
  </si>
  <si>
    <t>0OCATION MATERIEL DE BUREAU DALOA</t>
  </si>
  <si>
    <t>LOCATION MATERIEL DE BUREAU COCODY</t>
  </si>
  <si>
    <t>LOCATION MATERIEL DE BUREAU YAMOUSSOUKRO</t>
  </si>
  <si>
    <t>LOCATION MATERIEL DE BUREAU YOPOUGON</t>
  </si>
  <si>
    <t>LOCATION MATERIEL DE BUREAU SAN-PEDRO</t>
  </si>
  <si>
    <t>LOCATIONS MATERIEL DE BUREAU AGENCE GAGNOA</t>
  </si>
  <si>
    <t>ELECTRICITE BLI</t>
  </si>
  <si>
    <t>ELECTRICITE AGENCE ABENGOUROU</t>
  </si>
  <si>
    <t>ELECTRICITE AGENCE YAMOUSSOUKRO</t>
  </si>
  <si>
    <t>ELECTRICITE AGENCE BOUAKE</t>
  </si>
  <si>
    <t>ELECTRICITE AGENCE COCODY</t>
  </si>
  <si>
    <t>ELECTRICITE SITE M'BADON</t>
  </si>
  <si>
    <t>ELECTRICITE AGENCE DE DALOA</t>
  </si>
  <si>
    <t>ELECTRICITE DEUX PLATEAUX</t>
  </si>
  <si>
    <t>ELECTRICITE PANNEAU PUBLICITAIRE</t>
  </si>
  <si>
    <t>ELECTRICITE VILLA 980 LOT 979</t>
  </si>
  <si>
    <t>ELECTRICITE  VILLA 979</t>
  </si>
  <si>
    <t>ELECTRICITE AGENCE SAN-PEDRO</t>
  </si>
  <si>
    <t>ELECTRICITE AGENCE YOPOUGON</t>
  </si>
  <si>
    <t>ELECTRICITE AGENCE BIETRY</t>
  </si>
  <si>
    <t>ELECTRICITE SCI L'AMIRAL (BUREAU ANNEXE PLATEAU)</t>
  </si>
  <si>
    <t>ELECTRICITE AGENCE GAGNOA</t>
  </si>
  <si>
    <t>ELECTRICITE AGENCE KORHOGO</t>
  </si>
  <si>
    <t>ELECTRICITE AGENCE BONDOUKOU</t>
  </si>
  <si>
    <t>ELECTRICITE AGENCE MAN</t>
  </si>
  <si>
    <t>ELECTRICITE DOMICILE</t>
  </si>
  <si>
    <t>ELECTRICITE DOMICILE CCO</t>
  </si>
  <si>
    <t>EAU  ABENGOUROU</t>
  </si>
  <si>
    <t>EAU PDG ( LOT 23IL.2 ILOT GOLF RIVIERA)</t>
  </si>
  <si>
    <t>EAU COO</t>
  </si>
  <si>
    <t>EAU SITE M'BADON</t>
  </si>
  <si>
    <t>EAU AGENCE DALOA</t>
  </si>
  <si>
    <t>EAU BRT SIT PRES VIL 9 HIBISCUS R</t>
  </si>
  <si>
    <t>EAU AGENCE SAN-PEDRO</t>
  </si>
  <si>
    <t>EAU AGENCE DE YOPOUGON</t>
  </si>
  <si>
    <t>SODECI AGENCE BIETRY</t>
  </si>
  <si>
    <t>EAU DOMICILE DGA</t>
  </si>
  <si>
    <t>EAU AGENCE BOUAKE</t>
  </si>
  <si>
    <t>EAU AGENCE YAMOUSSOUKRO</t>
  </si>
  <si>
    <t>SODECI AGENCE GAGNOA</t>
  </si>
  <si>
    <t>SODECI AGENCE KORHOGO</t>
  </si>
  <si>
    <t>SODECI AGENCE BONDOUKOU</t>
  </si>
  <si>
    <t>SODECI AGENCE MAN</t>
  </si>
  <si>
    <t>EAU (APPRO FONTAINE )</t>
  </si>
  <si>
    <t>AUTRES CONSOMMATIONS EN EAU</t>
  </si>
  <si>
    <t>ENTRETIEN LOCAUX PROFESSIONNELS</t>
  </si>
  <si>
    <t>ENTRETIEN SITES</t>
  </si>
  <si>
    <t>ENTRETIEN MAT ET MOB ABENGOUROU</t>
  </si>
  <si>
    <t>ENTRETIEN MAT ET MOB SAN PEDRO</t>
  </si>
  <si>
    <t>ENTRETIEN MAT ET MOB DALOA</t>
  </si>
  <si>
    <t>ENTRETIEN MAT&amp;MOB,LOCAUX AGENCE DE YOPOUGON</t>
  </si>
  <si>
    <t>ENTRETIEN,MAT&amp;MOB KOUMASSI</t>
  </si>
  <si>
    <t>ENTRETIEN, MAT&amp;MOB COCODY</t>
  </si>
  <si>
    <t>ENTRETIEN, MAT&amp;MOB YAMOUSSOUKRO</t>
  </si>
  <si>
    <t>ENTRETIEN, MAT&amp;MOB BOUAKÉ</t>
  </si>
  <si>
    <t>ENTRETIEN, MAT &amp; MOB GAGNOA</t>
  </si>
  <si>
    <t>ENTRETIEN, MAT &amp; MOB KORHOGO</t>
  </si>
  <si>
    <t>ENTRETIEN, MAT &amp; MOB BONDOUKOU</t>
  </si>
  <si>
    <t>ENTRETIEN, MAT &amp; MOB MAN</t>
  </si>
  <si>
    <t>GARDIENAGE SIEGE</t>
  </si>
  <si>
    <t>GARDIENAGE DOMICILE</t>
  </si>
  <si>
    <t>GARDIENNAGE AGENCES</t>
  </si>
  <si>
    <t>GARDIENNAGE ABENGOUROU</t>
  </si>
  <si>
    <t>GARDIENNAGE BOUAKE</t>
  </si>
  <si>
    <t>GARDIENNAGE BIETRY</t>
  </si>
  <si>
    <t>GARDIENNAGE DALOA</t>
  </si>
  <si>
    <t>GARDIENNAGE COCODY</t>
  </si>
  <si>
    <t>GARDIENNAGE YAMOUSSOUKRO</t>
  </si>
  <si>
    <t>GARDIENNAGE YOPOUGON</t>
  </si>
  <si>
    <t>GARDIENNAGE SAN - PEDRO</t>
  </si>
  <si>
    <t>GARDIENNAGE AGENCE GAGNOA</t>
  </si>
  <si>
    <t>AGENTS DE MAISON</t>
  </si>
  <si>
    <t>GARDIENNAGE DES SITES DE BELIFE</t>
  </si>
  <si>
    <t>ENTRETIEN SCI L'AMIRAL (BUREAU ANNEXE PLATEAU)</t>
  </si>
  <si>
    <t>PRODUITS D'ENTRETIEN SCI L'AMIRAL (BUREAU ANNEXE</t>
  </si>
  <si>
    <t>PRODUITS D'ENTRETIEN GAGNOA</t>
  </si>
  <si>
    <t>FRAIS DE LOGEMENT (ENTRETIEN)</t>
  </si>
  <si>
    <t>CHARGE D'AMENAGEMENTS SIEGE</t>
  </si>
  <si>
    <t>PRODUITS DIVERS D'ENTRETIEN DU SIEGE</t>
  </si>
  <si>
    <t>PRODUITS DIVERS D'ENTRETIEN YAMOUSSOUKRO</t>
  </si>
  <si>
    <t>PRODUIT DIVERS D'ENTRETIEN SAN PEDRO</t>
  </si>
  <si>
    <t>PRODUITS DIVERS D'ENTRETIEN DES DOMICILES</t>
  </si>
  <si>
    <t>PRODUIT DIVERS D'ENTRETIEN ABENGOUROU</t>
  </si>
  <si>
    <t>PRODUIT D'ENTRETIEN YOPOUGON</t>
  </si>
  <si>
    <t>PRODUIT D'ENTRETIEN BIETRY</t>
  </si>
  <si>
    <t>PRODUIT D'ENTRETIEN COCODY</t>
  </si>
  <si>
    <t>PRODUITS DIVERS D'ENTRETIEN BOUAKE</t>
  </si>
  <si>
    <t>PRODUIT D'ENTRETIEN DALOA</t>
  </si>
  <si>
    <t>PRODUITS D'ENTRETIEN KORHOGO</t>
  </si>
  <si>
    <t>PRODUITS D'ENTRETIEN BOUDOUKOU</t>
  </si>
  <si>
    <t>PRODUITS D'ENTRETIEN MAN</t>
  </si>
  <si>
    <t>PRIMES D'ASSURANCE DE L'ENTREPRISE</t>
  </si>
  <si>
    <t>PETIT MATERIEL LOCATION COMMERCIAL</t>
  </si>
  <si>
    <t>PRIMES D'ASSURANCE AGENCES ( MULTIRISQUE PROF)</t>
  </si>
  <si>
    <t>MOBILIER ET PETIT MATERIEL DOMICILE</t>
  </si>
  <si>
    <t>MOBILIER ET PETIT MATERIEL</t>
  </si>
  <si>
    <t>ASSURANCE RESIDENCE</t>
  </si>
  <si>
    <t>MATÉRIEL DE BUREAU</t>
  </si>
  <si>
    <t>MOBILIER DE BUREAU</t>
  </si>
  <si>
    <t>ENTRETIEN &amp; REPARATION MATERIELS DE BUREAU</t>
  </si>
  <si>
    <t>ENTRETIEN DE PANNEAU PUBLICITAIRE</t>
  </si>
  <si>
    <t>CITELCOM TEL FAX BLI</t>
  </si>
  <si>
    <t>TELEPHONNE MOBILE</t>
  </si>
  <si>
    <t>TEL MOBILE DIR. MARKETING</t>
  </si>
  <si>
    <t>COMMUNICATION ADMISTRATEUR PROVISOIRE</t>
  </si>
  <si>
    <t>FRAIS DE COMMUNICATION DE MME FIBERISIMA</t>
  </si>
  <si>
    <t>TELEPHONE MOBILE COMMERCIAUX</t>
  </si>
  <si>
    <t>CITELCOM ALLEN ROOSVELT</t>
  </si>
  <si>
    <t>TELEPHONNE MOBILE COMMERCIAUX</t>
  </si>
  <si>
    <t>CITELCOM 32 78 71 14 DALOA</t>
  </si>
  <si>
    <t>CITELCOM 32 78 79 14 DALOA</t>
  </si>
  <si>
    <t>CITELCOM ABENGOUROU</t>
  </si>
  <si>
    <t>CITELCOM YOPOUGON</t>
  </si>
  <si>
    <t>CITELCOM KOUMASSI GRAND CARREFOUR</t>
  </si>
  <si>
    <t>FRAIS DE TEL.DOMICILE</t>
  </si>
  <si>
    <t>INTERNET</t>
  </si>
  <si>
    <t>INTERNET DOMICILE PDG</t>
  </si>
  <si>
    <t>INTERNET DOMICILE DGA</t>
  </si>
  <si>
    <t>INTERNET ABENGOUROU</t>
  </si>
  <si>
    <t>INTERNET BOUAKE</t>
  </si>
  <si>
    <t>INTERNET KOUMASSI</t>
  </si>
  <si>
    <t>INTERNET DALOA</t>
  </si>
  <si>
    <t>INTERNET COCODY</t>
  </si>
  <si>
    <t>INTERNET YOAMOUSSOUKRO</t>
  </si>
  <si>
    <t>INTERNET YOPOUGON</t>
  </si>
  <si>
    <t>INTERNET SAN-PEDRO</t>
  </si>
  <si>
    <t>INTERNET AGENCE GAGNOA</t>
  </si>
  <si>
    <t>INTERNET AGENCE KORHOGO</t>
  </si>
  <si>
    <t>INTERNET AGENCE BONDOUGOU</t>
  </si>
  <si>
    <t>INTERNET AGENCE MAN</t>
  </si>
  <si>
    <t>INTERNET SCI L'AMIRAL (BUREAU ANNEXE PLATEAU)</t>
  </si>
  <si>
    <t>INTERNET DOMICILE</t>
  </si>
  <si>
    <t>LEGAL RETAINER FEES</t>
  </si>
  <si>
    <t>FRAIS D'ABONNEMENT CANAL HORIZON</t>
  </si>
  <si>
    <t>FRAIS D'ABONNEMENT CANAL HORIZON DES DOMICILES</t>
  </si>
  <si>
    <t>CABLES TERRITORIAL</t>
  </si>
  <si>
    <t>PRESTATIONS DE SERVICES</t>
  </si>
  <si>
    <t>PRESTATION MME FIBERISMA</t>
  </si>
  <si>
    <t>PRESTATION DE SERVICE PERSONNEL INTERMEDIAIRES</t>
  </si>
  <si>
    <t>COURRIERS DHL</t>
  </si>
  <si>
    <t>COURRIER POSTE</t>
  </si>
  <si>
    <t>COURRIER AGENCE</t>
  </si>
  <si>
    <t>COURRIER ABENGOUROU</t>
  </si>
  <si>
    <t>COURRIER DALOA</t>
  </si>
  <si>
    <t>COURRIER SAN PEDRO</t>
  </si>
  <si>
    <t>COURRIER BLI</t>
  </si>
  <si>
    <t>COURRIER YAMOUSSOUKRO</t>
  </si>
  <si>
    <t>COURRIER BOUAKE</t>
  </si>
  <si>
    <t>COURRIER KOUMASSI</t>
  </si>
  <si>
    <t>COURRIER COCODY</t>
  </si>
  <si>
    <t>COURRIER YOPOUGON</t>
  </si>
  <si>
    <t>COURRIERS GAGNOA</t>
  </si>
  <si>
    <t>COURRIERS KORHOGO</t>
  </si>
  <si>
    <t>COURRIERS BOUDOUKOU</t>
  </si>
  <si>
    <t>COURRIERS MAN</t>
  </si>
  <si>
    <t>FRAIS D'EXPEDITION ORANGE MONEY</t>
  </si>
  <si>
    <t>ISMS</t>
  </si>
  <si>
    <t>FORMATION PROFSSIONNELLE ET CONTINUE</t>
  </si>
  <si>
    <t>FORMATION COMMERCIAUX</t>
  </si>
  <si>
    <t>IMPRIMES &amp; FOURNITURES DE BUREAU BLI</t>
  </si>
  <si>
    <t>IMPRIMÉS FOURNITURES BUREAU DIRECTION COMMERCIALE</t>
  </si>
  <si>
    <t>IMPRIMÉ FOURNITURE BUREAU DIRECTION TECHNIQUE</t>
  </si>
  <si>
    <t>FOURNITURE DE BUREAU ABENGOUROU</t>
  </si>
  <si>
    <t>FOURNITURE DE BUREAU SAN PEDRO</t>
  </si>
  <si>
    <t>FOURNITURE DE BUREAU DALOA</t>
  </si>
  <si>
    <t>IMPRIMES &amp; FOURNITURES DE BUREAU YAKRO</t>
  </si>
  <si>
    <t>IMPRIMES &amp; FOURNITURES DE BUREAU BOUAKE</t>
  </si>
  <si>
    <t>IMPRIMES &amp; FOURNITURES DE BUREAU BIETRY</t>
  </si>
  <si>
    <t>IMPRIMES &amp; FOURNITURES DE BUREAU COCODY</t>
  </si>
  <si>
    <t>IMPRIMES &amp; FOURNITURES DE BUREAU YOPOUGON</t>
  </si>
  <si>
    <t>IMPRIMES &amp; FOURNITURES DE BUREAU GAGNOA</t>
  </si>
  <si>
    <t>IMPRIMES &amp; FOURNITURES DE BUREAU KORHOGO</t>
  </si>
  <si>
    <t>IMPRIMES &amp; FOURNITURES DE BUREAU BOUDOUKOU</t>
  </si>
  <si>
    <t>IMPRIMES &amp; FOURNITURES DE BUREAU MAN</t>
  </si>
  <si>
    <t>IMPRIME &amp; FOURNITURES DE BUREAU ADMINISTATION PROV</t>
  </si>
  <si>
    <t>STATION AND SUPPLIES</t>
  </si>
  <si>
    <t>ABONNEMENTS REVUES &amp; JOURNAUX</t>
  </si>
  <si>
    <t>OUVRAGES PROFESSIONNELS</t>
  </si>
  <si>
    <t>MISC OFFICE EXPENSES</t>
  </si>
  <si>
    <t>ENTRETIEN &amp; REPARATION MOBILERS DE BUREAU</t>
  </si>
  <si>
    <t>EQUIP MAINT /R ORD</t>
  </si>
  <si>
    <t>IMPRIMES &amp; FOURNITURES INFORMATIQUES</t>
  </si>
  <si>
    <t>ACESSOIRES INFORMATIQUE</t>
  </si>
  <si>
    <t>FOURNITURES INFORMATIQUES &amp; DIVERS</t>
  </si>
  <si>
    <t>SOFTWARE EXPENSES</t>
  </si>
  <si>
    <t>MAINTENANCE INFORMATIQUE</t>
  </si>
  <si>
    <t>HONORAIRES AVOCATS</t>
  </si>
  <si>
    <t>HONORAIRES NOTAIRES</t>
  </si>
  <si>
    <t>HONORAIRE MEDICAL</t>
  </si>
  <si>
    <t>HONORAIRES COMPTABLES</t>
  </si>
  <si>
    <t>ASSISTANCE FISCALE</t>
  </si>
  <si>
    <t>HONORAIRES ACTUAIRES</t>
  </si>
  <si>
    <t>HONORAIRE MEDIATION</t>
  </si>
  <si>
    <t>HONORAIRES DIVERS</t>
  </si>
  <si>
    <t>FRAIS MEDICAUX ET BOITE A PHARMACIE DU PERSONEL</t>
  </si>
  <si>
    <t>ETUDES,RECHERCHES ET DOCUMENTATION TECHNIQUE</t>
  </si>
  <si>
    <t>ITAS FEES</t>
  </si>
  <si>
    <t>ITAS CSA DP CHARGES</t>
  </si>
  <si>
    <t>SERVICES RENDUS PAR LES BANQUES</t>
  </si>
  <si>
    <t>INTERET SUR EMPRUNT</t>
  </si>
  <si>
    <t>INTERETS DES COMPTES ET DEPOTS ESPECES REASSURANCE</t>
  </si>
  <si>
    <t>FRAIS SUR DAT</t>
  </si>
  <si>
    <t>FRAIS DE CONNEXION BANCAIRE</t>
  </si>
  <si>
    <t>FRAIS SUR PRELEVEMENTS BANCAIRES</t>
  </si>
  <si>
    <t>POURBOIRES &amp; ETRENNES</t>
  </si>
  <si>
    <t>FRAIS SUR TITRES</t>
  </si>
  <si>
    <t>FRAIS D'ACHAT DES TITRES</t>
  </si>
  <si>
    <t>PENALTIES LATE FILING TAX</t>
  </si>
  <si>
    <t>IMPOTS FONCIERS &amp; TAXES FONCIERES</t>
  </si>
  <si>
    <t>MISC EXPENSES</t>
  </si>
  <si>
    <t>HO EXP CHARGES TO BRANCH</t>
  </si>
  <si>
    <t>HO EXP CHARGES TO  BRANCH PA</t>
  </si>
  <si>
    <t xml:space="preserve"> LITIGES SAISIE ARRET</t>
  </si>
  <si>
    <t>FRAIS D'ACTES</t>
  </si>
  <si>
    <t>FRAIS DE CONTENTIEUX DE PRIMES</t>
  </si>
  <si>
    <t>AUTRES FRAIS DE CONTENTIEUX</t>
  </si>
  <si>
    <t>LITIGES SAISIE ARRET</t>
  </si>
  <si>
    <t>FRAIS DE RECRUTE. NOUVEAUX EMPLOYEE</t>
  </si>
  <si>
    <t>DOTATION PROVISION IMPOT ( CRONTROL FISCAL)</t>
  </si>
  <si>
    <t>DOTATION PROVISION CHARGE SOCIALE (CONTROLE CNPS)</t>
  </si>
  <si>
    <t>DOTATION AMORT MOBILIERS ET MATERIEL DE BUREAU</t>
  </si>
  <si>
    <t>DOTATION AMORT MATERIEL ET MOBILIER DE MAISON</t>
  </si>
  <si>
    <t>DOTATION AUX PROVISIONS POUR PREVOYANCE ET CONGES</t>
  </si>
  <si>
    <t>DOTAT° AMORT. MAT TRANSP.</t>
  </si>
  <si>
    <t>DOTATION AMORT MATERIEL TRANSPORT COMMERCIAUX</t>
  </si>
  <si>
    <t>DOTAT° AMORT. MAT. INFOR.</t>
  </si>
  <si>
    <t>PROVISIONS POUR REASSURANCE</t>
  </si>
  <si>
    <t>DOTATION AMORTISSEMENT BATIMENT</t>
  </si>
  <si>
    <t>DOTATION AUX AMORT.AG.AM.INST.</t>
  </si>
  <si>
    <t>DOTATION AMORT AGST AMGT INST AGENCE ABENGOUROU</t>
  </si>
  <si>
    <t>DOTATION AMORT AGST AMGT INST AGENCE BOUAKE</t>
  </si>
  <si>
    <t>DOTATION AMORT AGST AMGT INST AGENCE KOUMASSI</t>
  </si>
  <si>
    <t>DOTATION AMORT AGST AMGT INST AGENCE DALOA</t>
  </si>
  <si>
    <t>DOTATION AMORT AGST AMGT INST AGENCE COCODY</t>
  </si>
  <si>
    <t>DOTATION AMORT AGST AMGT INST AGENCE YAMOUSSOUKRO</t>
  </si>
  <si>
    <t>DOTATION AMORT AGST AMGT INST AGENCE YOPOUGON</t>
  </si>
  <si>
    <t>DOTATION AMORT AGST AMGT INST AGENCE SAN-PEDRO</t>
  </si>
  <si>
    <t>DOTATION AUX AMORT.AG.AM.INST. AGENCE GAGNOA</t>
  </si>
  <si>
    <t>DOTATION AUX AMORT.AG.AM.INST. AGENCE KORHOGO</t>
  </si>
  <si>
    <t>DOTATION AUX AMORT.AG.AM.INST. AGENCE BONDOUKOU</t>
  </si>
  <si>
    <t>DOTATION AUX AMORT.AG.AM.INST. AGENCE MAN</t>
  </si>
  <si>
    <t>DOTATION AUX AMORT.AG.AM.INST. SCI L'AMIRAL</t>
  </si>
  <si>
    <t>DOTATIONS AUX PROVISIONS DES LOGICIELS</t>
  </si>
  <si>
    <t>DOTAT° AMORT. FRAIS DE CONST.</t>
  </si>
  <si>
    <t>DOTATION AUX AMORTISSEMENTS DES FRAIS D'ETABLISSEM</t>
  </si>
  <si>
    <t>DOTATION AUX PROVISIONS POUR TITRES</t>
  </si>
  <si>
    <t>DOTATION AUX PROVISIONS POUR IMMOS INCORPORELLES</t>
  </si>
  <si>
    <t>DOTATIONS AUX PROV PR DEPRECIATION DEBITEUR DIVERS</t>
  </si>
  <si>
    <t>PROVISIONS POUR DEPRECIATION DES IMMOS FINANCIERES</t>
  </si>
  <si>
    <t>PROVISION GLOBALE DE GESTION (PDG) CHARGE</t>
  </si>
  <si>
    <t>DOTATIONS AUX PROVISIONS POUR LITIGES</t>
  </si>
  <si>
    <t>RESULTAT D EXPLOITATION</t>
  </si>
  <si>
    <t>IMPOTS SUR BENEFICES</t>
  </si>
  <si>
    <t>CHARGES DIVERS IMPUTABLE A DES EXERCICES ANTERIEUR</t>
  </si>
  <si>
    <t>RESULTAT EN INSTANCE D'AFFECTATION</t>
  </si>
  <si>
    <t>PRIX DE CESSION DES ELEMENTS D'ACTIF</t>
  </si>
  <si>
    <t>RESULTATS SUR CESSIONS DES OBLIGATIONS</t>
  </si>
  <si>
    <t>RESULTAS SUR CESSIONS DES ACTIONS</t>
  </si>
  <si>
    <t>PERTES SUR CREANCES</t>
  </si>
  <si>
    <t>PRODUITS DIVERS IMPUTABLES AUX EXERCICES ANTREIEUR</t>
  </si>
  <si>
    <t>REPRISE SUR PROVISION DES CPTE DE SINISTRE ET MATU</t>
  </si>
  <si>
    <t>REPRISE DE PROVISION DES COMPTES DIVERS</t>
  </si>
  <si>
    <t>REPRISE DE PROVISION SUR COMPTES TITRES</t>
  </si>
  <si>
    <t>REPRISE SUR PROVISION MATHEMATIQUE</t>
  </si>
  <si>
    <t>CHARGES ET PRODUITS  EXERCICES ANTERIEURS</t>
  </si>
  <si>
    <t>PERTES ET PROFITS EXCEPTIONNELS</t>
  </si>
  <si>
    <t>TEMPORARY ACCOUNT CLEAN DUPLICATES ENTRIES 2090000</t>
  </si>
  <si>
    <t>'A02711</t>
  </si>
  <si>
    <t>ACCOUNT NOT FOUND   ADDED</t>
  </si>
  <si>
    <t>(vide)</t>
  </si>
  <si>
    <t>Total général</t>
  </si>
  <si>
    <t>mmmm</t>
  </si>
  <si>
    <t>mmmmm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</si>
</sst>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_-;\-* #,##0_-;_-* &quot;-&quot;_-;_-@_-"/>
    <numFmt numFmtId="165" formatCode="#,##0.00\ _€"/>
    <numFmt numFmtId="166" formatCode="_-* #,##0.00\ _€_-;\-* #,##0.00\ _€_-;_-* &quot;-&quot;??\ _€_-;_-@_-"/>
    <numFmt numFmtId="167" formatCode="#,##0.00_ ;\-#,##0.00\ "/>
    <numFmt numFmtId="168" formatCode="#,##0_ ;\-#,##0\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name val="Century Gothic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10"/>
      <name val="Century Gothic"/>
      <family val="2"/>
    </font>
    <font>
      <b/>
      <sz val="12"/>
      <color indexed="17"/>
      <name val="Century Gothic"/>
      <family val="2"/>
    </font>
    <font>
      <b/>
      <sz val="12"/>
      <color indexed="12"/>
      <name val="Century Gothic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3" fillId="0" borderId="0"/>
    <xf numFmtId="0" fontId="1" fillId="0" borderId="0"/>
    <xf numFmtId="166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1" fillId="0" borderId="0"/>
  </cellStyleXfs>
  <cellXfs count="71">
    <xf numFmtId="0" fontId="0" fillId="0" borderId="0" xfId="0"/>
    <xf numFmtId="0" fontId="3" fillId="0" borderId="0" xfId="1"/>
    <xf numFmtId="165" fontId="4" fillId="0" borderId="9" xfId="1" applyNumberFormat="1" applyFont="1" applyBorder="1" applyAlignment="1">
      <alignment horizontal="center" vertical="center"/>
    </xf>
    <xf numFmtId="165" fontId="4" fillId="0" borderId="10" xfId="1" applyNumberFormat="1" applyFont="1" applyBorder="1" applyAlignment="1">
      <alignment horizontal="center" vertical="center"/>
    </xf>
    <xf numFmtId="1" fontId="5" fillId="0" borderId="13" xfId="2" applyNumberFormat="1" applyFont="1" applyBorder="1"/>
    <xf numFmtId="0" fontId="6" fillId="0" borderId="14" xfId="1" applyFont="1" applyBorder="1"/>
    <xf numFmtId="4" fontId="5" fillId="0" borderId="15" xfId="2" applyNumberFormat="1" applyFont="1" applyBorder="1"/>
    <xf numFmtId="4" fontId="6" fillId="0" borderId="15" xfId="1" applyNumberFormat="1" applyFont="1" applyBorder="1"/>
    <xf numFmtId="167" fontId="6" fillId="0" borderId="15" xfId="3" applyNumberFormat="1" applyFont="1" applyFill="1" applyBorder="1"/>
    <xf numFmtId="167" fontId="6" fillId="0" borderId="16" xfId="3" applyNumberFormat="1" applyFont="1" applyFill="1" applyBorder="1"/>
    <xf numFmtId="0" fontId="6" fillId="0" borderId="13" xfId="1" applyFont="1" applyBorder="1"/>
    <xf numFmtId="1" fontId="6" fillId="0" borderId="14" xfId="1" applyNumberFormat="1" applyFont="1" applyBorder="1"/>
    <xf numFmtId="1" fontId="5" fillId="0" borderId="15" xfId="2" applyNumberFormat="1" applyFont="1" applyBorder="1"/>
    <xf numFmtId="0" fontId="7" fillId="0" borderId="15" xfId="2" applyFont="1" applyBorder="1"/>
    <xf numFmtId="1" fontId="5" fillId="0" borderId="14" xfId="2" applyNumberFormat="1" applyFont="1" applyBorder="1"/>
    <xf numFmtId="164" fontId="6" fillId="0" borderId="14" xfId="4" applyFont="1" applyFill="1" applyBorder="1"/>
    <xf numFmtId="4" fontId="6" fillId="0" borderId="15" xfId="5" applyNumberFormat="1" applyFont="1" applyBorder="1"/>
    <xf numFmtId="0" fontId="7" fillId="0" borderId="0" xfId="2" applyFont="1"/>
    <xf numFmtId="1" fontId="6" fillId="0" borderId="13" xfId="1" applyNumberFormat="1" applyFont="1" applyBorder="1"/>
    <xf numFmtId="4" fontId="5" fillId="0" borderId="14" xfId="2" applyNumberFormat="1" applyFont="1" applyBorder="1"/>
    <xf numFmtId="0" fontId="5" fillId="0" borderId="15" xfId="2" applyFont="1" applyBorder="1"/>
    <xf numFmtId="167" fontId="6" fillId="0" borderId="17" xfId="3" applyNumberFormat="1" applyFont="1" applyFill="1" applyBorder="1"/>
    <xf numFmtId="0" fontId="6" fillId="0" borderId="18" xfId="1" applyFont="1" applyBorder="1"/>
    <xf numFmtId="0" fontId="6" fillId="0" borderId="19" xfId="1" applyFont="1" applyBorder="1"/>
    <xf numFmtId="4" fontId="6" fillId="0" borderId="20" xfId="1" applyNumberFormat="1" applyFont="1" applyBorder="1"/>
    <xf numFmtId="167" fontId="6" fillId="0" borderId="20" xfId="3" applyNumberFormat="1" applyFont="1" applyFill="1" applyBorder="1"/>
    <xf numFmtId="1" fontId="6" fillId="0" borderId="13" xfId="5" applyNumberFormat="1" applyFont="1" applyBorder="1"/>
    <xf numFmtId="0" fontId="6" fillId="0" borderId="15" xfId="5" applyFont="1" applyBorder="1"/>
    <xf numFmtId="4" fontId="6" fillId="0" borderId="15" xfId="2" applyNumberFormat="1" applyFont="1" applyBorder="1"/>
    <xf numFmtId="1" fontId="6" fillId="0" borderId="13" xfId="6" applyNumberFormat="1" applyFont="1" applyBorder="1"/>
    <xf numFmtId="4" fontId="6" fillId="0" borderId="15" xfId="6" applyNumberFormat="1" applyFont="1" applyBorder="1"/>
    <xf numFmtId="1" fontId="9" fillId="0" borderId="21" xfId="1" applyNumberFormat="1" applyFont="1" applyBorder="1" applyAlignment="1">
      <alignment vertical="center"/>
    </xf>
    <xf numFmtId="1" fontId="9" fillId="0" borderId="22" xfId="1" applyNumberFormat="1" applyFont="1" applyBorder="1" applyAlignment="1">
      <alignment vertical="center"/>
    </xf>
    <xf numFmtId="0" fontId="9" fillId="0" borderId="23" xfId="1" applyFont="1" applyBorder="1" applyAlignment="1">
      <alignment vertical="center"/>
    </xf>
    <xf numFmtId="167" fontId="9" fillId="0" borderId="24" xfId="3" applyNumberFormat="1" applyFont="1" applyBorder="1" applyAlignment="1">
      <alignment vertical="center"/>
    </xf>
    <xf numFmtId="167" fontId="10" fillId="0" borderId="24" xfId="3" applyNumberFormat="1" applyFont="1" applyBorder="1" applyAlignment="1">
      <alignment vertical="center"/>
    </xf>
    <xf numFmtId="167" fontId="11" fillId="0" borderId="24" xfId="3" applyNumberFormat="1" applyFont="1" applyBorder="1" applyAlignment="1">
      <alignment vertical="center"/>
    </xf>
    <xf numFmtId="167" fontId="3" fillId="0" borderId="0" xfId="1" applyNumberFormat="1"/>
    <xf numFmtId="167" fontId="12" fillId="2" borderId="0" xfId="3" applyNumberFormat="1" applyFont="1" applyFill="1"/>
    <xf numFmtId="167" fontId="13" fillId="3" borderId="0" xfId="3" applyNumberFormat="1" applyFont="1" applyFill="1" applyAlignment="1">
      <alignment horizontal="center"/>
    </xf>
    <xf numFmtId="3" fontId="2" fillId="4" borderId="0" xfId="2" applyNumberFormat="1" applyFont="1" applyFill="1"/>
    <xf numFmtId="3" fontId="2" fillId="0" borderId="0" xfId="2" applyNumberFormat="1" applyFont="1"/>
    <xf numFmtId="168" fontId="0" fillId="0" borderId="0" xfId="3" applyNumberFormat="1" applyFont="1"/>
    <xf numFmtId="167" fontId="0" fillId="0" borderId="0" xfId="3" applyNumberFormat="1" applyFont="1"/>
    <xf numFmtId="168" fontId="0" fillId="0" borderId="0" xfId="3" applyNumberFormat="1" applyFont="1" applyAlignment="1">
      <alignment horizontal="right"/>
    </xf>
    <xf numFmtId="167" fontId="0" fillId="0" borderId="0" xfId="3" applyNumberFormat="1" applyFont="1" applyFill="1"/>
    <xf numFmtId="167" fontId="0" fillId="5" borderId="0" xfId="3" applyNumberFormat="1" applyFont="1" applyFill="1"/>
    <xf numFmtId="1" fontId="5" fillId="0" borderId="13" xfId="7" applyNumberFormat="1" applyFont="1" applyBorder="1"/>
    <xf numFmtId="4" fontId="5" fillId="0" borderId="15" xfId="7" applyNumberFormat="1" applyFont="1" applyBorder="1"/>
    <xf numFmtId="1" fontId="5" fillId="0" borderId="15" xfId="7" applyNumberFormat="1" applyFont="1" applyBorder="1"/>
    <xf numFmtId="0" fontId="7" fillId="0" borderId="15" xfId="7" applyFont="1" applyBorder="1"/>
    <xf numFmtId="1" fontId="5" fillId="0" borderId="14" xfId="7" applyNumberFormat="1" applyFont="1" applyBorder="1"/>
    <xf numFmtId="0" fontId="7" fillId="0" borderId="0" xfId="7" applyFont="1"/>
    <xf numFmtId="0" fontId="5" fillId="0" borderId="15" xfId="7" applyFont="1" applyBorder="1"/>
    <xf numFmtId="4" fontId="5" fillId="0" borderId="14" xfId="7" applyNumberFormat="1" applyFont="1" applyBorder="1"/>
    <xf numFmtId="0" fontId="7" fillId="0" borderId="0" xfId="8" applyFont="1"/>
    <xf numFmtId="4" fontId="6" fillId="0" borderId="15" xfId="8" applyNumberFormat="1" applyFont="1" applyBorder="1"/>
    <xf numFmtId="165" fontId="4" fillId="0" borderId="6" xfId="1" applyNumberFormat="1" applyFont="1" applyBorder="1" applyAlignment="1">
      <alignment horizontal="center" vertical="center"/>
    </xf>
    <xf numFmtId="165" fontId="4" fillId="0" borderId="12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1" xfId="1" applyFont="1" applyBorder="1" applyAlignment="1">
      <alignment horizontal="right" vertical="center"/>
    </xf>
    <xf numFmtId="0" fontId="4" fillId="0" borderId="7" xfId="1" applyFont="1" applyBorder="1" applyAlignment="1">
      <alignment horizontal="right" vertical="center"/>
    </xf>
    <xf numFmtId="0" fontId="4" fillId="0" borderId="2" xfId="1" applyFont="1" applyBorder="1" applyAlignment="1">
      <alignment vertical="center"/>
    </xf>
    <xf numFmtId="0" fontId="4" fillId="0" borderId="8" xfId="1" applyFont="1" applyBorder="1" applyAlignment="1">
      <alignment vertical="center"/>
    </xf>
    <xf numFmtId="165" fontId="4" fillId="0" borderId="2" xfId="1" applyNumberFormat="1" applyFont="1" applyBorder="1" applyAlignment="1">
      <alignment horizontal="center" vertical="center"/>
    </xf>
    <xf numFmtId="165" fontId="4" fillId="0" borderId="8" xfId="1" applyNumberFormat="1" applyFont="1" applyBorder="1" applyAlignment="1">
      <alignment horizontal="center" vertical="center"/>
    </xf>
    <xf numFmtId="165" fontId="4" fillId="0" borderId="3" xfId="1" applyNumberFormat="1" applyFont="1" applyBorder="1" applyAlignment="1">
      <alignment horizontal="center" vertical="center"/>
    </xf>
    <xf numFmtId="165" fontId="4" fillId="0" borderId="4" xfId="1" applyNumberFormat="1" applyFont="1" applyBorder="1" applyAlignment="1">
      <alignment horizontal="center" vertical="center"/>
    </xf>
    <xf numFmtId="165" fontId="4" fillId="0" borderId="5" xfId="1" applyNumberFormat="1" applyFont="1" applyBorder="1" applyAlignment="1">
      <alignment horizontal="center" vertical="center" wrapText="1"/>
    </xf>
    <xf numFmtId="165" fontId="4" fillId="0" borderId="11" xfId="1" applyNumberFormat="1" applyFont="1" applyBorder="1" applyAlignment="1">
      <alignment horizontal="center" vertical="center" wrapText="1"/>
    </xf>
  </cellXfs>
  <cellStyles count="9">
    <cellStyle name="Milliers [0] 2" xfId="4" xr:uid="{0C6F7A34-2F30-418A-AA4D-6742DC697D74}"/>
    <cellStyle name="Milliers 2" xfId="3" xr:uid="{F263FEDB-C742-4E49-9AED-A89F460F21FC}"/>
    <cellStyle name="Normal" xfId="0" builtinId="0"/>
    <cellStyle name="Normal - Style1 10 2" xfId="1" xr:uid="{DE8717DE-27D8-4FA2-AB55-764CF956A714}"/>
    <cellStyle name="Normal 118 2" xfId="6" xr:uid="{9FFB64D3-0454-4F4F-8F53-A07583E827B8}"/>
    <cellStyle name="Normal 119 2" xfId="5" xr:uid="{4322AFE0-B042-443C-B57A-39174726E621}"/>
    <cellStyle name="Normal 122 14 2" xfId="8" xr:uid="{05B742FD-BC1C-42B4-BA96-CEB0C5EEB4B8}"/>
    <cellStyle name="Normal 122 15" xfId="2" xr:uid="{743CDF99-06B4-4928-9A25-04DDAF906ED2}"/>
    <cellStyle name="Normal 140 2" xfId="7" xr:uid="{99083527-E283-4052-998D-37AD66FA4A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metricsdecisions-my.sharepoint.com/personal/wendkouni_metric-decision_com/Documents/Documents/Metrics%20&amp;%20Decisions/Etudes/Entreprise/2024/BBU/Projet%201%20-%20PRUBELIFE/Work%20-%20Projet%20Data%20Intelligence/DATA/For_double_run/M&amp;D_Processing/GL_Immo_DAT_CA_08-1124%20-%20vF.xlsx" TargetMode="External"/><Relationship Id="rId2" Type="http://schemas.microsoft.com/office/2019/04/relationships/externalLinkLongPath" Target="/personal/wendkouni_metric-decision_com/Documents/Documents/Metrics%20&amp;%20Decisions/Etudes/Entreprise/2024/BBU/Projet%201%20-%20PRUBELIFE/Work%20-%20Projet%20Data%20Intelligence/DATA/For_double_run/M&amp;D_Processing/GL_Immo_DAT_CA_08-1124%20-%20vF.xlsx?F8FC1EB5" TargetMode="External"/><Relationship Id="rId1" Type="http://schemas.openxmlformats.org/officeDocument/2006/relationships/externalLinkPath" Target="file:///F8FC1EB5/GL_Immo_DAT_CA_08-1124%20-%20v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Immos fin_0824"/>
      <sheetName val="Immos fin_0924"/>
      <sheetName val="Immos fin_1024"/>
      <sheetName val="Immos fin_1124"/>
      <sheetName val="DAT0824"/>
      <sheetName val="DAT0924"/>
      <sheetName val="DAT1024"/>
      <sheetName val="DAT1124"/>
      <sheetName val="CA_Cptes Annuels"/>
      <sheetName val="CA_Codes"/>
      <sheetName val="Classification_PNGRID"/>
      <sheetName val="GLS 2024_08"/>
      <sheetName val="GLS 2024_09"/>
      <sheetName val="GLS 2024_10"/>
      <sheetName val="GLS 2024_1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9A89D-A97E-774B-9272-E685A576FEA0}">
  <dimension ref="A1:H2056"/>
  <sheetViews>
    <sheetView tabSelected="1" zoomScale="77" zoomScaleNormal="85" workbookViewId="0">
      <selection activeCell="C21" sqref="C21"/>
    </sheetView>
  </sheetViews>
  <sheetFormatPr baseColWidth="10" defaultColWidth="11.5" defaultRowHeight="13" x14ac:dyDescent="0.15"/>
  <cols>
    <col min="1" max="1" width="12" style="1" customWidth="1"/>
    <col min="2" max="2" width="11.33203125" style="1" customWidth="1"/>
    <col min="3" max="3" width="50.33203125" style="1" customWidth="1"/>
    <col min="4" max="4" width="20.83203125" style="1" bestFit="1" customWidth="1"/>
    <col min="5" max="6" width="23" style="1" bestFit="1" customWidth="1"/>
    <col min="7" max="7" width="20.1640625" style="1" customWidth="1"/>
    <col min="8" max="8" width="22.1640625" style="1" customWidth="1"/>
    <col min="9" max="16384" width="11.5" style="1"/>
  </cols>
  <sheetData>
    <row r="1" spans="1:8" ht="16" x14ac:dyDescent="0.15">
      <c r="A1" s="59" t="s">
        <v>0</v>
      </c>
      <c r="B1" s="61" t="s">
        <v>1</v>
      </c>
      <c r="C1" s="63" t="s">
        <v>2</v>
      </c>
      <c r="D1" s="65" t="s">
        <v>3</v>
      </c>
      <c r="E1" s="67" t="s">
        <v>4</v>
      </c>
      <c r="F1" s="68"/>
      <c r="G1" s="69" t="s">
        <v>5</v>
      </c>
      <c r="H1" s="57" t="s">
        <v>6</v>
      </c>
    </row>
    <row r="2" spans="1:8" ht="17" thickBot="1" x14ac:dyDescent="0.2">
      <c r="A2" s="60"/>
      <c r="B2" s="62"/>
      <c r="C2" s="64"/>
      <c r="D2" s="66"/>
      <c r="E2" s="2" t="s">
        <v>7</v>
      </c>
      <c r="F2" s="3" t="s">
        <v>8</v>
      </c>
      <c r="G2" s="70"/>
      <c r="H2" s="58"/>
    </row>
    <row r="3" spans="1:8" ht="16" x14ac:dyDescent="0.2">
      <c r="A3" s="47">
        <v>915100</v>
      </c>
      <c r="B3" s="5"/>
      <c r="C3" s="48" t="s">
        <v>9</v>
      </c>
      <c r="D3" s="7">
        <v>0</v>
      </c>
      <c r="E3" s="7">
        <v>13500</v>
      </c>
      <c r="F3" s="7">
        <v>13500</v>
      </c>
      <c r="G3" s="8">
        <f t="shared" ref="G3:G69" si="0">E3-F3</f>
        <v>0</v>
      </c>
      <c r="H3" s="9">
        <f t="shared" ref="H3:H69" si="1">D3+G3</f>
        <v>0</v>
      </c>
    </row>
    <row r="4" spans="1:8" ht="15.5" customHeight="1" x14ac:dyDescent="0.2">
      <c r="A4" s="10">
        <v>1000000</v>
      </c>
      <c r="B4" s="5">
        <v>1000000</v>
      </c>
      <c r="C4" s="11" t="s">
        <v>10</v>
      </c>
      <c r="D4" s="7">
        <v>0</v>
      </c>
      <c r="E4" s="7">
        <v>0</v>
      </c>
      <c r="F4" s="7">
        <v>0</v>
      </c>
      <c r="G4" s="8">
        <f t="shared" si="0"/>
        <v>0</v>
      </c>
      <c r="H4" s="9">
        <f t="shared" si="1"/>
        <v>0</v>
      </c>
    </row>
    <row r="5" spans="1:8" ht="16" x14ac:dyDescent="0.2">
      <c r="A5" s="10">
        <v>1001000</v>
      </c>
      <c r="B5" s="5">
        <v>1000000</v>
      </c>
      <c r="C5" s="11" t="s">
        <v>11</v>
      </c>
      <c r="D5" s="7">
        <v>-3000000000</v>
      </c>
      <c r="E5" s="7">
        <v>0</v>
      </c>
      <c r="F5" s="7">
        <v>0</v>
      </c>
      <c r="G5" s="8">
        <f t="shared" si="0"/>
        <v>0</v>
      </c>
      <c r="H5" s="9">
        <f t="shared" si="1"/>
        <v>-3000000000</v>
      </c>
    </row>
    <row r="6" spans="1:8" ht="16" x14ac:dyDescent="0.2">
      <c r="A6" s="10">
        <v>1001100</v>
      </c>
      <c r="B6" s="5">
        <v>1002000</v>
      </c>
      <c r="C6" s="11" t="s">
        <v>12</v>
      </c>
      <c r="D6" s="7">
        <v>0</v>
      </c>
      <c r="E6" s="7">
        <v>0</v>
      </c>
      <c r="F6" s="7">
        <v>0</v>
      </c>
      <c r="G6" s="8">
        <f t="shared" si="0"/>
        <v>0</v>
      </c>
      <c r="H6" s="9">
        <f t="shared" si="1"/>
        <v>0</v>
      </c>
    </row>
    <row r="7" spans="1:8" ht="16" x14ac:dyDescent="0.2">
      <c r="A7" s="10">
        <v>1001200</v>
      </c>
      <c r="B7" s="5">
        <v>1120000</v>
      </c>
      <c r="C7" s="11" t="s">
        <v>13</v>
      </c>
      <c r="D7" s="7">
        <v>-210000000</v>
      </c>
      <c r="E7" s="7">
        <v>0</v>
      </c>
      <c r="F7" s="7">
        <v>0</v>
      </c>
      <c r="G7" s="8">
        <f t="shared" si="0"/>
        <v>0</v>
      </c>
      <c r="H7" s="9">
        <f t="shared" si="1"/>
        <v>-210000000</v>
      </c>
    </row>
    <row r="8" spans="1:8" ht="16" x14ac:dyDescent="0.2">
      <c r="A8" s="10">
        <v>1002000</v>
      </c>
      <c r="B8" s="5">
        <v>1001000</v>
      </c>
      <c r="C8" s="11" t="s">
        <v>14</v>
      </c>
      <c r="D8" s="7">
        <v>0</v>
      </c>
      <c r="E8" s="7">
        <v>0</v>
      </c>
      <c r="F8" s="7">
        <v>0</v>
      </c>
      <c r="G8" s="8">
        <f t="shared" si="0"/>
        <v>0</v>
      </c>
      <c r="H8" s="9">
        <f t="shared" si="1"/>
        <v>0</v>
      </c>
    </row>
    <row r="9" spans="1:8" ht="16" x14ac:dyDescent="0.2">
      <c r="A9" s="10">
        <v>1016900</v>
      </c>
      <c r="B9" s="5">
        <v>5620100</v>
      </c>
      <c r="C9" s="11" t="s">
        <v>15</v>
      </c>
      <c r="D9" s="7">
        <v>0</v>
      </c>
      <c r="E9" s="7">
        <v>0</v>
      </c>
      <c r="F9" s="7">
        <v>0</v>
      </c>
      <c r="G9" s="8">
        <f t="shared" si="0"/>
        <v>0</v>
      </c>
      <c r="H9" s="9">
        <f t="shared" si="1"/>
        <v>0</v>
      </c>
    </row>
    <row r="10" spans="1:8" ht="16" x14ac:dyDescent="0.2">
      <c r="A10" s="10">
        <v>1017900</v>
      </c>
      <c r="B10" s="5">
        <v>5620101</v>
      </c>
      <c r="C10" s="11" t="s">
        <v>16</v>
      </c>
      <c r="D10" s="7">
        <v>0</v>
      </c>
      <c r="E10" s="7">
        <v>0</v>
      </c>
      <c r="F10" s="7">
        <v>0</v>
      </c>
      <c r="G10" s="8">
        <f t="shared" si="0"/>
        <v>0</v>
      </c>
      <c r="H10" s="9">
        <f t="shared" si="1"/>
        <v>0</v>
      </c>
    </row>
    <row r="11" spans="1:8" ht="16" x14ac:dyDescent="0.2">
      <c r="A11" s="10">
        <v>1018000</v>
      </c>
      <c r="B11" s="5">
        <v>5620102</v>
      </c>
      <c r="C11" s="11" t="s">
        <v>17</v>
      </c>
      <c r="D11" s="7">
        <v>0</v>
      </c>
      <c r="E11" s="7">
        <v>0</v>
      </c>
      <c r="F11" s="7">
        <v>0</v>
      </c>
      <c r="G11" s="8">
        <f t="shared" si="0"/>
        <v>0</v>
      </c>
      <c r="H11" s="9">
        <f t="shared" si="1"/>
        <v>0</v>
      </c>
    </row>
    <row r="12" spans="1:8" ht="16" x14ac:dyDescent="0.2">
      <c r="A12" s="10">
        <v>1018100</v>
      </c>
      <c r="B12" s="5">
        <v>5620103</v>
      </c>
      <c r="C12" s="11" t="s">
        <v>18</v>
      </c>
      <c r="D12" s="7">
        <v>0</v>
      </c>
      <c r="E12" s="7">
        <v>0</v>
      </c>
      <c r="F12" s="7">
        <v>0</v>
      </c>
      <c r="G12" s="8">
        <f t="shared" si="0"/>
        <v>0</v>
      </c>
      <c r="H12" s="9">
        <f t="shared" si="1"/>
        <v>0</v>
      </c>
    </row>
    <row r="13" spans="1:8" ht="16" x14ac:dyDescent="0.2">
      <c r="A13" s="10">
        <v>1018200</v>
      </c>
      <c r="B13" s="5">
        <v>5620104</v>
      </c>
      <c r="C13" s="11" t="s">
        <v>19</v>
      </c>
      <c r="D13" s="7">
        <v>500000000</v>
      </c>
      <c r="E13" s="7">
        <v>0</v>
      </c>
      <c r="F13" s="7">
        <v>0</v>
      </c>
      <c r="G13" s="8">
        <f t="shared" si="0"/>
        <v>0</v>
      </c>
      <c r="H13" s="9">
        <f t="shared" si="1"/>
        <v>500000000</v>
      </c>
    </row>
    <row r="14" spans="1:8" ht="16" x14ac:dyDescent="0.2">
      <c r="A14" s="10">
        <v>1018300</v>
      </c>
      <c r="B14" s="5">
        <v>5620105</v>
      </c>
      <c r="C14" s="11" t="s">
        <v>20</v>
      </c>
      <c r="D14" s="7">
        <v>500000000</v>
      </c>
      <c r="E14" s="7">
        <v>0</v>
      </c>
      <c r="F14" s="7">
        <v>0</v>
      </c>
      <c r="G14" s="8">
        <f t="shared" si="0"/>
        <v>0</v>
      </c>
      <c r="H14" s="9">
        <f t="shared" si="1"/>
        <v>500000000</v>
      </c>
    </row>
    <row r="15" spans="1:8" ht="16" x14ac:dyDescent="0.2">
      <c r="A15" s="10">
        <v>1018400</v>
      </c>
      <c r="B15" s="5">
        <v>5620106</v>
      </c>
      <c r="C15" s="11" t="s">
        <v>21</v>
      </c>
      <c r="D15" s="7">
        <v>0</v>
      </c>
      <c r="E15" s="7">
        <v>0</v>
      </c>
      <c r="F15" s="7">
        <v>0</v>
      </c>
      <c r="G15" s="8">
        <f t="shared" si="0"/>
        <v>0</v>
      </c>
      <c r="H15" s="9">
        <f t="shared" si="1"/>
        <v>0</v>
      </c>
    </row>
    <row r="16" spans="1:8" ht="16" x14ac:dyDescent="0.2">
      <c r="A16" s="10">
        <v>1018500</v>
      </c>
      <c r="B16" s="5">
        <v>5620107</v>
      </c>
      <c r="C16" s="11" t="s">
        <v>22</v>
      </c>
      <c r="D16" s="7">
        <v>0</v>
      </c>
      <c r="E16" s="7">
        <v>0</v>
      </c>
      <c r="F16" s="7">
        <v>0</v>
      </c>
      <c r="G16" s="8">
        <f t="shared" si="0"/>
        <v>0</v>
      </c>
      <c r="H16" s="9">
        <f t="shared" si="1"/>
        <v>0</v>
      </c>
    </row>
    <row r="17" spans="1:8" ht="16" x14ac:dyDescent="0.2">
      <c r="A17" s="10">
        <v>1018600</v>
      </c>
      <c r="B17" s="5">
        <v>5620108</v>
      </c>
      <c r="C17" s="11" t="s">
        <v>23</v>
      </c>
      <c r="D17" s="7">
        <v>0</v>
      </c>
      <c r="E17" s="7">
        <v>0</v>
      </c>
      <c r="F17" s="7">
        <v>0</v>
      </c>
      <c r="G17" s="8">
        <f t="shared" si="0"/>
        <v>0</v>
      </c>
      <c r="H17" s="9">
        <f t="shared" si="1"/>
        <v>0</v>
      </c>
    </row>
    <row r="18" spans="1:8" ht="16" x14ac:dyDescent="0.2">
      <c r="A18" s="10">
        <v>1018700</v>
      </c>
      <c r="B18" s="5">
        <v>5620109</v>
      </c>
      <c r="C18" s="11" t="s">
        <v>24</v>
      </c>
      <c r="D18" s="7">
        <v>0</v>
      </c>
      <c r="E18" s="7">
        <v>0</v>
      </c>
      <c r="F18" s="7">
        <v>0</v>
      </c>
      <c r="G18" s="8">
        <f t="shared" si="0"/>
        <v>0</v>
      </c>
      <c r="H18" s="9">
        <f t="shared" si="1"/>
        <v>0</v>
      </c>
    </row>
    <row r="19" spans="1:8" ht="16" x14ac:dyDescent="0.2">
      <c r="A19" s="10">
        <v>1018800</v>
      </c>
      <c r="B19" s="5">
        <v>5620110</v>
      </c>
      <c r="C19" s="11" t="s">
        <v>25</v>
      </c>
      <c r="D19" s="7">
        <v>0</v>
      </c>
      <c r="E19" s="7">
        <v>0</v>
      </c>
      <c r="F19" s="7">
        <v>0</v>
      </c>
      <c r="G19" s="8">
        <f t="shared" si="0"/>
        <v>0</v>
      </c>
      <c r="H19" s="9">
        <f t="shared" si="1"/>
        <v>0</v>
      </c>
    </row>
    <row r="20" spans="1:8" ht="16" x14ac:dyDescent="0.2">
      <c r="A20" s="10">
        <v>1018900</v>
      </c>
      <c r="B20" s="5">
        <v>5620157</v>
      </c>
      <c r="C20" s="11" t="s">
        <v>26</v>
      </c>
      <c r="D20" s="7">
        <v>0</v>
      </c>
      <c r="E20" s="7">
        <v>0</v>
      </c>
      <c r="F20" s="7">
        <v>0</v>
      </c>
      <c r="G20" s="8">
        <f t="shared" si="0"/>
        <v>0</v>
      </c>
      <c r="H20" s="9">
        <f t="shared" si="1"/>
        <v>0</v>
      </c>
    </row>
    <row r="21" spans="1:8" ht="16" x14ac:dyDescent="0.2">
      <c r="A21" s="10">
        <v>1019000</v>
      </c>
      <c r="B21" s="5">
        <v>5620158</v>
      </c>
      <c r="C21" s="11" t="s">
        <v>27</v>
      </c>
      <c r="D21" s="7">
        <v>0</v>
      </c>
      <c r="E21" s="7">
        <v>0</v>
      </c>
      <c r="F21" s="7">
        <v>0</v>
      </c>
      <c r="G21" s="8">
        <f t="shared" si="0"/>
        <v>0</v>
      </c>
      <c r="H21" s="9">
        <f t="shared" si="1"/>
        <v>0</v>
      </c>
    </row>
    <row r="22" spans="1:8" ht="16" x14ac:dyDescent="0.2">
      <c r="A22" s="10">
        <v>1019100</v>
      </c>
      <c r="B22" s="5">
        <v>5620159</v>
      </c>
      <c r="C22" s="11" t="s">
        <v>28</v>
      </c>
      <c r="D22" s="7">
        <v>0</v>
      </c>
      <c r="E22" s="7">
        <v>0</v>
      </c>
      <c r="F22" s="7">
        <v>0</v>
      </c>
      <c r="G22" s="8">
        <f t="shared" si="0"/>
        <v>0</v>
      </c>
      <c r="H22" s="9">
        <f t="shared" si="1"/>
        <v>0</v>
      </c>
    </row>
    <row r="23" spans="1:8" ht="16" x14ac:dyDescent="0.2">
      <c r="A23" s="10">
        <v>1020000</v>
      </c>
      <c r="B23" s="5">
        <v>5620111</v>
      </c>
      <c r="C23" s="11" t="s">
        <v>29</v>
      </c>
      <c r="D23" s="7">
        <v>0</v>
      </c>
      <c r="E23" s="7">
        <v>0</v>
      </c>
      <c r="F23" s="7">
        <v>0</v>
      </c>
      <c r="G23" s="8">
        <f t="shared" si="0"/>
        <v>0</v>
      </c>
      <c r="H23" s="9">
        <f t="shared" si="1"/>
        <v>0</v>
      </c>
    </row>
    <row r="24" spans="1:8" ht="16" x14ac:dyDescent="0.2">
      <c r="A24" s="10">
        <v>1020100</v>
      </c>
      <c r="B24" s="5">
        <v>5620112</v>
      </c>
      <c r="C24" s="11" t="s">
        <v>30</v>
      </c>
      <c r="D24" s="7">
        <v>5463423.4199999571</v>
      </c>
      <c r="E24" s="7">
        <v>1097121156</v>
      </c>
      <c r="F24" s="7">
        <v>1064758246</v>
      </c>
      <c r="G24" s="8">
        <f t="shared" si="0"/>
        <v>32362910</v>
      </c>
      <c r="H24" s="9">
        <f t="shared" si="1"/>
        <v>37826333.419999957</v>
      </c>
    </row>
    <row r="25" spans="1:8" ht="16" x14ac:dyDescent="0.2">
      <c r="A25" s="49">
        <v>1020150</v>
      </c>
      <c r="B25" s="50">
        <v>5620249</v>
      </c>
      <c r="C25" s="48" t="s">
        <v>31</v>
      </c>
      <c r="D25" s="7">
        <v>0</v>
      </c>
      <c r="E25" s="7">
        <v>2135450000</v>
      </c>
      <c r="F25" s="7">
        <v>2135450000</v>
      </c>
      <c r="G25" s="8">
        <f t="shared" si="0"/>
        <v>0</v>
      </c>
      <c r="H25" s="9">
        <f t="shared" si="1"/>
        <v>0</v>
      </c>
    </row>
    <row r="26" spans="1:8" ht="16" x14ac:dyDescent="0.2">
      <c r="A26" s="49">
        <v>1020160</v>
      </c>
      <c r="B26" s="50">
        <v>5620250</v>
      </c>
      <c r="C26" s="48" t="s">
        <v>32</v>
      </c>
      <c r="D26" s="7">
        <v>0</v>
      </c>
      <c r="E26" s="7">
        <v>0</v>
      </c>
      <c r="F26" s="7">
        <v>0</v>
      </c>
      <c r="G26" s="8">
        <f t="shared" si="0"/>
        <v>0</v>
      </c>
      <c r="H26" s="9">
        <f t="shared" si="1"/>
        <v>0</v>
      </c>
    </row>
    <row r="27" spans="1:8" ht="16" x14ac:dyDescent="0.2">
      <c r="A27" s="51">
        <v>1020165</v>
      </c>
      <c r="B27" s="50">
        <v>5620265</v>
      </c>
      <c r="C27" s="11" t="s">
        <v>33</v>
      </c>
      <c r="D27" s="7">
        <v>0</v>
      </c>
      <c r="E27" s="7">
        <v>75000000</v>
      </c>
      <c r="F27" s="7">
        <v>75000000</v>
      </c>
      <c r="G27" s="8">
        <f t="shared" si="0"/>
        <v>0</v>
      </c>
      <c r="H27" s="9">
        <f t="shared" si="1"/>
        <v>0</v>
      </c>
    </row>
    <row r="28" spans="1:8" ht="16" x14ac:dyDescent="0.2">
      <c r="A28" s="10">
        <v>1020200</v>
      </c>
      <c r="B28" s="5">
        <v>5620184</v>
      </c>
      <c r="C28" s="11" t="s">
        <v>34</v>
      </c>
      <c r="D28" s="7">
        <v>34421194</v>
      </c>
      <c r="E28" s="7">
        <v>1407370592</v>
      </c>
      <c r="F28" s="7">
        <f>1326378189+81500495</f>
        <v>1407878684</v>
      </c>
      <c r="G28" s="8">
        <f t="shared" si="0"/>
        <v>-508092</v>
      </c>
      <c r="H28" s="9">
        <f t="shared" si="1"/>
        <v>33913102</v>
      </c>
    </row>
    <row r="29" spans="1:8" ht="16" x14ac:dyDescent="0.2">
      <c r="A29" s="10">
        <v>1020250</v>
      </c>
      <c r="B29" s="5">
        <v>5620926</v>
      </c>
      <c r="C29" s="11" t="s">
        <v>35</v>
      </c>
      <c r="D29" s="7">
        <v>0</v>
      </c>
      <c r="E29" s="7">
        <f>85244705+1615616</f>
        <v>86860321</v>
      </c>
      <c r="F29" s="7">
        <v>86860321</v>
      </c>
      <c r="G29" s="8">
        <f t="shared" si="0"/>
        <v>0</v>
      </c>
      <c r="H29" s="9">
        <f t="shared" si="1"/>
        <v>0</v>
      </c>
    </row>
    <row r="30" spans="1:8" ht="16" x14ac:dyDescent="0.2">
      <c r="A30" s="10">
        <v>1020300</v>
      </c>
      <c r="B30" s="5">
        <v>5620164</v>
      </c>
      <c r="C30" s="11" t="s">
        <v>36</v>
      </c>
      <c r="D30" s="7">
        <v>244893902</v>
      </c>
      <c r="E30" s="7">
        <v>369973339</v>
      </c>
      <c r="F30" s="7">
        <v>386333597</v>
      </c>
      <c r="G30" s="8">
        <f t="shared" si="0"/>
        <v>-16360258</v>
      </c>
      <c r="H30" s="9">
        <f t="shared" si="1"/>
        <v>228533644</v>
      </c>
    </row>
    <row r="31" spans="1:8" ht="16" x14ac:dyDescent="0.2">
      <c r="A31" s="10">
        <v>1020350</v>
      </c>
      <c r="B31" s="5">
        <v>5620350</v>
      </c>
      <c r="C31" s="11" t="s">
        <v>37</v>
      </c>
      <c r="D31" s="7">
        <v>0</v>
      </c>
      <c r="E31" s="7">
        <v>2390053216</v>
      </c>
      <c r="F31" s="7">
        <v>2150564243</v>
      </c>
      <c r="G31" s="8">
        <f t="shared" si="0"/>
        <v>239488973</v>
      </c>
      <c r="H31" s="9">
        <f t="shared" si="1"/>
        <v>239488973</v>
      </c>
    </row>
    <row r="32" spans="1:8" ht="16" x14ac:dyDescent="0.2">
      <c r="A32" s="10">
        <v>1020400</v>
      </c>
      <c r="B32" s="5">
        <v>5620145</v>
      </c>
      <c r="C32" s="11" t="s">
        <v>38</v>
      </c>
      <c r="D32" s="7">
        <v>132813204</v>
      </c>
      <c r="E32" s="7">
        <v>461384563</v>
      </c>
      <c r="F32" s="7">
        <v>342143270</v>
      </c>
      <c r="G32" s="8">
        <f t="shared" si="0"/>
        <v>119241293</v>
      </c>
      <c r="H32" s="9">
        <f t="shared" si="1"/>
        <v>252054497</v>
      </c>
    </row>
    <row r="33" spans="1:8" ht="16" x14ac:dyDescent="0.2">
      <c r="A33" s="10">
        <v>1020420</v>
      </c>
      <c r="B33" s="5">
        <v>5620420</v>
      </c>
      <c r="C33" s="11" t="s">
        <v>39</v>
      </c>
      <c r="D33" s="7">
        <v>0</v>
      </c>
      <c r="E33" s="7">
        <f>3705481458+10379662</f>
        <v>3715861120</v>
      </c>
      <c r="F33" s="7">
        <f>3716401736+559426</f>
        <v>3716961162</v>
      </c>
      <c r="G33" s="8">
        <f t="shared" si="0"/>
        <v>-1100042</v>
      </c>
      <c r="H33" s="9">
        <f t="shared" si="1"/>
        <v>-1100042</v>
      </c>
    </row>
    <row r="34" spans="1:8" ht="16" x14ac:dyDescent="0.2">
      <c r="A34" s="10">
        <v>1020450</v>
      </c>
      <c r="B34" s="5">
        <v>5620450</v>
      </c>
      <c r="C34" s="11" t="s">
        <v>40</v>
      </c>
      <c r="D34" s="7">
        <v>0</v>
      </c>
      <c r="E34" s="7">
        <v>0</v>
      </c>
      <c r="F34" s="7">
        <v>0</v>
      </c>
      <c r="G34" s="8">
        <f t="shared" si="0"/>
        <v>0</v>
      </c>
      <c r="H34" s="9">
        <f t="shared" si="1"/>
        <v>0</v>
      </c>
    </row>
    <row r="35" spans="1:8" ht="16" x14ac:dyDescent="0.2">
      <c r="A35" s="10">
        <v>1020500</v>
      </c>
      <c r="B35" s="5">
        <v>5620176</v>
      </c>
      <c r="C35" s="11" t="s">
        <v>41</v>
      </c>
      <c r="D35" s="7">
        <v>0</v>
      </c>
      <c r="E35" s="7">
        <v>0</v>
      </c>
      <c r="F35" s="7">
        <v>0</v>
      </c>
      <c r="G35" s="8">
        <f t="shared" si="0"/>
        <v>0</v>
      </c>
      <c r="H35" s="9">
        <f t="shared" si="1"/>
        <v>0</v>
      </c>
    </row>
    <row r="36" spans="1:8" ht="16" x14ac:dyDescent="0.2">
      <c r="A36" s="10">
        <v>1020501</v>
      </c>
      <c r="B36" s="5">
        <v>5620177</v>
      </c>
      <c r="C36" s="11" t="s">
        <v>42</v>
      </c>
      <c r="D36" s="7">
        <v>0</v>
      </c>
      <c r="E36" s="7">
        <v>0</v>
      </c>
      <c r="F36" s="7">
        <v>0</v>
      </c>
      <c r="G36" s="8">
        <f t="shared" si="0"/>
        <v>0</v>
      </c>
      <c r="H36" s="9">
        <f t="shared" si="1"/>
        <v>0</v>
      </c>
    </row>
    <row r="37" spans="1:8" ht="16" x14ac:dyDescent="0.2">
      <c r="A37" s="10">
        <v>1020502</v>
      </c>
      <c r="B37" s="5">
        <v>5620502</v>
      </c>
      <c r="C37" s="11" t="s">
        <v>43</v>
      </c>
      <c r="D37" s="7">
        <v>0</v>
      </c>
      <c r="E37" s="7">
        <v>0</v>
      </c>
      <c r="F37" s="7">
        <v>0</v>
      </c>
      <c r="G37" s="8">
        <f t="shared" si="0"/>
        <v>0</v>
      </c>
      <c r="H37" s="9">
        <f t="shared" si="1"/>
        <v>0</v>
      </c>
    </row>
    <row r="38" spans="1:8" ht="16" x14ac:dyDescent="0.2">
      <c r="A38" s="10">
        <v>1020503</v>
      </c>
      <c r="B38" s="5">
        <v>5620503</v>
      </c>
      <c r="C38" s="11" t="s">
        <v>44</v>
      </c>
      <c r="D38" s="7">
        <v>0</v>
      </c>
      <c r="E38" s="7">
        <v>0</v>
      </c>
      <c r="F38" s="7">
        <v>0</v>
      </c>
      <c r="G38" s="8">
        <f t="shared" si="0"/>
        <v>0</v>
      </c>
      <c r="H38" s="9">
        <f t="shared" si="1"/>
        <v>0</v>
      </c>
    </row>
    <row r="39" spans="1:8" ht="16" x14ac:dyDescent="0.2">
      <c r="A39" s="10">
        <v>1020504</v>
      </c>
      <c r="B39" s="5">
        <v>5620504</v>
      </c>
      <c r="C39" s="11" t="s">
        <v>43</v>
      </c>
      <c r="D39" s="7">
        <v>0</v>
      </c>
      <c r="E39" s="7">
        <v>0</v>
      </c>
      <c r="F39" s="7">
        <v>0</v>
      </c>
      <c r="G39" s="8">
        <f t="shared" si="0"/>
        <v>0</v>
      </c>
      <c r="H39" s="9">
        <f t="shared" si="1"/>
        <v>0</v>
      </c>
    </row>
    <row r="40" spans="1:8" ht="16" x14ac:dyDescent="0.2">
      <c r="A40" s="10">
        <v>1020505</v>
      </c>
      <c r="B40" s="5">
        <v>5620505</v>
      </c>
      <c r="C40" s="11" t="s">
        <v>43</v>
      </c>
      <c r="D40" s="7">
        <v>0</v>
      </c>
      <c r="E40" s="7">
        <v>0</v>
      </c>
      <c r="F40" s="7">
        <v>0</v>
      </c>
      <c r="G40" s="8">
        <f t="shared" si="0"/>
        <v>0</v>
      </c>
      <c r="H40" s="9">
        <f t="shared" si="1"/>
        <v>0</v>
      </c>
    </row>
    <row r="41" spans="1:8" ht="16" x14ac:dyDescent="0.2">
      <c r="A41" s="10">
        <v>1020506</v>
      </c>
      <c r="B41" s="5">
        <v>5620506</v>
      </c>
      <c r="C41" s="11" t="s">
        <v>43</v>
      </c>
      <c r="D41" s="7">
        <v>0</v>
      </c>
      <c r="E41" s="7">
        <v>0</v>
      </c>
      <c r="F41" s="7">
        <v>0</v>
      </c>
      <c r="G41" s="8">
        <f t="shared" si="0"/>
        <v>0</v>
      </c>
      <c r="H41" s="9">
        <f t="shared" si="1"/>
        <v>0</v>
      </c>
    </row>
    <row r="42" spans="1:8" ht="16" x14ac:dyDescent="0.2">
      <c r="A42" s="10">
        <v>1020507</v>
      </c>
      <c r="B42" s="5">
        <v>5620507</v>
      </c>
      <c r="C42" s="11" t="s">
        <v>43</v>
      </c>
      <c r="D42" s="7">
        <v>0</v>
      </c>
      <c r="E42" s="7">
        <v>0</v>
      </c>
      <c r="F42" s="7">
        <v>0</v>
      </c>
      <c r="G42" s="8">
        <f t="shared" si="0"/>
        <v>0</v>
      </c>
      <c r="H42" s="9">
        <f t="shared" si="1"/>
        <v>0</v>
      </c>
    </row>
    <row r="43" spans="1:8" ht="16" x14ac:dyDescent="0.2">
      <c r="A43" s="10">
        <v>1020508</v>
      </c>
      <c r="B43" s="5">
        <v>5620608</v>
      </c>
      <c r="C43" s="11" t="s">
        <v>45</v>
      </c>
      <c r="D43" s="7">
        <v>350000000</v>
      </c>
      <c r="E43" s="7">
        <v>0</v>
      </c>
      <c r="F43" s="7">
        <v>0</v>
      </c>
      <c r="G43" s="8">
        <f t="shared" si="0"/>
        <v>0</v>
      </c>
      <c r="H43" s="9">
        <f t="shared" si="1"/>
        <v>350000000</v>
      </c>
    </row>
    <row r="44" spans="1:8" ht="16" x14ac:dyDescent="0.2">
      <c r="A44" s="10">
        <v>1020509</v>
      </c>
      <c r="B44" s="5">
        <v>5620509</v>
      </c>
      <c r="C44" s="11" t="s">
        <v>46</v>
      </c>
      <c r="D44" s="7">
        <v>250000000</v>
      </c>
      <c r="E44" s="7">
        <v>0</v>
      </c>
      <c r="F44" s="7">
        <v>0</v>
      </c>
      <c r="G44" s="8">
        <f t="shared" si="0"/>
        <v>0</v>
      </c>
      <c r="H44" s="9">
        <f t="shared" si="1"/>
        <v>250000000</v>
      </c>
    </row>
    <row r="45" spans="1:8" ht="16" x14ac:dyDescent="0.2">
      <c r="A45" s="10">
        <v>1020600</v>
      </c>
      <c r="B45" s="5">
        <v>5620180</v>
      </c>
      <c r="C45" s="11" t="s">
        <v>47</v>
      </c>
      <c r="D45" s="7">
        <v>0</v>
      </c>
      <c r="E45" s="7">
        <v>0</v>
      </c>
      <c r="F45" s="7">
        <v>0</v>
      </c>
      <c r="G45" s="8">
        <f t="shared" si="0"/>
        <v>0</v>
      </c>
      <c r="H45" s="9">
        <f t="shared" si="1"/>
        <v>0</v>
      </c>
    </row>
    <row r="46" spans="1:8" ht="16" x14ac:dyDescent="0.2">
      <c r="A46" s="10">
        <v>1020700</v>
      </c>
      <c r="B46" s="5">
        <v>5620147</v>
      </c>
      <c r="C46" s="11" t="s">
        <v>48</v>
      </c>
      <c r="D46" s="7">
        <v>0</v>
      </c>
      <c r="E46" s="7">
        <v>0</v>
      </c>
      <c r="F46" s="7">
        <v>0</v>
      </c>
      <c r="G46" s="8">
        <f t="shared" si="0"/>
        <v>0</v>
      </c>
      <c r="H46" s="9">
        <f t="shared" si="1"/>
        <v>0</v>
      </c>
    </row>
    <row r="47" spans="1:8" ht="16" x14ac:dyDescent="0.2">
      <c r="A47" s="10">
        <v>1020750</v>
      </c>
      <c r="B47" s="5">
        <v>5620750</v>
      </c>
      <c r="C47" s="16" t="s">
        <v>49</v>
      </c>
      <c r="D47" s="7">
        <v>6885</v>
      </c>
      <c r="E47" s="7">
        <v>1187450000</v>
      </c>
      <c r="F47" s="7">
        <v>1187444240</v>
      </c>
      <c r="G47" s="8">
        <f t="shared" si="0"/>
        <v>5760</v>
      </c>
      <c r="H47" s="9">
        <f t="shared" si="1"/>
        <v>12645</v>
      </c>
    </row>
    <row r="48" spans="1:8" ht="16" x14ac:dyDescent="0.2">
      <c r="A48" s="10">
        <v>1020790</v>
      </c>
      <c r="B48" s="5">
        <v>5620156</v>
      </c>
      <c r="C48" s="11" t="s">
        <v>50</v>
      </c>
      <c r="D48" s="7">
        <v>304111169.98999977</v>
      </c>
      <c r="E48" s="7">
        <v>5951196651</v>
      </c>
      <c r="F48" s="7">
        <v>4329135537</v>
      </c>
      <c r="G48" s="8">
        <f t="shared" si="0"/>
        <v>1622061114</v>
      </c>
      <c r="H48" s="9">
        <f t="shared" si="1"/>
        <v>1926172283.9899998</v>
      </c>
    </row>
    <row r="49" spans="1:8" ht="16" x14ac:dyDescent="0.2">
      <c r="A49" s="10">
        <v>1020800</v>
      </c>
      <c r="B49" s="5">
        <v>5620148</v>
      </c>
      <c r="C49" s="11" t="s">
        <v>51</v>
      </c>
      <c r="D49" s="7">
        <v>0</v>
      </c>
      <c r="E49" s="7">
        <v>0</v>
      </c>
      <c r="F49" s="7">
        <v>0</v>
      </c>
      <c r="G49" s="8">
        <f t="shared" si="0"/>
        <v>0</v>
      </c>
      <c r="H49" s="9">
        <f t="shared" si="1"/>
        <v>0</v>
      </c>
    </row>
    <row r="50" spans="1:8" ht="16" x14ac:dyDescent="0.2">
      <c r="A50" s="10">
        <v>1020900</v>
      </c>
      <c r="B50" s="5">
        <v>562149</v>
      </c>
      <c r="C50" s="11" t="s">
        <v>52</v>
      </c>
      <c r="D50" s="7">
        <v>0</v>
      </c>
      <c r="E50" s="7">
        <v>0</v>
      </c>
      <c r="F50" s="7">
        <v>0</v>
      </c>
      <c r="G50" s="8">
        <f t="shared" si="0"/>
        <v>0</v>
      </c>
      <c r="H50" s="9">
        <f t="shared" si="1"/>
        <v>0</v>
      </c>
    </row>
    <row r="51" spans="1:8" ht="16" x14ac:dyDescent="0.2">
      <c r="A51" s="10">
        <v>1020910</v>
      </c>
      <c r="B51" s="5">
        <v>5620150</v>
      </c>
      <c r="C51" s="11" t="s">
        <v>53</v>
      </c>
      <c r="D51" s="7">
        <v>0</v>
      </c>
      <c r="E51" s="7">
        <v>0</v>
      </c>
      <c r="F51" s="7">
        <v>0</v>
      </c>
      <c r="G51" s="8">
        <f t="shared" si="0"/>
        <v>0</v>
      </c>
      <c r="H51" s="9">
        <f t="shared" si="1"/>
        <v>0</v>
      </c>
    </row>
    <row r="52" spans="1:8" ht="16" x14ac:dyDescent="0.2">
      <c r="A52" s="10">
        <v>1020920</v>
      </c>
      <c r="B52" s="5">
        <v>5620149</v>
      </c>
      <c r="C52" s="11" t="s">
        <v>54</v>
      </c>
      <c r="D52" s="7">
        <v>0</v>
      </c>
      <c r="E52" s="7">
        <v>0</v>
      </c>
      <c r="F52" s="7">
        <v>0</v>
      </c>
      <c r="G52" s="8">
        <f t="shared" si="0"/>
        <v>0</v>
      </c>
      <c r="H52" s="9">
        <f t="shared" si="1"/>
        <v>0</v>
      </c>
    </row>
    <row r="53" spans="1:8" ht="16" x14ac:dyDescent="0.2">
      <c r="A53" s="10">
        <v>1020921</v>
      </c>
      <c r="B53" s="5">
        <v>5620921</v>
      </c>
      <c r="C53" s="11" t="s">
        <v>55</v>
      </c>
      <c r="D53" s="7">
        <v>200000000</v>
      </c>
      <c r="E53" s="7">
        <v>0</v>
      </c>
      <c r="F53" s="7">
        <v>0</v>
      </c>
      <c r="G53" s="8">
        <f t="shared" si="0"/>
        <v>0</v>
      </c>
      <c r="H53" s="9">
        <f t="shared" si="1"/>
        <v>200000000</v>
      </c>
    </row>
    <row r="54" spans="1:8" ht="16" x14ac:dyDescent="0.2">
      <c r="A54" s="10">
        <v>1020922</v>
      </c>
      <c r="B54" s="5">
        <v>5620922</v>
      </c>
      <c r="C54" s="11" t="s">
        <v>56</v>
      </c>
      <c r="D54" s="7">
        <v>500000000</v>
      </c>
      <c r="E54" s="7">
        <v>0</v>
      </c>
      <c r="F54" s="7">
        <v>0</v>
      </c>
      <c r="G54" s="8">
        <f t="shared" si="0"/>
        <v>0</v>
      </c>
      <c r="H54" s="9">
        <f t="shared" si="1"/>
        <v>500000000</v>
      </c>
    </row>
    <row r="55" spans="1:8" ht="16" x14ac:dyDescent="0.2">
      <c r="A55" s="10">
        <v>1020923</v>
      </c>
      <c r="B55" s="5">
        <v>5620923</v>
      </c>
      <c r="C55" s="11" t="s">
        <v>57</v>
      </c>
      <c r="D55" s="7">
        <v>0</v>
      </c>
      <c r="E55" s="7">
        <v>0</v>
      </c>
      <c r="F55" s="7">
        <v>0</v>
      </c>
      <c r="G55" s="8">
        <f t="shared" si="0"/>
        <v>0</v>
      </c>
      <c r="H55" s="9">
        <f t="shared" si="1"/>
        <v>0</v>
      </c>
    </row>
    <row r="56" spans="1:8" ht="16" x14ac:dyDescent="0.2">
      <c r="A56" s="10">
        <v>1020924</v>
      </c>
      <c r="B56" s="5">
        <v>5620924</v>
      </c>
      <c r="C56" s="11" t="s">
        <v>58</v>
      </c>
      <c r="D56" s="7">
        <v>0</v>
      </c>
      <c r="E56" s="7">
        <v>0</v>
      </c>
      <c r="F56" s="7">
        <v>0</v>
      </c>
      <c r="G56" s="8">
        <f t="shared" si="0"/>
        <v>0</v>
      </c>
      <c r="H56" s="9">
        <f t="shared" si="1"/>
        <v>0</v>
      </c>
    </row>
    <row r="57" spans="1:8" ht="16" x14ac:dyDescent="0.2">
      <c r="A57" s="10">
        <v>1020925</v>
      </c>
      <c r="B57" s="5">
        <v>5620925</v>
      </c>
      <c r="C57" s="11" t="s">
        <v>59</v>
      </c>
      <c r="D57" s="7">
        <v>0</v>
      </c>
      <c r="E57" s="7">
        <v>0</v>
      </c>
      <c r="F57" s="7">
        <v>0</v>
      </c>
      <c r="G57" s="8">
        <f t="shared" si="0"/>
        <v>0</v>
      </c>
      <c r="H57" s="9">
        <f t="shared" si="1"/>
        <v>0</v>
      </c>
    </row>
    <row r="58" spans="1:8" ht="16" x14ac:dyDescent="0.2">
      <c r="A58" s="10">
        <v>1020926</v>
      </c>
      <c r="B58" s="5">
        <v>5620926</v>
      </c>
      <c r="C58" s="11" t="s">
        <v>58</v>
      </c>
      <c r="D58" s="7">
        <v>0</v>
      </c>
      <c r="E58" s="7">
        <v>0</v>
      </c>
      <c r="F58" s="7">
        <v>0</v>
      </c>
      <c r="G58" s="8">
        <f t="shared" si="0"/>
        <v>0</v>
      </c>
      <c r="H58" s="9">
        <f t="shared" si="1"/>
        <v>0</v>
      </c>
    </row>
    <row r="59" spans="1:8" ht="16" x14ac:dyDescent="0.2">
      <c r="A59" s="10">
        <v>1020927</v>
      </c>
      <c r="B59" s="5">
        <v>5620927</v>
      </c>
      <c r="C59" s="11" t="s">
        <v>60</v>
      </c>
      <c r="D59" s="7">
        <v>250000000</v>
      </c>
      <c r="E59" s="7">
        <v>0</v>
      </c>
      <c r="F59" s="7">
        <v>0</v>
      </c>
      <c r="G59" s="8">
        <f t="shared" si="0"/>
        <v>0</v>
      </c>
      <c r="H59" s="9">
        <f t="shared" si="1"/>
        <v>250000000</v>
      </c>
    </row>
    <row r="60" spans="1:8" ht="16" x14ac:dyDescent="0.2">
      <c r="A60" s="10">
        <v>1020928</v>
      </c>
      <c r="B60" s="5">
        <v>5620928</v>
      </c>
      <c r="C60" s="11" t="s">
        <v>61</v>
      </c>
      <c r="D60" s="7">
        <v>500000000</v>
      </c>
      <c r="E60" s="7">
        <v>0</v>
      </c>
      <c r="F60" s="7">
        <v>0</v>
      </c>
      <c r="G60" s="8">
        <f t="shared" si="0"/>
        <v>0</v>
      </c>
      <c r="H60" s="9">
        <f t="shared" si="1"/>
        <v>500000000</v>
      </c>
    </row>
    <row r="61" spans="1:8" ht="16" x14ac:dyDescent="0.2">
      <c r="A61" s="10">
        <v>1020930</v>
      </c>
      <c r="B61" s="5">
        <v>5620152</v>
      </c>
      <c r="C61" s="11" t="s">
        <v>62</v>
      </c>
      <c r="D61" s="7">
        <v>0</v>
      </c>
      <c r="E61" s="7">
        <v>0</v>
      </c>
      <c r="F61" s="7">
        <v>0</v>
      </c>
      <c r="G61" s="8">
        <f t="shared" si="0"/>
        <v>0</v>
      </c>
      <c r="H61" s="9">
        <f t="shared" si="1"/>
        <v>0</v>
      </c>
    </row>
    <row r="62" spans="1:8" ht="16" x14ac:dyDescent="0.2">
      <c r="A62" s="10">
        <v>1020940</v>
      </c>
      <c r="B62" s="5">
        <v>5620153</v>
      </c>
      <c r="C62" s="11" t="s">
        <v>63</v>
      </c>
      <c r="D62" s="7">
        <v>0</v>
      </c>
      <c r="E62" s="7">
        <v>0</v>
      </c>
      <c r="F62" s="7">
        <v>0</v>
      </c>
      <c r="G62" s="8">
        <f t="shared" si="0"/>
        <v>0</v>
      </c>
      <c r="H62" s="9">
        <f t="shared" si="1"/>
        <v>0</v>
      </c>
    </row>
    <row r="63" spans="1:8" ht="16" x14ac:dyDescent="0.2">
      <c r="A63" s="10">
        <v>1020945</v>
      </c>
      <c r="B63" s="5">
        <v>5620945</v>
      </c>
      <c r="C63" s="11" t="s">
        <v>64</v>
      </c>
      <c r="D63" s="7">
        <v>250000000</v>
      </c>
      <c r="E63" s="7">
        <v>0</v>
      </c>
      <c r="F63" s="7">
        <v>0</v>
      </c>
      <c r="G63" s="8">
        <f t="shared" si="0"/>
        <v>0</v>
      </c>
      <c r="H63" s="9">
        <f t="shared" si="1"/>
        <v>250000000</v>
      </c>
    </row>
    <row r="64" spans="1:8" ht="16" x14ac:dyDescent="0.2">
      <c r="A64" s="10">
        <v>1020950</v>
      </c>
      <c r="B64" s="5">
        <v>5620154</v>
      </c>
      <c r="C64" s="11" t="s">
        <v>65</v>
      </c>
      <c r="D64" s="7">
        <v>0</v>
      </c>
      <c r="E64" s="7">
        <v>0</v>
      </c>
      <c r="F64" s="7">
        <v>0</v>
      </c>
      <c r="G64" s="8">
        <f t="shared" si="0"/>
        <v>0</v>
      </c>
      <c r="H64" s="9">
        <f t="shared" si="1"/>
        <v>0</v>
      </c>
    </row>
    <row r="65" spans="1:8" ht="16" x14ac:dyDescent="0.2">
      <c r="A65" s="10">
        <v>1020951</v>
      </c>
      <c r="B65" s="5">
        <v>5620183</v>
      </c>
      <c r="C65" s="11" t="s">
        <v>66</v>
      </c>
      <c r="D65" s="7">
        <v>0</v>
      </c>
      <c r="E65" s="7">
        <v>0</v>
      </c>
      <c r="F65" s="7">
        <v>0</v>
      </c>
      <c r="G65" s="8">
        <f t="shared" si="0"/>
        <v>0</v>
      </c>
      <c r="H65" s="9">
        <f t="shared" si="1"/>
        <v>0</v>
      </c>
    </row>
    <row r="66" spans="1:8" ht="16" x14ac:dyDescent="0.2">
      <c r="A66" s="10">
        <v>1020952</v>
      </c>
      <c r="B66" s="5">
        <v>5620952</v>
      </c>
      <c r="C66" s="11" t="s">
        <v>67</v>
      </c>
      <c r="D66" s="7">
        <v>0</v>
      </c>
      <c r="E66" s="7">
        <v>0</v>
      </c>
      <c r="F66" s="7">
        <v>0</v>
      </c>
      <c r="G66" s="8">
        <f t="shared" si="0"/>
        <v>0</v>
      </c>
      <c r="H66" s="9">
        <f t="shared" si="1"/>
        <v>0</v>
      </c>
    </row>
    <row r="67" spans="1:8" ht="16" x14ac:dyDescent="0.2">
      <c r="A67" s="10">
        <v>1020953</v>
      </c>
      <c r="B67" s="5">
        <v>5620953</v>
      </c>
      <c r="C67" s="11" t="s">
        <v>68</v>
      </c>
      <c r="D67" s="7">
        <v>0</v>
      </c>
      <c r="E67" s="7">
        <v>0</v>
      </c>
      <c r="F67" s="7">
        <v>0</v>
      </c>
      <c r="G67" s="8">
        <f t="shared" si="0"/>
        <v>0</v>
      </c>
      <c r="H67" s="9">
        <f t="shared" si="1"/>
        <v>0</v>
      </c>
    </row>
    <row r="68" spans="1:8" ht="16" x14ac:dyDescent="0.2">
      <c r="A68" s="10">
        <v>1020955</v>
      </c>
      <c r="B68" s="5">
        <v>5620955</v>
      </c>
      <c r="C68" s="11" t="s">
        <v>68</v>
      </c>
      <c r="D68" s="7">
        <v>0</v>
      </c>
      <c r="E68" s="7">
        <v>0</v>
      </c>
      <c r="F68" s="7">
        <v>0</v>
      </c>
      <c r="G68" s="8">
        <f t="shared" si="0"/>
        <v>0</v>
      </c>
      <c r="H68" s="9">
        <f t="shared" si="1"/>
        <v>0</v>
      </c>
    </row>
    <row r="69" spans="1:8" ht="16" x14ac:dyDescent="0.2">
      <c r="A69" s="10">
        <v>1020956</v>
      </c>
      <c r="B69" s="5">
        <v>5620956</v>
      </c>
      <c r="C69" s="11" t="s">
        <v>69</v>
      </c>
      <c r="D69" s="7">
        <v>0</v>
      </c>
      <c r="E69" s="7">
        <v>0</v>
      </c>
      <c r="F69" s="7">
        <v>0</v>
      </c>
      <c r="G69" s="8">
        <f t="shared" si="0"/>
        <v>0</v>
      </c>
      <c r="H69" s="9">
        <f t="shared" si="1"/>
        <v>0</v>
      </c>
    </row>
    <row r="70" spans="1:8" ht="16" x14ac:dyDescent="0.2">
      <c r="A70" s="10">
        <v>1020957</v>
      </c>
      <c r="B70" s="5">
        <v>5620957</v>
      </c>
      <c r="C70" s="11" t="s">
        <v>70</v>
      </c>
      <c r="D70" s="7">
        <v>0</v>
      </c>
      <c r="E70" s="7">
        <v>0</v>
      </c>
      <c r="F70" s="7">
        <v>0</v>
      </c>
      <c r="G70" s="8">
        <f t="shared" ref="G70:G136" si="2">E70-F70</f>
        <v>0</v>
      </c>
      <c r="H70" s="9">
        <f t="shared" ref="H70:H136" si="3">D70+G70</f>
        <v>0</v>
      </c>
    </row>
    <row r="71" spans="1:8" ht="16" x14ac:dyDescent="0.2">
      <c r="A71" s="10">
        <v>1020960</v>
      </c>
      <c r="B71" s="5">
        <v>5620155</v>
      </c>
      <c r="C71" s="11" t="s">
        <v>71</v>
      </c>
      <c r="D71" s="7">
        <v>155377346.11000001</v>
      </c>
      <c r="E71" s="7">
        <v>1269572023</v>
      </c>
      <c r="F71" s="7">
        <f>1422670724+1615616</f>
        <v>1424286340</v>
      </c>
      <c r="G71" s="8">
        <f t="shared" si="2"/>
        <v>-154714317</v>
      </c>
      <c r="H71" s="9">
        <f t="shared" si="3"/>
        <v>663029.11000001431</v>
      </c>
    </row>
    <row r="72" spans="1:8" ht="16" x14ac:dyDescent="0.2">
      <c r="A72" s="10">
        <v>1020970</v>
      </c>
      <c r="B72" s="5">
        <v>5620970</v>
      </c>
      <c r="C72" s="11" t="s">
        <v>72</v>
      </c>
      <c r="D72" s="7">
        <v>0</v>
      </c>
      <c r="E72" s="7">
        <v>0</v>
      </c>
      <c r="F72" s="7">
        <v>0</v>
      </c>
      <c r="G72" s="8">
        <f t="shared" si="2"/>
        <v>0</v>
      </c>
      <c r="H72" s="9">
        <f t="shared" si="3"/>
        <v>0</v>
      </c>
    </row>
    <row r="73" spans="1:8" ht="16" x14ac:dyDescent="0.2">
      <c r="A73" s="10">
        <v>1020971</v>
      </c>
      <c r="B73" s="5">
        <v>5620971</v>
      </c>
      <c r="C73" s="11" t="s">
        <v>73</v>
      </c>
      <c r="D73" s="7">
        <v>0</v>
      </c>
      <c r="E73" s="7">
        <v>0</v>
      </c>
      <c r="F73" s="7">
        <v>0</v>
      </c>
      <c r="G73" s="8">
        <f t="shared" si="2"/>
        <v>0</v>
      </c>
      <c r="H73" s="9">
        <f t="shared" si="3"/>
        <v>0</v>
      </c>
    </row>
    <row r="74" spans="1:8" ht="16" x14ac:dyDescent="0.2">
      <c r="A74" s="10">
        <v>1020980</v>
      </c>
      <c r="B74" s="5">
        <v>5620980</v>
      </c>
      <c r="C74" s="11" t="s">
        <v>74</v>
      </c>
      <c r="D74" s="7">
        <v>0</v>
      </c>
      <c r="E74" s="7">
        <v>0</v>
      </c>
      <c r="F74" s="7">
        <v>0</v>
      </c>
      <c r="G74" s="8">
        <f t="shared" si="2"/>
        <v>0</v>
      </c>
      <c r="H74" s="9">
        <f t="shared" si="3"/>
        <v>0</v>
      </c>
    </row>
    <row r="75" spans="1:8" ht="16" x14ac:dyDescent="0.2">
      <c r="A75" s="10">
        <v>1020981</v>
      </c>
      <c r="B75" s="5">
        <v>5620981</v>
      </c>
      <c r="C75" s="11" t="s">
        <v>75</v>
      </c>
      <c r="D75" s="7">
        <v>500000000</v>
      </c>
      <c r="E75" s="7">
        <v>0</v>
      </c>
      <c r="F75" s="7">
        <v>0</v>
      </c>
      <c r="G75" s="8">
        <f t="shared" si="2"/>
        <v>0</v>
      </c>
      <c r="H75" s="9">
        <f t="shared" si="3"/>
        <v>500000000</v>
      </c>
    </row>
    <row r="76" spans="1:8" ht="16" x14ac:dyDescent="0.2">
      <c r="A76" s="10">
        <v>1020982</v>
      </c>
      <c r="B76" s="5">
        <v>5620982</v>
      </c>
      <c r="C76" s="11" t="s">
        <v>76</v>
      </c>
      <c r="D76" s="7">
        <v>500000000</v>
      </c>
      <c r="E76" s="7">
        <v>0</v>
      </c>
      <c r="F76" s="7">
        <v>0</v>
      </c>
      <c r="G76" s="8">
        <f t="shared" si="2"/>
        <v>0</v>
      </c>
      <c r="H76" s="9">
        <f t="shared" si="3"/>
        <v>500000000</v>
      </c>
    </row>
    <row r="77" spans="1:8" ht="16" x14ac:dyDescent="0.2">
      <c r="A77" s="10">
        <v>1020983</v>
      </c>
      <c r="B77" s="5">
        <v>5620983</v>
      </c>
      <c r="C77" s="11" t="s">
        <v>77</v>
      </c>
      <c r="D77" s="7">
        <v>0</v>
      </c>
      <c r="E77" s="7">
        <v>700000000</v>
      </c>
      <c r="F77" s="7">
        <v>0</v>
      </c>
      <c r="G77" s="8">
        <f t="shared" si="2"/>
        <v>700000000</v>
      </c>
      <c r="H77" s="9">
        <f t="shared" si="3"/>
        <v>700000000</v>
      </c>
    </row>
    <row r="78" spans="1:8" ht="16" x14ac:dyDescent="0.2">
      <c r="A78" s="10">
        <v>1020984</v>
      </c>
      <c r="B78" s="5">
        <v>5620984</v>
      </c>
      <c r="C78" s="48" t="s">
        <v>78</v>
      </c>
      <c r="D78" s="7">
        <v>0</v>
      </c>
      <c r="E78" s="7">
        <v>500000000</v>
      </c>
      <c r="F78" s="7">
        <v>0</v>
      </c>
      <c r="G78" s="8">
        <f t="shared" si="2"/>
        <v>500000000</v>
      </c>
      <c r="H78" s="9">
        <f t="shared" si="3"/>
        <v>500000000</v>
      </c>
    </row>
    <row r="79" spans="1:8" ht="16" x14ac:dyDescent="0.2">
      <c r="A79" s="47">
        <v>1020985</v>
      </c>
      <c r="B79" s="52">
        <v>5620985</v>
      </c>
      <c r="C79" s="48" t="s">
        <v>79</v>
      </c>
      <c r="D79" s="7">
        <v>0</v>
      </c>
      <c r="E79" s="7">
        <v>300000000</v>
      </c>
      <c r="F79" s="7">
        <v>0</v>
      </c>
      <c r="G79" s="8">
        <f t="shared" si="2"/>
        <v>300000000</v>
      </c>
      <c r="H79" s="9">
        <f t="shared" si="3"/>
        <v>300000000</v>
      </c>
    </row>
    <row r="80" spans="1:8" ht="16" x14ac:dyDescent="0.2">
      <c r="A80" s="10">
        <v>1025800</v>
      </c>
      <c r="B80" s="5">
        <v>5620113</v>
      </c>
      <c r="C80" s="11" t="s">
        <v>80</v>
      </c>
      <c r="D80" s="7">
        <v>0</v>
      </c>
      <c r="E80" s="7">
        <v>0</v>
      </c>
      <c r="F80" s="7">
        <v>0</v>
      </c>
      <c r="G80" s="8">
        <v>0</v>
      </c>
      <c r="H80" s="9">
        <f t="shared" si="3"/>
        <v>0</v>
      </c>
    </row>
    <row r="81" spans="1:8" ht="16" x14ac:dyDescent="0.2">
      <c r="A81" s="10">
        <v>1025900</v>
      </c>
      <c r="B81" s="5">
        <v>5620171</v>
      </c>
      <c r="C81" s="11" t="s">
        <v>81</v>
      </c>
      <c r="D81" s="7">
        <v>0</v>
      </c>
      <c r="E81" s="7">
        <v>0</v>
      </c>
      <c r="F81" s="7">
        <v>0</v>
      </c>
      <c r="G81" s="8">
        <f t="shared" si="2"/>
        <v>0</v>
      </c>
      <c r="H81" s="9">
        <f t="shared" si="3"/>
        <v>0</v>
      </c>
    </row>
    <row r="82" spans="1:8" ht="16" x14ac:dyDescent="0.2">
      <c r="A82" s="10">
        <v>1030000</v>
      </c>
      <c r="B82" s="5">
        <v>5700000</v>
      </c>
      <c r="C82" s="11" t="s">
        <v>82</v>
      </c>
      <c r="D82" s="7">
        <v>0</v>
      </c>
      <c r="E82" s="7">
        <v>0</v>
      </c>
      <c r="F82" s="7">
        <v>0</v>
      </c>
      <c r="G82" s="8">
        <f t="shared" si="2"/>
        <v>0</v>
      </c>
      <c r="H82" s="9">
        <f t="shared" si="3"/>
        <v>0</v>
      </c>
    </row>
    <row r="83" spans="1:8" ht="16" x14ac:dyDescent="0.2">
      <c r="A83" s="10">
        <v>1030100</v>
      </c>
      <c r="B83" s="5">
        <v>5710000</v>
      </c>
      <c r="C83" s="11" t="s">
        <v>83</v>
      </c>
      <c r="D83" s="7">
        <v>49200</v>
      </c>
      <c r="E83" s="7">
        <v>142440</v>
      </c>
      <c r="F83" s="7">
        <v>191640</v>
      </c>
      <c r="G83" s="8">
        <f t="shared" si="2"/>
        <v>-49200</v>
      </c>
      <c r="H83" s="9">
        <f t="shared" si="3"/>
        <v>0</v>
      </c>
    </row>
    <row r="84" spans="1:8" ht="16" x14ac:dyDescent="0.2">
      <c r="A84" s="10">
        <v>1030200</v>
      </c>
      <c r="B84" s="5">
        <v>5710100</v>
      </c>
      <c r="C84" s="11" t="s">
        <v>84</v>
      </c>
      <c r="D84" s="7">
        <v>84760</v>
      </c>
      <c r="E84" s="7">
        <v>166570</v>
      </c>
      <c r="F84" s="7">
        <v>151330</v>
      </c>
      <c r="G84" s="8">
        <f t="shared" si="2"/>
        <v>15240</v>
      </c>
      <c r="H84" s="9">
        <f t="shared" si="3"/>
        <v>100000</v>
      </c>
    </row>
    <row r="85" spans="1:8" ht="16" x14ac:dyDescent="0.2">
      <c r="A85" s="10">
        <v>1030300</v>
      </c>
      <c r="B85" s="5">
        <v>5710200</v>
      </c>
      <c r="C85" s="11" t="s">
        <v>85</v>
      </c>
      <c r="D85" s="7">
        <v>97660</v>
      </c>
      <c r="E85" s="7">
        <v>86930</v>
      </c>
      <c r="F85" s="7">
        <v>84590</v>
      </c>
      <c r="G85" s="8">
        <f t="shared" si="2"/>
        <v>2340</v>
      </c>
      <c r="H85" s="9">
        <f t="shared" si="3"/>
        <v>100000</v>
      </c>
    </row>
    <row r="86" spans="1:8" ht="16" x14ac:dyDescent="0.2">
      <c r="A86" s="10">
        <v>1030400</v>
      </c>
      <c r="B86" s="5">
        <v>5710300</v>
      </c>
      <c r="C86" s="11" t="s">
        <v>86</v>
      </c>
      <c r="D86" s="7">
        <v>100000</v>
      </c>
      <c r="E86" s="7">
        <v>1097810</v>
      </c>
      <c r="F86" s="7">
        <v>1097810</v>
      </c>
      <c r="G86" s="8">
        <f t="shared" si="2"/>
        <v>0</v>
      </c>
      <c r="H86" s="9">
        <f t="shared" si="3"/>
        <v>100000</v>
      </c>
    </row>
    <row r="87" spans="1:8" ht="16" x14ac:dyDescent="0.2">
      <c r="A87" s="10">
        <v>1030500</v>
      </c>
      <c r="B87" s="5">
        <v>5710400</v>
      </c>
      <c r="C87" s="11" t="s">
        <v>87</v>
      </c>
      <c r="D87" s="7">
        <v>11925</v>
      </c>
      <c r="E87" s="7">
        <v>1653701</v>
      </c>
      <c r="F87" s="7">
        <v>1444986</v>
      </c>
      <c r="G87" s="8">
        <f t="shared" si="2"/>
        <v>208715</v>
      </c>
      <c r="H87" s="9">
        <f t="shared" si="3"/>
        <v>220640</v>
      </c>
    </row>
    <row r="88" spans="1:8" ht="16" x14ac:dyDescent="0.2">
      <c r="A88" s="10">
        <v>1030600</v>
      </c>
      <c r="B88" s="5">
        <v>5710500</v>
      </c>
      <c r="C88" s="11" t="s">
        <v>88</v>
      </c>
      <c r="D88" s="7">
        <v>100000</v>
      </c>
      <c r="E88" s="7">
        <v>1543325</v>
      </c>
      <c r="F88" s="7">
        <v>1543325</v>
      </c>
      <c r="G88" s="8">
        <f t="shared" si="2"/>
        <v>0</v>
      </c>
      <c r="H88" s="9">
        <f t="shared" si="3"/>
        <v>100000</v>
      </c>
    </row>
    <row r="89" spans="1:8" ht="16" x14ac:dyDescent="0.2">
      <c r="A89" s="10">
        <v>1030700</v>
      </c>
      <c r="B89" s="5">
        <v>5710600</v>
      </c>
      <c r="C89" s="11" t="s">
        <v>89</v>
      </c>
      <c r="D89" s="7">
        <v>87885</v>
      </c>
      <c r="E89" s="7">
        <v>260310</v>
      </c>
      <c r="F89" s="7">
        <v>248195</v>
      </c>
      <c r="G89" s="8">
        <f t="shared" si="2"/>
        <v>12115</v>
      </c>
      <c r="H89" s="9">
        <f t="shared" si="3"/>
        <v>100000</v>
      </c>
    </row>
    <row r="90" spans="1:8" ht="16" x14ac:dyDescent="0.2">
      <c r="A90" s="10">
        <v>1030800</v>
      </c>
      <c r="B90" s="5">
        <v>5710700</v>
      </c>
      <c r="C90" s="11" t="s">
        <v>90</v>
      </c>
      <c r="D90" s="7">
        <v>24150</v>
      </c>
      <c r="E90" s="7">
        <v>886500</v>
      </c>
      <c r="F90" s="7">
        <v>873350</v>
      </c>
      <c r="G90" s="8">
        <f t="shared" si="2"/>
        <v>13150</v>
      </c>
      <c r="H90" s="9">
        <f t="shared" si="3"/>
        <v>37300</v>
      </c>
    </row>
    <row r="91" spans="1:8" ht="16" x14ac:dyDescent="0.2">
      <c r="A91" s="10">
        <v>1030810</v>
      </c>
      <c r="B91" s="5">
        <v>5710710</v>
      </c>
      <c r="C91" s="11" t="s">
        <v>91</v>
      </c>
      <c r="D91" s="7">
        <v>100000</v>
      </c>
      <c r="E91" s="7">
        <v>764750</v>
      </c>
      <c r="F91" s="7">
        <v>764750</v>
      </c>
      <c r="G91" s="8">
        <f t="shared" si="2"/>
        <v>0</v>
      </c>
      <c r="H91" s="9">
        <f t="shared" si="3"/>
        <v>100000</v>
      </c>
    </row>
    <row r="92" spans="1:8" ht="16" x14ac:dyDescent="0.2">
      <c r="A92" s="10">
        <v>1030820</v>
      </c>
      <c r="B92" s="5">
        <v>5710720</v>
      </c>
      <c r="C92" s="11" t="s">
        <v>92</v>
      </c>
      <c r="D92" s="7">
        <v>0</v>
      </c>
      <c r="E92" s="7">
        <v>191640</v>
      </c>
      <c r="F92" s="7">
        <v>91640</v>
      </c>
      <c r="G92" s="8">
        <f t="shared" si="2"/>
        <v>100000</v>
      </c>
      <c r="H92" s="9">
        <f t="shared" si="3"/>
        <v>100000</v>
      </c>
    </row>
    <row r="93" spans="1:8" ht="16" x14ac:dyDescent="0.2">
      <c r="A93" s="10">
        <v>1033000</v>
      </c>
      <c r="B93" s="5">
        <v>5700100</v>
      </c>
      <c r="C93" s="11" t="s">
        <v>93</v>
      </c>
      <c r="D93" s="7">
        <v>1730000</v>
      </c>
      <c r="E93" s="7">
        <v>25172590</v>
      </c>
      <c r="F93" s="7">
        <v>24873190</v>
      </c>
      <c r="G93" s="8">
        <f t="shared" si="2"/>
        <v>299400</v>
      </c>
      <c r="H93" s="9">
        <f t="shared" si="3"/>
        <v>2029400</v>
      </c>
    </row>
    <row r="94" spans="1:8" ht="16" x14ac:dyDescent="0.2">
      <c r="A94" s="10">
        <v>1033100</v>
      </c>
      <c r="B94" s="5">
        <v>5700200</v>
      </c>
      <c r="C94" s="11" t="s">
        <v>94</v>
      </c>
      <c r="D94" s="7">
        <v>0</v>
      </c>
      <c r="E94" s="7">
        <v>214255</v>
      </c>
      <c r="F94" s="7">
        <v>184255</v>
      </c>
      <c r="G94" s="8">
        <f t="shared" si="2"/>
        <v>30000</v>
      </c>
      <c r="H94" s="9">
        <f t="shared" si="3"/>
        <v>30000</v>
      </c>
    </row>
    <row r="95" spans="1:8" ht="16" x14ac:dyDescent="0.2">
      <c r="A95" s="10">
        <v>1033200</v>
      </c>
      <c r="B95" s="5">
        <v>5700300</v>
      </c>
      <c r="C95" s="11" t="s">
        <v>95</v>
      </c>
      <c r="D95" s="7">
        <v>100000</v>
      </c>
      <c r="E95" s="7">
        <v>870135</v>
      </c>
      <c r="F95" s="7">
        <v>870135</v>
      </c>
      <c r="G95" s="8">
        <f t="shared" si="2"/>
        <v>0</v>
      </c>
      <c r="H95" s="9">
        <f t="shared" si="3"/>
        <v>100000</v>
      </c>
    </row>
    <row r="96" spans="1:8" ht="16" x14ac:dyDescent="0.2">
      <c r="A96" s="10">
        <v>1033300</v>
      </c>
      <c r="B96" s="5">
        <v>5700110</v>
      </c>
      <c r="C96" s="11" t="s">
        <v>96</v>
      </c>
      <c r="D96" s="7">
        <v>30000</v>
      </c>
      <c r="E96" s="7">
        <v>193665</v>
      </c>
      <c r="F96" s="7">
        <v>196855</v>
      </c>
      <c r="G96" s="8">
        <f t="shared" si="2"/>
        <v>-3190</v>
      </c>
      <c r="H96" s="9">
        <f t="shared" si="3"/>
        <v>26810</v>
      </c>
    </row>
    <row r="97" spans="1:8" ht="16" x14ac:dyDescent="0.2">
      <c r="A97" s="10">
        <v>1033400</v>
      </c>
      <c r="B97" s="5">
        <v>5700500</v>
      </c>
      <c r="C97" s="11" t="s">
        <v>97</v>
      </c>
      <c r="D97" s="7">
        <v>403695</v>
      </c>
      <c r="E97" s="7">
        <v>3683270</v>
      </c>
      <c r="F97" s="7">
        <v>3586962</v>
      </c>
      <c r="G97" s="8">
        <f t="shared" si="2"/>
        <v>96308</v>
      </c>
      <c r="H97" s="9">
        <f t="shared" si="3"/>
        <v>500003</v>
      </c>
    </row>
    <row r="98" spans="1:8" ht="16" x14ac:dyDescent="0.2">
      <c r="A98" s="18">
        <v>1033500</v>
      </c>
      <c r="B98" s="11">
        <v>5700600</v>
      </c>
      <c r="C98" s="11" t="s">
        <v>98</v>
      </c>
      <c r="D98" s="7">
        <v>30000</v>
      </c>
      <c r="E98" s="7">
        <v>997400</v>
      </c>
      <c r="F98" s="7">
        <v>967400</v>
      </c>
      <c r="G98" s="8">
        <f t="shared" si="2"/>
        <v>30000</v>
      </c>
      <c r="H98" s="9">
        <f t="shared" si="3"/>
        <v>60000</v>
      </c>
    </row>
    <row r="99" spans="1:8" ht="16" x14ac:dyDescent="0.2">
      <c r="A99" s="10">
        <v>1033600</v>
      </c>
      <c r="B99" s="5">
        <v>5700700</v>
      </c>
      <c r="C99" s="11" t="s">
        <v>99</v>
      </c>
      <c r="D99" s="7">
        <v>30000</v>
      </c>
      <c r="E99" s="7">
        <v>270410</v>
      </c>
      <c r="F99" s="7">
        <v>270410</v>
      </c>
      <c r="G99" s="8">
        <f t="shared" si="2"/>
        <v>0</v>
      </c>
      <c r="H99" s="9">
        <f t="shared" si="3"/>
        <v>30000</v>
      </c>
    </row>
    <row r="100" spans="1:8" ht="16" x14ac:dyDescent="0.2">
      <c r="A100" s="10">
        <v>1033700</v>
      </c>
      <c r="B100" s="5">
        <v>5700800</v>
      </c>
      <c r="C100" s="11" t="s">
        <v>100</v>
      </c>
      <c r="D100" s="7">
        <v>30000</v>
      </c>
      <c r="E100" s="7">
        <v>294390</v>
      </c>
      <c r="F100" s="7">
        <v>294390</v>
      </c>
      <c r="G100" s="8">
        <f t="shared" si="2"/>
        <v>0</v>
      </c>
      <c r="H100" s="9">
        <f t="shared" si="3"/>
        <v>30000</v>
      </c>
    </row>
    <row r="101" spans="1:8" ht="16" x14ac:dyDescent="0.2">
      <c r="A101" s="10">
        <v>1033800</v>
      </c>
      <c r="B101" s="5">
        <v>5700900</v>
      </c>
      <c r="C101" s="11" t="s">
        <v>101</v>
      </c>
      <c r="D101" s="7">
        <v>200000</v>
      </c>
      <c r="E101" s="7">
        <v>3766835</v>
      </c>
      <c r="F101" s="7">
        <v>3756835</v>
      </c>
      <c r="G101" s="8">
        <f t="shared" si="2"/>
        <v>10000</v>
      </c>
      <c r="H101" s="9">
        <f t="shared" si="3"/>
        <v>210000</v>
      </c>
    </row>
    <row r="102" spans="1:8" ht="16" x14ac:dyDescent="0.2">
      <c r="A102" s="10">
        <v>1033850</v>
      </c>
      <c r="B102" s="5">
        <v>5700950</v>
      </c>
      <c r="C102" s="11" t="s">
        <v>102</v>
      </c>
      <c r="D102" s="7">
        <v>30000</v>
      </c>
      <c r="E102" s="7">
        <v>125275</v>
      </c>
      <c r="F102" s="7">
        <v>125275</v>
      </c>
      <c r="G102" s="8">
        <f t="shared" si="2"/>
        <v>0</v>
      </c>
      <c r="H102" s="9">
        <f t="shared" si="3"/>
        <v>30000</v>
      </c>
    </row>
    <row r="103" spans="1:8" ht="16" x14ac:dyDescent="0.2">
      <c r="A103" s="10">
        <v>1033900</v>
      </c>
      <c r="B103" s="5">
        <v>5701000</v>
      </c>
      <c r="C103" s="11" t="s">
        <v>103</v>
      </c>
      <c r="D103" s="7">
        <v>30000</v>
      </c>
      <c r="E103" s="7">
        <v>159715</v>
      </c>
      <c r="F103" s="7">
        <v>159715</v>
      </c>
      <c r="G103" s="8">
        <f t="shared" si="2"/>
        <v>0</v>
      </c>
      <c r="H103" s="9">
        <f t="shared" si="3"/>
        <v>30000</v>
      </c>
    </row>
    <row r="104" spans="1:8" ht="16" x14ac:dyDescent="0.2">
      <c r="A104" s="10">
        <v>1033950</v>
      </c>
      <c r="B104" s="5">
        <v>5701950</v>
      </c>
      <c r="C104" s="11" t="s">
        <v>104</v>
      </c>
      <c r="D104" s="7">
        <v>0</v>
      </c>
      <c r="E104" s="7">
        <v>0</v>
      </c>
      <c r="F104" s="7">
        <v>0</v>
      </c>
      <c r="G104" s="8">
        <f t="shared" si="2"/>
        <v>0</v>
      </c>
      <c r="H104" s="9">
        <f t="shared" si="3"/>
        <v>0</v>
      </c>
    </row>
    <row r="105" spans="1:8" ht="16" x14ac:dyDescent="0.2">
      <c r="A105" s="10">
        <v>1033955</v>
      </c>
      <c r="B105" s="5">
        <v>5701955</v>
      </c>
      <c r="C105" s="11" t="s">
        <v>105</v>
      </c>
      <c r="D105" s="7">
        <v>3221828</v>
      </c>
      <c r="E105" s="7">
        <v>0</v>
      </c>
      <c r="F105" s="7">
        <v>0</v>
      </c>
      <c r="G105" s="8">
        <f t="shared" si="2"/>
        <v>0</v>
      </c>
      <c r="H105" s="9">
        <f t="shared" si="3"/>
        <v>3221828</v>
      </c>
    </row>
    <row r="106" spans="1:8" ht="16" x14ac:dyDescent="0.2">
      <c r="A106" s="10">
        <v>1033960</v>
      </c>
      <c r="B106" s="5">
        <v>5701960</v>
      </c>
      <c r="C106" s="11" t="s">
        <v>106</v>
      </c>
      <c r="D106" s="7">
        <v>7006880</v>
      </c>
      <c r="E106" s="7">
        <v>9280520</v>
      </c>
      <c r="F106" s="7">
        <v>16287400</v>
      </c>
      <c r="G106" s="8">
        <f t="shared" si="2"/>
        <v>-7006880</v>
      </c>
      <c r="H106" s="9">
        <f t="shared" si="3"/>
        <v>0</v>
      </c>
    </row>
    <row r="107" spans="1:8" ht="16" x14ac:dyDescent="0.2">
      <c r="A107" s="10">
        <v>1033965</v>
      </c>
      <c r="B107" s="5">
        <v>5701965</v>
      </c>
      <c r="C107" s="11" t="s">
        <v>107</v>
      </c>
      <c r="D107" s="7">
        <v>11609132</v>
      </c>
      <c r="E107" s="7">
        <v>0</v>
      </c>
      <c r="F107" s="7">
        <v>0</v>
      </c>
      <c r="G107" s="8">
        <f t="shared" si="2"/>
        <v>0</v>
      </c>
      <c r="H107" s="9">
        <f t="shared" si="3"/>
        <v>11609132</v>
      </c>
    </row>
    <row r="108" spans="1:8" ht="16" x14ac:dyDescent="0.2">
      <c r="A108" s="10">
        <v>1033970</v>
      </c>
      <c r="B108" s="5">
        <v>5710970</v>
      </c>
      <c r="C108" s="11" t="s">
        <v>108</v>
      </c>
      <c r="D108" s="7">
        <v>12921777</v>
      </c>
      <c r="E108" s="7">
        <v>182000</v>
      </c>
      <c r="F108" s="7">
        <v>182000</v>
      </c>
      <c r="G108" s="8">
        <f t="shared" si="2"/>
        <v>0</v>
      </c>
      <c r="H108" s="9">
        <f t="shared" si="3"/>
        <v>12921777</v>
      </c>
    </row>
    <row r="109" spans="1:8" ht="16" x14ac:dyDescent="0.2">
      <c r="A109" s="10">
        <v>1033975</v>
      </c>
      <c r="B109" s="5">
        <v>57109575</v>
      </c>
      <c r="C109" s="11" t="s">
        <v>109</v>
      </c>
      <c r="D109" s="7">
        <v>82701643</v>
      </c>
      <c r="E109" s="7">
        <v>750887047</v>
      </c>
      <c r="F109" s="7">
        <v>824935401</v>
      </c>
      <c r="G109" s="8">
        <f t="shared" si="2"/>
        <v>-74048354</v>
      </c>
      <c r="H109" s="9">
        <f t="shared" si="3"/>
        <v>8653289</v>
      </c>
    </row>
    <row r="110" spans="1:8" ht="16" x14ac:dyDescent="0.2">
      <c r="A110" s="10">
        <v>1033980</v>
      </c>
      <c r="B110" s="5">
        <v>5710980</v>
      </c>
      <c r="C110" s="11" t="s">
        <v>110</v>
      </c>
      <c r="D110" s="7">
        <v>45728383</v>
      </c>
      <c r="E110" s="7">
        <v>6755071</v>
      </c>
      <c r="F110" s="7">
        <v>713350</v>
      </c>
      <c r="G110" s="8">
        <f t="shared" si="2"/>
        <v>6041721</v>
      </c>
      <c r="H110" s="9">
        <f t="shared" si="3"/>
        <v>51770104</v>
      </c>
    </row>
    <row r="111" spans="1:8" ht="16" x14ac:dyDescent="0.2">
      <c r="A111" s="10">
        <v>1033985</v>
      </c>
      <c r="B111" s="5">
        <v>5710985</v>
      </c>
      <c r="C111" s="11" t="s">
        <v>111</v>
      </c>
      <c r="D111" s="7">
        <v>71992977.5</v>
      </c>
      <c r="E111" s="7">
        <v>820161371</v>
      </c>
      <c r="F111" s="7">
        <v>849922906</v>
      </c>
      <c r="G111" s="8">
        <f t="shared" si="2"/>
        <v>-29761535</v>
      </c>
      <c r="H111" s="9">
        <f t="shared" si="3"/>
        <v>42231442.5</v>
      </c>
    </row>
    <row r="112" spans="1:8" ht="16" x14ac:dyDescent="0.2">
      <c r="A112" s="10">
        <v>1033986</v>
      </c>
      <c r="B112" s="5">
        <v>0</v>
      </c>
      <c r="C112" s="11" t="s">
        <v>9</v>
      </c>
      <c r="D112" s="7">
        <v>0</v>
      </c>
      <c r="E112" s="7">
        <v>0</v>
      </c>
      <c r="F112" s="7">
        <v>0</v>
      </c>
      <c r="G112" s="8">
        <f t="shared" si="2"/>
        <v>0</v>
      </c>
      <c r="H112" s="9">
        <f t="shared" si="3"/>
        <v>0</v>
      </c>
    </row>
    <row r="113" spans="1:8" ht="16" x14ac:dyDescent="0.2">
      <c r="A113" s="10">
        <v>1033990</v>
      </c>
      <c r="B113" s="5">
        <v>5710990</v>
      </c>
      <c r="C113" s="11" t="s">
        <v>112</v>
      </c>
      <c r="D113" s="7">
        <v>88117026</v>
      </c>
      <c r="E113" s="7">
        <v>174318505</v>
      </c>
      <c r="F113" s="7">
        <v>234609736</v>
      </c>
      <c r="G113" s="8">
        <f t="shared" si="2"/>
        <v>-60291231</v>
      </c>
      <c r="H113" s="9">
        <f t="shared" si="3"/>
        <v>27825795</v>
      </c>
    </row>
    <row r="114" spans="1:8" ht="16" x14ac:dyDescent="0.2">
      <c r="A114" s="10">
        <v>1033991</v>
      </c>
      <c r="B114" s="5">
        <v>5710991</v>
      </c>
      <c r="C114" s="11" t="s">
        <v>113</v>
      </c>
      <c r="D114" s="7">
        <v>4750974</v>
      </c>
      <c r="E114" s="7">
        <v>201033</v>
      </c>
      <c r="F114" s="7">
        <v>0</v>
      </c>
      <c r="G114" s="8">
        <f t="shared" si="2"/>
        <v>201033</v>
      </c>
      <c r="H114" s="9">
        <f t="shared" si="3"/>
        <v>4952007</v>
      </c>
    </row>
    <row r="115" spans="1:8" ht="16" x14ac:dyDescent="0.2">
      <c r="A115" s="10">
        <v>1033994</v>
      </c>
      <c r="B115" s="5">
        <v>5710994</v>
      </c>
      <c r="C115" s="11" t="s">
        <v>114</v>
      </c>
      <c r="D115" s="7"/>
      <c r="E115" s="7">
        <v>6268000000</v>
      </c>
      <c r="F115" s="7">
        <v>5917000000</v>
      </c>
      <c r="G115" s="8">
        <f t="shared" si="2"/>
        <v>351000000</v>
      </c>
      <c r="H115" s="9">
        <f t="shared" si="3"/>
        <v>351000000</v>
      </c>
    </row>
    <row r="116" spans="1:8" ht="16" x14ac:dyDescent="0.2">
      <c r="A116" s="10">
        <v>1033995</v>
      </c>
      <c r="B116" s="5">
        <v>5710995</v>
      </c>
      <c r="C116" s="11" t="s">
        <v>115</v>
      </c>
      <c r="D116" s="7"/>
      <c r="E116" s="7">
        <v>5477728388</v>
      </c>
      <c r="F116" s="7">
        <v>5079400110</v>
      </c>
      <c r="G116" s="8">
        <f t="shared" si="2"/>
        <v>398328278</v>
      </c>
      <c r="H116" s="9">
        <f t="shared" si="3"/>
        <v>398328278</v>
      </c>
    </row>
    <row r="117" spans="1:8" ht="16" x14ac:dyDescent="0.2">
      <c r="A117" s="10">
        <v>1033996</v>
      </c>
      <c r="B117" s="5">
        <v>5710996</v>
      </c>
      <c r="C117" s="11" t="s">
        <v>116</v>
      </c>
      <c r="D117" s="7"/>
      <c r="E117" s="7">
        <v>755000000</v>
      </c>
      <c r="F117" s="7">
        <v>684628317</v>
      </c>
      <c r="G117" s="8">
        <f t="shared" si="2"/>
        <v>70371683</v>
      </c>
      <c r="H117" s="9">
        <f t="shared" si="3"/>
        <v>70371683</v>
      </c>
    </row>
    <row r="118" spans="1:8" ht="16" x14ac:dyDescent="0.2">
      <c r="A118" s="10">
        <v>1033998</v>
      </c>
      <c r="B118" s="5">
        <v>5710998</v>
      </c>
      <c r="C118" s="11" t="s">
        <v>117</v>
      </c>
      <c r="D118" s="7">
        <v>0</v>
      </c>
      <c r="E118" s="7">
        <v>10000000</v>
      </c>
      <c r="F118" s="7">
        <v>9261820</v>
      </c>
      <c r="G118" s="8">
        <f t="shared" si="2"/>
        <v>738180</v>
      </c>
      <c r="H118" s="9">
        <f t="shared" si="3"/>
        <v>738180</v>
      </c>
    </row>
    <row r="119" spans="1:8" ht="16" x14ac:dyDescent="0.2">
      <c r="A119" s="10">
        <v>1050000</v>
      </c>
      <c r="B119" s="5">
        <v>5900000</v>
      </c>
      <c r="C119" s="11" t="s">
        <v>118</v>
      </c>
      <c r="D119" s="7">
        <v>0</v>
      </c>
      <c r="E119" s="7">
        <f>23516460081+62500000+25812500</f>
        <v>23604772581</v>
      </c>
      <c r="F119" s="7">
        <v>22991220712</v>
      </c>
      <c r="G119" s="8">
        <f t="shared" si="2"/>
        <v>613551869</v>
      </c>
      <c r="H119" s="9">
        <f t="shared" si="3"/>
        <v>613551869</v>
      </c>
    </row>
    <row r="120" spans="1:8" ht="16" x14ac:dyDescent="0.2">
      <c r="A120" s="10">
        <v>1050100</v>
      </c>
      <c r="B120" s="5">
        <v>0</v>
      </c>
      <c r="C120" s="11" t="s">
        <v>119</v>
      </c>
      <c r="D120" s="7">
        <v>0</v>
      </c>
      <c r="E120" s="7">
        <v>0</v>
      </c>
      <c r="F120" s="7">
        <v>0</v>
      </c>
      <c r="G120" s="8">
        <f t="shared" si="2"/>
        <v>0</v>
      </c>
      <c r="H120" s="9">
        <f t="shared" si="3"/>
        <v>0</v>
      </c>
    </row>
    <row r="121" spans="1:8" ht="16" x14ac:dyDescent="0.2">
      <c r="A121" s="10">
        <v>1052000</v>
      </c>
      <c r="B121" s="5">
        <v>2300020</v>
      </c>
      <c r="C121" s="11" t="s">
        <v>120</v>
      </c>
      <c r="D121" s="7">
        <v>0</v>
      </c>
      <c r="E121" s="7">
        <v>0</v>
      </c>
      <c r="F121" s="7">
        <v>0</v>
      </c>
      <c r="G121" s="8">
        <f t="shared" si="2"/>
        <v>0</v>
      </c>
      <c r="H121" s="9">
        <f t="shared" si="3"/>
        <v>0</v>
      </c>
    </row>
    <row r="122" spans="1:8" ht="16" x14ac:dyDescent="0.2">
      <c r="A122" s="10">
        <v>1059600</v>
      </c>
      <c r="B122" s="5">
        <v>2504013</v>
      </c>
      <c r="C122" s="11" t="s">
        <v>121</v>
      </c>
      <c r="D122" s="7">
        <v>0</v>
      </c>
      <c r="E122" s="7">
        <v>0</v>
      </c>
      <c r="F122" s="7">
        <v>0</v>
      </c>
      <c r="G122" s="8">
        <f t="shared" si="2"/>
        <v>0</v>
      </c>
      <c r="H122" s="9">
        <f t="shared" si="3"/>
        <v>0</v>
      </c>
    </row>
    <row r="123" spans="1:8" ht="16" x14ac:dyDescent="0.2">
      <c r="A123" s="10">
        <v>1059700</v>
      </c>
      <c r="B123" s="5">
        <v>2830000</v>
      </c>
      <c r="C123" s="11" t="s">
        <v>122</v>
      </c>
      <c r="D123" s="7">
        <v>0</v>
      </c>
      <c r="E123" s="7">
        <v>0</v>
      </c>
      <c r="F123" s="7">
        <v>0</v>
      </c>
      <c r="G123" s="8">
        <f t="shared" si="2"/>
        <v>0</v>
      </c>
      <c r="H123" s="9">
        <f t="shared" si="3"/>
        <v>0</v>
      </c>
    </row>
    <row r="124" spans="1:8" ht="16" x14ac:dyDescent="0.2">
      <c r="A124" s="10">
        <v>1059800</v>
      </c>
      <c r="B124" s="5">
        <v>2800000</v>
      </c>
      <c r="C124" s="11" t="s">
        <v>123</v>
      </c>
      <c r="D124" s="7">
        <v>0</v>
      </c>
      <c r="E124" s="7">
        <v>0</v>
      </c>
      <c r="F124" s="7">
        <v>0</v>
      </c>
      <c r="G124" s="8">
        <f t="shared" si="2"/>
        <v>0</v>
      </c>
      <c r="H124" s="9">
        <f t="shared" si="3"/>
        <v>0</v>
      </c>
    </row>
    <row r="125" spans="1:8" ht="16" x14ac:dyDescent="0.2">
      <c r="A125" s="10">
        <v>1059900</v>
      </c>
      <c r="B125" s="5">
        <v>2504003</v>
      </c>
      <c r="C125" s="11" t="s">
        <v>124</v>
      </c>
      <c r="D125" s="7">
        <v>0</v>
      </c>
      <c r="E125" s="7">
        <v>0</v>
      </c>
      <c r="F125" s="7">
        <v>0</v>
      </c>
      <c r="G125" s="8">
        <f t="shared" si="2"/>
        <v>0</v>
      </c>
      <c r="H125" s="9">
        <f t="shared" si="3"/>
        <v>0</v>
      </c>
    </row>
    <row r="126" spans="1:8" ht="16" x14ac:dyDescent="0.2">
      <c r="A126" s="10">
        <v>1101000</v>
      </c>
      <c r="B126" s="5">
        <v>2504004</v>
      </c>
      <c r="C126" s="11" t="s">
        <v>125</v>
      </c>
      <c r="D126" s="7">
        <v>0</v>
      </c>
      <c r="E126" s="7">
        <v>0</v>
      </c>
      <c r="F126" s="7">
        <v>0</v>
      </c>
      <c r="G126" s="8">
        <f t="shared" si="2"/>
        <v>0</v>
      </c>
      <c r="H126" s="9">
        <f t="shared" si="3"/>
        <v>0</v>
      </c>
    </row>
    <row r="127" spans="1:8" ht="16" x14ac:dyDescent="0.2">
      <c r="A127" s="10">
        <v>1115400</v>
      </c>
      <c r="B127" s="5">
        <v>2504005</v>
      </c>
      <c r="C127" s="11" t="s">
        <v>126</v>
      </c>
      <c r="D127" s="7">
        <v>0</v>
      </c>
      <c r="E127" s="7">
        <v>0</v>
      </c>
      <c r="F127" s="7">
        <v>0</v>
      </c>
      <c r="G127" s="8">
        <f t="shared" si="2"/>
        <v>0</v>
      </c>
      <c r="H127" s="9">
        <f t="shared" si="3"/>
        <v>0</v>
      </c>
    </row>
    <row r="128" spans="1:8" ht="16" x14ac:dyDescent="0.2">
      <c r="A128" s="10">
        <v>1115600</v>
      </c>
      <c r="B128" s="5">
        <v>0</v>
      </c>
      <c r="C128" s="11" t="s">
        <v>127</v>
      </c>
      <c r="D128" s="7">
        <v>0</v>
      </c>
      <c r="E128" s="7">
        <v>0</v>
      </c>
      <c r="F128" s="7">
        <v>0</v>
      </c>
      <c r="G128" s="8">
        <f t="shared" si="2"/>
        <v>0</v>
      </c>
      <c r="H128" s="9">
        <f t="shared" si="3"/>
        <v>0</v>
      </c>
    </row>
    <row r="129" spans="1:8" ht="16" x14ac:dyDescent="0.2">
      <c r="A129" s="10">
        <v>1154200</v>
      </c>
      <c r="B129" s="5">
        <v>1688000</v>
      </c>
      <c r="C129" s="11" t="s">
        <v>128</v>
      </c>
      <c r="D129" s="7">
        <v>-11163017.299999999</v>
      </c>
      <c r="E129" s="7">
        <v>1564425</v>
      </c>
      <c r="F129" s="7">
        <v>4064041.35</v>
      </c>
      <c r="G129" s="8">
        <f t="shared" si="2"/>
        <v>-2499616.35</v>
      </c>
      <c r="H129" s="9">
        <f t="shared" si="3"/>
        <v>-13662633.649999999</v>
      </c>
    </row>
    <row r="130" spans="1:8" ht="16" x14ac:dyDescent="0.2">
      <c r="A130" s="10">
        <v>1175400</v>
      </c>
      <c r="B130" s="5">
        <v>0</v>
      </c>
      <c r="C130" s="11" t="s">
        <v>129</v>
      </c>
      <c r="D130" s="7">
        <v>0</v>
      </c>
      <c r="E130" s="7">
        <v>0</v>
      </c>
      <c r="F130" s="7">
        <v>0</v>
      </c>
      <c r="G130" s="8">
        <f t="shared" si="2"/>
        <v>0</v>
      </c>
      <c r="H130" s="9">
        <f t="shared" si="3"/>
        <v>0</v>
      </c>
    </row>
    <row r="131" spans="1:8" ht="16" x14ac:dyDescent="0.2">
      <c r="A131" s="10">
        <v>1175500</v>
      </c>
      <c r="B131" s="5">
        <v>1200000</v>
      </c>
      <c r="C131" s="11" t="s">
        <v>130</v>
      </c>
      <c r="D131" s="7">
        <f>-2137038473.46-737096884.67</f>
        <v>-2874135358.1300001</v>
      </c>
      <c r="E131" s="7">
        <v>0</v>
      </c>
      <c r="F131" s="7">
        <v>0</v>
      </c>
      <c r="G131" s="8">
        <f t="shared" si="2"/>
        <v>0</v>
      </c>
      <c r="H131" s="9">
        <f t="shared" si="3"/>
        <v>-2874135358.1300001</v>
      </c>
    </row>
    <row r="132" spans="1:8" ht="16" x14ac:dyDescent="0.2">
      <c r="A132" s="10">
        <v>1175600</v>
      </c>
      <c r="B132" s="5">
        <v>1291000</v>
      </c>
      <c r="C132" s="11" t="s">
        <v>131</v>
      </c>
      <c r="D132" s="7">
        <v>2354159638.4200001</v>
      </c>
      <c r="E132" s="7">
        <v>0</v>
      </c>
      <c r="F132" s="7">
        <v>0</v>
      </c>
      <c r="G132" s="8">
        <f t="shared" si="2"/>
        <v>0</v>
      </c>
      <c r="H132" s="9">
        <f t="shared" si="3"/>
        <v>2354159638.4200001</v>
      </c>
    </row>
    <row r="133" spans="1:8" ht="16" x14ac:dyDescent="0.2">
      <c r="A133" s="10">
        <v>1180000</v>
      </c>
      <c r="B133" s="5">
        <v>0</v>
      </c>
      <c r="C133" s="11" t="s">
        <v>132</v>
      </c>
      <c r="D133" s="7">
        <v>0</v>
      </c>
      <c r="E133" s="7">
        <v>0</v>
      </c>
      <c r="F133" s="7">
        <v>0</v>
      </c>
      <c r="G133" s="8">
        <f t="shared" si="2"/>
        <v>0</v>
      </c>
      <c r="H133" s="9">
        <f t="shared" si="3"/>
        <v>0</v>
      </c>
    </row>
    <row r="134" spans="1:8" ht="16" x14ac:dyDescent="0.2">
      <c r="A134" s="10">
        <v>1185400</v>
      </c>
      <c r="B134" s="5">
        <v>0</v>
      </c>
      <c r="C134" s="11" t="s">
        <v>133</v>
      </c>
      <c r="D134" s="7">
        <v>0</v>
      </c>
      <c r="E134" s="7">
        <v>0</v>
      </c>
      <c r="F134" s="7">
        <v>0</v>
      </c>
      <c r="G134" s="8">
        <f t="shared" si="2"/>
        <v>0</v>
      </c>
      <c r="H134" s="9">
        <f t="shared" si="3"/>
        <v>0</v>
      </c>
    </row>
    <row r="135" spans="1:8" ht="16" x14ac:dyDescent="0.2">
      <c r="A135" s="10">
        <v>1185500</v>
      </c>
      <c r="B135" s="5">
        <v>4430000</v>
      </c>
      <c r="C135" s="11" t="s">
        <v>134</v>
      </c>
      <c r="D135" s="7">
        <v>0</v>
      </c>
      <c r="E135" s="7">
        <v>0</v>
      </c>
      <c r="F135" s="7">
        <v>0</v>
      </c>
      <c r="G135" s="8">
        <f t="shared" si="2"/>
        <v>0</v>
      </c>
      <c r="H135" s="9">
        <f t="shared" si="3"/>
        <v>0</v>
      </c>
    </row>
    <row r="136" spans="1:8" ht="16" x14ac:dyDescent="0.2">
      <c r="A136" s="10">
        <v>1185600</v>
      </c>
      <c r="B136" s="5">
        <v>4410000</v>
      </c>
      <c r="C136" s="11" t="s">
        <v>135</v>
      </c>
      <c r="D136" s="7">
        <v>0</v>
      </c>
      <c r="E136" s="7">
        <v>0</v>
      </c>
      <c r="F136" s="7">
        <v>0</v>
      </c>
      <c r="G136" s="8">
        <f t="shared" si="2"/>
        <v>0</v>
      </c>
      <c r="H136" s="9">
        <f t="shared" si="3"/>
        <v>0</v>
      </c>
    </row>
    <row r="137" spans="1:8" ht="16" x14ac:dyDescent="0.2">
      <c r="A137" s="10">
        <v>1186700</v>
      </c>
      <c r="B137" s="5">
        <v>4420000</v>
      </c>
      <c r="C137" s="11" t="s">
        <v>136</v>
      </c>
      <c r="D137" s="7">
        <v>0</v>
      </c>
      <c r="E137" s="7">
        <v>0</v>
      </c>
      <c r="F137" s="7">
        <v>0</v>
      </c>
      <c r="G137" s="8">
        <f t="shared" ref="G137:G206" si="4">E137-F137</f>
        <v>0</v>
      </c>
      <c r="H137" s="9">
        <f t="shared" ref="H137:H206" si="5">D137+G137</f>
        <v>0</v>
      </c>
    </row>
    <row r="138" spans="1:8" ht="16" x14ac:dyDescent="0.2">
      <c r="A138" s="10">
        <v>1190200</v>
      </c>
      <c r="B138" s="5">
        <v>4857000</v>
      </c>
      <c r="C138" s="11" t="s">
        <v>137</v>
      </c>
      <c r="D138" s="7">
        <v>0</v>
      </c>
      <c r="E138" s="7">
        <v>0</v>
      </c>
      <c r="F138" s="7">
        <v>0</v>
      </c>
      <c r="G138" s="8">
        <f t="shared" si="4"/>
        <v>0</v>
      </c>
      <c r="H138" s="9">
        <f t="shared" si="5"/>
        <v>0</v>
      </c>
    </row>
    <row r="139" spans="1:8" ht="16" x14ac:dyDescent="0.2">
      <c r="A139" s="10">
        <v>1200000</v>
      </c>
      <c r="B139" s="5">
        <v>0</v>
      </c>
      <c r="C139" s="11" t="s">
        <v>138</v>
      </c>
      <c r="D139" s="7">
        <v>0</v>
      </c>
      <c r="E139" s="7">
        <v>0</v>
      </c>
      <c r="F139" s="7">
        <v>0</v>
      </c>
      <c r="G139" s="8">
        <f t="shared" si="4"/>
        <v>0</v>
      </c>
      <c r="H139" s="9">
        <f t="shared" si="5"/>
        <v>0</v>
      </c>
    </row>
    <row r="140" spans="1:8" ht="16" x14ac:dyDescent="0.2">
      <c r="A140" s="10">
        <v>1200100</v>
      </c>
      <c r="B140" s="5">
        <v>2300000</v>
      </c>
      <c r="C140" s="11" t="s">
        <v>139</v>
      </c>
      <c r="D140" s="7">
        <v>0</v>
      </c>
      <c r="E140" s="7">
        <v>0</v>
      </c>
      <c r="F140" s="7">
        <v>0</v>
      </c>
      <c r="G140" s="8">
        <f t="shared" si="4"/>
        <v>0</v>
      </c>
      <c r="H140" s="9">
        <f t="shared" si="5"/>
        <v>0</v>
      </c>
    </row>
    <row r="141" spans="1:8" ht="16" x14ac:dyDescent="0.2">
      <c r="A141" s="10">
        <v>1200101</v>
      </c>
      <c r="B141" s="5">
        <v>2504000</v>
      </c>
      <c r="C141" s="11" t="s">
        <v>140</v>
      </c>
      <c r="D141" s="7">
        <v>0</v>
      </c>
      <c r="E141" s="7">
        <v>0</v>
      </c>
      <c r="F141" s="7">
        <v>0</v>
      </c>
      <c r="G141" s="8">
        <f t="shared" si="4"/>
        <v>0</v>
      </c>
      <c r="H141" s="9">
        <f t="shared" si="5"/>
        <v>0</v>
      </c>
    </row>
    <row r="142" spans="1:8" ht="16" x14ac:dyDescent="0.2">
      <c r="A142" s="10">
        <v>1200102</v>
      </c>
      <c r="B142" s="5">
        <v>2504001</v>
      </c>
      <c r="C142" s="11" t="s">
        <v>141</v>
      </c>
      <c r="D142" s="7">
        <v>0</v>
      </c>
      <c r="E142" s="7">
        <v>0</v>
      </c>
      <c r="F142" s="7">
        <v>0</v>
      </c>
      <c r="G142" s="8">
        <f t="shared" si="4"/>
        <v>0</v>
      </c>
      <c r="H142" s="9">
        <f t="shared" si="5"/>
        <v>0</v>
      </c>
    </row>
    <row r="143" spans="1:8" ht="16" x14ac:dyDescent="0.2">
      <c r="A143" s="10">
        <v>1200103</v>
      </c>
      <c r="B143" s="5">
        <v>2504002</v>
      </c>
      <c r="C143" s="11" t="s">
        <v>142</v>
      </c>
      <c r="D143" s="7">
        <v>0</v>
      </c>
      <c r="E143" s="7">
        <v>0</v>
      </c>
      <c r="F143" s="7">
        <v>0</v>
      </c>
      <c r="G143" s="8">
        <f t="shared" si="4"/>
        <v>0</v>
      </c>
      <c r="H143" s="9">
        <f t="shared" si="5"/>
        <v>0</v>
      </c>
    </row>
    <row r="144" spans="1:8" ht="16" x14ac:dyDescent="0.2">
      <c r="A144" s="10">
        <v>1200104</v>
      </c>
      <c r="B144" s="5">
        <v>2504014</v>
      </c>
      <c r="C144" s="11" t="s">
        <v>143</v>
      </c>
      <c r="D144" s="7">
        <v>0</v>
      </c>
      <c r="E144" s="7">
        <v>0</v>
      </c>
      <c r="F144" s="7">
        <v>0</v>
      </c>
      <c r="G144" s="8">
        <f t="shared" si="4"/>
        <v>0</v>
      </c>
      <c r="H144" s="9">
        <f t="shared" si="5"/>
        <v>0</v>
      </c>
    </row>
    <row r="145" spans="1:8" ht="16" x14ac:dyDescent="0.2">
      <c r="A145" s="10">
        <v>1200105</v>
      </c>
      <c r="B145" s="5">
        <v>2504015</v>
      </c>
      <c r="C145" s="11" t="s">
        <v>144</v>
      </c>
      <c r="D145" s="7">
        <v>0</v>
      </c>
      <c r="E145" s="7">
        <v>0</v>
      </c>
      <c r="F145" s="7">
        <v>0</v>
      </c>
      <c r="G145" s="8">
        <f t="shared" si="4"/>
        <v>0</v>
      </c>
      <c r="H145" s="9">
        <f t="shared" si="5"/>
        <v>0</v>
      </c>
    </row>
    <row r="146" spans="1:8" ht="16" x14ac:dyDescent="0.2">
      <c r="A146" s="10">
        <v>1200106</v>
      </c>
      <c r="B146" s="5">
        <v>2504016</v>
      </c>
      <c r="C146" s="11" t="s">
        <v>145</v>
      </c>
      <c r="D146" s="7">
        <v>0</v>
      </c>
      <c r="E146" s="7">
        <v>0</v>
      </c>
      <c r="F146" s="7">
        <v>0</v>
      </c>
      <c r="G146" s="8">
        <f t="shared" si="4"/>
        <v>0</v>
      </c>
      <c r="H146" s="9">
        <f t="shared" si="5"/>
        <v>0</v>
      </c>
    </row>
    <row r="147" spans="1:8" ht="16" x14ac:dyDescent="0.2">
      <c r="A147" s="10">
        <v>1200107</v>
      </c>
      <c r="B147" s="5">
        <v>2504006</v>
      </c>
      <c r="C147" s="11" t="s">
        <v>146</v>
      </c>
      <c r="D147" s="7">
        <v>0</v>
      </c>
      <c r="E147" s="7">
        <v>0</v>
      </c>
      <c r="F147" s="7">
        <v>0</v>
      </c>
      <c r="G147" s="8">
        <f t="shared" si="4"/>
        <v>0</v>
      </c>
      <c r="H147" s="9">
        <f t="shared" si="5"/>
        <v>0</v>
      </c>
    </row>
    <row r="148" spans="1:8" ht="16" x14ac:dyDescent="0.2">
      <c r="A148" s="10">
        <v>1200108</v>
      </c>
      <c r="B148" s="5">
        <v>2504012</v>
      </c>
      <c r="C148" s="11" t="s">
        <v>147</v>
      </c>
      <c r="D148" s="7">
        <v>75782000</v>
      </c>
      <c r="E148" s="7">
        <v>0</v>
      </c>
      <c r="F148" s="7">
        <v>0</v>
      </c>
      <c r="G148" s="8">
        <f t="shared" si="4"/>
        <v>0</v>
      </c>
      <c r="H148" s="9">
        <f t="shared" si="5"/>
        <v>75782000</v>
      </c>
    </row>
    <row r="149" spans="1:8" ht="16" x14ac:dyDescent="0.2">
      <c r="A149" s="10">
        <v>1200109</v>
      </c>
      <c r="B149" s="5">
        <v>2504109</v>
      </c>
      <c r="C149" s="11" t="s">
        <v>148</v>
      </c>
      <c r="D149" s="7">
        <v>300000000</v>
      </c>
      <c r="E149" s="7">
        <v>0</v>
      </c>
      <c r="F149" s="7">
        <v>0</v>
      </c>
      <c r="G149" s="8">
        <f t="shared" si="4"/>
        <v>0</v>
      </c>
      <c r="H149" s="9">
        <f t="shared" si="5"/>
        <v>300000000</v>
      </c>
    </row>
    <row r="150" spans="1:8" ht="16" x14ac:dyDescent="0.2">
      <c r="A150" s="10">
        <v>1200110</v>
      </c>
      <c r="B150" s="5">
        <v>2300001</v>
      </c>
      <c r="C150" s="11" t="s">
        <v>149</v>
      </c>
      <c r="D150" s="7">
        <v>0</v>
      </c>
      <c r="E150" s="7">
        <v>0</v>
      </c>
      <c r="F150" s="7">
        <v>0</v>
      </c>
      <c r="G150" s="8">
        <f t="shared" si="4"/>
        <v>0</v>
      </c>
      <c r="H150" s="9">
        <f t="shared" si="5"/>
        <v>0</v>
      </c>
    </row>
    <row r="151" spans="1:8" ht="16" x14ac:dyDescent="0.2">
      <c r="A151" s="10">
        <v>1200111</v>
      </c>
      <c r="B151" s="5">
        <v>2300002</v>
      </c>
      <c r="C151" s="11" t="s">
        <v>150</v>
      </c>
      <c r="D151" s="7">
        <v>0</v>
      </c>
      <c r="E151" s="7">
        <v>0</v>
      </c>
      <c r="F151" s="7">
        <v>0</v>
      </c>
      <c r="G151" s="8">
        <f t="shared" si="4"/>
        <v>0</v>
      </c>
      <c r="H151" s="9">
        <f t="shared" si="5"/>
        <v>0</v>
      </c>
    </row>
    <row r="152" spans="1:8" ht="16" x14ac:dyDescent="0.2">
      <c r="A152" s="10">
        <v>1200112</v>
      </c>
      <c r="B152" s="5">
        <v>2300003</v>
      </c>
      <c r="C152" s="11" t="s">
        <v>151</v>
      </c>
      <c r="D152" s="7">
        <v>0</v>
      </c>
      <c r="E152" s="7">
        <v>0</v>
      </c>
      <c r="F152" s="7">
        <v>0</v>
      </c>
      <c r="G152" s="8">
        <f t="shared" si="4"/>
        <v>0</v>
      </c>
      <c r="H152" s="9">
        <f t="shared" si="5"/>
        <v>0</v>
      </c>
    </row>
    <row r="153" spans="1:8" ht="16" x14ac:dyDescent="0.2">
      <c r="A153" s="10">
        <v>1200113</v>
      </c>
      <c r="B153" s="5">
        <v>2300004</v>
      </c>
      <c r="C153" s="11" t="s">
        <v>152</v>
      </c>
      <c r="D153" s="7">
        <v>0</v>
      </c>
      <c r="E153" s="7">
        <v>0</v>
      </c>
      <c r="F153" s="7">
        <v>0</v>
      </c>
      <c r="G153" s="8">
        <f t="shared" si="4"/>
        <v>0</v>
      </c>
      <c r="H153" s="9">
        <f t="shared" si="5"/>
        <v>0</v>
      </c>
    </row>
    <row r="154" spans="1:8" ht="16" x14ac:dyDescent="0.2">
      <c r="A154" s="10">
        <v>1200114</v>
      </c>
      <c r="B154" s="5">
        <v>2300005</v>
      </c>
      <c r="C154" s="11" t="s">
        <v>153</v>
      </c>
      <c r="D154" s="7">
        <v>0</v>
      </c>
      <c r="E154" s="7">
        <v>0</v>
      </c>
      <c r="F154" s="7">
        <v>0</v>
      </c>
      <c r="G154" s="8">
        <f t="shared" si="4"/>
        <v>0</v>
      </c>
      <c r="H154" s="9">
        <f t="shared" si="5"/>
        <v>0</v>
      </c>
    </row>
    <row r="155" spans="1:8" ht="16" x14ac:dyDescent="0.2">
      <c r="A155" s="10">
        <v>1200115</v>
      </c>
      <c r="B155" s="5">
        <v>2300006</v>
      </c>
      <c r="C155" s="11" t="s">
        <v>154</v>
      </c>
      <c r="D155" s="7">
        <v>0</v>
      </c>
      <c r="E155" s="7">
        <v>0</v>
      </c>
      <c r="F155" s="7">
        <v>0</v>
      </c>
      <c r="G155" s="8">
        <f t="shared" si="4"/>
        <v>0</v>
      </c>
      <c r="H155" s="9">
        <f t="shared" si="5"/>
        <v>0</v>
      </c>
    </row>
    <row r="156" spans="1:8" ht="16" x14ac:dyDescent="0.2">
      <c r="A156" s="10">
        <v>1200116</v>
      </c>
      <c r="B156" s="5">
        <v>2300007</v>
      </c>
      <c r="C156" s="11" t="s">
        <v>155</v>
      </c>
      <c r="D156" s="7">
        <v>0</v>
      </c>
      <c r="E156" s="7">
        <v>0</v>
      </c>
      <c r="F156" s="7">
        <v>0</v>
      </c>
      <c r="G156" s="8">
        <f t="shared" si="4"/>
        <v>0</v>
      </c>
      <c r="H156" s="9">
        <f t="shared" si="5"/>
        <v>0</v>
      </c>
    </row>
    <row r="157" spans="1:8" ht="16" x14ac:dyDescent="0.2">
      <c r="A157" s="10">
        <v>1200117</v>
      </c>
      <c r="B157" s="5">
        <v>2300008</v>
      </c>
      <c r="C157" s="11" t="s">
        <v>156</v>
      </c>
      <c r="D157" s="7">
        <v>0</v>
      </c>
      <c r="E157" s="7">
        <v>0</v>
      </c>
      <c r="F157" s="7">
        <v>0</v>
      </c>
      <c r="G157" s="8">
        <f t="shared" si="4"/>
        <v>0</v>
      </c>
      <c r="H157" s="9">
        <f t="shared" si="5"/>
        <v>0</v>
      </c>
    </row>
    <row r="158" spans="1:8" ht="16" x14ac:dyDescent="0.2">
      <c r="A158" s="10">
        <v>1200118</v>
      </c>
      <c r="B158" s="5">
        <v>2300009</v>
      </c>
      <c r="C158" s="11" t="s">
        <v>157</v>
      </c>
      <c r="D158" s="7">
        <v>0</v>
      </c>
      <c r="E158" s="7">
        <v>0</v>
      </c>
      <c r="F158" s="7">
        <v>0</v>
      </c>
      <c r="G158" s="8">
        <f t="shared" si="4"/>
        <v>0</v>
      </c>
      <c r="H158" s="9">
        <f t="shared" si="5"/>
        <v>0</v>
      </c>
    </row>
    <row r="159" spans="1:8" ht="16" x14ac:dyDescent="0.2">
      <c r="A159" s="10">
        <v>1200119</v>
      </c>
      <c r="B159" s="5">
        <v>2300010</v>
      </c>
      <c r="C159" s="11" t="s">
        <v>158</v>
      </c>
      <c r="D159" s="7">
        <v>0</v>
      </c>
      <c r="E159" s="7">
        <v>0</v>
      </c>
      <c r="F159" s="7">
        <v>0</v>
      </c>
      <c r="G159" s="8">
        <f t="shared" si="4"/>
        <v>0</v>
      </c>
      <c r="H159" s="9">
        <f t="shared" si="5"/>
        <v>0</v>
      </c>
    </row>
    <row r="160" spans="1:8" ht="16" x14ac:dyDescent="0.2">
      <c r="A160" s="10">
        <v>1200120</v>
      </c>
      <c r="B160" s="5">
        <v>2526001</v>
      </c>
      <c r="C160" s="11" t="s">
        <v>159</v>
      </c>
      <c r="D160" s="7">
        <v>200000000</v>
      </c>
      <c r="E160" s="7">
        <v>0</v>
      </c>
      <c r="F160" s="7">
        <v>0</v>
      </c>
      <c r="G160" s="8">
        <f t="shared" si="4"/>
        <v>0</v>
      </c>
      <c r="H160" s="9">
        <f t="shared" si="5"/>
        <v>200000000</v>
      </c>
    </row>
    <row r="161" spans="1:8" ht="16" x14ac:dyDescent="0.2">
      <c r="A161" s="10">
        <v>1200121</v>
      </c>
      <c r="B161" s="5">
        <v>2300012</v>
      </c>
      <c r="C161" s="11" t="s">
        <v>160</v>
      </c>
      <c r="D161" s="7">
        <v>0</v>
      </c>
      <c r="E161" s="7">
        <v>0</v>
      </c>
      <c r="F161" s="7">
        <v>0</v>
      </c>
      <c r="G161" s="8">
        <f t="shared" si="4"/>
        <v>0</v>
      </c>
      <c r="H161" s="9">
        <f t="shared" si="5"/>
        <v>0</v>
      </c>
    </row>
    <row r="162" spans="1:8" ht="16" x14ac:dyDescent="0.2">
      <c r="A162" s="10">
        <v>1200122</v>
      </c>
      <c r="B162" s="5">
        <v>2526002</v>
      </c>
      <c r="C162" s="11" t="s">
        <v>161</v>
      </c>
      <c r="D162" s="7">
        <v>198000000</v>
      </c>
      <c r="E162" s="7">
        <v>0</v>
      </c>
      <c r="F162" s="7">
        <v>0</v>
      </c>
      <c r="G162" s="8">
        <f t="shared" si="4"/>
        <v>0</v>
      </c>
      <c r="H162" s="9">
        <f t="shared" si="5"/>
        <v>198000000</v>
      </c>
    </row>
    <row r="163" spans="1:8" ht="16" x14ac:dyDescent="0.2">
      <c r="A163" s="10">
        <v>1200123</v>
      </c>
      <c r="B163" s="5">
        <v>2526003</v>
      </c>
      <c r="C163" s="11" t="s">
        <v>162</v>
      </c>
      <c r="D163" s="7">
        <v>0</v>
      </c>
      <c r="E163" s="7">
        <v>0</v>
      </c>
      <c r="F163" s="7">
        <v>0</v>
      </c>
      <c r="G163" s="8">
        <f t="shared" si="4"/>
        <v>0</v>
      </c>
      <c r="H163" s="9">
        <f t="shared" si="5"/>
        <v>0</v>
      </c>
    </row>
    <row r="164" spans="1:8" ht="16" x14ac:dyDescent="0.2">
      <c r="A164" s="10">
        <v>1200124</v>
      </c>
      <c r="B164" s="5">
        <v>2526004</v>
      </c>
      <c r="C164" s="11" t="s">
        <v>163</v>
      </c>
      <c r="D164" s="7">
        <v>0</v>
      </c>
      <c r="E164" s="7">
        <v>0</v>
      </c>
      <c r="F164" s="7">
        <v>0</v>
      </c>
      <c r="G164" s="8">
        <f t="shared" si="4"/>
        <v>0</v>
      </c>
      <c r="H164" s="9">
        <f t="shared" si="5"/>
        <v>0</v>
      </c>
    </row>
    <row r="165" spans="1:8" ht="16" x14ac:dyDescent="0.2">
      <c r="A165" s="10">
        <v>1200125</v>
      </c>
      <c r="B165" s="5">
        <v>2300027</v>
      </c>
      <c r="C165" s="11" t="s">
        <v>164</v>
      </c>
      <c r="D165" s="7">
        <v>0</v>
      </c>
      <c r="E165" s="7">
        <v>0</v>
      </c>
      <c r="F165" s="7">
        <v>0</v>
      </c>
      <c r="G165" s="8">
        <f t="shared" si="4"/>
        <v>0</v>
      </c>
      <c r="H165" s="9">
        <f t="shared" si="5"/>
        <v>0</v>
      </c>
    </row>
    <row r="166" spans="1:8" ht="16" x14ac:dyDescent="0.2">
      <c r="A166" s="10">
        <v>1200126</v>
      </c>
      <c r="B166" s="5">
        <v>2300028</v>
      </c>
      <c r="C166" s="11" t="s">
        <v>165</v>
      </c>
      <c r="D166" s="7">
        <v>0</v>
      </c>
      <c r="E166" s="7">
        <v>1099768000</v>
      </c>
      <c r="F166" s="7">
        <v>1099768000</v>
      </c>
      <c r="G166" s="8">
        <f t="shared" si="4"/>
        <v>0</v>
      </c>
      <c r="H166" s="9">
        <f t="shared" si="5"/>
        <v>0</v>
      </c>
    </row>
    <row r="167" spans="1:8" ht="16" x14ac:dyDescent="0.2">
      <c r="A167" s="10">
        <v>1200127</v>
      </c>
      <c r="B167" s="5">
        <v>2526005</v>
      </c>
      <c r="C167" s="11" t="s">
        <v>166</v>
      </c>
      <c r="D167" s="7">
        <v>496031746</v>
      </c>
      <c r="E167" s="7">
        <f>0+59205293</f>
        <v>59205293</v>
      </c>
      <c r="F167" s="7">
        <v>477990809</v>
      </c>
      <c r="G167" s="8">
        <f t="shared" si="4"/>
        <v>-418785516</v>
      </c>
      <c r="H167" s="9">
        <f t="shared" si="5"/>
        <v>77246230</v>
      </c>
    </row>
    <row r="168" spans="1:8" ht="16" x14ac:dyDescent="0.2">
      <c r="A168" s="10">
        <v>1200128</v>
      </c>
      <c r="B168" s="5">
        <v>2300030</v>
      </c>
      <c r="C168" s="11" t="s">
        <v>167</v>
      </c>
      <c r="D168" s="7">
        <v>0</v>
      </c>
      <c r="E168" s="7">
        <v>0</v>
      </c>
      <c r="F168" s="7">
        <v>0</v>
      </c>
      <c r="G168" s="8">
        <f t="shared" si="4"/>
        <v>0</v>
      </c>
      <c r="H168" s="9">
        <f t="shared" si="5"/>
        <v>0</v>
      </c>
    </row>
    <row r="169" spans="1:8" ht="16" x14ac:dyDescent="0.2">
      <c r="A169" s="10">
        <v>1200129</v>
      </c>
      <c r="B169" s="5">
        <v>2300031</v>
      </c>
      <c r="C169" s="11" t="s">
        <v>168</v>
      </c>
      <c r="D169" s="7">
        <v>28620000</v>
      </c>
      <c r="E169" s="7">
        <v>0</v>
      </c>
      <c r="F169" s="7">
        <v>7150000</v>
      </c>
      <c r="G169" s="8">
        <f t="shared" si="4"/>
        <v>-7150000</v>
      </c>
      <c r="H169" s="9">
        <f t="shared" si="5"/>
        <v>21470000</v>
      </c>
    </row>
    <row r="170" spans="1:8" ht="16" x14ac:dyDescent="0.2">
      <c r="A170" s="10">
        <v>1200130</v>
      </c>
      <c r="B170" s="5">
        <v>2300032</v>
      </c>
      <c r="C170" s="11" t="s">
        <v>169</v>
      </c>
      <c r="D170" s="7">
        <v>15280000</v>
      </c>
      <c r="E170" s="7">
        <v>0</v>
      </c>
      <c r="F170" s="7">
        <v>3820000</v>
      </c>
      <c r="G170" s="8">
        <f t="shared" si="4"/>
        <v>-3820000</v>
      </c>
      <c r="H170" s="9">
        <f t="shared" si="5"/>
        <v>11460000</v>
      </c>
    </row>
    <row r="171" spans="1:8" ht="16" x14ac:dyDescent="0.2">
      <c r="A171" s="10">
        <v>1200131</v>
      </c>
      <c r="B171" s="5">
        <v>2300033</v>
      </c>
      <c r="C171" s="11" t="s">
        <v>170</v>
      </c>
      <c r="D171" s="7">
        <v>0</v>
      </c>
      <c r="E171" s="7">
        <v>0</v>
      </c>
      <c r="F171" s="7">
        <v>0</v>
      </c>
      <c r="G171" s="8">
        <f t="shared" si="4"/>
        <v>0</v>
      </c>
      <c r="H171" s="9">
        <f t="shared" si="5"/>
        <v>0</v>
      </c>
    </row>
    <row r="172" spans="1:8" ht="16" x14ac:dyDescent="0.2">
      <c r="A172" s="10">
        <v>1200132</v>
      </c>
      <c r="B172" s="5">
        <v>2526006</v>
      </c>
      <c r="C172" s="11" t="s">
        <v>171</v>
      </c>
      <c r="D172" s="7">
        <v>734015.87</v>
      </c>
      <c r="E172" s="7">
        <f>0+87610</f>
        <v>87610</v>
      </c>
      <c r="F172" s="7">
        <v>707318</v>
      </c>
      <c r="G172" s="8">
        <f t="shared" si="4"/>
        <v>-619708</v>
      </c>
      <c r="H172" s="9">
        <f t="shared" si="5"/>
        <v>114307.87</v>
      </c>
    </row>
    <row r="173" spans="1:8" ht="16" x14ac:dyDescent="0.2">
      <c r="A173" s="10">
        <v>1200133</v>
      </c>
      <c r="B173" s="5">
        <v>2526007</v>
      </c>
      <c r="C173" s="11" t="s">
        <v>172</v>
      </c>
      <c r="D173" s="7">
        <v>42574939.479999997</v>
      </c>
      <c r="E173" s="7">
        <f>0+5216176+459899</f>
        <v>5676075</v>
      </c>
      <c r="F173" s="7">
        <v>41620890</v>
      </c>
      <c r="G173" s="8">
        <f t="shared" si="4"/>
        <v>-35944815</v>
      </c>
      <c r="H173" s="9">
        <f t="shared" si="5"/>
        <v>6630124.4799999967</v>
      </c>
    </row>
    <row r="174" spans="1:8" ht="16" x14ac:dyDescent="0.2">
      <c r="A174" s="10">
        <v>1200134</v>
      </c>
      <c r="B174" s="5">
        <v>2300034</v>
      </c>
      <c r="C174" s="11" t="s">
        <v>170</v>
      </c>
      <c r="D174" s="7">
        <v>0</v>
      </c>
      <c r="E174" s="7">
        <v>0</v>
      </c>
      <c r="F174" s="7">
        <v>0</v>
      </c>
      <c r="G174" s="8">
        <f t="shared" si="4"/>
        <v>0</v>
      </c>
      <c r="H174" s="9">
        <f t="shared" si="5"/>
        <v>0</v>
      </c>
    </row>
    <row r="175" spans="1:8" ht="16" x14ac:dyDescent="0.2">
      <c r="A175" s="10">
        <v>1200135</v>
      </c>
      <c r="B175" s="5">
        <v>2526008</v>
      </c>
      <c r="C175" s="11" t="s">
        <v>173</v>
      </c>
      <c r="D175" s="7">
        <v>0</v>
      </c>
      <c r="E175" s="7">
        <v>0</v>
      </c>
      <c r="F175" s="7">
        <v>0</v>
      </c>
      <c r="G175" s="8">
        <f t="shared" si="4"/>
        <v>0</v>
      </c>
      <c r="H175" s="9">
        <f t="shared" si="5"/>
        <v>0</v>
      </c>
    </row>
    <row r="176" spans="1:8" ht="16" x14ac:dyDescent="0.2">
      <c r="A176" s="10">
        <v>1200136</v>
      </c>
      <c r="B176" s="5">
        <v>2300037</v>
      </c>
      <c r="C176" s="11" t="s">
        <v>174</v>
      </c>
      <c r="D176" s="7">
        <v>0</v>
      </c>
      <c r="E176" s="7">
        <v>0</v>
      </c>
      <c r="F176" s="7">
        <v>0</v>
      </c>
      <c r="G176" s="8">
        <f t="shared" si="4"/>
        <v>0</v>
      </c>
      <c r="H176" s="9">
        <f t="shared" si="5"/>
        <v>0</v>
      </c>
    </row>
    <row r="177" spans="1:8" ht="16" x14ac:dyDescent="0.2">
      <c r="A177" s="10">
        <v>1200137</v>
      </c>
      <c r="B177" s="5">
        <v>2526009</v>
      </c>
      <c r="C177" s="11" t="s">
        <v>175</v>
      </c>
      <c r="D177" s="7">
        <v>197821941</v>
      </c>
      <c r="E177" s="7">
        <v>0</v>
      </c>
      <c r="F177" s="7">
        <v>0</v>
      </c>
      <c r="G177" s="8">
        <f t="shared" si="4"/>
        <v>0</v>
      </c>
      <c r="H177" s="9">
        <f t="shared" si="5"/>
        <v>197821941</v>
      </c>
    </row>
    <row r="178" spans="1:8" ht="16" x14ac:dyDescent="0.2">
      <c r="A178" s="10">
        <v>1200138</v>
      </c>
      <c r="B178" s="5">
        <v>2526010</v>
      </c>
      <c r="C178" s="11" t="s">
        <v>176</v>
      </c>
      <c r="D178" s="7">
        <v>200001501</v>
      </c>
      <c r="E178" s="7">
        <v>0</v>
      </c>
      <c r="F178" s="7">
        <v>0</v>
      </c>
      <c r="G178" s="8">
        <f t="shared" si="4"/>
        <v>0</v>
      </c>
      <c r="H178" s="9">
        <f t="shared" si="5"/>
        <v>200001501</v>
      </c>
    </row>
    <row r="179" spans="1:8" ht="16" x14ac:dyDescent="0.2">
      <c r="A179" s="10">
        <v>1200139</v>
      </c>
      <c r="B179" s="5">
        <v>2526011</v>
      </c>
      <c r="C179" s="11" t="s">
        <v>177</v>
      </c>
      <c r="D179" s="7">
        <v>198412698</v>
      </c>
      <c r="E179" s="7">
        <f>0+3575487+1911617</f>
        <v>5487104</v>
      </c>
      <c r="F179" s="7">
        <v>173001313</v>
      </c>
      <c r="G179" s="8">
        <f t="shared" si="4"/>
        <v>-167514209</v>
      </c>
      <c r="H179" s="9">
        <f t="shared" si="5"/>
        <v>30898489</v>
      </c>
    </row>
    <row r="180" spans="1:8" ht="16" x14ac:dyDescent="0.2">
      <c r="A180" s="10">
        <v>1200140</v>
      </c>
      <c r="B180" s="5">
        <v>2300035</v>
      </c>
      <c r="C180" s="11" t="s">
        <v>178</v>
      </c>
      <c r="D180" s="7">
        <v>100000000</v>
      </c>
      <c r="E180" s="7">
        <v>0</v>
      </c>
      <c r="F180" s="7">
        <v>20000000</v>
      </c>
      <c r="G180" s="8">
        <f t="shared" si="4"/>
        <v>-20000000</v>
      </c>
      <c r="H180" s="9">
        <f t="shared" si="5"/>
        <v>80000000</v>
      </c>
    </row>
    <row r="181" spans="1:8" ht="16" x14ac:dyDescent="0.2">
      <c r="A181" s="10">
        <v>1200141</v>
      </c>
      <c r="B181" s="5">
        <v>2300038</v>
      </c>
      <c r="C181" s="11" t="s">
        <v>179</v>
      </c>
      <c r="D181" s="7">
        <v>112500000</v>
      </c>
      <c r="E181" s="7">
        <v>0</v>
      </c>
      <c r="F181" s="7">
        <v>37500000</v>
      </c>
      <c r="G181" s="8">
        <f t="shared" si="4"/>
        <v>-37500000</v>
      </c>
      <c r="H181" s="9">
        <f t="shared" si="5"/>
        <v>75000000</v>
      </c>
    </row>
    <row r="182" spans="1:8" ht="16" x14ac:dyDescent="0.2">
      <c r="A182" s="10">
        <v>1200142</v>
      </c>
      <c r="B182" s="5">
        <v>2526012</v>
      </c>
      <c r="C182" s="11" t="s">
        <v>180</v>
      </c>
      <c r="D182" s="7">
        <v>301283400</v>
      </c>
      <c r="E182" s="7">
        <v>0</v>
      </c>
      <c r="F182" s="7">
        <v>0</v>
      </c>
      <c r="G182" s="8">
        <f t="shared" si="4"/>
        <v>0</v>
      </c>
      <c r="H182" s="9">
        <f t="shared" si="5"/>
        <v>301283400</v>
      </c>
    </row>
    <row r="183" spans="1:8" ht="16" x14ac:dyDescent="0.2">
      <c r="A183" s="10">
        <v>1200143</v>
      </c>
      <c r="B183" s="5">
        <v>2526016</v>
      </c>
      <c r="C183" s="11" t="s">
        <v>181</v>
      </c>
      <c r="D183" s="7">
        <v>17523000</v>
      </c>
      <c r="E183" s="7">
        <v>0</v>
      </c>
      <c r="F183" s="7">
        <v>0</v>
      </c>
      <c r="G183" s="8">
        <f t="shared" si="4"/>
        <v>0</v>
      </c>
      <c r="H183" s="9">
        <f t="shared" si="5"/>
        <v>17523000</v>
      </c>
    </row>
    <row r="184" spans="1:8" ht="16" x14ac:dyDescent="0.2">
      <c r="A184" s="10">
        <v>1200144</v>
      </c>
      <c r="B184" s="5">
        <v>2504007</v>
      </c>
      <c r="C184" s="11" t="s">
        <v>182</v>
      </c>
      <c r="D184" s="7">
        <v>52140650</v>
      </c>
      <c r="E184" s="7">
        <v>0</v>
      </c>
      <c r="F184" s="7">
        <v>0</v>
      </c>
      <c r="G184" s="8">
        <f t="shared" si="4"/>
        <v>0</v>
      </c>
      <c r="H184" s="9">
        <f t="shared" si="5"/>
        <v>52140650</v>
      </c>
    </row>
    <row r="185" spans="1:8" ht="16" x14ac:dyDescent="0.2">
      <c r="A185" s="10">
        <v>1200145</v>
      </c>
      <c r="B185" s="5">
        <v>2504008</v>
      </c>
      <c r="C185" s="11" t="s">
        <v>144</v>
      </c>
      <c r="D185" s="7">
        <v>134943496</v>
      </c>
      <c r="E185" s="7">
        <v>0</v>
      </c>
      <c r="F185" s="7">
        <v>0</v>
      </c>
      <c r="G185" s="8">
        <f t="shared" si="4"/>
        <v>0</v>
      </c>
      <c r="H185" s="9">
        <f t="shared" si="5"/>
        <v>134943496</v>
      </c>
    </row>
    <row r="186" spans="1:8" ht="16" x14ac:dyDescent="0.2">
      <c r="A186" s="10">
        <v>1200146</v>
      </c>
      <c r="B186" s="5">
        <v>2504009</v>
      </c>
      <c r="C186" s="11" t="s">
        <v>142</v>
      </c>
      <c r="D186" s="7">
        <v>20058601</v>
      </c>
      <c r="E186" s="7">
        <v>0</v>
      </c>
      <c r="F186" s="7">
        <v>0</v>
      </c>
      <c r="G186" s="8">
        <f t="shared" si="4"/>
        <v>0</v>
      </c>
      <c r="H186" s="9">
        <f t="shared" si="5"/>
        <v>20058601</v>
      </c>
    </row>
    <row r="187" spans="1:8" ht="16" x14ac:dyDescent="0.2">
      <c r="A187" s="10">
        <v>1200147</v>
      </c>
      <c r="B187" s="5">
        <v>2504010</v>
      </c>
      <c r="C187" s="11" t="s">
        <v>183</v>
      </c>
      <c r="D187" s="7">
        <v>231994465</v>
      </c>
      <c r="E187" s="7">
        <v>0</v>
      </c>
      <c r="F187" s="7">
        <v>0</v>
      </c>
      <c r="G187" s="8">
        <f t="shared" si="4"/>
        <v>0</v>
      </c>
      <c r="H187" s="9">
        <f t="shared" si="5"/>
        <v>231994465</v>
      </c>
    </row>
    <row r="188" spans="1:8" ht="16" x14ac:dyDescent="0.2">
      <c r="A188" s="10">
        <v>1200148</v>
      </c>
      <c r="B188" s="5">
        <v>2504011</v>
      </c>
      <c r="C188" s="11" t="s">
        <v>143</v>
      </c>
      <c r="D188" s="7">
        <v>196027772</v>
      </c>
      <c r="E188" s="7">
        <v>0</v>
      </c>
      <c r="F188" s="7">
        <v>0</v>
      </c>
      <c r="G188" s="8">
        <f t="shared" si="4"/>
        <v>0</v>
      </c>
      <c r="H188" s="9">
        <f t="shared" si="5"/>
        <v>196027772</v>
      </c>
    </row>
    <row r="189" spans="1:8" ht="16" x14ac:dyDescent="0.2">
      <c r="A189" s="10">
        <v>1200149</v>
      </c>
      <c r="B189" s="5">
        <v>2526013</v>
      </c>
      <c r="C189" s="11" t="s">
        <v>184</v>
      </c>
      <c r="D189" s="7">
        <v>295500000</v>
      </c>
      <c r="E189" s="7">
        <v>0</v>
      </c>
      <c r="F189" s="7">
        <v>0</v>
      </c>
      <c r="G189" s="8">
        <f t="shared" si="4"/>
        <v>0</v>
      </c>
      <c r="H189" s="9">
        <f t="shared" si="5"/>
        <v>295500000</v>
      </c>
    </row>
    <row r="190" spans="1:8" ht="16" x14ac:dyDescent="0.2">
      <c r="A190" s="10">
        <v>1200150</v>
      </c>
      <c r="B190" s="5">
        <v>2526014</v>
      </c>
      <c r="C190" s="11" t="s">
        <v>185</v>
      </c>
      <c r="D190" s="7">
        <v>27571787</v>
      </c>
      <c r="E190" s="7">
        <f>0+1495885+276804</f>
        <v>1772689</v>
      </c>
      <c r="F190" s="7">
        <v>25050767</v>
      </c>
      <c r="G190" s="8">
        <f t="shared" si="4"/>
        <v>-23278078</v>
      </c>
      <c r="H190" s="9">
        <f t="shared" si="5"/>
        <v>4293709</v>
      </c>
    </row>
    <row r="191" spans="1:8" ht="16" x14ac:dyDescent="0.2">
      <c r="A191" s="10">
        <v>1200151</v>
      </c>
      <c r="B191" s="5">
        <v>2526015</v>
      </c>
      <c r="C191" s="11" t="s">
        <v>186</v>
      </c>
      <c r="D191" s="7">
        <v>0</v>
      </c>
      <c r="E191" s="7">
        <v>0</v>
      </c>
      <c r="F191" s="7">
        <v>0</v>
      </c>
      <c r="G191" s="8">
        <f t="shared" si="4"/>
        <v>0</v>
      </c>
      <c r="H191" s="9">
        <f t="shared" si="5"/>
        <v>0</v>
      </c>
    </row>
    <row r="192" spans="1:8" ht="16" x14ac:dyDescent="0.2">
      <c r="A192" s="10">
        <v>1200152</v>
      </c>
      <c r="B192" s="5">
        <v>2310000</v>
      </c>
      <c r="C192" s="11" t="s">
        <v>187</v>
      </c>
      <c r="D192" s="7">
        <v>49000000</v>
      </c>
      <c r="E192" s="7">
        <v>0</v>
      </c>
      <c r="F192" s="7">
        <v>14000000</v>
      </c>
      <c r="G192" s="8">
        <f t="shared" si="4"/>
        <v>-14000000</v>
      </c>
      <c r="H192" s="9">
        <f t="shared" si="5"/>
        <v>35000000</v>
      </c>
    </row>
    <row r="193" spans="1:8" ht="16" x14ac:dyDescent="0.2">
      <c r="A193" s="10">
        <v>1200153</v>
      </c>
      <c r="B193" s="5">
        <v>2300153</v>
      </c>
      <c r="C193" s="11" t="s">
        <v>188</v>
      </c>
      <c r="D193" s="7">
        <v>0</v>
      </c>
      <c r="E193" s="7">
        <v>0</v>
      </c>
      <c r="F193" s="7">
        <v>0</v>
      </c>
      <c r="G193" s="8">
        <f t="shared" si="4"/>
        <v>0</v>
      </c>
      <c r="H193" s="9">
        <f t="shared" si="5"/>
        <v>0</v>
      </c>
    </row>
    <row r="194" spans="1:8" ht="16" x14ac:dyDescent="0.2">
      <c r="A194" s="10">
        <v>1200154</v>
      </c>
      <c r="B194" s="5">
        <v>2300154</v>
      </c>
      <c r="C194" s="11" t="s">
        <v>189</v>
      </c>
      <c r="D194" s="7">
        <v>0</v>
      </c>
      <c r="E194" s="7">
        <v>0</v>
      </c>
      <c r="F194" s="7">
        <v>0</v>
      </c>
      <c r="G194" s="8">
        <f t="shared" si="4"/>
        <v>0</v>
      </c>
      <c r="H194" s="9">
        <f t="shared" si="5"/>
        <v>0</v>
      </c>
    </row>
    <row r="195" spans="1:8" ht="16" x14ac:dyDescent="0.2">
      <c r="A195" s="10">
        <v>1200155</v>
      </c>
      <c r="B195" s="5">
        <v>2300155</v>
      </c>
      <c r="C195" s="11" t="s">
        <v>190</v>
      </c>
      <c r="D195" s="7">
        <v>110000000</v>
      </c>
      <c r="E195" s="7">
        <v>0</v>
      </c>
      <c r="F195" s="7">
        <v>10000000</v>
      </c>
      <c r="G195" s="8">
        <f t="shared" si="4"/>
        <v>-10000000</v>
      </c>
      <c r="H195" s="9">
        <f t="shared" si="5"/>
        <v>100000000</v>
      </c>
    </row>
    <row r="196" spans="1:8" ht="16" x14ac:dyDescent="0.2">
      <c r="A196" s="10">
        <v>1200156</v>
      </c>
      <c r="B196" s="5">
        <v>2300156</v>
      </c>
      <c r="C196" s="11" t="s">
        <v>191</v>
      </c>
      <c r="D196" s="7">
        <v>0</v>
      </c>
      <c r="E196" s="7">
        <v>0</v>
      </c>
      <c r="F196" s="7">
        <v>0</v>
      </c>
      <c r="G196" s="8">
        <f t="shared" si="4"/>
        <v>0</v>
      </c>
      <c r="H196" s="9">
        <f t="shared" si="5"/>
        <v>0</v>
      </c>
    </row>
    <row r="197" spans="1:8" ht="16" x14ac:dyDescent="0.2">
      <c r="A197" s="10">
        <v>1200157</v>
      </c>
      <c r="B197" s="5">
        <v>2300157</v>
      </c>
      <c r="C197" s="11" t="s">
        <v>192</v>
      </c>
      <c r="D197" s="7">
        <v>40000000</v>
      </c>
      <c r="E197" s="7">
        <v>0</v>
      </c>
      <c r="F197" s="7">
        <v>40000000</v>
      </c>
      <c r="G197" s="8">
        <f t="shared" si="4"/>
        <v>-40000000</v>
      </c>
      <c r="H197" s="9">
        <f t="shared" si="5"/>
        <v>0</v>
      </c>
    </row>
    <row r="198" spans="1:8" ht="16" x14ac:dyDescent="0.2">
      <c r="A198" s="10">
        <v>1200158</v>
      </c>
      <c r="B198" s="5">
        <v>2300158</v>
      </c>
      <c r="C198" s="11" t="s">
        <v>193</v>
      </c>
      <c r="D198" s="7">
        <v>150000000</v>
      </c>
      <c r="E198" s="7">
        <v>0</v>
      </c>
      <c r="F198" s="7">
        <v>37500000</v>
      </c>
      <c r="G198" s="8">
        <f t="shared" si="4"/>
        <v>-37500000</v>
      </c>
      <c r="H198" s="9">
        <f t="shared" si="5"/>
        <v>112500000</v>
      </c>
    </row>
    <row r="199" spans="1:8" ht="16" x14ac:dyDescent="0.2">
      <c r="A199" s="10">
        <v>1200159</v>
      </c>
      <c r="B199" s="5">
        <v>2300159</v>
      </c>
      <c r="C199" s="11" t="s">
        <v>194</v>
      </c>
      <c r="D199" s="7">
        <v>150000000</v>
      </c>
      <c r="E199" s="7">
        <v>0</v>
      </c>
      <c r="F199" s="7">
        <v>150000000</v>
      </c>
      <c r="G199" s="8">
        <f t="shared" si="4"/>
        <v>-150000000</v>
      </c>
      <c r="H199" s="9">
        <f t="shared" si="5"/>
        <v>0</v>
      </c>
    </row>
    <row r="200" spans="1:8" ht="16" x14ac:dyDescent="0.2">
      <c r="A200" s="10">
        <v>1200160</v>
      </c>
      <c r="B200" s="5">
        <v>2300160</v>
      </c>
      <c r="C200" s="11" t="s">
        <v>195</v>
      </c>
      <c r="D200" s="7">
        <v>50000000</v>
      </c>
      <c r="E200" s="7">
        <v>20000000</v>
      </c>
      <c r="F200" s="7">
        <v>45000000</v>
      </c>
      <c r="G200" s="8">
        <f t="shared" si="4"/>
        <v>-25000000</v>
      </c>
      <c r="H200" s="9">
        <f t="shared" si="5"/>
        <v>25000000</v>
      </c>
    </row>
    <row r="201" spans="1:8" ht="16" x14ac:dyDescent="0.2">
      <c r="A201" s="10">
        <v>1200161</v>
      </c>
      <c r="B201" s="5">
        <v>2300161</v>
      </c>
      <c r="C201" s="11" t="s">
        <v>196</v>
      </c>
      <c r="D201" s="7">
        <v>150000000</v>
      </c>
      <c r="E201" s="7">
        <v>0</v>
      </c>
      <c r="F201" s="7">
        <v>0</v>
      </c>
      <c r="G201" s="8">
        <f t="shared" si="4"/>
        <v>0</v>
      </c>
      <c r="H201" s="9">
        <f t="shared" si="5"/>
        <v>150000000</v>
      </c>
    </row>
    <row r="202" spans="1:8" ht="16" x14ac:dyDescent="0.2">
      <c r="A202" s="10">
        <v>1200162</v>
      </c>
      <c r="B202" s="5">
        <v>2300162</v>
      </c>
      <c r="C202" s="11" t="s">
        <v>197</v>
      </c>
      <c r="D202" s="7">
        <v>60000000</v>
      </c>
      <c r="E202" s="7">
        <v>0</v>
      </c>
      <c r="F202" s="7">
        <v>40000000</v>
      </c>
      <c r="G202" s="8">
        <f t="shared" si="4"/>
        <v>-40000000</v>
      </c>
      <c r="H202" s="9">
        <f t="shared" si="5"/>
        <v>20000000</v>
      </c>
    </row>
    <row r="203" spans="1:8" ht="16" x14ac:dyDescent="0.2">
      <c r="A203" s="10">
        <v>1200163</v>
      </c>
      <c r="B203" s="5">
        <v>2300163</v>
      </c>
      <c r="C203" s="11" t="s">
        <v>198</v>
      </c>
      <c r="D203" s="7">
        <v>60000000</v>
      </c>
      <c r="E203" s="7">
        <v>0</v>
      </c>
      <c r="F203" s="7">
        <v>60000000</v>
      </c>
      <c r="G203" s="8">
        <f t="shared" si="4"/>
        <v>-60000000</v>
      </c>
      <c r="H203" s="9">
        <f t="shared" si="5"/>
        <v>0</v>
      </c>
    </row>
    <row r="204" spans="1:8" ht="16" x14ac:dyDescent="0.2">
      <c r="A204" s="10">
        <v>1200164</v>
      </c>
      <c r="B204" s="5">
        <v>2300164</v>
      </c>
      <c r="C204" s="11" t="s">
        <v>199</v>
      </c>
      <c r="D204" s="7">
        <v>30000000</v>
      </c>
      <c r="E204" s="7">
        <v>0</v>
      </c>
      <c r="F204" s="7">
        <v>15000000</v>
      </c>
      <c r="G204" s="8">
        <f t="shared" si="4"/>
        <v>-15000000</v>
      </c>
      <c r="H204" s="9">
        <f t="shared" si="5"/>
        <v>15000000</v>
      </c>
    </row>
    <row r="205" spans="1:8" ht="16" x14ac:dyDescent="0.2">
      <c r="A205" s="10">
        <v>1200165</v>
      </c>
      <c r="B205" s="5">
        <v>2300165</v>
      </c>
      <c r="C205" s="11" t="s">
        <v>200</v>
      </c>
      <c r="D205" s="7">
        <v>90000000</v>
      </c>
      <c r="E205" s="7">
        <v>7000000</v>
      </c>
      <c r="F205" s="7">
        <v>67000000</v>
      </c>
      <c r="G205" s="8">
        <f t="shared" si="4"/>
        <v>-60000000</v>
      </c>
      <c r="H205" s="9">
        <f t="shared" si="5"/>
        <v>30000000</v>
      </c>
    </row>
    <row r="206" spans="1:8" ht="16" x14ac:dyDescent="0.2">
      <c r="A206" s="10">
        <v>1200166</v>
      </c>
      <c r="B206" s="5">
        <v>2300166</v>
      </c>
      <c r="C206" s="11" t="s">
        <v>201</v>
      </c>
      <c r="D206" s="7">
        <v>0</v>
      </c>
      <c r="E206" s="7">
        <v>0</v>
      </c>
      <c r="F206" s="7">
        <v>0</v>
      </c>
      <c r="G206" s="8">
        <f t="shared" si="4"/>
        <v>0</v>
      </c>
      <c r="H206" s="9">
        <f t="shared" si="5"/>
        <v>0</v>
      </c>
    </row>
    <row r="207" spans="1:8" ht="16" x14ac:dyDescent="0.2">
      <c r="A207" s="10">
        <v>1200167</v>
      </c>
      <c r="B207" s="5">
        <v>2300167</v>
      </c>
      <c r="C207" s="11" t="s">
        <v>202</v>
      </c>
      <c r="D207" s="7">
        <v>0</v>
      </c>
      <c r="E207" s="7">
        <v>0</v>
      </c>
      <c r="F207" s="7">
        <v>0</v>
      </c>
      <c r="G207" s="8">
        <f t="shared" ref="G207:G270" si="6">E207-F207</f>
        <v>0</v>
      </c>
      <c r="H207" s="9">
        <f t="shared" ref="H207:H270" si="7">D207+G207</f>
        <v>0</v>
      </c>
    </row>
    <row r="208" spans="1:8" ht="16" x14ac:dyDescent="0.2">
      <c r="A208" s="10">
        <v>1200168</v>
      </c>
      <c r="B208" s="5">
        <v>2300168</v>
      </c>
      <c r="C208" s="11" t="s">
        <v>203</v>
      </c>
      <c r="D208" s="7">
        <v>22500000</v>
      </c>
      <c r="E208" s="7">
        <v>0</v>
      </c>
      <c r="F208" s="7">
        <v>0</v>
      </c>
      <c r="G208" s="8">
        <f t="shared" si="6"/>
        <v>0</v>
      </c>
      <c r="H208" s="9">
        <f t="shared" si="7"/>
        <v>22500000</v>
      </c>
    </row>
    <row r="209" spans="1:8" ht="16" x14ac:dyDescent="0.2">
      <c r="A209" s="10">
        <v>1200169</v>
      </c>
      <c r="B209" s="5">
        <v>2300169</v>
      </c>
      <c r="C209" s="11" t="s">
        <v>204</v>
      </c>
      <c r="D209" s="7">
        <v>175000000</v>
      </c>
      <c r="E209" s="7">
        <v>0</v>
      </c>
      <c r="F209" s="7">
        <v>58330000</v>
      </c>
      <c r="G209" s="8">
        <f t="shared" si="6"/>
        <v>-58330000</v>
      </c>
      <c r="H209" s="9">
        <f t="shared" si="7"/>
        <v>116670000</v>
      </c>
    </row>
    <row r="210" spans="1:8" ht="16" x14ac:dyDescent="0.2">
      <c r="A210" s="10">
        <v>1200170</v>
      </c>
      <c r="B210" s="5">
        <v>2300170</v>
      </c>
      <c r="C210" s="11" t="s">
        <v>205</v>
      </c>
      <c r="D210" s="7">
        <v>9600000</v>
      </c>
      <c r="E210" s="7">
        <v>0</v>
      </c>
      <c r="F210" s="7">
        <v>9600000</v>
      </c>
      <c r="G210" s="8">
        <f t="shared" si="6"/>
        <v>-9600000</v>
      </c>
      <c r="H210" s="9">
        <f t="shared" si="7"/>
        <v>0</v>
      </c>
    </row>
    <row r="211" spans="1:8" ht="16" x14ac:dyDescent="0.2">
      <c r="A211" s="10">
        <v>1200171</v>
      </c>
      <c r="B211" s="5">
        <v>2300171</v>
      </c>
      <c r="C211" s="11" t="s">
        <v>206</v>
      </c>
      <c r="D211" s="7">
        <v>600000</v>
      </c>
      <c r="E211" s="7">
        <v>0</v>
      </c>
      <c r="F211" s="7">
        <v>600000</v>
      </c>
      <c r="G211" s="8">
        <f t="shared" si="6"/>
        <v>-600000</v>
      </c>
      <c r="H211" s="9">
        <f t="shared" si="7"/>
        <v>0</v>
      </c>
    </row>
    <row r="212" spans="1:8" ht="16" x14ac:dyDescent="0.2">
      <c r="A212" s="10">
        <v>1200172</v>
      </c>
      <c r="B212" s="5">
        <v>2300172</v>
      </c>
      <c r="C212" s="11" t="s">
        <v>207</v>
      </c>
      <c r="D212" s="7">
        <v>114340000</v>
      </c>
      <c r="E212" s="7">
        <v>0</v>
      </c>
      <c r="F212" s="7">
        <v>38110000</v>
      </c>
      <c r="G212" s="8">
        <f t="shared" si="6"/>
        <v>-38110000</v>
      </c>
      <c r="H212" s="9">
        <f t="shared" si="7"/>
        <v>76230000</v>
      </c>
    </row>
    <row r="213" spans="1:8" ht="16" x14ac:dyDescent="0.2">
      <c r="A213" s="10">
        <v>1200173</v>
      </c>
      <c r="B213" s="5">
        <v>2300173</v>
      </c>
      <c r="C213" s="11" t="s">
        <v>208</v>
      </c>
      <c r="D213" s="7">
        <v>0</v>
      </c>
      <c r="E213" s="7">
        <v>0</v>
      </c>
      <c r="F213" s="7">
        <v>0</v>
      </c>
      <c r="G213" s="8">
        <f t="shared" si="6"/>
        <v>0</v>
      </c>
      <c r="H213" s="9">
        <f t="shared" si="7"/>
        <v>0</v>
      </c>
    </row>
    <row r="214" spans="1:8" ht="16" x14ac:dyDescent="0.2">
      <c r="A214" s="10">
        <v>1200174</v>
      </c>
      <c r="B214" s="5">
        <v>2300174</v>
      </c>
      <c r="C214" s="11" t="s">
        <v>209</v>
      </c>
      <c r="D214" s="7">
        <v>116666535</v>
      </c>
      <c r="E214" s="7">
        <v>0</v>
      </c>
      <c r="F214" s="7">
        <v>8333333</v>
      </c>
      <c r="G214" s="8">
        <f t="shared" si="6"/>
        <v>-8333333</v>
      </c>
      <c r="H214" s="9">
        <f t="shared" si="7"/>
        <v>108333202</v>
      </c>
    </row>
    <row r="215" spans="1:8" ht="16" x14ac:dyDescent="0.2">
      <c r="A215" s="10">
        <v>1200175</v>
      </c>
      <c r="B215" s="5">
        <v>2300175</v>
      </c>
      <c r="C215" s="11" t="s">
        <v>210</v>
      </c>
      <c r="D215" s="7">
        <v>0</v>
      </c>
      <c r="E215" s="7">
        <v>0</v>
      </c>
      <c r="F215" s="7">
        <v>0</v>
      </c>
      <c r="G215" s="8">
        <f t="shared" si="6"/>
        <v>0</v>
      </c>
      <c r="H215" s="9">
        <f t="shared" si="7"/>
        <v>0</v>
      </c>
    </row>
    <row r="216" spans="1:8" ht="16" x14ac:dyDescent="0.2">
      <c r="A216" s="10">
        <v>1200176</v>
      </c>
      <c r="B216" s="5">
        <v>2300176</v>
      </c>
      <c r="C216" s="11" t="s">
        <v>211</v>
      </c>
      <c r="D216" s="7">
        <v>28000000</v>
      </c>
      <c r="E216" s="7">
        <v>80000000</v>
      </c>
      <c r="F216" s="7">
        <v>108000000</v>
      </c>
      <c r="G216" s="8">
        <f t="shared" si="6"/>
        <v>-28000000</v>
      </c>
      <c r="H216" s="9">
        <f t="shared" si="7"/>
        <v>0</v>
      </c>
    </row>
    <row r="217" spans="1:8" ht="16" x14ac:dyDescent="0.2">
      <c r="A217" s="10">
        <v>1200177</v>
      </c>
      <c r="B217" s="5">
        <v>2526177</v>
      </c>
      <c r="C217" s="11" t="s">
        <v>212</v>
      </c>
      <c r="D217" s="7">
        <v>7043740</v>
      </c>
      <c r="E217" s="7">
        <v>0</v>
      </c>
      <c r="F217" s="7">
        <v>0</v>
      </c>
      <c r="G217" s="8">
        <f t="shared" si="6"/>
        <v>0</v>
      </c>
      <c r="H217" s="9">
        <f t="shared" si="7"/>
        <v>7043740</v>
      </c>
    </row>
    <row r="218" spans="1:8" ht="16" x14ac:dyDescent="0.2">
      <c r="A218" s="10">
        <v>1200180</v>
      </c>
      <c r="B218" s="5">
        <v>2504080</v>
      </c>
      <c r="C218" s="11" t="s">
        <v>213</v>
      </c>
      <c r="D218" s="7">
        <v>116675000</v>
      </c>
      <c r="E218" s="7">
        <v>0</v>
      </c>
      <c r="F218" s="7">
        <v>0</v>
      </c>
      <c r="G218" s="8">
        <f t="shared" si="6"/>
        <v>0</v>
      </c>
      <c r="H218" s="9">
        <f t="shared" si="7"/>
        <v>116675000</v>
      </c>
    </row>
    <row r="219" spans="1:8" ht="16" x14ac:dyDescent="0.2">
      <c r="A219" s="10">
        <v>1200181</v>
      </c>
      <c r="B219" s="5">
        <v>2504181</v>
      </c>
      <c r="C219" s="11" t="s">
        <v>214</v>
      </c>
      <c r="D219" s="7">
        <v>210672000</v>
      </c>
      <c r="E219" s="7">
        <v>0</v>
      </c>
      <c r="F219" s="7">
        <v>0</v>
      </c>
      <c r="G219" s="8">
        <f t="shared" si="6"/>
        <v>0</v>
      </c>
      <c r="H219" s="9">
        <f t="shared" si="7"/>
        <v>210672000</v>
      </c>
    </row>
    <row r="220" spans="1:8" ht="16" x14ac:dyDescent="0.2">
      <c r="A220" s="10">
        <v>1200182</v>
      </c>
      <c r="B220" s="5">
        <v>2504182</v>
      </c>
      <c r="C220" s="11" t="s">
        <v>215</v>
      </c>
      <c r="D220" s="7">
        <v>0</v>
      </c>
      <c r="E220" s="7">
        <v>0</v>
      </c>
      <c r="F220" s="7">
        <v>0</v>
      </c>
      <c r="G220" s="8">
        <f t="shared" si="6"/>
        <v>0</v>
      </c>
      <c r="H220" s="9">
        <f t="shared" si="7"/>
        <v>0</v>
      </c>
    </row>
    <row r="221" spans="1:8" ht="16" x14ac:dyDescent="0.2">
      <c r="A221" s="10">
        <v>1200183</v>
      </c>
      <c r="B221" s="5">
        <v>2320183</v>
      </c>
      <c r="C221" s="11" t="s">
        <v>216</v>
      </c>
      <c r="D221" s="7">
        <v>100000000</v>
      </c>
      <c r="E221" s="7">
        <v>0</v>
      </c>
      <c r="F221" s="7">
        <v>50000000</v>
      </c>
      <c r="G221" s="8">
        <f t="shared" si="6"/>
        <v>-50000000</v>
      </c>
      <c r="H221" s="9">
        <f t="shared" si="7"/>
        <v>50000000</v>
      </c>
    </row>
    <row r="222" spans="1:8" ht="16" x14ac:dyDescent="0.2">
      <c r="A222" s="10">
        <v>1200184</v>
      </c>
      <c r="B222" s="5">
        <v>2320184</v>
      </c>
      <c r="C222" s="11" t="s">
        <v>217</v>
      </c>
      <c r="D222" s="7">
        <v>0</v>
      </c>
      <c r="E222" s="7">
        <v>0</v>
      </c>
      <c r="F222" s="7">
        <v>0</v>
      </c>
      <c r="G222" s="8">
        <f t="shared" si="6"/>
        <v>0</v>
      </c>
      <c r="H222" s="9">
        <f t="shared" si="7"/>
        <v>0</v>
      </c>
    </row>
    <row r="223" spans="1:8" ht="16" x14ac:dyDescent="0.2">
      <c r="A223" s="10">
        <v>1200185</v>
      </c>
      <c r="B223" s="5">
        <v>2504185</v>
      </c>
      <c r="C223" s="11" t="s">
        <v>218</v>
      </c>
      <c r="D223" s="7">
        <v>60000000</v>
      </c>
      <c r="E223" s="7">
        <v>0</v>
      </c>
      <c r="F223" s="7">
        <v>0</v>
      </c>
      <c r="G223" s="8">
        <f t="shared" si="6"/>
        <v>0</v>
      </c>
      <c r="H223" s="9">
        <f t="shared" si="7"/>
        <v>60000000</v>
      </c>
    </row>
    <row r="224" spans="1:8" ht="16" x14ac:dyDescent="0.2">
      <c r="A224" s="10">
        <v>1200186</v>
      </c>
      <c r="B224" s="5">
        <v>2320186</v>
      </c>
      <c r="C224" s="11" t="s">
        <v>219</v>
      </c>
      <c r="D224" s="7">
        <v>0</v>
      </c>
      <c r="E224" s="7">
        <v>0</v>
      </c>
      <c r="F224" s="7">
        <v>0</v>
      </c>
      <c r="G224" s="8">
        <f t="shared" si="6"/>
        <v>0</v>
      </c>
      <c r="H224" s="9">
        <f t="shared" si="7"/>
        <v>0</v>
      </c>
    </row>
    <row r="225" spans="1:8" ht="16" x14ac:dyDescent="0.2">
      <c r="A225" s="10">
        <v>1200187</v>
      </c>
      <c r="B225" s="5">
        <v>2320187</v>
      </c>
      <c r="C225" s="11" t="s">
        <v>220</v>
      </c>
      <c r="D225" s="7">
        <v>77890000</v>
      </c>
      <c r="E225" s="7">
        <v>0</v>
      </c>
      <c r="F225" s="7">
        <v>25960000</v>
      </c>
      <c r="G225" s="8">
        <f t="shared" si="6"/>
        <v>-25960000</v>
      </c>
      <c r="H225" s="9">
        <f t="shared" si="7"/>
        <v>51930000</v>
      </c>
    </row>
    <row r="226" spans="1:8" ht="16" x14ac:dyDescent="0.2">
      <c r="A226" s="10">
        <v>1200190</v>
      </c>
      <c r="B226" s="5">
        <v>2526190</v>
      </c>
      <c r="C226" s="11" t="s">
        <v>221</v>
      </c>
      <c r="D226" s="7">
        <v>6854489</v>
      </c>
      <c r="E226" s="7">
        <f>0+2795371+95893</f>
        <v>2891264</v>
      </c>
      <c r="F226" s="7">
        <v>8678315</v>
      </c>
      <c r="G226" s="8">
        <f t="shared" si="6"/>
        <v>-5787051</v>
      </c>
      <c r="H226" s="9">
        <f t="shared" si="7"/>
        <v>1067438</v>
      </c>
    </row>
    <row r="227" spans="1:8" ht="16" x14ac:dyDescent="0.2">
      <c r="A227" s="10">
        <v>1200191</v>
      </c>
      <c r="B227" s="5">
        <v>2526191</v>
      </c>
      <c r="C227" s="11" t="s">
        <v>221</v>
      </c>
      <c r="D227" s="7">
        <v>13708979</v>
      </c>
      <c r="E227" s="7">
        <f>0+5590742+95307</f>
        <v>5686049</v>
      </c>
      <c r="F227" s="7">
        <v>17356629</v>
      </c>
      <c r="G227" s="8">
        <f t="shared" si="6"/>
        <v>-11670580</v>
      </c>
      <c r="H227" s="9">
        <f t="shared" si="7"/>
        <v>2038399</v>
      </c>
    </row>
    <row r="228" spans="1:8" ht="16" x14ac:dyDescent="0.2">
      <c r="A228" s="10">
        <v>1200192</v>
      </c>
      <c r="B228" s="5">
        <v>2526192</v>
      </c>
      <c r="C228" s="11" t="s">
        <v>222</v>
      </c>
      <c r="D228" s="7">
        <v>247279921</v>
      </c>
      <c r="E228" s="7">
        <v>0</v>
      </c>
      <c r="F228" s="7">
        <v>0</v>
      </c>
      <c r="G228" s="8">
        <f t="shared" si="6"/>
        <v>0</v>
      </c>
      <c r="H228" s="9">
        <f t="shared" si="7"/>
        <v>247279921</v>
      </c>
    </row>
    <row r="229" spans="1:8" ht="16" x14ac:dyDescent="0.2">
      <c r="A229" s="10">
        <v>1200193</v>
      </c>
      <c r="B229" s="5">
        <v>2526193</v>
      </c>
      <c r="C229" s="11" t="s">
        <v>223</v>
      </c>
      <c r="D229" s="7">
        <v>5917560</v>
      </c>
      <c r="E229" s="7">
        <f>0+3533931+191786</f>
        <v>3725717</v>
      </c>
      <c r="F229" s="7">
        <v>8625266</v>
      </c>
      <c r="G229" s="8">
        <f t="shared" si="6"/>
        <v>-4899549</v>
      </c>
      <c r="H229" s="9">
        <f t="shared" si="7"/>
        <v>1018011</v>
      </c>
    </row>
    <row r="230" spans="1:8" ht="16" x14ac:dyDescent="0.2">
      <c r="A230" s="10">
        <v>1200194</v>
      </c>
      <c r="B230" s="5">
        <v>2526194</v>
      </c>
      <c r="C230" s="11" t="s">
        <v>224</v>
      </c>
      <c r="D230" s="7">
        <v>7189436</v>
      </c>
      <c r="E230" s="7">
        <v>0</v>
      </c>
      <c r="F230" s="7">
        <v>0</v>
      </c>
      <c r="G230" s="8">
        <f t="shared" si="6"/>
        <v>0</v>
      </c>
      <c r="H230" s="9">
        <f t="shared" si="7"/>
        <v>7189436</v>
      </c>
    </row>
    <row r="231" spans="1:8" ht="16" x14ac:dyDescent="0.2">
      <c r="A231" s="10">
        <v>1200195</v>
      </c>
      <c r="B231" s="5">
        <v>2300177</v>
      </c>
      <c r="C231" s="11" t="s">
        <v>225</v>
      </c>
      <c r="D231" s="7">
        <v>27500000</v>
      </c>
      <c r="E231" s="7">
        <v>0</v>
      </c>
      <c r="F231" s="7">
        <v>0</v>
      </c>
      <c r="G231" s="8">
        <f t="shared" si="6"/>
        <v>0</v>
      </c>
      <c r="H231" s="9">
        <f t="shared" si="7"/>
        <v>27500000</v>
      </c>
    </row>
    <row r="232" spans="1:8" ht="16" x14ac:dyDescent="0.2">
      <c r="A232" s="10">
        <v>1200196</v>
      </c>
      <c r="B232" s="5">
        <v>2300178</v>
      </c>
      <c r="C232" s="11" t="s">
        <v>226</v>
      </c>
      <c r="D232" s="7">
        <v>31500000</v>
      </c>
      <c r="E232" s="7">
        <v>0</v>
      </c>
      <c r="F232" s="7">
        <v>0</v>
      </c>
      <c r="G232" s="8">
        <f t="shared" si="6"/>
        <v>0</v>
      </c>
      <c r="H232" s="9">
        <f t="shared" si="7"/>
        <v>31500000</v>
      </c>
    </row>
    <row r="233" spans="1:8" ht="16" x14ac:dyDescent="0.2">
      <c r="A233" s="10">
        <v>1200197</v>
      </c>
      <c r="B233" s="5">
        <v>2300179</v>
      </c>
      <c r="C233" s="11" t="s">
        <v>227</v>
      </c>
      <c r="D233" s="7">
        <v>51999600</v>
      </c>
      <c r="E233" s="7">
        <v>0</v>
      </c>
      <c r="F233" s="7">
        <v>13000000</v>
      </c>
      <c r="G233" s="8">
        <f t="shared" si="6"/>
        <v>-13000000</v>
      </c>
      <c r="H233" s="9">
        <f t="shared" si="7"/>
        <v>38999600</v>
      </c>
    </row>
    <row r="234" spans="1:8" ht="16" x14ac:dyDescent="0.2">
      <c r="A234" s="10">
        <v>1200198</v>
      </c>
      <c r="B234" s="5">
        <v>2300198</v>
      </c>
      <c r="C234" s="11" t="s">
        <v>228</v>
      </c>
      <c r="D234" s="7">
        <v>112000000</v>
      </c>
      <c r="E234" s="7">
        <v>0</v>
      </c>
      <c r="F234" s="7">
        <v>112000000</v>
      </c>
      <c r="G234" s="8">
        <f t="shared" si="6"/>
        <v>-112000000</v>
      </c>
      <c r="H234" s="9">
        <f t="shared" si="7"/>
        <v>0</v>
      </c>
    </row>
    <row r="235" spans="1:8" ht="16" x14ac:dyDescent="0.2">
      <c r="A235" s="10">
        <v>1200199</v>
      </c>
      <c r="B235" s="5">
        <v>2300199</v>
      </c>
      <c r="C235" s="11" t="s">
        <v>229</v>
      </c>
      <c r="D235" s="7">
        <v>125000000</v>
      </c>
      <c r="E235" s="7">
        <v>0</v>
      </c>
      <c r="F235" s="7">
        <v>50000000</v>
      </c>
      <c r="G235" s="8">
        <f t="shared" si="6"/>
        <v>-50000000</v>
      </c>
      <c r="H235" s="9">
        <f t="shared" si="7"/>
        <v>75000000</v>
      </c>
    </row>
    <row r="236" spans="1:8" ht="16" x14ac:dyDescent="0.2">
      <c r="A236" s="10">
        <v>1200200</v>
      </c>
      <c r="B236" s="5">
        <v>2400000</v>
      </c>
      <c r="C236" s="11" t="s">
        <v>230</v>
      </c>
      <c r="D236" s="7">
        <v>0</v>
      </c>
      <c r="E236" s="7">
        <v>0</v>
      </c>
      <c r="F236" s="7">
        <v>0</v>
      </c>
      <c r="G236" s="8">
        <f t="shared" si="6"/>
        <v>0</v>
      </c>
      <c r="H236" s="9">
        <f t="shared" si="7"/>
        <v>0</v>
      </c>
    </row>
    <row r="237" spans="1:8" ht="16" x14ac:dyDescent="0.2">
      <c r="A237" s="10">
        <v>1200201</v>
      </c>
      <c r="B237" s="5">
        <v>2510001</v>
      </c>
      <c r="C237" s="11" t="s">
        <v>231</v>
      </c>
      <c r="D237" s="7">
        <v>0</v>
      </c>
      <c r="E237" s="7">
        <v>0</v>
      </c>
      <c r="F237" s="7">
        <v>0</v>
      </c>
      <c r="G237" s="8">
        <f t="shared" si="6"/>
        <v>0</v>
      </c>
      <c r="H237" s="9">
        <f t="shared" si="7"/>
        <v>0</v>
      </c>
    </row>
    <row r="238" spans="1:8" ht="16" x14ac:dyDescent="0.2">
      <c r="A238" s="10">
        <v>1200202</v>
      </c>
      <c r="B238" s="5">
        <v>2300202</v>
      </c>
      <c r="C238" s="11" t="s">
        <v>232</v>
      </c>
      <c r="D238" s="7">
        <v>50400000</v>
      </c>
      <c r="E238" s="7">
        <v>0</v>
      </c>
      <c r="F238" s="7">
        <v>20100000</v>
      </c>
      <c r="G238" s="8">
        <f t="shared" si="6"/>
        <v>-20100000</v>
      </c>
      <c r="H238" s="9">
        <f t="shared" si="7"/>
        <v>30300000</v>
      </c>
    </row>
    <row r="239" spans="1:8" ht="16" x14ac:dyDescent="0.2">
      <c r="A239" s="10">
        <v>1200203</v>
      </c>
      <c r="B239" s="5">
        <v>2300203</v>
      </c>
      <c r="C239" s="11" t="s">
        <v>233</v>
      </c>
      <c r="D239" s="7">
        <v>104500000</v>
      </c>
      <c r="E239" s="7">
        <v>0</v>
      </c>
      <c r="F239" s="7">
        <v>9160000</v>
      </c>
      <c r="G239" s="8">
        <f t="shared" si="6"/>
        <v>-9160000</v>
      </c>
      <c r="H239" s="9">
        <f t="shared" si="7"/>
        <v>95340000</v>
      </c>
    </row>
    <row r="240" spans="1:8" ht="16" x14ac:dyDescent="0.2">
      <c r="A240" s="10">
        <v>1200204</v>
      </c>
      <c r="B240" s="5">
        <v>2300204</v>
      </c>
      <c r="C240" s="11" t="s">
        <v>234</v>
      </c>
      <c r="D240" s="7">
        <v>0</v>
      </c>
      <c r="E240" s="7">
        <v>0</v>
      </c>
      <c r="F240" s="7">
        <v>0</v>
      </c>
      <c r="G240" s="8">
        <f t="shared" si="6"/>
        <v>0</v>
      </c>
      <c r="H240" s="9">
        <f t="shared" si="7"/>
        <v>0</v>
      </c>
    </row>
    <row r="241" spans="1:8" ht="16" x14ac:dyDescent="0.2">
      <c r="A241" s="10">
        <v>1200205</v>
      </c>
      <c r="B241" s="5">
        <v>2300205</v>
      </c>
      <c r="C241" s="11" t="s">
        <v>235</v>
      </c>
      <c r="D241" s="7">
        <v>0</v>
      </c>
      <c r="E241" s="7">
        <v>0</v>
      </c>
      <c r="F241" s="7">
        <v>0</v>
      </c>
      <c r="G241" s="8">
        <f t="shared" si="6"/>
        <v>0</v>
      </c>
      <c r="H241" s="9">
        <f t="shared" si="7"/>
        <v>0</v>
      </c>
    </row>
    <row r="242" spans="1:8" ht="16" x14ac:dyDescent="0.2">
      <c r="A242" s="10">
        <v>1200206</v>
      </c>
      <c r="B242" s="5">
        <v>2300206</v>
      </c>
      <c r="C242" s="11" t="s">
        <v>236</v>
      </c>
      <c r="D242" s="7">
        <v>180000000</v>
      </c>
      <c r="E242" s="7">
        <v>0</v>
      </c>
      <c r="F242" s="7">
        <v>120000000</v>
      </c>
      <c r="G242" s="8">
        <f t="shared" si="6"/>
        <v>-120000000</v>
      </c>
      <c r="H242" s="9">
        <f t="shared" si="7"/>
        <v>60000000</v>
      </c>
    </row>
    <row r="243" spans="1:8" ht="16" x14ac:dyDescent="0.2">
      <c r="A243" s="10">
        <v>1200207</v>
      </c>
      <c r="B243" s="5">
        <v>2300207</v>
      </c>
      <c r="C243" s="11" t="s">
        <v>237</v>
      </c>
      <c r="D243" s="7">
        <v>180000000</v>
      </c>
      <c r="E243" s="7">
        <v>58330000</v>
      </c>
      <c r="F243" s="7">
        <v>118330000</v>
      </c>
      <c r="G243" s="8">
        <f t="shared" si="6"/>
        <v>-60000000</v>
      </c>
      <c r="H243" s="9">
        <f t="shared" si="7"/>
        <v>120000000</v>
      </c>
    </row>
    <row r="244" spans="1:8" ht="16" x14ac:dyDescent="0.2">
      <c r="A244" s="10">
        <v>1200208</v>
      </c>
      <c r="B244" s="5">
        <v>2300208</v>
      </c>
      <c r="C244" s="11" t="s">
        <v>238</v>
      </c>
      <c r="D244" s="7">
        <v>0</v>
      </c>
      <c r="E244" s="7">
        <v>0</v>
      </c>
      <c r="F244" s="7">
        <v>0</v>
      </c>
      <c r="G244" s="8">
        <f t="shared" si="6"/>
        <v>0</v>
      </c>
      <c r="H244" s="9">
        <f t="shared" si="7"/>
        <v>0</v>
      </c>
    </row>
    <row r="245" spans="1:8" ht="16" x14ac:dyDescent="0.2">
      <c r="A245" s="10">
        <v>1200209</v>
      </c>
      <c r="B245" s="5">
        <v>2300209</v>
      </c>
      <c r="C245" s="11" t="s">
        <v>239</v>
      </c>
      <c r="D245" s="7">
        <v>160000000</v>
      </c>
      <c r="E245" s="7">
        <v>133005911</v>
      </c>
      <c r="F245" s="7">
        <v>293005921</v>
      </c>
      <c r="G245" s="8">
        <f t="shared" si="6"/>
        <v>-160000010</v>
      </c>
      <c r="H245" s="9">
        <f t="shared" si="7"/>
        <v>-10</v>
      </c>
    </row>
    <row r="246" spans="1:8" ht="16" x14ac:dyDescent="0.2">
      <c r="A246" s="10">
        <v>1200210</v>
      </c>
      <c r="B246" s="5">
        <v>2300210</v>
      </c>
      <c r="C246" s="11" t="s">
        <v>240</v>
      </c>
      <c r="D246" s="7">
        <v>134140000</v>
      </c>
      <c r="E246" s="7">
        <v>24585000</v>
      </c>
      <c r="F246" s="7">
        <v>69295000</v>
      </c>
      <c r="G246" s="8">
        <f t="shared" si="6"/>
        <v>-44710000</v>
      </c>
      <c r="H246" s="9">
        <f t="shared" si="7"/>
        <v>89430000</v>
      </c>
    </row>
    <row r="247" spans="1:8" ht="16" x14ac:dyDescent="0.2">
      <c r="A247" s="10">
        <v>1200211</v>
      </c>
      <c r="B247" s="5">
        <v>2300211</v>
      </c>
      <c r="C247" s="11" t="s">
        <v>241</v>
      </c>
      <c r="D247" s="7">
        <v>160000000</v>
      </c>
      <c r="E247" s="7">
        <v>0</v>
      </c>
      <c r="F247" s="7">
        <v>160000000</v>
      </c>
      <c r="G247" s="8">
        <f t="shared" si="6"/>
        <v>-160000000</v>
      </c>
      <c r="H247" s="9">
        <f t="shared" si="7"/>
        <v>0</v>
      </c>
    </row>
    <row r="248" spans="1:8" ht="16" x14ac:dyDescent="0.2">
      <c r="A248" s="10">
        <v>1200212</v>
      </c>
      <c r="B248" s="5">
        <v>2300212</v>
      </c>
      <c r="C248" s="11" t="s">
        <v>242</v>
      </c>
      <c r="D248" s="7">
        <v>160000000</v>
      </c>
      <c r="E248" s="7">
        <v>25000000</v>
      </c>
      <c r="F248" s="7">
        <v>185000000</v>
      </c>
      <c r="G248" s="8">
        <f t="shared" si="6"/>
        <v>-160000000</v>
      </c>
      <c r="H248" s="9">
        <f t="shared" si="7"/>
        <v>0</v>
      </c>
    </row>
    <row r="249" spans="1:8" ht="16" x14ac:dyDescent="0.2">
      <c r="A249" s="10">
        <v>1200213</v>
      </c>
      <c r="B249" s="5">
        <v>2300213</v>
      </c>
      <c r="C249" s="11" t="s">
        <v>243</v>
      </c>
      <c r="D249" s="7">
        <v>240000000</v>
      </c>
      <c r="E249" s="7">
        <v>47658</v>
      </c>
      <c r="F249" s="7">
        <v>120047658</v>
      </c>
      <c r="G249" s="8">
        <f t="shared" si="6"/>
        <v>-120000000</v>
      </c>
      <c r="H249" s="9">
        <f t="shared" si="7"/>
        <v>120000000</v>
      </c>
    </row>
    <row r="250" spans="1:8" ht="16" x14ac:dyDescent="0.2">
      <c r="A250" s="10">
        <v>1200214</v>
      </c>
      <c r="B250" s="5">
        <v>2300214</v>
      </c>
      <c r="C250" s="11" t="s">
        <v>244</v>
      </c>
      <c r="D250" s="7">
        <v>180000000</v>
      </c>
      <c r="E250" s="7">
        <v>0</v>
      </c>
      <c r="F250" s="7">
        <v>60000000</v>
      </c>
      <c r="G250" s="8">
        <f t="shared" si="6"/>
        <v>-60000000</v>
      </c>
      <c r="H250" s="9">
        <f t="shared" si="7"/>
        <v>120000000</v>
      </c>
    </row>
    <row r="251" spans="1:8" ht="16" x14ac:dyDescent="0.2">
      <c r="A251" s="10">
        <v>1200215</v>
      </c>
      <c r="B251" s="5">
        <v>2300215</v>
      </c>
      <c r="C251" s="11" t="s">
        <v>245</v>
      </c>
      <c r="D251" s="7">
        <v>70200000</v>
      </c>
      <c r="E251" s="7">
        <v>0</v>
      </c>
      <c r="F251" s="7">
        <v>23400000</v>
      </c>
      <c r="G251" s="8">
        <f t="shared" si="6"/>
        <v>-23400000</v>
      </c>
      <c r="H251" s="9">
        <f t="shared" si="7"/>
        <v>46800000</v>
      </c>
    </row>
    <row r="252" spans="1:8" ht="16" x14ac:dyDescent="0.2">
      <c r="A252" s="10">
        <v>1200216</v>
      </c>
      <c r="B252" s="5">
        <v>2300216</v>
      </c>
      <c r="C252" s="11" t="s">
        <v>246</v>
      </c>
      <c r="D252" s="7">
        <v>200000000</v>
      </c>
      <c r="E252" s="7">
        <v>3704041</v>
      </c>
      <c r="F252" s="7">
        <v>203704041</v>
      </c>
      <c r="G252" s="8">
        <f t="shared" si="6"/>
        <v>-200000000</v>
      </c>
      <c r="H252" s="9">
        <f t="shared" si="7"/>
        <v>0</v>
      </c>
    </row>
    <row r="253" spans="1:8" ht="16" x14ac:dyDescent="0.2">
      <c r="A253" s="10">
        <v>1200217</v>
      </c>
      <c r="B253" s="5">
        <v>2300217</v>
      </c>
      <c r="C253" s="11" t="s">
        <v>247</v>
      </c>
      <c r="D253" s="7">
        <v>40980000</v>
      </c>
      <c r="E253" s="7">
        <v>0</v>
      </c>
      <c r="F253" s="7">
        <v>13660000</v>
      </c>
      <c r="G253" s="8">
        <f t="shared" si="6"/>
        <v>-13660000</v>
      </c>
      <c r="H253" s="9">
        <f t="shared" si="7"/>
        <v>27320000</v>
      </c>
    </row>
    <row r="254" spans="1:8" ht="16" x14ac:dyDescent="0.2">
      <c r="A254" s="10">
        <v>1200218</v>
      </c>
      <c r="B254" s="5">
        <v>2300218</v>
      </c>
      <c r="C254" s="11" t="s">
        <v>248</v>
      </c>
      <c r="D254" s="7">
        <v>150000000</v>
      </c>
      <c r="E254" s="7">
        <v>0</v>
      </c>
      <c r="F254" s="7">
        <v>0</v>
      </c>
      <c r="G254" s="8">
        <f t="shared" si="6"/>
        <v>0</v>
      </c>
      <c r="H254" s="9">
        <f t="shared" si="7"/>
        <v>150000000</v>
      </c>
    </row>
    <row r="255" spans="1:8" ht="16" x14ac:dyDescent="0.2">
      <c r="A255" s="10">
        <v>1200219</v>
      </c>
      <c r="B255" s="5">
        <v>2300219</v>
      </c>
      <c r="C255" s="11" t="s">
        <v>249</v>
      </c>
      <c r="D255" s="7">
        <v>93000000</v>
      </c>
      <c r="E255" s="7">
        <v>0</v>
      </c>
      <c r="F255" s="7">
        <v>0</v>
      </c>
      <c r="G255" s="8">
        <f t="shared" si="6"/>
        <v>0</v>
      </c>
      <c r="H255" s="9">
        <f t="shared" si="7"/>
        <v>93000000</v>
      </c>
    </row>
    <row r="256" spans="1:8" ht="16" x14ac:dyDescent="0.2">
      <c r="A256" s="10">
        <v>1200220</v>
      </c>
      <c r="B256" s="5">
        <v>2300220</v>
      </c>
      <c r="C256" s="11" t="s">
        <v>250</v>
      </c>
      <c r="D256" s="7">
        <v>540750000</v>
      </c>
      <c r="E256" s="7">
        <v>0</v>
      </c>
      <c r="F256" s="7">
        <v>77250000</v>
      </c>
      <c r="G256" s="8">
        <f t="shared" si="6"/>
        <v>-77250000</v>
      </c>
      <c r="H256" s="9">
        <f t="shared" si="7"/>
        <v>463500000</v>
      </c>
    </row>
    <row r="257" spans="1:8" ht="16" x14ac:dyDescent="0.2">
      <c r="A257" s="10">
        <v>1200221</v>
      </c>
      <c r="B257" s="5">
        <v>2300221</v>
      </c>
      <c r="C257" s="11" t="s">
        <v>251</v>
      </c>
      <c r="D257" s="7">
        <v>437500000</v>
      </c>
      <c r="E257" s="7">
        <v>0</v>
      </c>
      <c r="F257" s="7">
        <f>0+62500000</f>
        <v>62500000</v>
      </c>
      <c r="G257" s="8">
        <f t="shared" si="6"/>
        <v>-62500000</v>
      </c>
      <c r="H257" s="9">
        <f t="shared" si="7"/>
        <v>375000000</v>
      </c>
    </row>
    <row r="258" spans="1:8" ht="16" x14ac:dyDescent="0.2">
      <c r="A258" s="10">
        <v>1200223</v>
      </c>
      <c r="B258" s="5">
        <v>2300223</v>
      </c>
      <c r="C258" s="11" t="s">
        <v>252</v>
      </c>
      <c r="D258" s="7">
        <v>875000000</v>
      </c>
      <c r="E258" s="7">
        <v>0</v>
      </c>
      <c r="F258" s="7">
        <v>125000000</v>
      </c>
      <c r="G258" s="8">
        <f t="shared" si="6"/>
        <v>-125000000</v>
      </c>
      <c r="H258" s="9">
        <f t="shared" si="7"/>
        <v>750000000</v>
      </c>
    </row>
    <row r="259" spans="1:8" ht="16" x14ac:dyDescent="0.2">
      <c r="A259" s="10">
        <v>1200224</v>
      </c>
      <c r="B259" s="5">
        <v>2300224</v>
      </c>
      <c r="C259" s="11" t="s">
        <v>253</v>
      </c>
      <c r="D259" s="7">
        <v>497010000</v>
      </c>
      <c r="E259" s="7">
        <v>0</v>
      </c>
      <c r="F259" s="7">
        <v>497010000</v>
      </c>
      <c r="G259" s="8">
        <f t="shared" si="6"/>
        <v>-497010000</v>
      </c>
      <c r="H259" s="9">
        <f t="shared" si="7"/>
        <v>0</v>
      </c>
    </row>
    <row r="260" spans="1:8" ht="16" x14ac:dyDescent="0.2">
      <c r="A260" s="10">
        <v>1200225</v>
      </c>
      <c r="B260" s="5">
        <v>2300222</v>
      </c>
      <c r="C260" s="11" t="s">
        <v>254</v>
      </c>
      <c r="D260" s="7">
        <v>875000000</v>
      </c>
      <c r="E260" s="7">
        <v>0</v>
      </c>
      <c r="F260" s="7">
        <v>125000000</v>
      </c>
      <c r="G260" s="8">
        <f t="shared" si="6"/>
        <v>-125000000</v>
      </c>
      <c r="H260" s="9">
        <f t="shared" si="7"/>
        <v>750000000</v>
      </c>
    </row>
    <row r="261" spans="1:8" ht="16" x14ac:dyDescent="0.2">
      <c r="A261" s="10">
        <v>1200226</v>
      </c>
      <c r="B261" s="5">
        <v>2300226</v>
      </c>
      <c r="C261" s="11" t="s">
        <v>255</v>
      </c>
      <c r="D261" s="7">
        <v>430800000</v>
      </c>
      <c r="E261" s="7">
        <v>31493075</v>
      </c>
      <c r="F261" s="7">
        <v>462293075</v>
      </c>
      <c r="G261" s="8">
        <f t="shared" si="6"/>
        <v>-430800000</v>
      </c>
      <c r="H261" s="9">
        <f t="shared" si="7"/>
        <v>0</v>
      </c>
    </row>
    <row r="262" spans="1:8" ht="16" x14ac:dyDescent="0.2">
      <c r="A262" s="10">
        <v>1200227</v>
      </c>
      <c r="B262" s="5">
        <v>2300227</v>
      </c>
      <c r="C262" s="11" t="s">
        <v>256</v>
      </c>
      <c r="D262" s="7">
        <v>750000000</v>
      </c>
      <c r="E262" s="7">
        <v>0</v>
      </c>
      <c r="F262" s="7">
        <v>150000000</v>
      </c>
      <c r="G262" s="8">
        <f t="shared" si="6"/>
        <v>-150000000</v>
      </c>
      <c r="H262" s="9">
        <f t="shared" si="7"/>
        <v>600000000</v>
      </c>
    </row>
    <row r="263" spans="1:8" ht="16" x14ac:dyDescent="0.2">
      <c r="A263" s="10">
        <v>1200228</v>
      </c>
      <c r="B263" s="5">
        <v>2500228</v>
      </c>
      <c r="C263" s="11" t="s">
        <v>257</v>
      </c>
      <c r="D263" s="7">
        <v>4021980</v>
      </c>
      <c r="E263" s="7">
        <v>0</v>
      </c>
      <c r="F263" s="7">
        <v>0</v>
      </c>
      <c r="G263" s="8">
        <f t="shared" si="6"/>
        <v>0</v>
      </c>
      <c r="H263" s="9">
        <f t="shared" si="7"/>
        <v>4021980</v>
      </c>
    </row>
    <row r="264" spans="1:8" ht="16" x14ac:dyDescent="0.2">
      <c r="A264" s="10">
        <v>1200229</v>
      </c>
      <c r="B264" s="5">
        <v>2300229</v>
      </c>
      <c r="C264" s="11" t="s">
        <v>258</v>
      </c>
      <c r="D264" s="7">
        <v>374060000</v>
      </c>
      <c r="E264" s="7">
        <v>0</v>
      </c>
      <c r="F264" s="7">
        <v>374060000</v>
      </c>
      <c r="G264" s="8">
        <f t="shared" si="6"/>
        <v>-374060000</v>
      </c>
      <c r="H264" s="9">
        <f t="shared" si="7"/>
        <v>0</v>
      </c>
    </row>
    <row r="265" spans="1:8" ht="16" x14ac:dyDescent="0.2">
      <c r="A265" s="10">
        <v>1200230</v>
      </c>
      <c r="B265" s="5">
        <v>2300230</v>
      </c>
      <c r="C265" s="11" t="s">
        <v>259</v>
      </c>
      <c r="D265" s="7">
        <v>303750000</v>
      </c>
      <c r="E265" s="7">
        <v>0</v>
      </c>
      <c r="F265" s="7">
        <v>303750000</v>
      </c>
      <c r="G265" s="8">
        <f t="shared" si="6"/>
        <v>-303750000</v>
      </c>
      <c r="H265" s="9">
        <f t="shared" si="7"/>
        <v>0</v>
      </c>
    </row>
    <row r="266" spans="1:8" ht="16" x14ac:dyDescent="0.2">
      <c r="A266" s="10">
        <v>1200231</v>
      </c>
      <c r="B266" s="5">
        <v>2300231</v>
      </c>
      <c r="C266" s="11" t="s">
        <v>260</v>
      </c>
      <c r="D266" s="7">
        <v>750000000</v>
      </c>
      <c r="E266" s="7">
        <v>0</v>
      </c>
      <c r="F266" s="7">
        <v>150000000</v>
      </c>
      <c r="G266" s="8">
        <f t="shared" si="6"/>
        <v>-150000000</v>
      </c>
      <c r="H266" s="9">
        <f t="shared" si="7"/>
        <v>600000000</v>
      </c>
    </row>
    <row r="267" spans="1:8" ht="16" x14ac:dyDescent="0.2">
      <c r="A267" s="10">
        <v>1200232</v>
      </c>
      <c r="B267" s="5">
        <v>2300232</v>
      </c>
      <c r="C267" s="11" t="s">
        <v>261</v>
      </c>
      <c r="D267" s="7">
        <v>261900000</v>
      </c>
      <c r="E267" s="7">
        <v>0</v>
      </c>
      <c r="F267" s="7">
        <v>261900000</v>
      </c>
      <c r="G267" s="8">
        <f t="shared" si="6"/>
        <v>-261900000</v>
      </c>
      <c r="H267" s="9">
        <f t="shared" si="7"/>
        <v>0</v>
      </c>
    </row>
    <row r="268" spans="1:8" ht="16" x14ac:dyDescent="0.2">
      <c r="A268" s="10">
        <v>1200233</v>
      </c>
      <c r="B268" s="5">
        <v>2300233</v>
      </c>
      <c r="C268" s="11" t="s">
        <v>262</v>
      </c>
      <c r="D268" s="7">
        <v>150216822</v>
      </c>
      <c r="E268" s="7">
        <v>0</v>
      </c>
      <c r="F268" s="7">
        <v>150220000</v>
      </c>
      <c r="G268" s="8">
        <f t="shared" si="6"/>
        <v>-150220000</v>
      </c>
      <c r="H268" s="9">
        <f t="shared" si="7"/>
        <v>-3178</v>
      </c>
    </row>
    <row r="269" spans="1:8" ht="16" x14ac:dyDescent="0.2">
      <c r="A269" s="10">
        <v>1200234</v>
      </c>
      <c r="B269" s="5">
        <v>2300234</v>
      </c>
      <c r="C269" s="11" t="s">
        <v>263</v>
      </c>
      <c r="D269" s="7">
        <v>335000000</v>
      </c>
      <c r="E269" s="7">
        <v>0</v>
      </c>
      <c r="F269" s="7">
        <v>335000000</v>
      </c>
      <c r="G269" s="8">
        <f t="shared" si="6"/>
        <v>-335000000</v>
      </c>
      <c r="H269" s="9">
        <f t="shared" si="7"/>
        <v>0</v>
      </c>
    </row>
    <row r="270" spans="1:8" ht="16" x14ac:dyDescent="0.2">
      <c r="A270" s="10">
        <v>1200235</v>
      </c>
      <c r="B270" s="5">
        <v>2300235</v>
      </c>
      <c r="C270" s="11" t="s">
        <v>264</v>
      </c>
      <c r="D270" s="7">
        <v>750000000</v>
      </c>
      <c r="E270" s="7">
        <v>0</v>
      </c>
      <c r="F270" s="7">
        <v>0</v>
      </c>
      <c r="G270" s="8">
        <f t="shared" si="6"/>
        <v>0</v>
      </c>
      <c r="H270" s="9">
        <f t="shared" si="7"/>
        <v>750000000</v>
      </c>
    </row>
    <row r="271" spans="1:8" ht="16" x14ac:dyDescent="0.2">
      <c r="A271" s="10">
        <v>1200236</v>
      </c>
      <c r="B271" s="5">
        <v>2300236</v>
      </c>
      <c r="C271" s="11" t="s">
        <v>265</v>
      </c>
      <c r="D271" s="7">
        <v>750000000</v>
      </c>
      <c r="E271" s="7">
        <v>0</v>
      </c>
      <c r="F271" s="7">
        <v>0</v>
      </c>
      <c r="G271" s="8">
        <f t="shared" ref="G271:G346" si="8">E271-F271</f>
        <v>0</v>
      </c>
      <c r="H271" s="9">
        <f t="shared" ref="H271:H346" si="9">D271+G271</f>
        <v>750000000</v>
      </c>
    </row>
    <row r="272" spans="1:8" ht="16" x14ac:dyDescent="0.2">
      <c r="A272" s="10">
        <v>1200237</v>
      </c>
      <c r="B272" s="5">
        <v>2300237</v>
      </c>
      <c r="C272" s="11" t="s">
        <v>266</v>
      </c>
      <c r="D272" s="7">
        <v>750000000</v>
      </c>
      <c r="E272" s="7">
        <v>0</v>
      </c>
      <c r="F272" s="7">
        <v>0</v>
      </c>
      <c r="G272" s="8">
        <f t="shared" si="8"/>
        <v>0</v>
      </c>
      <c r="H272" s="9">
        <f t="shared" si="9"/>
        <v>750000000</v>
      </c>
    </row>
    <row r="273" spans="1:8" ht="16" x14ac:dyDescent="0.2">
      <c r="A273" s="10">
        <v>1200238</v>
      </c>
      <c r="B273" s="5">
        <v>2300238</v>
      </c>
      <c r="C273" s="11" t="s">
        <v>267</v>
      </c>
      <c r="D273" s="7">
        <v>750000000</v>
      </c>
      <c r="E273" s="7">
        <v>118330000</v>
      </c>
      <c r="F273" s="7">
        <v>118330000</v>
      </c>
      <c r="G273" s="8">
        <f t="shared" si="8"/>
        <v>0</v>
      </c>
      <c r="H273" s="9">
        <f t="shared" si="9"/>
        <v>750000000</v>
      </c>
    </row>
    <row r="274" spans="1:8" ht="16" x14ac:dyDescent="0.2">
      <c r="A274" s="10">
        <v>1200239</v>
      </c>
      <c r="B274" s="5">
        <v>2300239</v>
      </c>
      <c r="C274" s="11" t="s">
        <v>268</v>
      </c>
      <c r="D274" s="7">
        <v>750000000</v>
      </c>
      <c r="E274" s="7">
        <v>0</v>
      </c>
      <c r="F274" s="7">
        <v>0</v>
      </c>
      <c r="G274" s="8">
        <f t="shared" si="8"/>
        <v>0</v>
      </c>
      <c r="H274" s="9">
        <f t="shared" si="9"/>
        <v>750000000</v>
      </c>
    </row>
    <row r="275" spans="1:8" ht="16" x14ac:dyDescent="0.2">
      <c r="A275" s="10">
        <v>1200240</v>
      </c>
      <c r="B275" s="5">
        <v>2300240</v>
      </c>
      <c r="C275" s="11" t="s">
        <v>269</v>
      </c>
      <c r="D275" s="7">
        <v>200000000</v>
      </c>
      <c r="E275" s="7">
        <v>0</v>
      </c>
      <c r="F275" s="7">
        <v>0</v>
      </c>
      <c r="G275" s="8">
        <f t="shared" si="8"/>
        <v>0</v>
      </c>
      <c r="H275" s="9">
        <f t="shared" si="9"/>
        <v>200000000</v>
      </c>
    </row>
    <row r="276" spans="1:8" ht="16" x14ac:dyDescent="0.2">
      <c r="A276" s="10">
        <v>1200241</v>
      </c>
      <c r="B276" s="5">
        <v>2300241</v>
      </c>
      <c r="C276" s="11" t="s">
        <v>270</v>
      </c>
      <c r="D276" s="7">
        <v>100000000</v>
      </c>
      <c r="E276" s="7">
        <v>0</v>
      </c>
      <c r="F276" s="7">
        <v>100000000</v>
      </c>
      <c r="G276" s="8">
        <f t="shared" si="8"/>
        <v>-100000000</v>
      </c>
      <c r="H276" s="9">
        <f t="shared" si="9"/>
        <v>0</v>
      </c>
    </row>
    <row r="277" spans="1:8" ht="16" x14ac:dyDescent="0.2">
      <c r="A277" s="10">
        <v>1200242</v>
      </c>
      <c r="B277" s="5">
        <v>2300242</v>
      </c>
      <c r="C277" s="11" t="s">
        <v>271</v>
      </c>
      <c r="D277" s="7">
        <v>170000000</v>
      </c>
      <c r="E277" s="7">
        <v>0</v>
      </c>
      <c r="F277" s="7">
        <v>170000000</v>
      </c>
      <c r="G277" s="8">
        <f t="shared" si="8"/>
        <v>-170000000</v>
      </c>
      <c r="H277" s="9">
        <f t="shared" si="9"/>
        <v>0</v>
      </c>
    </row>
    <row r="278" spans="1:8" ht="16" x14ac:dyDescent="0.2">
      <c r="A278" s="10">
        <v>1200243</v>
      </c>
      <c r="B278" s="5">
        <v>2300243</v>
      </c>
      <c r="C278" s="11" t="s">
        <v>272</v>
      </c>
      <c r="D278" s="7">
        <v>190000000</v>
      </c>
      <c r="E278" s="7">
        <v>0</v>
      </c>
      <c r="F278" s="7">
        <v>190000000</v>
      </c>
      <c r="G278" s="8">
        <f t="shared" si="8"/>
        <v>-190000000</v>
      </c>
      <c r="H278" s="9">
        <f t="shared" si="9"/>
        <v>0</v>
      </c>
    </row>
    <row r="279" spans="1:8" ht="16" x14ac:dyDescent="0.2">
      <c r="A279" s="10">
        <v>1200244</v>
      </c>
      <c r="B279" s="5">
        <v>2300244</v>
      </c>
      <c r="C279" s="11" t="s">
        <v>273</v>
      </c>
      <c r="D279" s="7">
        <v>750000000</v>
      </c>
      <c r="E279" s="7">
        <v>0</v>
      </c>
      <c r="F279" s="7">
        <v>0</v>
      </c>
      <c r="G279" s="8">
        <f t="shared" si="8"/>
        <v>0</v>
      </c>
      <c r="H279" s="9">
        <f t="shared" si="9"/>
        <v>750000000</v>
      </c>
    </row>
    <row r="280" spans="1:8" ht="16" x14ac:dyDescent="0.2">
      <c r="A280" s="10">
        <v>1200245</v>
      </c>
      <c r="B280" s="5">
        <v>2300245</v>
      </c>
      <c r="C280" s="11" t="s">
        <v>274</v>
      </c>
      <c r="D280" s="7">
        <v>550000000</v>
      </c>
      <c r="E280" s="7">
        <v>0</v>
      </c>
      <c r="F280" s="7">
        <v>0</v>
      </c>
      <c r="G280" s="8">
        <f t="shared" si="8"/>
        <v>0</v>
      </c>
      <c r="H280" s="9">
        <f t="shared" si="9"/>
        <v>550000000</v>
      </c>
    </row>
    <row r="281" spans="1:8" ht="16" x14ac:dyDescent="0.2">
      <c r="A281" s="10">
        <v>1200246</v>
      </c>
      <c r="B281" s="5">
        <v>2300246</v>
      </c>
      <c r="C281" s="11" t="s">
        <v>275</v>
      </c>
      <c r="D281" s="7">
        <v>750000000</v>
      </c>
      <c r="E281" s="7">
        <v>0</v>
      </c>
      <c r="F281" s="7">
        <v>0</v>
      </c>
      <c r="G281" s="8">
        <f t="shared" si="8"/>
        <v>0</v>
      </c>
      <c r="H281" s="9">
        <f t="shared" si="9"/>
        <v>750000000</v>
      </c>
    </row>
    <row r="282" spans="1:8" ht="16" x14ac:dyDescent="0.2">
      <c r="A282" s="10">
        <v>1200247</v>
      </c>
      <c r="B282" s="5">
        <v>2300247</v>
      </c>
      <c r="C282" s="11" t="s">
        <v>276</v>
      </c>
      <c r="D282" s="7">
        <v>280000000</v>
      </c>
      <c r="E282" s="7">
        <v>28750000</v>
      </c>
      <c r="F282" s="7">
        <v>308750000</v>
      </c>
      <c r="G282" s="8">
        <f t="shared" si="8"/>
        <v>-280000000</v>
      </c>
      <c r="H282" s="9">
        <f t="shared" si="9"/>
        <v>0</v>
      </c>
    </row>
    <row r="283" spans="1:8" ht="16" x14ac:dyDescent="0.2">
      <c r="A283" s="10">
        <v>1200248</v>
      </c>
      <c r="B283" s="5">
        <v>2300248</v>
      </c>
      <c r="C283" s="11" t="s">
        <v>277</v>
      </c>
      <c r="D283" s="7">
        <v>150000000</v>
      </c>
      <c r="E283" s="7">
        <v>0</v>
      </c>
      <c r="F283" s="7">
        <v>150000000</v>
      </c>
      <c r="G283" s="8">
        <f t="shared" si="8"/>
        <v>-150000000</v>
      </c>
      <c r="H283" s="9">
        <f t="shared" si="9"/>
        <v>0</v>
      </c>
    </row>
    <row r="284" spans="1:8" ht="16" x14ac:dyDescent="0.2">
      <c r="A284" s="10">
        <v>1200249</v>
      </c>
      <c r="B284" s="5">
        <v>2300249</v>
      </c>
      <c r="C284" s="11" t="s">
        <v>278</v>
      </c>
      <c r="D284" s="7">
        <v>80000000</v>
      </c>
      <c r="E284" s="7">
        <v>0</v>
      </c>
      <c r="F284" s="7">
        <v>80000000</v>
      </c>
      <c r="G284" s="8">
        <f t="shared" si="8"/>
        <v>-80000000</v>
      </c>
      <c r="H284" s="9">
        <f t="shared" si="9"/>
        <v>0</v>
      </c>
    </row>
    <row r="285" spans="1:8" ht="16" x14ac:dyDescent="0.2">
      <c r="A285" s="10">
        <v>1200250</v>
      </c>
      <c r="B285" s="5">
        <v>2300250</v>
      </c>
      <c r="C285" s="11" t="s">
        <v>278</v>
      </c>
      <c r="D285" s="7">
        <v>240000000</v>
      </c>
      <c r="E285" s="7">
        <v>0</v>
      </c>
      <c r="F285" s="7">
        <v>240000000</v>
      </c>
      <c r="G285" s="8">
        <f t="shared" si="8"/>
        <v>-240000000</v>
      </c>
      <c r="H285" s="9">
        <f t="shared" si="9"/>
        <v>0</v>
      </c>
    </row>
    <row r="286" spans="1:8" ht="16" x14ac:dyDescent="0.2">
      <c r="A286" s="18">
        <v>1200251</v>
      </c>
      <c r="B286" s="11">
        <v>2300251</v>
      </c>
      <c r="C286" s="11" t="s">
        <v>279</v>
      </c>
      <c r="D286" s="7">
        <v>480000000</v>
      </c>
      <c r="E286" s="7">
        <v>0</v>
      </c>
      <c r="F286" s="7">
        <v>0</v>
      </c>
      <c r="G286" s="8">
        <f t="shared" si="8"/>
        <v>0</v>
      </c>
      <c r="H286" s="9">
        <f t="shared" si="9"/>
        <v>480000000</v>
      </c>
    </row>
    <row r="287" spans="1:8" ht="16" x14ac:dyDescent="0.2">
      <c r="A287" s="18">
        <v>1200252</v>
      </c>
      <c r="B287" s="11">
        <v>2300252</v>
      </c>
      <c r="C287" s="11" t="s">
        <v>280</v>
      </c>
      <c r="D287" s="7">
        <v>60000000</v>
      </c>
      <c r="E287" s="7">
        <v>0</v>
      </c>
      <c r="F287" s="7">
        <v>0</v>
      </c>
      <c r="G287" s="8">
        <f t="shared" si="8"/>
        <v>0</v>
      </c>
      <c r="H287" s="9">
        <f t="shared" si="9"/>
        <v>60000000</v>
      </c>
    </row>
    <row r="288" spans="1:8" ht="16" x14ac:dyDescent="0.2">
      <c r="A288" s="18">
        <v>1200253</v>
      </c>
      <c r="B288" s="11">
        <v>2300253</v>
      </c>
      <c r="C288" s="11" t="s">
        <v>281</v>
      </c>
      <c r="D288" s="7">
        <v>130000000</v>
      </c>
      <c r="E288" s="7">
        <v>0</v>
      </c>
      <c r="F288" s="7">
        <v>130000000</v>
      </c>
      <c r="G288" s="8">
        <f t="shared" si="8"/>
        <v>-130000000</v>
      </c>
      <c r="H288" s="9">
        <f t="shared" si="9"/>
        <v>0</v>
      </c>
    </row>
    <row r="289" spans="1:8" ht="16" x14ac:dyDescent="0.2">
      <c r="A289" s="18">
        <v>1200254</v>
      </c>
      <c r="B289" s="11">
        <v>2300254</v>
      </c>
      <c r="C289" s="11" t="s">
        <v>282</v>
      </c>
      <c r="D289" s="7">
        <v>90000000</v>
      </c>
      <c r="E289" s="7">
        <v>0</v>
      </c>
      <c r="F289" s="7">
        <v>0</v>
      </c>
      <c r="G289" s="8">
        <f t="shared" si="8"/>
        <v>0</v>
      </c>
      <c r="H289" s="9">
        <f t="shared" si="9"/>
        <v>90000000</v>
      </c>
    </row>
    <row r="290" spans="1:8" ht="16" x14ac:dyDescent="0.2">
      <c r="A290" s="18">
        <v>1200255</v>
      </c>
      <c r="B290" s="11">
        <v>2300255</v>
      </c>
      <c r="C290" s="11" t="s">
        <v>283</v>
      </c>
      <c r="D290" s="7">
        <v>30000000</v>
      </c>
      <c r="E290" s="7">
        <v>0</v>
      </c>
      <c r="F290" s="7">
        <v>0</v>
      </c>
      <c r="G290" s="8">
        <f t="shared" si="8"/>
        <v>0</v>
      </c>
      <c r="H290" s="9">
        <f t="shared" si="9"/>
        <v>30000000</v>
      </c>
    </row>
    <row r="291" spans="1:8" ht="16" x14ac:dyDescent="0.2">
      <c r="A291" s="18">
        <v>1200257</v>
      </c>
      <c r="B291" s="11">
        <v>2300257</v>
      </c>
      <c r="C291" s="11" t="s">
        <v>284</v>
      </c>
      <c r="D291" s="7">
        <v>90000000</v>
      </c>
      <c r="E291" s="7">
        <v>0</v>
      </c>
      <c r="F291" s="7">
        <v>0</v>
      </c>
      <c r="G291" s="8">
        <f t="shared" si="8"/>
        <v>0</v>
      </c>
      <c r="H291" s="9">
        <f t="shared" si="9"/>
        <v>90000000</v>
      </c>
    </row>
    <row r="292" spans="1:8" ht="16" x14ac:dyDescent="0.2">
      <c r="A292" s="18">
        <v>1200258</v>
      </c>
      <c r="B292" s="11">
        <v>2300258</v>
      </c>
      <c r="C292" s="11" t="s">
        <v>285</v>
      </c>
      <c r="D292" s="7">
        <v>500000000</v>
      </c>
      <c r="E292" s="7">
        <v>0</v>
      </c>
      <c r="F292" s="7">
        <v>0</v>
      </c>
      <c r="G292" s="8">
        <f t="shared" si="8"/>
        <v>0</v>
      </c>
      <c r="H292" s="9">
        <f t="shared" si="9"/>
        <v>500000000</v>
      </c>
    </row>
    <row r="293" spans="1:8" ht="16" x14ac:dyDescent="0.2">
      <c r="A293" s="18">
        <v>1200259</v>
      </c>
      <c r="B293" s="11">
        <v>2300259</v>
      </c>
      <c r="C293" s="11" t="s">
        <v>286</v>
      </c>
      <c r="D293" s="7">
        <v>140000000</v>
      </c>
      <c r="E293" s="7">
        <v>0</v>
      </c>
      <c r="F293" s="7">
        <v>0</v>
      </c>
      <c r="G293" s="8">
        <f t="shared" si="8"/>
        <v>0</v>
      </c>
      <c r="H293" s="9">
        <f t="shared" si="9"/>
        <v>140000000</v>
      </c>
    </row>
    <row r="294" spans="1:8" ht="16" x14ac:dyDescent="0.2">
      <c r="A294" s="18">
        <v>1200260</v>
      </c>
      <c r="B294" s="11">
        <v>2300260</v>
      </c>
      <c r="C294" s="11" t="s">
        <v>287</v>
      </c>
      <c r="D294" s="7">
        <v>110000000</v>
      </c>
      <c r="E294" s="7">
        <v>0</v>
      </c>
      <c r="F294" s="7">
        <v>0</v>
      </c>
      <c r="G294" s="8">
        <f t="shared" si="8"/>
        <v>0</v>
      </c>
      <c r="H294" s="9">
        <f t="shared" si="9"/>
        <v>110000000</v>
      </c>
    </row>
    <row r="295" spans="1:8" ht="16" x14ac:dyDescent="0.2">
      <c r="A295" s="10">
        <v>1200261</v>
      </c>
      <c r="B295" s="5">
        <v>2300261</v>
      </c>
      <c r="C295" s="11" t="s">
        <v>288</v>
      </c>
      <c r="D295" s="7">
        <v>750000000</v>
      </c>
      <c r="E295" s="7">
        <v>0</v>
      </c>
      <c r="F295" s="7">
        <v>0</v>
      </c>
      <c r="G295" s="8">
        <f t="shared" si="8"/>
        <v>0</v>
      </c>
      <c r="H295" s="9">
        <f t="shared" si="9"/>
        <v>750000000</v>
      </c>
    </row>
    <row r="296" spans="1:8" ht="16" x14ac:dyDescent="0.2">
      <c r="A296" s="10">
        <v>1200262</v>
      </c>
      <c r="B296" s="5">
        <v>2500262</v>
      </c>
      <c r="C296" s="11" t="s">
        <v>289</v>
      </c>
      <c r="D296" s="7">
        <v>500000000</v>
      </c>
      <c r="E296" s="7">
        <v>0</v>
      </c>
      <c r="F296" s="7">
        <v>0</v>
      </c>
      <c r="G296" s="8">
        <f t="shared" si="8"/>
        <v>0</v>
      </c>
      <c r="H296" s="9">
        <f t="shared" si="9"/>
        <v>500000000</v>
      </c>
    </row>
    <row r="297" spans="1:8" ht="16" x14ac:dyDescent="0.2">
      <c r="A297" s="10">
        <v>1200263</v>
      </c>
      <c r="B297" s="5">
        <v>2300263</v>
      </c>
      <c r="C297" s="11" t="s">
        <v>290</v>
      </c>
      <c r="D297" s="7">
        <v>400000000</v>
      </c>
      <c r="E297" s="7">
        <v>0</v>
      </c>
      <c r="F297" s="7">
        <v>0</v>
      </c>
      <c r="G297" s="8">
        <f t="shared" si="8"/>
        <v>0</v>
      </c>
      <c r="H297" s="9">
        <f t="shared" si="9"/>
        <v>400000000</v>
      </c>
    </row>
    <row r="298" spans="1:8" ht="16" x14ac:dyDescent="0.2">
      <c r="A298" s="10">
        <v>1200264</v>
      </c>
      <c r="B298" s="5">
        <v>2300264</v>
      </c>
      <c r="C298" s="11" t="s">
        <v>291</v>
      </c>
      <c r="D298" s="7">
        <v>40000000</v>
      </c>
      <c r="E298" s="7">
        <v>0</v>
      </c>
      <c r="F298" s="7">
        <v>0</v>
      </c>
      <c r="G298" s="8">
        <f t="shared" si="8"/>
        <v>0</v>
      </c>
      <c r="H298" s="9">
        <f t="shared" si="9"/>
        <v>40000000</v>
      </c>
    </row>
    <row r="299" spans="1:8" ht="16" x14ac:dyDescent="0.2">
      <c r="A299" s="10">
        <v>1200265</v>
      </c>
      <c r="B299" s="5">
        <v>2300265</v>
      </c>
      <c r="C299" s="11" t="s">
        <v>292</v>
      </c>
      <c r="D299" s="7">
        <v>50000000</v>
      </c>
      <c r="E299" s="7">
        <v>0</v>
      </c>
      <c r="F299" s="7">
        <v>0</v>
      </c>
      <c r="G299" s="8">
        <f t="shared" si="8"/>
        <v>0</v>
      </c>
      <c r="H299" s="9">
        <f t="shared" si="9"/>
        <v>50000000</v>
      </c>
    </row>
    <row r="300" spans="1:8" ht="16" x14ac:dyDescent="0.2">
      <c r="A300" s="10">
        <v>1200266</v>
      </c>
      <c r="B300" s="5">
        <v>2300266</v>
      </c>
      <c r="C300" s="11" t="s">
        <v>293</v>
      </c>
      <c r="D300" s="7">
        <v>260000000</v>
      </c>
      <c r="E300" s="7">
        <v>0</v>
      </c>
      <c r="F300" s="7">
        <v>0</v>
      </c>
      <c r="G300" s="8">
        <f t="shared" si="8"/>
        <v>0</v>
      </c>
      <c r="H300" s="9">
        <f t="shared" si="9"/>
        <v>260000000</v>
      </c>
    </row>
    <row r="301" spans="1:8" ht="16" x14ac:dyDescent="0.2">
      <c r="A301" s="10">
        <v>1200267</v>
      </c>
      <c r="B301" s="5">
        <v>2300267</v>
      </c>
      <c r="C301" s="11" t="s">
        <v>294</v>
      </c>
      <c r="D301" s="7">
        <v>80000000</v>
      </c>
      <c r="E301" s="7">
        <v>0</v>
      </c>
      <c r="F301" s="7">
        <v>0</v>
      </c>
      <c r="G301" s="8">
        <f t="shared" si="8"/>
        <v>0</v>
      </c>
      <c r="H301" s="9">
        <f t="shared" si="9"/>
        <v>80000000</v>
      </c>
    </row>
    <row r="302" spans="1:8" ht="16" x14ac:dyDescent="0.2">
      <c r="A302" s="10">
        <v>1200268</v>
      </c>
      <c r="B302" s="5">
        <v>2300269</v>
      </c>
      <c r="C302" s="11" t="s">
        <v>295</v>
      </c>
      <c r="D302" s="7">
        <v>330000000</v>
      </c>
      <c r="E302" s="7">
        <v>0</v>
      </c>
      <c r="F302" s="7">
        <v>0</v>
      </c>
      <c r="G302" s="8">
        <f t="shared" si="8"/>
        <v>0</v>
      </c>
      <c r="H302" s="9">
        <f t="shared" si="9"/>
        <v>330000000</v>
      </c>
    </row>
    <row r="303" spans="1:8" ht="16" x14ac:dyDescent="0.2">
      <c r="A303" s="10">
        <v>1200269</v>
      </c>
      <c r="B303" s="5">
        <v>2300269</v>
      </c>
      <c r="C303" s="11" t="s">
        <v>296</v>
      </c>
      <c r="D303" s="7">
        <v>300000000</v>
      </c>
      <c r="E303" s="7">
        <v>0</v>
      </c>
      <c r="F303" s="7">
        <v>0</v>
      </c>
      <c r="G303" s="8">
        <f t="shared" si="8"/>
        <v>0</v>
      </c>
      <c r="H303" s="9">
        <f t="shared" si="9"/>
        <v>300000000</v>
      </c>
    </row>
    <row r="304" spans="1:8" ht="16" x14ac:dyDescent="0.2">
      <c r="A304" s="10">
        <v>1200270</v>
      </c>
      <c r="B304" s="5">
        <v>2300270</v>
      </c>
      <c r="C304" s="11" t="s">
        <v>297</v>
      </c>
      <c r="D304" s="7">
        <v>750000000</v>
      </c>
      <c r="E304" s="7">
        <v>0</v>
      </c>
      <c r="F304" s="7">
        <v>0</v>
      </c>
      <c r="G304" s="8">
        <f t="shared" si="8"/>
        <v>0</v>
      </c>
      <c r="H304" s="9">
        <f t="shared" si="9"/>
        <v>750000000</v>
      </c>
    </row>
    <row r="305" spans="1:8" ht="16" x14ac:dyDescent="0.2">
      <c r="A305" s="10">
        <v>1200271</v>
      </c>
      <c r="B305" s="5">
        <v>2520271</v>
      </c>
      <c r="C305" s="11" t="s">
        <v>298</v>
      </c>
      <c r="D305" s="7">
        <v>9953063</v>
      </c>
      <c r="E305" s="7">
        <v>0</v>
      </c>
      <c r="F305" s="7">
        <v>0</v>
      </c>
      <c r="G305" s="8">
        <f t="shared" si="8"/>
        <v>0</v>
      </c>
      <c r="H305" s="9">
        <f t="shared" si="9"/>
        <v>9953063</v>
      </c>
    </row>
    <row r="306" spans="1:8" ht="16" x14ac:dyDescent="0.2">
      <c r="A306" s="10">
        <v>1200272</v>
      </c>
      <c r="B306" s="5">
        <v>2500272</v>
      </c>
      <c r="C306" s="11" t="s">
        <v>299</v>
      </c>
      <c r="D306" s="7">
        <v>749993115</v>
      </c>
      <c r="E306" s="7">
        <v>74994240</v>
      </c>
      <c r="F306" s="7">
        <v>0</v>
      </c>
      <c r="G306" s="8">
        <f t="shared" si="8"/>
        <v>74994240</v>
      </c>
      <c r="H306" s="9">
        <f t="shared" si="9"/>
        <v>824987355</v>
      </c>
    </row>
    <row r="307" spans="1:8" ht="16" x14ac:dyDescent="0.2">
      <c r="A307" s="10">
        <v>1200273</v>
      </c>
      <c r="B307" s="5">
        <v>2300273</v>
      </c>
      <c r="C307" s="11" t="s">
        <v>300</v>
      </c>
      <c r="D307" s="7">
        <v>0</v>
      </c>
      <c r="E307" s="7">
        <v>560000000</v>
      </c>
      <c r="F307" s="7">
        <v>0</v>
      </c>
      <c r="G307" s="8">
        <f t="shared" si="8"/>
        <v>560000000</v>
      </c>
      <c r="H307" s="9">
        <f t="shared" si="9"/>
        <v>560000000</v>
      </c>
    </row>
    <row r="308" spans="1:8" ht="16" x14ac:dyDescent="0.2">
      <c r="A308" s="10">
        <v>1200274</v>
      </c>
      <c r="B308" s="5">
        <v>2300274</v>
      </c>
      <c r="C308" s="11" t="s">
        <v>301</v>
      </c>
      <c r="D308" s="7">
        <v>0</v>
      </c>
      <c r="E308" s="7">
        <v>190000000</v>
      </c>
      <c r="F308" s="7">
        <v>0</v>
      </c>
      <c r="G308" s="8">
        <f t="shared" si="8"/>
        <v>190000000</v>
      </c>
      <c r="H308" s="9">
        <f t="shared" si="9"/>
        <v>190000000</v>
      </c>
    </row>
    <row r="309" spans="1:8" ht="16" x14ac:dyDescent="0.2">
      <c r="A309" s="10">
        <v>1200275</v>
      </c>
      <c r="B309" s="5">
        <v>2520275</v>
      </c>
      <c r="C309" s="11" t="s">
        <v>302</v>
      </c>
      <c r="D309" s="7">
        <v>0</v>
      </c>
      <c r="E309" s="7">
        <v>741750000</v>
      </c>
      <c r="F309" s="7">
        <v>0</v>
      </c>
      <c r="G309" s="8">
        <f t="shared" si="8"/>
        <v>741750000</v>
      </c>
      <c r="H309" s="9">
        <f t="shared" si="9"/>
        <v>741750000</v>
      </c>
    </row>
    <row r="310" spans="1:8" ht="16" x14ac:dyDescent="0.2">
      <c r="A310" s="10">
        <v>1200276</v>
      </c>
      <c r="B310" s="5">
        <v>2520276</v>
      </c>
      <c r="C310" s="11" t="s">
        <v>303</v>
      </c>
      <c r="D310" s="7">
        <v>0</v>
      </c>
      <c r="E310" s="7">
        <v>1099768000</v>
      </c>
      <c r="F310" s="7">
        <v>0</v>
      </c>
      <c r="G310" s="8">
        <f t="shared" si="8"/>
        <v>1099768000</v>
      </c>
      <c r="H310" s="9">
        <f t="shared" si="9"/>
        <v>1099768000</v>
      </c>
    </row>
    <row r="311" spans="1:8" ht="16" x14ac:dyDescent="0.2">
      <c r="A311" s="10">
        <v>1200277</v>
      </c>
      <c r="B311" s="5">
        <v>2520277</v>
      </c>
      <c r="C311" s="11" t="s">
        <v>304</v>
      </c>
      <c r="D311" s="7">
        <v>0</v>
      </c>
      <c r="E311" s="7">
        <v>445050</v>
      </c>
      <c r="F311" s="7">
        <v>0</v>
      </c>
      <c r="G311" s="8">
        <f t="shared" si="8"/>
        <v>445050</v>
      </c>
      <c r="H311" s="9">
        <f t="shared" si="9"/>
        <v>445050</v>
      </c>
    </row>
    <row r="312" spans="1:8" ht="16" x14ac:dyDescent="0.2">
      <c r="A312" s="49">
        <v>1200278</v>
      </c>
      <c r="B312" s="50">
        <v>2520278</v>
      </c>
      <c r="C312" s="48" t="s">
        <v>305</v>
      </c>
      <c r="D312" s="7">
        <v>0</v>
      </c>
      <c r="E312" s="7">
        <v>750000000</v>
      </c>
      <c r="F312" s="7">
        <v>0</v>
      </c>
      <c r="G312" s="8">
        <f t="shared" si="8"/>
        <v>750000000</v>
      </c>
      <c r="H312" s="9">
        <f t="shared" si="9"/>
        <v>750000000</v>
      </c>
    </row>
    <row r="313" spans="1:8" ht="16" x14ac:dyDescent="0.2">
      <c r="A313" s="49">
        <v>1200279</v>
      </c>
      <c r="B313" s="50">
        <v>2520279</v>
      </c>
      <c r="C313" s="48" t="s">
        <v>306</v>
      </c>
      <c r="D313" s="7">
        <v>0</v>
      </c>
      <c r="E313" s="7">
        <v>1178556076</v>
      </c>
      <c r="F313" s="7">
        <v>0</v>
      </c>
      <c r="G313" s="8">
        <f t="shared" si="8"/>
        <v>1178556076</v>
      </c>
      <c r="H313" s="9">
        <f t="shared" si="9"/>
        <v>1178556076</v>
      </c>
    </row>
    <row r="314" spans="1:8" ht="16" x14ac:dyDescent="0.2">
      <c r="A314" s="49">
        <v>1200280</v>
      </c>
      <c r="B314" s="50">
        <v>2520280</v>
      </c>
      <c r="C314" s="48" t="s">
        <v>307</v>
      </c>
      <c r="D314" s="7">
        <v>0</v>
      </c>
      <c r="E314" s="7">
        <v>979301917</v>
      </c>
      <c r="F314" s="7">
        <v>0</v>
      </c>
      <c r="G314" s="8">
        <f t="shared" si="8"/>
        <v>979301917</v>
      </c>
      <c r="H314" s="9">
        <f t="shared" si="9"/>
        <v>979301917</v>
      </c>
    </row>
    <row r="315" spans="1:8" ht="16" x14ac:dyDescent="0.2">
      <c r="A315" s="49">
        <v>1200281</v>
      </c>
      <c r="B315" s="50">
        <v>2520281</v>
      </c>
      <c r="C315" s="48" t="s">
        <v>308</v>
      </c>
      <c r="D315" s="7">
        <v>0</v>
      </c>
      <c r="E315" s="7">
        <v>48000000</v>
      </c>
      <c r="F315" s="7">
        <v>528000</v>
      </c>
      <c r="G315" s="8">
        <f t="shared" si="8"/>
        <v>47472000</v>
      </c>
      <c r="H315" s="9">
        <f t="shared" si="9"/>
        <v>47472000</v>
      </c>
    </row>
    <row r="316" spans="1:8" ht="16" x14ac:dyDescent="0.2">
      <c r="A316" s="47">
        <v>1200282</v>
      </c>
      <c r="B316" s="50">
        <v>2520282</v>
      </c>
      <c r="C316" s="48" t="s">
        <v>309</v>
      </c>
      <c r="D316" s="7">
        <v>0</v>
      </c>
      <c r="E316" s="7">
        <v>148309505</v>
      </c>
      <c r="F316" s="7">
        <v>0</v>
      </c>
      <c r="G316" s="8">
        <f t="shared" si="8"/>
        <v>148309505</v>
      </c>
      <c r="H316" s="9">
        <f t="shared" si="9"/>
        <v>148309505</v>
      </c>
    </row>
    <row r="317" spans="1:8" ht="16" x14ac:dyDescent="0.2">
      <c r="A317" s="47">
        <v>1200283</v>
      </c>
      <c r="B317" s="50">
        <v>2520283</v>
      </c>
      <c r="C317" s="48" t="s">
        <v>310</v>
      </c>
      <c r="D317" s="7">
        <v>0</v>
      </c>
      <c r="E317" s="7">
        <v>222525000</v>
      </c>
      <c r="F317" s="7">
        <v>0</v>
      </c>
      <c r="G317" s="8">
        <f t="shared" si="8"/>
        <v>222525000</v>
      </c>
      <c r="H317" s="9">
        <f t="shared" si="9"/>
        <v>222525000</v>
      </c>
    </row>
    <row r="318" spans="1:8" ht="16" x14ac:dyDescent="0.2">
      <c r="A318" s="47">
        <v>1200284</v>
      </c>
      <c r="B318" s="50">
        <v>2520284</v>
      </c>
      <c r="C318" s="48" t="s">
        <v>311</v>
      </c>
      <c r="D318" s="7">
        <v>0</v>
      </c>
      <c r="E318" s="7">
        <v>75000000</v>
      </c>
      <c r="F318" s="7">
        <v>0</v>
      </c>
      <c r="G318" s="8">
        <f t="shared" si="8"/>
        <v>75000000</v>
      </c>
      <c r="H318" s="9">
        <f t="shared" si="9"/>
        <v>75000000</v>
      </c>
    </row>
    <row r="319" spans="1:8" ht="16" x14ac:dyDescent="0.2">
      <c r="A319" s="47">
        <v>1200285</v>
      </c>
      <c r="B319" s="50">
        <v>2520285</v>
      </c>
      <c r="C319" s="48" t="s">
        <v>312</v>
      </c>
      <c r="D319" s="7">
        <v>0</v>
      </c>
      <c r="E319" s="7">
        <v>758379889</v>
      </c>
      <c r="F319" s="7">
        <v>0</v>
      </c>
      <c r="G319" s="8">
        <f t="shared" si="8"/>
        <v>758379889</v>
      </c>
      <c r="H319" s="9">
        <f t="shared" si="9"/>
        <v>758379889</v>
      </c>
    </row>
    <row r="320" spans="1:8" ht="16" x14ac:dyDescent="0.2">
      <c r="A320" s="47">
        <v>1200286</v>
      </c>
      <c r="B320" s="50">
        <v>2520286</v>
      </c>
      <c r="C320" s="48" t="s">
        <v>313</v>
      </c>
      <c r="D320" s="7">
        <v>0</v>
      </c>
      <c r="E320" s="7">
        <v>223880597</v>
      </c>
      <c r="F320" s="7">
        <v>0</v>
      </c>
      <c r="G320" s="8">
        <f t="shared" si="8"/>
        <v>223880597</v>
      </c>
      <c r="H320" s="9">
        <f t="shared" si="9"/>
        <v>223880597</v>
      </c>
    </row>
    <row r="321" spans="1:8" ht="16" x14ac:dyDescent="0.2">
      <c r="A321" s="10">
        <v>1200300</v>
      </c>
      <c r="B321" s="5">
        <v>2480000</v>
      </c>
      <c r="C321" s="11" t="s">
        <v>316</v>
      </c>
      <c r="D321" s="7">
        <v>52463892</v>
      </c>
      <c r="E321" s="7">
        <v>0</v>
      </c>
      <c r="F321" s="7">
        <v>0</v>
      </c>
      <c r="G321" s="8">
        <f t="shared" si="8"/>
        <v>0</v>
      </c>
      <c r="H321" s="9">
        <f t="shared" si="9"/>
        <v>52463892</v>
      </c>
    </row>
    <row r="322" spans="1:8" ht="16" x14ac:dyDescent="0.2">
      <c r="A322" s="10">
        <v>1201100</v>
      </c>
      <c r="B322" s="5">
        <v>2300039</v>
      </c>
      <c r="C322" s="11" t="s">
        <v>317</v>
      </c>
      <c r="D322" s="7">
        <v>1319</v>
      </c>
      <c r="E322" s="7">
        <v>0</v>
      </c>
      <c r="F322" s="7">
        <v>0</v>
      </c>
      <c r="G322" s="8">
        <f t="shared" si="8"/>
        <v>0</v>
      </c>
      <c r="H322" s="9">
        <f t="shared" si="9"/>
        <v>1319</v>
      </c>
    </row>
    <row r="323" spans="1:8" ht="16" x14ac:dyDescent="0.2">
      <c r="A323" s="10">
        <v>1220000</v>
      </c>
      <c r="B323" s="5">
        <v>2851000</v>
      </c>
      <c r="C323" s="11" t="s">
        <v>318</v>
      </c>
      <c r="D323" s="7">
        <v>0</v>
      </c>
      <c r="E323" s="7">
        <v>0</v>
      </c>
      <c r="F323" s="7">
        <v>0</v>
      </c>
      <c r="G323" s="8">
        <f t="shared" si="8"/>
        <v>0</v>
      </c>
      <c r="H323" s="9">
        <f t="shared" si="9"/>
        <v>0</v>
      </c>
    </row>
    <row r="324" spans="1:8" ht="16" x14ac:dyDescent="0.2">
      <c r="A324" s="10">
        <v>1221000</v>
      </c>
      <c r="B324" s="5">
        <v>2831000</v>
      </c>
      <c r="C324" s="11" t="s">
        <v>319</v>
      </c>
      <c r="D324" s="7">
        <v>0</v>
      </c>
      <c r="E324" s="7">
        <v>0</v>
      </c>
      <c r="F324" s="7">
        <v>0</v>
      </c>
      <c r="G324" s="8">
        <f t="shared" si="8"/>
        <v>0</v>
      </c>
      <c r="H324" s="9">
        <f t="shared" si="9"/>
        <v>0</v>
      </c>
    </row>
    <row r="325" spans="1:8" ht="16" x14ac:dyDescent="0.2">
      <c r="A325" s="10">
        <v>1222000</v>
      </c>
      <c r="B325" s="5">
        <v>2832000</v>
      </c>
      <c r="C325" s="11" t="s">
        <v>320</v>
      </c>
      <c r="D325" s="7">
        <v>0</v>
      </c>
      <c r="E325" s="7">
        <v>0</v>
      </c>
      <c r="F325" s="7">
        <v>0</v>
      </c>
      <c r="G325" s="8">
        <f t="shared" si="8"/>
        <v>0</v>
      </c>
      <c r="H325" s="9">
        <f t="shared" si="9"/>
        <v>0</v>
      </c>
    </row>
    <row r="326" spans="1:8" ht="16" x14ac:dyDescent="0.2">
      <c r="A326" s="10">
        <v>1223000</v>
      </c>
      <c r="B326" s="5">
        <v>2833000</v>
      </c>
      <c r="C326" s="11" t="s">
        <v>321</v>
      </c>
      <c r="D326" s="7">
        <v>0</v>
      </c>
      <c r="E326" s="7">
        <v>0</v>
      </c>
      <c r="F326" s="7">
        <v>0</v>
      </c>
      <c r="G326" s="8">
        <f t="shared" si="8"/>
        <v>0</v>
      </c>
      <c r="H326" s="9">
        <f t="shared" si="9"/>
        <v>0</v>
      </c>
    </row>
    <row r="327" spans="1:8" ht="16" x14ac:dyDescent="0.2">
      <c r="A327" s="10">
        <v>1270000</v>
      </c>
      <c r="B327" s="5">
        <v>2470000</v>
      </c>
      <c r="C327" s="11" t="s">
        <v>322</v>
      </c>
      <c r="D327" s="7">
        <v>2484719887.7599993</v>
      </c>
      <c r="E327" s="7">
        <v>2382054010.5999999</v>
      </c>
      <c r="F327" s="7">
        <v>2300698551.6500001</v>
      </c>
      <c r="G327" s="8">
        <f t="shared" si="8"/>
        <v>81355458.949999809</v>
      </c>
      <c r="H327" s="9">
        <f t="shared" si="9"/>
        <v>2566075346.7099991</v>
      </c>
    </row>
    <row r="328" spans="1:8" ht="16" x14ac:dyDescent="0.2">
      <c r="A328" s="10">
        <v>1270100</v>
      </c>
      <c r="B328" s="5">
        <v>2440000</v>
      </c>
      <c r="C328" s="11" t="s">
        <v>323</v>
      </c>
      <c r="D328" s="7">
        <v>0</v>
      </c>
      <c r="E328" s="7">
        <v>3329</v>
      </c>
      <c r="F328" s="7">
        <v>3329</v>
      </c>
      <c r="G328" s="8">
        <f t="shared" si="8"/>
        <v>0</v>
      </c>
      <c r="H328" s="9">
        <f t="shared" si="9"/>
        <v>0</v>
      </c>
    </row>
    <row r="329" spans="1:8" ht="16" x14ac:dyDescent="0.2">
      <c r="A329" s="10">
        <v>1270200</v>
      </c>
      <c r="B329" s="5">
        <v>4856050</v>
      </c>
      <c r="C329" s="11" t="s">
        <v>324</v>
      </c>
      <c r="D329" s="7">
        <v>88066801.429999992</v>
      </c>
      <c r="E329" s="7">
        <v>164434995</v>
      </c>
      <c r="F329" s="7">
        <v>152405624.08000001</v>
      </c>
      <c r="G329" s="8">
        <f t="shared" si="8"/>
        <v>12029370.919999987</v>
      </c>
      <c r="H329" s="9">
        <f t="shared" si="9"/>
        <v>100096172.34999998</v>
      </c>
    </row>
    <row r="330" spans="1:8" ht="16" x14ac:dyDescent="0.2">
      <c r="A330" s="10">
        <v>1270300</v>
      </c>
      <c r="B330" s="5">
        <v>4801020</v>
      </c>
      <c r="C330" s="11" t="s">
        <v>325</v>
      </c>
      <c r="D330" s="7">
        <v>0</v>
      </c>
      <c r="E330" s="7">
        <v>0</v>
      </c>
      <c r="F330" s="7">
        <v>0</v>
      </c>
      <c r="G330" s="8">
        <f t="shared" si="8"/>
        <v>0</v>
      </c>
      <c r="H330" s="9">
        <f t="shared" si="9"/>
        <v>0</v>
      </c>
    </row>
    <row r="331" spans="1:8" ht="16" x14ac:dyDescent="0.2">
      <c r="A331" s="10">
        <v>1280100</v>
      </c>
      <c r="B331" s="5">
        <v>5180100</v>
      </c>
      <c r="C331" s="11" t="s">
        <v>326</v>
      </c>
      <c r="D331" s="7">
        <v>34237</v>
      </c>
      <c r="E331" s="7">
        <v>0</v>
      </c>
      <c r="F331" s="7">
        <v>0</v>
      </c>
      <c r="G331" s="8">
        <f t="shared" si="8"/>
        <v>0</v>
      </c>
      <c r="H331" s="9">
        <f t="shared" si="9"/>
        <v>34237</v>
      </c>
    </row>
    <row r="332" spans="1:8" ht="16" x14ac:dyDescent="0.2">
      <c r="A332" s="10">
        <v>1280101</v>
      </c>
      <c r="B332" s="5">
        <v>5180000</v>
      </c>
      <c r="C332" s="11" t="s">
        <v>327</v>
      </c>
      <c r="D332" s="7">
        <v>0</v>
      </c>
      <c r="E332" s="7">
        <v>0</v>
      </c>
      <c r="F332" s="7">
        <v>0</v>
      </c>
      <c r="G332" s="8">
        <f t="shared" si="8"/>
        <v>0</v>
      </c>
      <c r="H332" s="9">
        <f t="shared" si="9"/>
        <v>0</v>
      </c>
    </row>
    <row r="333" spans="1:8" ht="16" x14ac:dyDescent="0.2">
      <c r="A333" s="10">
        <v>1290100</v>
      </c>
      <c r="B333" s="5">
        <v>4857100</v>
      </c>
      <c r="C333" s="11" t="s">
        <v>328</v>
      </c>
      <c r="D333" s="7">
        <v>0</v>
      </c>
      <c r="E333" s="7">
        <v>0</v>
      </c>
      <c r="F333" s="7">
        <v>0</v>
      </c>
      <c r="G333" s="8">
        <f t="shared" si="8"/>
        <v>0</v>
      </c>
      <c r="H333" s="9">
        <f t="shared" si="9"/>
        <v>0</v>
      </c>
    </row>
    <row r="334" spans="1:8" ht="16" x14ac:dyDescent="0.2">
      <c r="A334" s="10">
        <v>1300000</v>
      </c>
      <c r="B334" s="5">
        <v>4856000</v>
      </c>
      <c r="C334" s="11" t="s">
        <v>329</v>
      </c>
      <c r="D334" s="7">
        <v>0</v>
      </c>
      <c r="E334" s="7">
        <v>0</v>
      </c>
      <c r="F334" s="7">
        <v>0</v>
      </c>
      <c r="G334" s="8">
        <f t="shared" si="8"/>
        <v>0</v>
      </c>
      <c r="H334" s="9">
        <f t="shared" si="9"/>
        <v>0</v>
      </c>
    </row>
    <row r="335" spans="1:8" ht="16" x14ac:dyDescent="0.2">
      <c r="A335" s="10">
        <v>1300100</v>
      </c>
      <c r="B335" s="5">
        <v>4200100</v>
      </c>
      <c r="C335" s="11" t="s">
        <v>330</v>
      </c>
      <c r="D335" s="7">
        <v>0</v>
      </c>
      <c r="E335" s="7">
        <v>0</v>
      </c>
      <c r="F335" s="7">
        <v>0</v>
      </c>
      <c r="G335" s="8">
        <f t="shared" si="8"/>
        <v>0</v>
      </c>
      <c r="H335" s="9">
        <f t="shared" si="9"/>
        <v>0</v>
      </c>
    </row>
    <row r="336" spans="1:8" ht="16" x14ac:dyDescent="0.2">
      <c r="A336" s="10">
        <v>1304600</v>
      </c>
      <c r="B336" s="5">
        <v>2122000</v>
      </c>
      <c r="C336" s="11" t="s">
        <v>331</v>
      </c>
      <c r="D336" s="7">
        <v>2215265502</v>
      </c>
      <c r="E336" s="7">
        <v>0</v>
      </c>
      <c r="F336" s="7">
        <v>0</v>
      </c>
      <c r="G336" s="8">
        <f t="shared" si="8"/>
        <v>0</v>
      </c>
      <c r="H336" s="9">
        <f t="shared" si="9"/>
        <v>2215265502</v>
      </c>
    </row>
    <row r="337" spans="1:8" ht="16" x14ac:dyDescent="0.2">
      <c r="A337" s="10">
        <v>1305800</v>
      </c>
      <c r="B337" s="5">
        <v>2122100</v>
      </c>
      <c r="C337" s="11" t="s">
        <v>332</v>
      </c>
      <c r="D337" s="7">
        <v>150359400</v>
      </c>
      <c r="E337" s="7">
        <v>0</v>
      </c>
      <c r="F337" s="7">
        <v>0</v>
      </c>
      <c r="G337" s="8">
        <f t="shared" si="8"/>
        <v>0</v>
      </c>
      <c r="H337" s="9">
        <f t="shared" si="9"/>
        <v>150359400</v>
      </c>
    </row>
    <row r="338" spans="1:8" ht="16" x14ac:dyDescent="0.2">
      <c r="A338" s="10">
        <v>1305810</v>
      </c>
      <c r="B338" s="5">
        <v>2122200</v>
      </c>
      <c r="C338" s="11" t="s">
        <v>333</v>
      </c>
      <c r="D338" s="7">
        <v>220613634</v>
      </c>
      <c r="E338" s="7">
        <v>0</v>
      </c>
      <c r="F338" s="7">
        <v>0</v>
      </c>
      <c r="G338" s="8">
        <f t="shared" si="8"/>
        <v>0</v>
      </c>
      <c r="H338" s="9">
        <f t="shared" si="9"/>
        <v>220613634</v>
      </c>
    </row>
    <row r="339" spans="1:8" ht="16" x14ac:dyDescent="0.2">
      <c r="A339" s="10">
        <v>1305900</v>
      </c>
      <c r="B339" s="5">
        <v>2122300</v>
      </c>
      <c r="C339" s="11" t="s">
        <v>334</v>
      </c>
      <c r="D339" s="7">
        <v>137686636</v>
      </c>
      <c r="E339" s="7">
        <v>0</v>
      </c>
      <c r="F339" s="7">
        <v>0</v>
      </c>
      <c r="G339" s="8">
        <f t="shared" si="8"/>
        <v>0</v>
      </c>
      <c r="H339" s="9">
        <f t="shared" si="9"/>
        <v>137686636</v>
      </c>
    </row>
    <row r="340" spans="1:8" ht="16" x14ac:dyDescent="0.2">
      <c r="A340" s="10">
        <v>1305910</v>
      </c>
      <c r="B340" s="5">
        <v>2122310</v>
      </c>
      <c r="C340" s="11" t="s">
        <v>335</v>
      </c>
      <c r="D340" s="7">
        <v>191476050</v>
      </c>
      <c r="E340" s="7">
        <v>0</v>
      </c>
      <c r="F340" s="7">
        <v>0</v>
      </c>
      <c r="G340" s="8">
        <f t="shared" si="8"/>
        <v>0</v>
      </c>
      <c r="H340" s="9">
        <f t="shared" si="9"/>
        <v>191476050</v>
      </c>
    </row>
    <row r="341" spans="1:8" ht="16" x14ac:dyDescent="0.2">
      <c r="A341" s="10">
        <v>1306000</v>
      </c>
      <c r="B341" s="5">
        <v>2812000</v>
      </c>
      <c r="C341" s="11" t="s">
        <v>336</v>
      </c>
      <c r="D341" s="7">
        <v>0</v>
      </c>
      <c r="E341" s="7">
        <v>0</v>
      </c>
      <c r="F341" s="7">
        <v>0</v>
      </c>
      <c r="G341" s="8">
        <f t="shared" si="8"/>
        <v>0</v>
      </c>
      <c r="H341" s="9">
        <f t="shared" si="9"/>
        <v>0</v>
      </c>
    </row>
    <row r="342" spans="1:8" ht="16" x14ac:dyDescent="0.2">
      <c r="A342" s="10">
        <v>1324500</v>
      </c>
      <c r="B342" s="5">
        <v>2220000</v>
      </c>
      <c r="C342" s="11" t="s">
        <v>337</v>
      </c>
      <c r="D342" s="7">
        <v>0</v>
      </c>
      <c r="E342" s="7">
        <v>0</v>
      </c>
      <c r="F342" s="7">
        <v>0</v>
      </c>
      <c r="G342" s="8">
        <f t="shared" si="8"/>
        <v>0</v>
      </c>
      <c r="H342" s="9">
        <f t="shared" si="9"/>
        <v>0</v>
      </c>
    </row>
    <row r="343" spans="1:8" ht="16" x14ac:dyDescent="0.2">
      <c r="A343" s="10">
        <v>1324600</v>
      </c>
      <c r="B343" s="5">
        <v>2101000</v>
      </c>
      <c r="C343" s="11" t="s">
        <v>338</v>
      </c>
      <c r="D343" s="7">
        <v>0</v>
      </c>
      <c r="E343" s="7">
        <v>0</v>
      </c>
      <c r="F343" s="7">
        <v>0</v>
      </c>
      <c r="G343" s="8">
        <f t="shared" si="8"/>
        <v>0</v>
      </c>
      <c r="H343" s="9">
        <f t="shared" si="9"/>
        <v>0</v>
      </c>
    </row>
    <row r="344" spans="1:8" ht="16" x14ac:dyDescent="0.2">
      <c r="A344" s="10">
        <v>1324601</v>
      </c>
      <c r="B344" s="5">
        <v>2100000</v>
      </c>
      <c r="C344" s="11" t="s">
        <v>339</v>
      </c>
      <c r="D344" s="7">
        <v>761626800</v>
      </c>
      <c r="E344" s="7">
        <v>0</v>
      </c>
      <c r="F344" s="7">
        <v>0</v>
      </c>
      <c r="G344" s="8">
        <f t="shared" si="8"/>
        <v>0</v>
      </c>
      <c r="H344" s="9">
        <f t="shared" si="9"/>
        <v>761626800</v>
      </c>
    </row>
    <row r="345" spans="1:8" ht="16" x14ac:dyDescent="0.2">
      <c r="A345" s="10">
        <v>1324610</v>
      </c>
      <c r="B345" s="5">
        <v>2162013</v>
      </c>
      <c r="C345" s="11" t="s">
        <v>340</v>
      </c>
      <c r="D345" s="7">
        <v>0</v>
      </c>
      <c r="E345" s="7">
        <v>0</v>
      </c>
      <c r="F345" s="7">
        <v>0</v>
      </c>
      <c r="G345" s="8">
        <f t="shared" si="8"/>
        <v>0</v>
      </c>
      <c r="H345" s="9">
        <f t="shared" si="9"/>
        <v>0</v>
      </c>
    </row>
    <row r="346" spans="1:8" ht="16" x14ac:dyDescent="0.2">
      <c r="A346" s="10">
        <v>1324630</v>
      </c>
      <c r="B346" s="5">
        <v>2109000</v>
      </c>
      <c r="C346" s="11" t="s">
        <v>341</v>
      </c>
      <c r="D346" s="7">
        <v>0</v>
      </c>
      <c r="E346" s="7">
        <v>0</v>
      </c>
      <c r="F346" s="7">
        <v>0</v>
      </c>
      <c r="G346" s="8">
        <f t="shared" si="8"/>
        <v>0</v>
      </c>
      <c r="H346" s="9">
        <f t="shared" si="9"/>
        <v>0</v>
      </c>
    </row>
    <row r="347" spans="1:8" ht="16" x14ac:dyDescent="0.2">
      <c r="A347" s="10">
        <v>1324700</v>
      </c>
      <c r="B347" s="5">
        <v>2128000</v>
      </c>
      <c r="C347" s="11" t="s">
        <v>342</v>
      </c>
      <c r="D347" s="7">
        <v>0</v>
      </c>
      <c r="E347" s="7">
        <v>0</v>
      </c>
      <c r="F347" s="7">
        <v>0</v>
      </c>
      <c r="G347" s="8">
        <f t="shared" ref="G347:G415" si="10">E347-F347</f>
        <v>0</v>
      </c>
      <c r="H347" s="9">
        <f t="shared" ref="H347:H415" si="11">D347+G347</f>
        <v>0</v>
      </c>
    </row>
    <row r="348" spans="1:8" ht="16" x14ac:dyDescent="0.2">
      <c r="A348" s="10">
        <v>1324701</v>
      </c>
      <c r="B348" s="5">
        <v>2128001</v>
      </c>
      <c r="C348" s="11" t="s">
        <v>343</v>
      </c>
      <c r="D348" s="7">
        <v>-531663722</v>
      </c>
      <c r="E348" s="7">
        <v>195681786</v>
      </c>
      <c r="F348" s="7">
        <v>232602878</v>
      </c>
      <c r="G348" s="8">
        <f t="shared" si="10"/>
        <v>-36921092</v>
      </c>
      <c r="H348" s="9">
        <f t="shared" si="11"/>
        <v>-568584814</v>
      </c>
    </row>
    <row r="349" spans="1:8" ht="16" x14ac:dyDescent="0.2">
      <c r="A349" s="10">
        <v>1324702</v>
      </c>
      <c r="B349" s="5">
        <v>2128002</v>
      </c>
      <c r="C349" s="11" t="s">
        <v>344</v>
      </c>
      <c r="D349" s="7">
        <v>-40498529</v>
      </c>
      <c r="E349" s="7">
        <v>13281747</v>
      </c>
      <c r="F349" s="7">
        <v>15787737</v>
      </c>
      <c r="G349" s="8">
        <f t="shared" si="10"/>
        <v>-2505990</v>
      </c>
      <c r="H349" s="9">
        <f t="shared" si="11"/>
        <v>-43004519</v>
      </c>
    </row>
    <row r="350" spans="1:8" ht="16" x14ac:dyDescent="0.2">
      <c r="A350" s="10">
        <v>1324703</v>
      </c>
      <c r="B350" s="5">
        <v>2128003</v>
      </c>
      <c r="C350" s="11" t="s">
        <v>345</v>
      </c>
      <c r="D350" s="7">
        <v>-48535003</v>
      </c>
      <c r="E350" s="7">
        <v>19487539</v>
      </c>
      <c r="F350" s="7">
        <v>23164433</v>
      </c>
      <c r="G350" s="8">
        <f t="shared" si="10"/>
        <v>-3676894</v>
      </c>
      <c r="H350" s="9">
        <f t="shared" si="11"/>
        <v>-52211897</v>
      </c>
    </row>
    <row r="351" spans="1:8" ht="16" x14ac:dyDescent="0.2">
      <c r="A351" s="10">
        <v>1324704</v>
      </c>
      <c r="B351" s="5">
        <v>2128004</v>
      </c>
      <c r="C351" s="11" t="s">
        <v>346</v>
      </c>
      <c r="D351" s="7">
        <v>-33044796</v>
      </c>
      <c r="E351" s="7">
        <v>12162332</v>
      </c>
      <c r="F351" s="7">
        <v>14457110</v>
      </c>
      <c r="G351" s="8">
        <f t="shared" si="10"/>
        <v>-2294778</v>
      </c>
      <c r="H351" s="9">
        <f t="shared" si="11"/>
        <v>-35339574</v>
      </c>
    </row>
    <row r="352" spans="1:8" ht="16" x14ac:dyDescent="0.2">
      <c r="A352" s="10">
        <v>1324705</v>
      </c>
      <c r="B352" s="5">
        <v>2128005</v>
      </c>
      <c r="C352" s="11" t="s">
        <v>347</v>
      </c>
      <c r="D352" s="7">
        <v>-21753807</v>
      </c>
      <c r="E352" s="7">
        <v>16913719</v>
      </c>
      <c r="F352" s="7">
        <v>20104987</v>
      </c>
      <c r="G352" s="8">
        <f t="shared" si="10"/>
        <v>-3191268</v>
      </c>
      <c r="H352" s="9">
        <f t="shared" si="11"/>
        <v>-24945075</v>
      </c>
    </row>
    <row r="353" spans="1:8" ht="16" x14ac:dyDescent="0.2">
      <c r="A353" s="10">
        <v>1347900</v>
      </c>
      <c r="B353" s="5">
        <v>2168000</v>
      </c>
      <c r="C353" s="11" t="s">
        <v>348</v>
      </c>
      <c r="D353" s="7">
        <v>0</v>
      </c>
      <c r="E353" s="7">
        <v>0</v>
      </c>
      <c r="F353" s="7">
        <v>0</v>
      </c>
      <c r="G353" s="8">
        <f t="shared" si="10"/>
        <v>0</v>
      </c>
      <c r="H353" s="9">
        <f t="shared" si="11"/>
        <v>0</v>
      </c>
    </row>
    <row r="354" spans="1:8" ht="16" x14ac:dyDescent="0.2">
      <c r="A354" s="10">
        <v>1347901</v>
      </c>
      <c r="B354" s="5">
        <v>2168001</v>
      </c>
      <c r="C354" s="11" t="s">
        <v>349</v>
      </c>
      <c r="D354" s="7">
        <v>-93686858</v>
      </c>
      <c r="E354" s="7">
        <v>49598378</v>
      </c>
      <c r="F354" s="7">
        <v>58753975</v>
      </c>
      <c r="G354" s="8">
        <f t="shared" si="10"/>
        <v>-9155597</v>
      </c>
      <c r="H354" s="9">
        <f t="shared" si="11"/>
        <v>-102842455</v>
      </c>
    </row>
    <row r="355" spans="1:8" ht="16" x14ac:dyDescent="0.2">
      <c r="A355" s="10">
        <v>1347902</v>
      </c>
      <c r="B355" s="5">
        <v>2168002</v>
      </c>
      <c r="C355" s="11" t="s">
        <v>350</v>
      </c>
      <c r="D355" s="7">
        <v>-28423902</v>
      </c>
      <c r="E355" s="7">
        <v>6633981</v>
      </c>
      <c r="F355" s="7">
        <v>7835269</v>
      </c>
      <c r="G355" s="8">
        <f t="shared" si="10"/>
        <v>-1201288</v>
      </c>
      <c r="H355" s="9">
        <f t="shared" si="11"/>
        <v>-29625190</v>
      </c>
    </row>
    <row r="356" spans="1:8" ht="16" x14ac:dyDescent="0.2">
      <c r="A356" s="10">
        <v>1347903</v>
      </c>
      <c r="B356" s="5">
        <v>2168003</v>
      </c>
      <c r="C356" s="11" t="s">
        <v>351</v>
      </c>
      <c r="D356" s="7">
        <v>0</v>
      </c>
      <c r="E356" s="7">
        <v>0</v>
      </c>
      <c r="F356" s="7">
        <v>0</v>
      </c>
      <c r="G356" s="8">
        <f t="shared" si="10"/>
        <v>0</v>
      </c>
      <c r="H356" s="9">
        <f t="shared" si="11"/>
        <v>0</v>
      </c>
    </row>
    <row r="357" spans="1:8" ht="16" x14ac:dyDescent="0.2">
      <c r="A357" s="10">
        <v>1347910</v>
      </c>
      <c r="B357" s="5">
        <v>2168100</v>
      </c>
      <c r="C357" s="11" t="s">
        <v>352</v>
      </c>
      <c r="D357" s="7">
        <v>-166920911</v>
      </c>
      <c r="E357" s="7">
        <v>48580990</v>
      </c>
      <c r="F357" s="7">
        <v>57592473</v>
      </c>
      <c r="G357" s="8">
        <f t="shared" si="10"/>
        <v>-9011483</v>
      </c>
      <c r="H357" s="9">
        <f t="shared" si="11"/>
        <v>-175932394</v>
      </c>
    </row>
    <row r="358" spans="1:8" ht="16" x14ac:dyDescent="0.2">
      <c r="A358" s="10">
        <v>1350100</v>
      </c>
      <c r="B358" s="5">
        <v>2140010</v>
      </c>
      <c r="C358" s="11" t="s">
        <v>353</v>
      </c>
      <c r="D358" s="7">
        <v>0</v>
      </c>
      <c r="E358" s="7">
        <v>0</v>
      </c>
      <c r="F358" s="7">
        <v>0</v>
      </c>
      <c r="G358" s="8">
        <f t="shared" si="10"/>
        <v>0</v>
      </c>
      <c r="H358" s="9">
        <f t="shared" si="11"/>
        <v>0</v>
      </c>
    </row>
    <row r="359" spans="1:8" ht="16" x14ac:dyDescent="0.2">
      <c r="A359" s="10">
        <v>1360100</v>
      </c>
      <c r="B359" s="5">
        <v>4856030</v>
      </c>
      <c r="C359" s="11" t="s">
        <v>354</v>
      </c>
      <c r="D359" s="7">
        <v>187833442</v>
      </c>
      <c r="E359" s="7">
        <v>3853769355</v>
      </c>
      <c r="F359" s="7">
        <v>3808184201</v>
      </c>
      <c r="G359" s="8">
        <f t="shared" si="10"/>
        <v>45585154</v>
      </c>
      <c r="H359" s="9">
        <f t="shared" si="11"/>
        <v>233418596</v>
      </c>
    </row>
    <row r="360" spans="1:8" ht="16" x14ac:dyDescent="0.2">
      <c r="A360" s="10">
        <v>1370100</v>
      </c>
      <c r="B360" s="5">
        <v>4856010</v>
      </c>
      <c r="C360" s="11" t="s">
        <v>355</v>
      </c>
      <c r="D360" s="7">
        <v>638418723.92000008</v>
      </c>
      <c r="E360" s="7">
        <v>11893181102</v>
      </c>
      <c r="F360" s="7">
        <v>11898677399</v>
      </c>
      <c r="G360" s="8">
        <f t="shared" si="10"/>
        <v>-5496297</v>
      </c>
      <c r="H360" s="9">
        <f t="shared" si="11"/>
        <v>632922426.92000008</v>
      </c>
    </row>
    <row r="361" spans="1:8" ht="16" x14ac:dyDescent="0.2">
      <c r="A361" s="10">
        <v>1370200</v>
      </c>
      <c r="B361" s="5">
        <v>4856020</v>
      </c>
      <c r="C361" s="11" t="s">
        <v>356</v>
      </c>
      <c r="D361" s="7">
        <v>0</v>
      </c>
      <c r="E361" s="7">
        <v>0</v>
      </c>
      <c r="F361" s="7">
        <v>0</v>
      </c>
      <c r="G361" s="8">
        <f t="shared" si="10"/>
        <v>0</v>
      </c>
      <c r="H361" s="9">
        <f t="shared" si="11"/>
        <v>0</v>
      </c>
    </row>
    <row r="362" spans="1:8" ht="16" x14ac:dyDescent="0.2">
      <c r="A362" s="10">
        <v>1370300</v>
      </c>
      <c r="B362" s="5">
        <v>4856300</v>
      </c>
      <c r="C362" s="11" t="s">
        <v>357</v>
      </c>
      <c r="D362" s="7">
        <v>19610748</v>
      </c>
      <c r="E362" s="7">
        <v>257996136</v>
      </c>
      <c r="F362" s="7">
        <v>251351423</v>
      </c>
      <c r="G362" s="8">
        <f t="shared" si="10"/>
        <v>6644713</v>
      </c>
      <c r="H362" s="9">
        <f t="shared" si="11"/>
        <v>26255461</v>
      </c>
    </row>
    <row r="363" spans="1:8" ht="16" x14ac:dyDescent="0.2">
      <c r="A363" s="10">
        <v>1390100</v>
      </c>
      <c r="B363" s="5">
        <v>4856040</v>
      </c>
      <c r="C363" s="11" t="s">
        <v>358</v>
      </c>
      <c r="D363" s="7">
        <v>0</v>
      </c>
      <c r="E363" s="7">
        <v>0</v>
      </c>
      <c r="F363" s="7">
        <v>0</v>
      </c>
      <c r="G363" s="8">
        <f t="shared" si="10"/>
        <v>0</v>
      </c>
      <c r="H363" s="9">
        <f t="shared" si="11"/>
        <v>0</v>
      </c>
    </row>
    <row r="364" spans="1:8" ht="16" x14ac:dyDescent="0.2">
      <c r="A364" s="10">
        <v>1390200</v>
      </c>
      <c r="B364" s="5">
        <v>4801010</v>
      </c>
      <c r="C364" s="11" t="s">
        <v>359</v>
      </c>
      <c r="D364" s="7">
        <v>0</v>
      </c>
      <c r="E364" s="7">
        <v>0</v>
      </c>
      <c r="F364" s="7">
        <v>0</v>
      </c>
      <c r="G364" s="8">
        <f t="shared" si="10"/>
        <v>0</v>
      </c>
      <c r="H364" s="9">
        <f t="shared" si="11"/>
        <v>0</v>
      </c>
    </row>
    <row r="365" spans="1:8" ht="16" x14ac:dyDescent="0.2">
      <c r="A365" s="10">
        <v>1410100</v>
      </c>
      <c r="B365" s="5">
        <v>4700010</v>
      </c>
      <c r="C365" s="11" t="s">
        <v>360</v>
      </c>
      <c r="D365" s="7">
        <v>0</v>
      </c>
      <c r="E365" s="7">
        <v>0</v>
      </c>
      <c r="F365" s="7">
        <v>0</v>
      </c>
      <c r="G365" s="8">
        <f t="shared" si="10"/>
        <v>0</v>
      </c>
      <c r="H365" s="9">
        <f t="shared" si="11"/>
        <v>0</v>
      </c>
    </row>
    <row r="366" spans="1:8" ht="16" x14ac:dyDescent="0.2">
      <c r="A366" s="10">
        <v>1420100</v>
      </c>
      <c r="B366" s="5">
        <v>4200000</v>
      </c>
      <c r="C366" s="11" t="s">
        <v>361</v>
      </c>
      <c r="D366" s="7">
        <v>-5614631</v>
      </c>
      <c r="E366" s="7">
        <v>53240000</v>
      </c>
      <c r="F366" s="7">
        <v>39515781</v>
      </c>
      <c r="G366" s="8">
        <f t="shared" si="10"/>
        <v>13724219</v>
      </c>
      <c r="H366" s="9">
        <f t="shared" si="11"/>
        <v>8109588</v>
      </c>
    </row>
    <row r="367" spans="1:8" ht="16" x14ac:dyDescent="0.2">
      <c r="A367" s="18">
        <v>1420150</v>
      </c>
      <c r="B367" s="11">
        <v>4260200</v>
      </c>
      <c r="C367" s="11" t="s">
        <v>362</v>
      </c>
      <c r="D367" s="7">
        <v>-693434</v>
      </c>
      <c r="E367" s="7">
        <v>0</v>
      </c>
      <c r="F367" s="7">
        <v>0</v>
      </c>
      <c r="G367" s="8">
        <f t="shared" si="10"/>
        <v>0</v>
      </c>
      <c r="H367" s="9">
        <f t="shared" si="11"/>
        <v>-693434</v>
      </c>
    </row>
    <row r="368" spans="1:8" ht="16" x14ac:dyDescent="0.2">
      <c r="A368" s="18">
        <v>1420200</v>
      </c>
      <c r="B368" s="11">
        <v>4680001</v>
      </c>
      <c r="C368" s="11" t="s">
        <v>363</v>
      </c>
      <c r="D368" s="7">
        <v>0</v>
      </c>
      <c r="E368" s="7">
        <v>0</v>
      </c>
      <c r="F368" s="7">
        <v>0</v>
      </c>
      <c r="G368" s="8">
        <f t="shared" si="10"/>
        <v>0</v>
      </c>
      <c r="H368" s="9">
        <f t="shared" si="11"/>
        <v>0</v>
      </c>
    </row>
    <row r="369" spans="1:8" ht="16" x14ac:dyDescent="0.2">
      <c r="A369" s="18">
        <v>1420300</v>
      </c>
      <c r="B369" s="11">
        <v>4680002</v>
      </c>
      <c r="C369" s="11" t="s">
        <v>364</v>
      </c>
      <c r="D369" s="7">
        <v>-4</v>
      </c>
      <c r="E369" s="7">
        <v>0</v>
      </c>
      <c r="F369" s="7">
        <v>0</v>
      </c>
      <c r="G369" s="8">
        <f t="shared" si="10"/>
        <v>0</v>
      </c>
      <c r="H369" s="9">
        <f t="shared" si="11"/>
        <v>-4</v>
      </c>
    </row>
    <row r="370" spans="1:8" ht="16" x14ac:dyDescent="0.2">
      <c r="A370" s="18">
        <v>1420400</v>
      </c>
      <c r="B370" s="11">
        <v>4680003</v>
      </c>
      <c r="C370" s="11" t="s">
        <v>365</v>
      </c>
      <c r="D370" s="7">
        <v>0</v>
      </c>
      <c r="E370" s="7">
        <v>0</v>
      </c>
      <c r="F370" s="7">
        <v>0</v>
      </c>
      <c r="G370" s="8">
        <f t="shared" si="10"/>
        <v>0</v>
      </c>
      <c r="H370" s="9">
        <f t="shared" si="11"/>
        <v>0</v>
      </c>
    </row>
    <row r="371" spans="1:8" ht="16" x14ac:dyDescent="0.2">
      <c r="A371" s="10">
        <v>1420500</v>
      </c>
      <c r="B371" s="5">
        <v>4501000</v>
      </c>
      <c r="C371" s="11" t="s">
        <v>366</v>
      </c>
      <c r="D371" s="7">
        <v>0</v>
      </c>
      <c r="E371" s="7">
        <v>0</v>
      </c>
      <c r="F371" s="7">
        <v>0</v>
      </c>
      <c r="G371" s="8">
        <f t="shared" si="10"/>
        <v>0</v>
      </c>
      <c r="H371" s="9">
        <f t="shared" si="11"/>
        <v>0</v>
      </c>
    </row>
    <row r="372" spans="1:8" ht="16" x14ac:dyDescent="0.2">
      <c r="A372" s="10">
        <v>1420600</v>
      </c>
      <c r="B372" s="5">
        <v>4360000</v>
      </c>
      <c r="C372" s="11" t="s">
        <v>367</v>
      </c>
      <c r="D372" s="7">
        <v>-16146031</v>
      </c>
      <c r="E372" s="7">
        <v>0</v>
      </c>
      <c r="F372" s="7">
        <v>9776190</v>
      </c>
      <c r="G372" s="8">
        <f t="shared" si="10"/>
        <v>-9776190</v>
      </c>
      <c r="H372" s="9">
        <f t="shared" si="11"/>
        <v>-25922221</v>
      </c>
    </row>
    <row r="373" spans="1:8" ht="16" x14ac:dyDescent="0.2">
      <c r="A373" s="10">
        <v>1420700</v>
      </c>
      <c r="B373" s="5">
        <v>4502000</v>
      </c>
      <c r="C373" s="11" t="s">
        <v>368</v>
      </c>
      <c r="D373" s="7">
        <v>82286600</v>
      </c>
      <c r="E373" s="7">
        <v>109121670</v>
      </c>
      <c r="F373" s="7">
        <v>114471439</v>
      </c>
      <c r="G373" s="8">
        <f t="shared" si="10"/>
        <v>-5349769</v>
      </c>
      <c r="H373" s="9">
        <f t="shared" si="11"/>
        <v>76936831</v>
      </c>
    </row>
    <row r="374" spans="1:8" ht="16" x14ac:dyDescent="0.2">
      <c r="A374" s="10">
        <v>1420800</v>
      </c>
      <c r="B374" s="5">
        <v>4500000</v>
      </c>
      <c r="C374" s="11" t="s">
        <v>369</v>
      </c>
      <c r="D374" s="7">
        <v>4808292</v>
      </c>
      <c r="E374" s="7">
        <v>10897787</v>
      </c>
      <c r="F374" s="7">
        <v>15706079</v>
      </c>
      <c r="G374" s="8">
        <f t="shared" si="10"/>
        <v>-4808292</v>
      </c>
      <c r="H374" s="9">
        <f t="shared" si="11"/>
        <v>0</v>
      </c>
    </row>
    <row r="375" spans="1:8" ht="16" x14ac:dyDescent="0.2">
      <c r="A375" s="10">
        <v>1420900</v>
      </c>
      <c r="B375" s="5">
        <v>4503000</v>
      </c>
      <c r="C375" s="11" t="s">
        <v>370</v>
      </c>
      <c r="D375" s="7">
        <v>30836564</v>
      </c>
      <c r="E375" s="7">
        <v>38326506</v>
      </c>
      <c r="F375" s="7">
        <v>32344400</v>
      </c>
      <c r="G375" s="8">
        <f t="shared" si="10"/>
        <v>5982106</v>
      </c>
      <c r="H375" s="9">
        <f t="shared" si="11"/>
        <v>36818670</v>
      </c>
    </row>
    <row r="376" spans="1:8" ht="16" x14ac:dyDescent="0.2">
      <c r="A376" s="10">
        <v>1420910</v>
      </c>
      <c r="B376" s="5">
        <v>4504000</v>
      </c>
      <c r="C376" s="11" t="s">
        <v>371</v>
      </c>
      <c r="D376" s="7">
        <v>45229232</v>
      </c>
      <c r="E376" s="7">
        <v>425000</v>
      </c>
      <c r="F376" s="7">
        <v>425000</v>
      </c>
      <c r="G376" s="8">
        <f t="shared" si="10"/>
        <v>0</v>
      </c>
      <c r="H376" s="9">
        <f t="shared" si="11"/>
        <v>45229232</v>
      </c>
    </row>
    <row r="377" spans="1:8" ht="16" x14ac:dyDescent="0.2">
      <c r="A377" s="10">
        <v>1420920</v>
      </c>
      <c r="B377" s="5">
        <v>4504020</v>
      </c>
      <c r="C377" s="11" t="s">
        <v>372</v>
      </c>
      <c r="D377" s="7">
        <v>0</v>
      </c>
      <c r="E377" s="7">
        <v>0</v>
      </c>
      <c r="F377" s="7">
        <v>0</v>
      </c>
      <c r="G377" s="8">
        <f t="shared" si="10"/>
        <v>0</v>
      </c>
      <c r="H377" s="9">
        <f t="shared" si="11"/>
        <v>0</v>
      </c>
    </row>
    <row r="378" spans="1:8" ht="16" x14ac:dyDescent="0.2">
      <c r="A378" s="10">
        <v>1420930</v>
      </c>
      <c r="B378" s="5">
        <v>4504030</v>
      </c>
      <c r="C378" s="11" t="s">
        <v>373</v>
      </c>
      <c r="D378" s="7">
        <v>0</v>
      </c>
      <c r="E378" s="7">
        <v>0</v>
      </c>
      <c r="F378" s="7">
        <v>0</v>
      </c>
      <c r="G378" s="8">
        <f t="shared" si="10"/>
        <v>0</v>
      </c>
      <c r="H378" s="9">
        <f t="shared" si="11"/>
        <v>0</v>
      </c>
    </row>
    <row r="379" spans="1:8" ht="16" x14ac:dyDescent="0.2">
      <c r="A379" s="10">
        <v>1420931</v>
      </c>
      <c r="B379" s="5">
        <v>4504031</v>
      </c>
      <c r="C379" s="11" t="s">
        <v>374</v>
      </c>
      <c r="D379" s="7">
        <v>0</v>
      </c>
      <c r="E379" s="7">
        <v>0</v>
      </c>
      <c r="F379" s="7">
        <v>0</v>
      </c>
      <c r="G379" s="8">
        <f t="shared" si="10"/>
        <v>0</v>
      </c>
      <c r="H379" s="9">
        <f t="shared" si="11"/>
        <v>0</v>
      </c>
    </row>
    <row r="380" spans="1:8" ht="16" x14ac:dyDescent="0.2">
      <c r="A380" s="10">
        <v>1420932</v>
      </c>
      <c r="B380" s="5">
        <v>4504032</v>
      </c>
      <c r="C380" s="11" t="s">
        <v>375</v>
      </c>
      <c r="D380" s="7">
        <v>0</v>
      </c>
      <c r="E380" s="7">
        <v>0</v>
      </c>
      <c r="F380" s="7">
        <v>0</v>
      </c>
      <c r="G380" s="8">
        <f t="shared" si="10"/>
        <v>0</v>
      </c>
      <c r="H380" s="9">
        <f t="shared" si="11"/>
        <v>0</v>
      </c>
    </row>
    <row r="381" spans="1:8" ht="16" x14ac:dyDescent="0.2">
      <c r="A381" s="10">
        <v>1420933</v>
      </c>
      <c r="B381" s="5">
        <v>4504033</v>
      </c>
      <c r="C381" s="11" t="s">
        <v>376</v>
      </c>
      <c r="D381" s="7">
        <v>0</v>
      </c>
      <c r="E381" s="7">
        <v>0</v>
      </c>
      <c r="F381" s="7">
        <v>0</v>
      </c>
      <c r="G381" s="8">
        <f t="shared" si="10"/>
        <v>0</v>
      </c>
      <c r="H381" s="9">
        <f t="shared" si="11"/>
        <v>0</v>
      </c>
    </row>
    <row r="382" spans="1:8" ht="16" x14ac:dyDescent="0.2">
      <c r="A382" s="10">
        <v>1420950</v>
      </c>
      <c r="B382" s="5">
        <v>4505000</v>
      </c>
      <c r="C382" s="11" t="s">
        <v>377</v>
      </c>
      <c r="D382" s="7">
        <v>369343458</v>
      </c>
      <c r="E382" s="7">
        <v>859501852</v>
      </c>
      <c r="F382" s="7">
        <v>1029915404</v>
      </c>
      <c r="G382" s="8">
        <f t="shared" si="10"/>
        <v>-170413552</v>
      </c>
      <c r="H382" s="9">
        <f t="shared" si="11"/>
        <v>198929906</v>
      </c>
    </row>
    <row r="383" spans="1:8" ht="16" x14ac:dyDescent="0.2">
      <c r="A383" s="10">
        <v>1420960</v>
      </c>
      <c r="B383" s="5">
        <v>4505600</v>
      </c>
      <c r="C383" s="11" t="s">
        <v>378</v>
      </c>
      <c r="D383" s="7">
        <v>0</v>
      </c>
      <c r="E383" s="7">
        <v>0</v>
      </c>
      <c r="F383" s="7">
        <v>0</v>
      </c>
      <c r="G383" s="8">
        <f t="shared" si="10"/>
        <v>0</v>
      </c>
      <c r="H383" s="9">
        <f t="shared" si="11"/>
        <v>0</v>
      </c>
    </row>
    <row r="384" spans="1:8" ht="16" x14ac:dyDescent="0.2">
      <c r="A384" s="10">
        <v>1420970</v>
      </c>
      <c r="B384" s="5">
        <v>4505700</v>
      </c>
      <c r="C384" s="11" t="s">
        <v>379</v>
      </c>
      <c r="D384" s="7">
        <v>0</v>
      </c>
      <c r="E384" s="7">
        <v>3565000</v>
      </c>
      <c r="F384" s="7">
        <v>3565000</v>
      </c>
      <c r="G384" s="8">
        <f t="shared" si="10"/>
        <v>0</v>
      </c>
      <c r="H384" s="9">
        <f t="shared" si="11"/>
        <v>0</v>
      </c>
    </row>
    <row r="385" spans="1:8" ht="16" x14ac:dyDescent="0.2">
      <c r="A385" s="10">
        <v>1420980</v>
      </c>
      <c r="B385" s="5">
        <v>4505800</v>
      </c>
      <c r="C385" s="11" t="s">
        <v>380</v>
      </c>
      <c r="D385" s="7">
        <v>997882</v>
      </c>
      <c r="E385" s="7">
        <v>0</v>
      </c>
      <c r="F385" s="7">
        <v>0</v>
      </c>
      <c r="G385" s="8">
        <f t="shared" si="10"/>
        <v>0</v>
      </c>
      <c r="H385" s="9">
        <f t="shared" si="11"/>
        <v>997882</v>
      </c>
    </row>
    <row r="386" spans="1:8" ht="16" x14ac:dyDescent="0.2">
      <c r="A386" s="10">
        <v>1450100</v>
      </c>
      <c r="B386" s="5">
        <v>2162000</v>
      </c>
      <c r="C386" s="11" t="s">
        <v>381</v>
      </c>
      <c r="D386" s="7">
        <v>0</v>
      </c>
      <c r="E386" s="7">
        <v>0</v>
      </c>
      <c r="F386" s="7">
        <v>0</v>
      </c>
      <c r="G386" s="8">
        <f t="shared" si="10"/>
        <v>0</v>
      </c>
      <c r="H386" s="9">
        <f t="shared" si="11"/>
        <v>0</v>
      </c>
    </row>
    <row r="387" spans="1:8" ht="16" x14ac:dyDescent="0.2">
      <c r="A387" s="10">
        <v>1450110</v>
      </c>
      <c r="B387" s="5">
        <v>2162001</v>
      </c>
      <c r="C387" s="11" t="s">
        <v>382</v>
      </c>
      <c r="D387" s="7">
        <v>507126492</v>
      </c>
      <c r="E387" s="7">
        <v>0</v>
      </c>
      <c r="F387" s="7">
        <v>0</v>
      </c>
      <c r="G387" s="8">
        <f t="shared" si="10"/>
        <v>0</v>
      </c>
      <c r="H387" s="9">
        <f t="shared" si="11"/>
        <v>507126492</v>
      </c>
    </row>
    <row r="388" spans="1:8" ht="16" x14ac:dyDescent="0.2">
      <c r="A388" s="10">
        <v>1450120</v>
      </c>
      <c r="B388" s="5">
        <v>2162002</v>
      </c>
      <c r="C388" s="11" t="s">
        <v>383</v>
      </c>
      <c r="D388" s="7">
        <v>56986987</v>
      </c>
      <c r="E388" s="7">
        <v>0</v>
      </c>
      <c r="F388" s="7">
        <v>0</v>
      </c>
      <c r="G388" s="8">
        <f t="shared" si="10"/>
        <v>0</v>
      </c>
      <c r="H388" s="9">
        <f t="shared" si="11"/>
        <v>56986987</v>
      </c>
    </row>
    <row r="389" spans="1:8" ht="16" x14ac:dyDescent="0.2">
      <c r="A389" s="10">
        <v>1450130</v>
      </c>
      <c r="B389" s="5">
        <v>2162003</v>
      </c>
      <c r="C389" s="11" t="s">
        <v>384</v>
      </c>
      <c r="D389" s="7">
        <v>29588000</v>
      </c>
      <c r="E389" s="7">
        <v>0</v>
      </c>
      <c r="F389" s="7">
        <v>0</v>
      </c>
      <c r="G389" s="8">
        <f t="shared" si="10"/>
        <v>0</v>
      </c>
      <c r="H389" s="9">
        <f t="shared" si="11"/>
        <v>29588000</v>
      </c>
    </row>
    <row r="390" spans="1:8" ht="16" x14ac:dyDescent="0.2">
      <c r="A390" s="10">
        <v>1450140</v>
      </c>
      <c r="B390" s="5">
        <v>2162004</v>
      </c>
      <c r="C390" s="11" t="s">
        <v>385</v>
      </c>
      <c r="D390" s="7">
        <v>24341700</v>
      </c>
      <c r="E390" s="7">
        <v>0</v>
      </c>
      <c r="F390" s="7">
        <v>0</v>
      </c>
      <c r="G390" s="8">
        <f t="shared" si="10"/>
        <v>0</v>
      </c>
      <c r="H390" s="9">
        <f t="shared" si="11"/>
        <v>24341700</v>
      </c>
    </row>
    <row r="391" spans="1:8" ht="16" x14ac:dyDescent="0.2">
      <c r="A391" s="10">
        <v>1450150</v>
      </c>
      <c r="B391" s="5">
        <v>2162005</v>
      </c>
      <c r="C391" s="11" t="s">
        <v>386</v>
      </c>
      <c r="D391" s="7">
        <v>24042172</v>
      </c>
      <c r="E391" s="7">
        <v>0</v>
      </c>
      <c r="F391" s="7">
        <v>0</v>
      </c>
      <c r="G391" s="8">
        <f t="shared" si="10"/>
        <v>0</v>
      </c>
      <c r="H391" s="9">
        <f t="shared" si="11"/>
        <v>24042172</v>
      </c>
    </row>
    <row r="392" spans="1:8" ht="16" x14ac:dyDescent="0.2">
      <c r="A392" s="10">
        <v>1450160</v>
      </c>
      <c r="B392" s="5">
        <v>2162006</v>
      </c>
      <c r="C392" s="11" t="s">
        <v>387</v>
      </c>
      <c r="D392" s="7">
        <v>18158013</v>
      </c>
      <c r="E392" s="7">
        <v>0</v>
      </c>
      <c r="F392" s="7">
        <v>0</v>
      </c>
      <c r="G392" s="8">
        <f t="shared" si="10"/>
        <v>0</v>
      </c>
      <c r="H392" s="9">
        <f t="shared" si="11"/>
        <v>18158013</v>
      </c>
    </row>
    <row r="393" spans="1:8" ht="16" x14ac:dyDescent="0.2">
      <c r="A393" s="10">
        <v>1450170</v>
      </c>
      <c r="B393" s="5">
        <v>2162007</v>
      </c>
      <c r="C393" s="11" t="s">
        <v>388</v>
      </c>
      <c r="D393" s="7">
        <v>20135560</v>
      </c>
      <c r="E393" s="7">
        <v>0</v>
      </c>
      <c r="F393" s="7">
        <v>0</v>
      </c>
      <c r="G393" s="8">
        <f t="shared" si="10"/>
        <v>0</v>
      </c>
      <c r="H393" s="9">
        <f t="shared" si="11"/>
        <v>20135560</v>
      </c>
    </row>
    <row r="394" spans="1:8" ht="16" x14ac:dyDescent="0.2">
      <c r="A394" s="10">
        <v>1450180</v>
      </c>
      <c r="B394" s="5">
        <v>2162008</v>
      </c>
      <c r="C394" s="11" t="s">
        <v>389</v>
      </c>
      <c r="D394" s="7">
        <v>45845996</v>
      </c>
      <c r="E394" s="7">
        <v>0</v>
      </c>
      <c r="F394" s="7">
        <v>0</v>
      </c>
      <c r="G394" s="8">
        <f t="shared" si="10"/>
        <v>0</v>
      </c>
      <c r="H394" s="9">
        <f t="shared" si="11"/>
        <v>45845996</v>
      </c>
    </row>
    <row r="395" spans="1:8" ht="16" x14ac:dyDescent="0.2">
      <c r="A395" s="10">
        <v>1450190</v>
      </c>
      <c r="B395" s="5">
        <v>2162009</v>
      </c>
      <c r="C395" s="11" t="s">
        <v>390</v>
      </c>
      <c r="D395" s="7">
        <v>19753983</v>
      </c>
      <c r="E395" s="7">
        <v>0</v>
      </c>
      <c r="F395" s="7">
        <v>0</v>
      </c>
      <c r="G395" s="8">
        <f t="shared" si="10"/>
        <v>0</v>
      </c>
      <c r="H395" s="9">
        <f t="shared" si="11"/>
        <v>19753983</v>
      </c>
    </row>
    <row r="396" spans="1:8" ht="16" x14ac:dyDescent="0.2">
      <c r="A396" s="10">
        <v>1450191</v>
      </c>
      <c r="B396" s="5">
        <v>2162010</v>
      </c>
      <c r="C396" s="11" t="s">
        <v>391</v>
      </c>
      <c r="D396" s="7">
        <v>70284747</v>
      </c>
      <c r="E396" s="7">
        <v>0</v>
      </c>
      <c r="F396" s="7">
        <v>0</v>
      </c>
      <c r="G396" s="8">
        <f t="shared" si="10"/>
        <v>0</v>
      </c>
      <c r="H396" s="9">
        <f t="shared" si="11"/>
        <v>70284747</v>
      </c>
    </row>
    <row r="397" spans="1:8" ht="16" x14ac:dyDescent="0.2">
      <c r="A397" s="10">
        <v>1450192</v>
      </c>
      <c r="B397" s="5">
        <v>2162011</v>
      </c>
      <c r="C397" s="11" t="s">
        <v>392</v>
      </c>
      <c r="D397" s="7">
        <v>105641401</v>
      </c>
      <c r="E397" s="7">
        <v>0</v>
      </c>
      <c r="F397" s="7">
        <v>0</v>
      </c>
      <c r="G397" s="8">
        <f t="shared" si="10"/>
        <v>0</v>
      </c>
      <c r="H397" s="9">
        <f t="shared" si="11"/>
        <v>105641401</v>
      </c>
    </row>
    <row r="398" spans="1:8" ht="16" x14ac:dyDescent="0.2">
      <c r="A398" s="10">
        <v>1450193</v>
      </c>
      <c r="B398" s="5">
        <v>2162012</v>
      </c>
      <c r="C398" s="11" t="s">
        <v>393</v>
      </c>
      <c r="D398" s="7">
        <v>44672633</v>
      </c>
      <c r="E398" s="7">
        <v>0</v>
      </c>
      <c r="F398" s="7">
        <v>0</v>
      </c>
      <c r="G398" s="8">
        <f t="shared" si="10"/>
        <v>0</v>
      </c>
      <c r="H398" s="9">
        <f t="shared" si="11"/>
        <v>44672633</v>
      </c>
    </row>
    <row r="399" spans="1:8" ht="16" x14ac:dyDescent="0.2">
      <c r="A399" s="10">
        <v>1450194</v>
      </c>
      <c r="B399" s="5">
        <v>2162014</v>
      </c>
      <c r="C399" s="11" t="s">
        <v>394</v>
      </c>
      <c r="D399" s="7">
        <v>0</v>
      </c>
      <c r="E399" s="7">
        <v>0</v>
      </c>
      <c r="F399" s="7">
        <v>0</v>
      </c>
      <c r="G399" s="8">
        <f t="shared" si="10"/>
        <v>0</v>
      </c>
      <c r="H399" s="9">
        <f t="shared" si="11"/>
        <v>0</v>
      </c>
    </row>
    <row r="400" spans="1:8" ht="16" x14ac:dyDescent="0.2">
      <c r="A400" s="10">
        <v>1450195</v>
      </c>
      <c r="B400" s="5">
        <v>2162015</v>
      </c>
      <c r="C400" s="11" t="s">
        <v>395</v>
      </c>
      <c r="D400" s="7">
        <v>26356570</v>
      </c>
      <c r="E400" s="7">
        <v>0</v>
      </c>
      <c r="F400" s="7">
        <v>0</v>
      </c>
      <c r="G400" s="8">
        <f t="shared" si="10"/>
        <v>0</v>
      </c>
      <c r="H400" s="9">
        <f t="shared" si="11"/>
        <v>26356570</v>
      </c>
    </row>
    <row r="401" spans="1:8" ht="16" x14ac:dyDescent="0.2">
      <c r="A401" s="10">
        <v>1450196</v>
      </c>
      <c r="B401" s="5">
        <v>2162016</v>
      </c>
      <c r="C401" s="11" t="s">
        <v>396</v>
      </c>
      <c r="D401" s="7">
        <v>0</v>
      </c>
      <c r="E401" s="7">
        <v>9520000</v>
      </c>
      <c r="F401" s="7">
        <v>0</v>
      </c>
      <c r="G401" s="8">
        <f t="shared" si="10"/>
        <v>9520000</v>
      </c>
      <c r="H401" s="9">
        <f t="shared" si="11"/>
        <v>9520000</v>
      </c>
    </row>
    <row r="402" spans="1:8" ht="16" x14ac:dyDescent="0.2">
      <c r="A402" s="10">
        <v>1450197</v>
      </c>
      <c r="B402" s="5">
        <v>2162017</v>
      </c>
      <c r="C402" s="11" t="s">
        <v>397</v>
      </c>
      <c r="D402" s="7">
        <v>39496849</v>
      </c>
      <c r="E402" s="7">
        <v>11000000</v>
      </c>
      <c r="F402" s="7">
        <v>0</v>
      </c>
      <c r="G402" s="8">
        <f t="shared" si="10"/>
        <v>11000000</v>
      </c>
      <c r="H402" s="9">
        <f t="shared" si="11"/>
        <v>50496849</v>
      </c>
    </row>
    <row r="403" spans="1:8" ht="16" x14ac:dyDescent="0.2">
      <c r="A403" s="10">
        <v>1450198</v>
      </c>
      <c r="B403" s="5">
        <v>2162018</v>
      </c>
      <c r="C403" s="11" t="s">
        <v>398</v>
      </c>
      <c r="D403" s="7">
        <v>0</v>
      </c>
      <c r="E403" s="7">
        <v>0</v>
      </c>
      <c r="F403" s="7">
        <v>0</v>
      </c>
      <c r="G403" s="8">
        <f t="shared" si="10"/>
        <v>0</v>
      </c>
      <c r="H403" s="9">
        <f t="shared" si="11"/>
        <v>0</v>
      </c>
    </row>
    <row r="404" spans="1:8" ht="16" x14ac:dyDescent="0.2">
      <c r="A404" s="10">
        <v>1450200</v>
      </c>
      <c r="B404" s="5">
        <v>2221000</v>
      </c>
      <c r="C404" s="11" t="s">
        <v>399</v>
      </c>
      <c r="D404" s="7">
        <v>0</v>
      </c>
      <c r="E404" s="7">
        <v>0</v>
      </c>
      <c r="F404" s="7">
        <v>0</v>
      </c>
      <c r="G404" s="8">
        <f t="shared" si="10"/>
        <v>0</v>
      </c>
      <c r="H404" s="9">
        <f t="shared" si="11"/>
        <v>0</v>
      </c>
    </row>
    <row r="405" spans="1:8" ht="16" x14ac:dyDescent="0.2">
      <c r="A405" s="10">
        <v>1460100</v>
      </c>
      <c r="B405" s="5">
        <v>2168200</v>
      </c>
      <c r="C405" s="11" t="s">
        <v>400</v>
      </c>
      <c r="D405" s="7">
        <v>0</v>
      </c>
      <c r="E405" s="7">
        <v>0</v>
      </c>
      <c r="F405" s="7">
        <v>686800</v>
      </c>
      <c r="G405" s="8">
        <f t="shared" si="10"/>
        <v>-686800</v>
      </c>
      <c r="H405" s="9">
        <f t="shared" si="11"/>
        <v>-686800</v>
      </c>
    </row>
    <row r="406" spans="1:8" ht="16" x14ac:dyDescent="0.2">
      <c r="A406" s="10">
        <v>1460110</v>
      </c>
      <c r="B406" s="5">
        <v>2168201</v>
      </c>
      <c r="C406" s="11" t="s">
        <v>401</v>
      </c>
      <c r="D406" s="7">
        <v>-456676357</v>
      </c>
      <c r="E406" s="7">
        <v>49534760</v>
      </c>
      <c r="F406" s="7">
        <v>58880943</v>
      </c>
      <c r="G406" s="8">
        <f t="shared" si="10"/>
        <v>-9346183</v>
      </c>
      <c r="H406" s="9">
        <f t="shared" si="11"/>
        <v>-466022540</v>
      </c>
    </row>
    <row r="407" spans="1:8" ht="16" x14ac:dyDescent="0.2">
      <c r="A407" s="10">
        <v>1460120</v>
      </c>
      <c r="B407" s="5">
        <v>2168202</v>
      </c>
      <c r="C407" s="11" t="s">
        <v>402</v>
      </c>
      <c r="D407" s="7">
        <v>-52618440</v>
      </c>
      <c r="E407" s="7">
        <v>3640040</v>
      </c>
      <c r="F407" s="7">
        <v>3640040</v>
      </c>
      <c r="G407" s="8">
        <f t="shared" si="10"/>
        <v>0</v>
      </c>
      <c r="H407" s="9">
        <f t="shared" si="11"/>
        <v>-52618440</v>
      </c>
    </row>
    <row r="408" spans="1:8" ht="16" x14ac:dyDescent="0.2">
      <c r="A408" s="10">
        <v>1460130</v>
      </c>
      <c r="B408" s="5">
        <v>2168203</v>
      </c>
      <c r="C408" s="11" t="s">
        <v>403</v>
      </c>
      <c r="D408" s="7">
        <v>-7917507</v>
      </c>
      <c r="E408" s="7">
        <v>12567561</v>
      </c>
      <c r="F408" s="7">
        <v>14938800</v>
      </c>
      <c r="G408" s="8">
        <f t="shared" si="10"/>
        <v>-2371239</v>
      </c>
      <c r="H408" s="9">
        <f t="shared" si="11"/>
        <v>-10288746</v>
      </c>
    </row>
    <row r="409" spans="1:8" ht="16" x14ac:dyDescent="0.2">
      <c r="A409" s="10">
        <v>1460140</v>
      </c>
      <c r="B409" s="5">
        <v>2168204</v>
      </c>
      <c r="C409" s="11" t="s">
        <v>404</v>
      </c>
      <c r="D409" s="7">
        <v>-22178037</v>
      </c>
      <c r="E409" s="7">
        <v>2604024</v>
      </c>
      <c r="F409" s="7">
        <v>3095350</v>
      </c>
      <c r="G409" s="8">
        <f t="shared" si="10"/>
        <v>-491326</v>
      </c>
      <c r="H409" s="9">
        <f t="shared" si="11"/>
        <v>-22669363</v>
      </c>
    </row>
    <row r="410" spans="1:8" ht="16" x14ac:dyDescent="0.2">
      <c r="A410" s="10">
        <v>1460150</v>
      </c>
      <c r="B410" s="5">
        <v>2168205</v>
      </c>
      <c r="C410" s="11" t="s">
        <v>405</v>
      </c>
      <c r="D410" s="7">
        <v>-22368457</v>
      </c>
      <c r="E410" s="7">
        <v>1425415</v>
      </c>
      <c r="F410" s="7">
        <v>1694359</v>
      </c>
      <c r="G410" s="8">
        <f t="shared" si="10"/>
        <v>-268944</v>
      </c>
      <c r="H410" s="9">
        <f t="shared" si="11"/>
        <v>-22637401</v>
      </c>
    </row>
    <row r="411" spans="1:8" ht="16" x14ac:dyDescent="0.2">
      <c r="A411" s="10">
        <v>1460160</v>
      </c>
      <c r="B411" s="5">
        <v>2168206</v>
      </c>
      <c r="C411" s="11" t="s">
        <v>406</v>
      </c>
      <c r="D411" s="7">
        <v>-16483504</v>
      </c>
      <c r="E411" s="7">
        <v>1338738</v>
      </c>
      <c r="F411" s="7">
        <v>1591330</v>
      </c>
      <c r="G411" s="8">
        <f t="shared" si="10"/>
        <v>-252592</v>
      </c>
      <c r="H411" s="9">
        <f t="shared" si="11"/>
        <v>-16736096</v>
      </c>
    </row>
    <row r="412" spans="1:8" ht="16" x14ac:dyDescent="0.2">
      <c r="A412" s="10">
        <v>1460170</v>
      </c>
      <c r="B412" s="5">
        <v>2168207</v>
      </c>
      <c r="C412" s="11" t="s">
        <v>407</v>
      </c>
      <c r="D412" s="7">
        <v>-18514735</v>
      </c>
      <c r="E412" s="7">
        <v>1240512</v>
      </c>
      <c r="F412" s="7">
        <v>1474570</v>
      </c>
      <c r="G412" s="8">
        <f t="shared" si="10"/>
        <v>-234058</v>
      </c>
      <c r="H412" s="9">
        <f t="shared" si="11"/>
        <v>-18748793</v>
      </c>
    </row>
    <row r="413" spans="1:8" ht="16" x14ac:dyDescent="0.2">
      <c r="A413" s="10">
        <v>1460180</v>
      </c>
      <c r="B413" s="5">
        <v>2168208</v>
      </c>
      <c r="C413" s="11" t="s">
        <v>408</v>
      </c>
      <c r="D413" s="7">
        <v>-44069437</v>
      </c>
      <c r="E413" s="7">
        <v>1024095</v>
      </c>
      <c r="F413" s="7">
        <v>1217320</v>
      </c>
      <c r="G413" s="8">
        <f t="shared" si="10"/>
        <v>-193225</v>
      </c>
      <c r="H413" s="9">
        <f t="shared" si="11"/>
        <v>-44262662</v>
      </c>
    </row>
    <row r="414" spans="1:8" ht="16" x14ac:dyDescent="0.2">
      <c r="A414" s="10">
        <v>1460190</v>
      </c>
      <c r="B414" s="5">
        <v>2168209</v>
      </c>
      <c r="C414" s="11" t="s">
        <v>409</v>
      </c>
      <c r="D414" s="7">
        <v>-17949059</v>
      </c>
      <c r="E414" s="7">
        <v>1333261</v>
      </c>
      <c r="F414" s="7">
        <v>1584820</v>
      </c>
      <c r="G414" s="8">
        <f t="shared" si="10"/>
        <v>-251559</v>
      </c>
      <c r="H414" s="9">
        <f t="shared" si="11"/>
        <v>-18200618</v>
      </c>
    </row>
    <row r="415" spans="1:8" ht="16" x14ac:dyDescent="0.2">
      <c r="A415" s="10">
        <v>1460191</v>
      </c>
      <c r="B415" s="5">
        <v>2168210</v>
      </c>
      <c r="C415" s="11" t="s">
        <v>410</v>
      </c>
      <c r="D415" s="7">
        <v>-44524974</v>
      </c>
      <c r="E415" s="7">
        <v>29348232</v>
      </c>
      <c r="F415" s="7">
        <v>34850104</v>
      </c>
      <c r="G415" s="8">
        <f t="shared" si="10"/>
        <v>-5501872</v>
      </c>
      <c r="H415" s="9">
        <f t="shared" si="11"/>
        <v>-50026846</v>
      </c>
    </row>
    <row r="416" spans="1:8" ht="16" x14ac:dyDescent="0.2">
      <c r="A416" s="10">
        <v>1460192</v>
      </c>
      <c r="B416" s="5">
        <v>2168211</v>
      </c>
      <c r="C416" s="11" t="s">
        <v>411</v>
      </c>
      <c r="D416" s="7">
        <v>-71512695</v>
      </c>
      <c r="E416" s="7">
        <v>44821394</v>
      </c>
      <c r="F416" s="7">
        <v>53278261</v>
      </c>
      <c r="G416" s="8">
        <f t="shared" ref="G416:G479" si="12">E416-F416</f>
        <v>-8456867</v>
      </c>
      <c r="H416" s="9">
        <f t="shared" ref="H416:H479" si="13">D416+G416</f>
        <v>-79969562</v>
      </c>
    </row>
    <row r="417" spans="1:8" ht="16" x14ac:dyDescent="0.2">
      <c r="A417" s="10">
        <v>1460193</v>
      </c>
      <c r="B417" s="5">
        <v>2168212</v>
      </c>
      <c r="C417" s="11" t="s">
        <v>412</v>
      </c>
      <c r="D417" s="7">
        <v>-31232966</v>
      </c>
      <c r="E417" s="7">
        <v>10946140</v>
      </c>
      <c r="F417" s="7">
        <v>13011448</v>
      </c>
      <c r="G417" s="8">
        <f t="shared" si="12"/>
        <v>-2065308</v>
      </c>
      <c r="H417" s="9">
        <f t="shared" si="13"/>
        <v>-33298274</v>
      </c>
    </row>
    <row r="418" spans="1:8" ht="16" x14ac:dyDescent="0.2">
      <c r="A418" s="10">
        <v>1460194</v>
      </c>
      <c r="B418" s="5">
        <v>2168213</v>
      </c>
      <c r="C418" s="11" t="s">
        <v>413</v>
      </c>
      <c r="D418" s="7">
        <v>0</v>
      </c>
      <c r="E418" s="7">
        <v>0</v>
      </c>
      <c r="F418" s="7">
        <v>0</v>
      </c>
      <c r="G418" s="8">
        <f t="shared" si="12"/>
        <v>0</v>
      </c>
      <c r="H418" s="9">
        <f t="shared" si="13"/>
        <v>0</v>
      </c>
    </row>
    <row r="419" spans="1:8" ht="16" x14ac:dyDescent="0.2">
      <c r="A419" s="10">
        <v>1460195</v>
      </c>
      <c r="B419" s="5">
        <v>2168214</v>
      </c>
      <c r="C419" s="11" t="s">
        <v>414</v>
      </c>
      <c r="D419" s="7">
        <v>-3011987</v>
      </c>
      <c r="E419" s="7">
        <v>11640819</v>
      </c>
      <c r="F419" s="7">
        <v>13837201</v>
      </c>
      <c r="G419" s="8">
        <f t="shared" si="12"/>
        <v>-2196382</v>
      </c>
      <c r="H419" s="9">
        <f t="shared" si="13"/>
        <v>-5208369</v>
      </c>
    </row>
    <row r="420" spans="1:8" ht="16" x14ac:dyDescent="0.2">
      <c r="A420" s="10">
        <v>1460196</v>
      </c>
      <c r="B420" s="5">
        <v>2168215</v>
      </c>
      <c r="C420" s="11" t="s">
        <v>415</v>
      </c>
      <c r="D420" s="7">
        <v>0</v>
      </c>
      <c r="E420" s="7">
        <v>0</v>
      </c>
      <c r="F420" s="7">
        <v>0</v>
      </c>
      <c r="G420" s="8">
        <f t="shared" si="12"/>
        <v>0</v>
      </c>
      <c r="H420" s="9">
        <f t="shared" si="13"/>
        <v>0</v>
      </c>
    </row>
    <row r="421" spans="1:8" ht="16" x14ac:dyDescent="0.2">
      <c r="A421" s="10">
        <v>1460197</v>
      </c>
      <c r="B421" s="5">
        <v>2168216</v>
      </c>
      <c r="C421" s="11" t="s">
        <v>416</v>
      </c>
      <c r="D421" s="7">
        <v>-716754</v>
      </c>
      <c r="E421" s="7">
        <v>18651386</v>
      </c>
      <c r="F421" s="7">
        <v>22404180</v>
      </c>
      <c r="G421" s="8">
        <f t="shared" si="12"/>
        <v>-3752794</v>
      </c>
      <c r="H421" s="9">
        <f t="shared" si="13"/>
        <v>-4469548</v>
      </c>
    </row>
    <row r="422" spans="1:8" ht="16" x14ac:dyDescent="0.2">
      <c r="A422" s="10">
        <v>1460198</v>
      </c>
      <c r="B422" s="5">
        <v>2168217</v>
      </c>
      <c r="C422" s="11" t="s">
        <v>417</v>
      </c>
      <c r="D422" s="7">
        <v>0</v>
      </c>
      <c r="E422" s="7">
        <v>0</v>
      </c>
      <c r="F422" s="7">
        <v>0</v>
      </c>
      <c r="G422" s="8">
        <f t="shared" si="12"/>
        <v>0</v>
      </c>
      <c r="H422" s="9">
        <f t="shared" si="13"/>
        <v>0</v>
      </c>
    </row>
    <row r="423" spans="1:8" ht="16" x14ac:dyDescent="0.2">
      <c r="A423" s="10">
        <v>1470100</v>
      </c>
      <c r="B423" s="5">
        <v>2160000</v>
      </c>
      <c r="C423" s="11" t="s">
        <v>418</v>
      </c>
      <c r="D423" s="7">
        <v>201233535</v>
      </c>
      <c r="E423" s="7">
        <v>1331225</v>
      </c>
      <c r="F423" s="7">
        <v>0</v>
      </c>
      <c r="G423" s="8">
        <f t="shared" si="12"/>
        <v>1331225</v>
      </c>
      <c r="H423" s="9">
        <f t="shared" si="13"/>
        <v>202564760</v>
      </c>
    </row>
    <row r="424" spans="1:8" ht="16" x14ac:dyDescent="0.2">
      <c r="A424" s="10">
        <v>1470110</v>
      </c>
      <c r="B424" s="5">
        <v>2160100</v>
      </c>
      <c r="C424" s="11" t="s">
        <v>419</v>
      </c>
      <c r="D424" s="7">
        <v>0</v>
      </c>
      <c r="E424" s="7">
        <v>0</v>
      </c>
      <c r="F424" s="7">
        <v>0</v>
      </c>
      <c r="G424" s="8">
        <f t="shared" si="12"/>
        <v>0</v>
      </c>
      <c r="H424" s="9">
        <f t="shared" si="13"/>
        <v>0</v>
      </c>
    </row>
    <row r="425" spans="1:8" ht="16" x14ac:dyDescent="0.2">
      <c r="A425" s="10">
        <v>1470200</v>
      </c>
      <c r="B425" s="5">
        <v>2160200</v>
      </c>
      <c r="C425" s="11" t="s">
        <v>420</v>
      </c>
      <c r="D425" s="7">
        <v>0</v>
      </c>
      <c r="E425" s="7">
        <v>0</v>
      </c>
      <c r="F425" s="7">
        <v>0</v>
      </c>
      <c r="G425" s="8">
        <f t="shared" si="12"/>
        <v>0</v>
      </c>
      <c r="H425" s="9">
        <f t="shared" si="13"/>
        <v>0</v>
      </c>
    </row>
    <row r="426" spans="1:8" ht="16" x14ac:dyDescent="0.2">
      <c r="A426" s="10">
        <v>1470210</v>
      </c>
      <c r="B426" s="5">
        <v>2160201</v>
      </c>
      <c r="C426" s="11" t="s">
        <v>421</v>
      </c>
      <c r="D426" s="7">
        <v>111840210</v>
      </c>
      <c r="E426" s="7">
        <v>0</v>
      </c>
      <c r="F426" s="7">
        <v>0</v>
      </c>
      <c r="G426" s="8">
        <f t="shared" si="12"/>
        <v>0</v>
      </c>
      <c r="H426" s="9">
        <f t="shared" si="13"/>
        <v>111840210</v>
      </c>
    </row>
    <row r="427" spans="1:8" ht="16" x14ac:dyDescent="0.2">
      <c r="A427" s="10">
        <v>1470220</v>
      </c>
      <c r="B427" s="5">
        <v>2160202</v>
      </c>
      <c r="C427" s="11" t="s">
        <v>422</v>
      </c>
      <c r="D427" s="7">
        <v>33149939</v>
      </c>
      <c r="E427" s="7">
        <v>0</v>
      </c>
      <c r="F427" s="7">
        <v>0</v>
      </c>
      <c r="G427" s="8">
        <f t="shared" si="12"/>
        <v>0</v>
      </c>
      <c r="H427" s="9">
        <f t="shared" si="13"/>
        <v>33149939</v>
      </c>
    </row>
    <row r="428" spans="1:8" ht="16" x14ac:dyDescent="0.2">
      <c r="A428" s="10">
        <v>1470230</v>
      </c>
      <c r="B428" s="5">
        <v>2160203</v>
      </c>
      <c r="C428" s="11" t="s">
        <v>423</v>
      </c>
      <c r="D428" s="7">
        <v>0</v>
      </c>
      <c r="E428" s="7">
        <v>0</v>
      </c>
      <c r="F428" s="7">
        <v>0</v>
      </c>
      <c r="G428" s="8">
        <f t="shared" si="12"/>
        <v>0</v>
      </c>
      <c r="H428" s="9">
        <f t="shared" si="13"/>
        <v>0</v>
      </c>
    </row>
    <row r="429" spans="1:8" ht="16" x14ac:dyDescent="0.2">
      <c r="A429" s="10">
        <v>1475100</v>
      </c>
      <c r="B429" s="5">
        <v>2180000</v>
      </c>
      <c r="C429" s="11" t="s">
        <v>424</v>
      </c>
      <c r="D429" s="7">
        <v>543</v>
      </c>
      <c r="E429" s="7">
        <v>0</v>
      </c>
      <c r="F429" s="7">
        <v>0</v>
      </c>
      <c r="G429" s="8">
        <f t="shared" si="12"/>
        <v>0</v>
      </c>
      <c r="H429" s="9">
        <f t="shared" si="13"/>
        <v>543</v>
      </c>
    </row>
    <row r="430" spans="1:8" ht="16" x14ac:dyDescent="0.2">
      <c r="A430" s="10">
        <v>1475200</v>
      </c>
      <c r="B430" s="5">
        <v>2280000</v>
      </c>
      <c r="C430" s="11" t="s">
        <v>425</v>
      </c>
      <c r="D430" s="7">
        <v>15500000</v>
      </c>
      <c r="E430" s="7">
        <v>0</v>
      </c>
      <c r="F430" s="7">
        <v>0</v>
      </c>
      <c r="G430" s="8">
        <f t="shared" si="12"/>
        <v>0</v>
      </c>
      <c r="H430" s="9">
        <f t="shared" si="13"/>
        <v>15500000</v>
      </c>
    </row>
    <row r="431" spans="1:8" ht="16" x14ac:dyDescent="0.2">
      <c r="A431" s="10">
        <v>1475210</v>
      </c>
      <c r="B431" s="5">
        <v>2280100</v>
      </c>
      <c r="C431" s="11" t="s">
        <v>426</v>
      </c>
      <c r="D431" s="7">
        <v>113423876</v>
      </c>
      <c r="E431" s="7">
        <v>0</v>
      </c>
      <c r="F431" s="7">
        <v>0</v>
      </c>
      <c r="G431" s="8">
        <f t="shared" si="12"/>
        <v>0</v>
      </c>
      <c r="H431" s="9">
        <f t="shared" si="13"/>
        <v>113423876</v>
      </c>
    </row>
    <row r="432" spans="1:8" ht="16" x14ac:dyDescent="0.2">
      <c r="A432" s="10">
        <v>1475250</v>
      </c>
      <c r="B432" s="5">
        <v>2280250</v>
      </c>
      <c r="C432" s="11" t="s">
        <v>427</v>
      </c>
      <c r="D432" s="7">
        <v>29664731</v>
      </c>
      <c r="E432" s="7">
        <v>18850500</v>
      </c>
      <c r="F432" s="7">
        <v>18850500</v>
      </c>
      <c r="G432" s="8">
        <f t="shared" si="12"/>
        <v>0</v>
      </c>
      <c r="H432" s="9">
        <f t="shared" si="13"/>
        <v>29664731</v>
      </c>
    </row>
    <row r="433" spans="1:8" ht="16" x14ac:dyDescent="0.2">
      <c r="A433" s="10">
        <v>1475300</v>
      </c>
      <c r="B433" s="5">
        <v>2230000</v>
      </c>
      <c r="C433" s="11" t="s">
        <v>428</v>
      </c>
      <c r="D433" s="7">
        <v>0</v>
      </c>
      <c r="E433" s="7">
        <v>0</v>
      </c>
      <c r="F433" s="7">
        <v>0</v>
      </c>
      <c r="G433" s="8">
        <f t="shared" si="12"/>
        <v>0</v>
      </c>
      <c r="H433" s="9">
        <f t="shared" si="13"/>
        <v>0</v>
      </c>
    </row>
    <row r="434" spans="1:8" ht="16" x14ac:dyDescent="0.2">
      <c r="A434" s="10">
        <v>1475400</v>
      </c>
      <c r="B434" s="5">
        <v>2140000</v>
      </c>
      <c r="C434" s="11" t="s">
        <v>429</v>
      </c>
      <c r="D434" s="7">
        <v>393373288.69999999</v>
      </c>
      <c r="E434" s="7">
        <v>76402328</v>
      </c>
      <c r="F434" s="7">
        <v>0</v>
      </c>
      <c r="G434" s="8">
        <f t="shared" si="12"/>
        <v>76402328</v>
      </c>
      <c r="H434" s="9">
        <f t="shared" si="13"/>
        <v>469775616.69999999</v>
      </c>
    </row>
    <row r="435" spans="1:8" ht="16" x14ac:dyDescent="0.2">
      <c r="A435" s="10">
        <v>1475550</v>
      </c>
      <c r="B435" s="5">
        <v>2180100</v>
      </c>
      <c r="C435" s="11" t="s">
        <v>430</v>
      </c>
      <c r="D435" s="7">
        <v>58544338</v>
      </c>
      <c r="E435" s="7">
        <v>0</v>
      </c>
      <c r="F435" s="7">
        <v>0</v>
      </c>
      <c r="G435" s="8">
        <f t="shared" si="12"/>
        <v>0</v>
      </c>
      <c r="H435" s="9">
        <f t="shared" si="13"/>
        <v>58544338</v>
      </c>
    </row>
    <row r="436" spans="1:8" ht="16" x14ac:dyDescent="0.2">
      <c r="A436" s="10">
        <v>1485000</v>
      </c>
      <c r="B436" s="5">
        <v>5620120</v>
      </c>
      <c r="C436" s="11" t="s">
        <v>431</v>
      </c>
      <c r="D436" s="7">
        <v>0</v>
      </c>
      <c r="E436" s="7">
        <v>0</v>
      </c>
      <c r="F436" s="7">
        <v>0</v>
      </c>
      <c r="G436" s="8">
        <f t="shared" si="12"/>
        <v>0</v>
      </c>
      <c r="H436" s="9">
        <f t="shared" si="13"/>
        <v>0</v>
      </c>
    </row>
    <row r="437" spans="1:8" ht="16" x14ac:dyDescent="0.2">
      <c r="A437" s="10">
        <v>1485100</v>
      </c>
      <c r="B437" s="5">
        <v>2148000</v>
      </c>
      <c r="C437" s="11" t="s">
        <v>432</v>
      </c>
      <c r="D437" s="7">
        <v>-347131160</v>
      </c>
      <c r="E437" s="7">
        <v>299642958</v>
      </c>
      <c r="F437" s="7">
        <v>361190801</v>
      </c>
      <c r="G437" s="8">
        <f t="shared" si="12"/>
        <v>-61547843</v>
      </c>
      <c r="H437" s="9">
        <f t="shared" si="13"/>
        <v>-408679003</v>
      </c>
    </row>
    <row r="438" spans="1:8" ht="16" x14ac:dyDescent="0.2">
      <c r="A438" s="10">
        <v>1490100</v>
      </c>
      <c r="B438" s="5">
        <v>2150000</v>
      </c>
      <c r="C438" s="11" t="s">
        <v>433</v>
      </c>
      <c r="D438" s="7">
        <v>990351001</v>
      </c>
      <c r="E438" s="7">
        <v>140553100</v>
      </c>
      <c r="F438" s="7">
        <v>101090440</v>
      </c>
      <c r="G438" s="8">
        <f t="shared" si="12"/>
        <v>39462660</v>
      </c>
      <c r="H438" s="9">
        <f t="shared" si="13"/>
        <v>1029813661</v>
      </c>
    </row>
    <row r="439" spans="1:8" ht="16" x14ac:dyDescent="0.2">
      <c r="A439" s="10">
        <v>1500100</v>
      </c>
      <c r="B439" s="5">
        <v>2158000</v>
      </c>
      <c r="C439" s="11" t="s">
        <v>434</v>
      </c>
      <c r="D439" s="7">
        <v>-656589717</v>
      </c>
      <c r="E439" s="7">
        <v>998365385</v>
      </c>
      <c r="F439" s="7">
        <v>1097792681</v>
      </c>
      <c r="G439" s="8">
        <f t="shared" si="12"/>
        <v>-99427296</v>
      </c>
      <c r="H439" s="9">
        <f t="shared" si="13"/>
        <v>-756017013</v>
      </c>
    </row>
    <row r="440" spans="1:8" ht="16" x14ac:dyDescent="0.2">
      <c r="A440" s="10">
        <v>1500200</v>
      </c>
      <c r="B440" s="5">
        <v>5620124</v>
      </c>
      <c r="C440" s="11" t="s">
        <v>435</v>
      </c>
      <c r="D440" s="7">
        <v>0</v>
      </c>
      <c r="E440" s="7">
        <v>0</v>
      </c>
      <c r="F440" s="7">
        <v>0</v>
      </c>
      <c r="G440" s="8">
        <f t="shared" si="12"/>
        <v>0</v>
      </c>
      <c r="H440" s="9">
        <f t="shared" si="13"/>
        <v>0</v>
      </c>
    </row>
    <row r="441" spans="1:8" ht="16" x14ac:dyDescent="0.2">
      <c r="A441" s="10">
        <v>1516400</v>
      </c>
      <c r="B441" s="5">
        <v>5620125</v>
      </c>
      <c r="C441" s="11" t="s">
        <v>436</v>
      </c>
      <c r="D441" s="7">
        <v>0</v>
      </c>
      <c r="E441" s="7">
        <v>0</v>
      </c>
      <c r="F441" s="7">
        <v>0</v>
      </c>
      <c r="G441" s="8">
        <f t="shared" si="12"/>
        <v>0</v>
      </c>
      <c r="H441" s="9">
        <f t="shared" si="13"/>
        <v>0</v>
      </c>
    </row>
    <row r="442" spans="1:8" ht="16" x14ac:dyDescent="0.2">
      <c r="A442" s="10">
        <v>1530000</v>
      </c>
      <c r="B442" s="5">
        <v>4801000</v>
      </c>
      <c r="C442" s="11" t="s">
        <v>437</v>
      </c>
      <c r="D442" s="7">
        <v>107953175.34000003</v>
      </c>
      <c r="E442" s="7">
        <v>1197081981</v>
      </c>
      <c r="F442" s="7">
        <v>1148429360.2</v>
      </c>
      <c r="G442" s="8">
        <f t="shared" si="12"/>
        <v>48652620.799999952</v>
      </c>
      <c r="H442" s="9">
        <f t="shared" si="13"/>
        <v>156605796.13999999</v>
      </c>
    </row>
    <row r="443" spans="1:8" ht="16" x14ac:dyDescent="0.2">
      <c r="A443" s="10">
        <v>1530100</v>
      </c>
      <c r="B443" s="5">
        <v>4700000</v>
      </c>
      <c r="C443" s="11" t="s">
        <v>438</v>
      </c>
      <c r="D443" s="7">
        <v>0</v>
      </c>
      <c r="E443" s="7">
        <v>0</v>
      </c>
      <c r="F443" s="7">
        <v>0</v>
      </c>
      <c r="G443" s="8">
        <f t="shared" si="12"/>
        <v>0</v>
      </c>
      <c r="H443" s="9">
        <f t="shared" si="13"/>
        <v>0</v>
      </c>
    </row>
    <row r="444" spans="1:8" ht="16" x14ac:dyDescent="0.2">
      <c r="A444" s="10">
        <v>1530200</v>
      </c>
      <c r="B444" s="5">
        <v>4701000</v>
      </c>
      <c r="C444" s="11" t="s">
        <v>439</v>
      </c>
      <c r="D444" s="7">
        <v>0</v>
      </c>
      <c r="E444" s="7">
        <v>0</v>
      </c>
      <c r="F444" s="7">
        <v>0</v>
      </c>
      <c r="G444" s="8">
        <f t="shared" si="12"/>
        <v>0</v>
      </c>
      <c r="H444" s="9">
        <f t="shared" si="13"/>
        <v>0</v>
      </c>
    </row>
    <row r="445" spans="1:8" ht="16" x14ac:dyDescent="0.2">
      <c r="A445" s="10">
        <v>1530250</v>
      </c>
      <c r="B445" s="5">
        <v>4805000</v>
      </c>
      <c r="C445" s="11" t="s">
        <v>440</v>
      </c>
      <c r="D445" s="7">
        <v>778770</v>
      </c>
      <c r="E445" s="7">
        <v>0</v>
      </c>
      <c r="F445" s="7">
        <v>0</v>
      </c>
      <c r="G445" s="8">
        <f t="shared" si="12"/>
        <v>0</v>
      </c>
      <c r="H445" s="9">
        <f t="shared" si="13"/>
        <v>778770</v>
      </c>
    </row>
    <row r="446" spans="1:8" ht="16" x14ac:dyDescent="0.2">
      <c r="A446" s="10">
        <v>1530300</v>
      </c>
      <c r="B446" s="5">
        <v>2189000</v>
      </c>
      <c r="C446" s="11" t="s">
        <v>441</v>
      </c>
      <c r="D446" s="7">
        <v>0</v>
      </c>
      <c r="E446" s="7">
        <v>0</v>
      </c>
      <c r="F446" s="7">
        <v>0</v>
      </c>
      <c r="G446" s="8">
        <f t="shared" si="12"/>
        <v>0</v>
      </c>
      <c r="H446" s="9">
        <f t="shared" si="13"/>
        <v>0</v>
      </c>
    </row>
    <row r="447" spans="1:8" ht="16" x14ac:dyDescent="0.2">
      <c r="A447" s="10">
        <v>1530600</v>
      </c>
      <c r="B447" s="5">
        <v>4460000</v>
      </c>
      <c r="C447" s="11" t="s">
        <v>442</v>
      </c>
      <c r="D447" s="7">
        <v>0</v>
      </c>
      <c r="E447" s="7">
        <v>0</v>
      </c>
      <c r="F447" s="7">
        <v>0</v>
      </c>
      <c r="G447" s="8">
        <f t="shared" si="12"/>
        <v>0</v>
      </c>
      <c r="H447" s="9">
        <f t="shared" si="13"/>
        <v>0</v>
      </c>
    </row>
    <row r="448" spans="1:8" ht="16" x14ac:dyDescent="0.2">
      <c r="A448" s="10">
        <v>1530601</v>
      </c>
      <c r="B448" s="5">
        <v>4461000</v>
      </c>
      <c r="C448" s="11" t="s">
        <v>443</v>
      </c>
      <c r="D448" s="7">
        <v>0</v>
      </c>
      <c r="E448" s="7">
        <v>0</v>
      </c>
      <c r="F448" s="7">
        <v>0</v>
      </c>
      <c r="G448" s="8">
        <f t="shared" si="12"/>
        <v>0</v>
      </c>
      <c r="H448" s="9">
        <f t="shared" si="13"/>
        <v>0</v>
      </c>
    </row>
    <row r="449" spans="1:8" ht="16" x14ac:dyDescent="0.2">
      <c r="A449" s="10">
        <v>1530602</v>
      </c>
      <c r="B449" s="5">
        <v>4462000</v>
      </c>
      <c r="C449" s="11" t="s">
        <v>444</v>
      </c>
      <c r="D449" s="7">
        <v>0</v>
      </c>
      <c r="E449" s="7">
        <v>0</v>
      </c>
      <c r="F449" s="7">
        <v>0</v>
      </c>
      <c r="G449" s="8">
        <f t="shared" si="12"/>
        <v>0</v>
      </c>
      <c r="H449" s="9">
        <f t="shared" si="13"/>
        <v>0</v>
      </c>
    </row>
    <row r="450" spans="1:8" ht="16" x14ac:dyDescent="0.2">
      <c r="A450" s="10">
        <v>1530603</v>
      </c>
      <c r="B450" s="5">
        <v>4463000</v>
      </c>
      <c r="C450" s="11" t="s">
        <v>445</v>
      </c>
      <c r="D450" s="7">
        <v>0</v>
      </c>
      <c r="E450" s="7">
        <v>0</v>
      </c>
      <c r="F450" s="7">
        <v>0</v>
      </c>
      <c r="G450" s="8">
        <f t="shared" si="12"/>
        <v>0</v>
      </c>
      <c r="H450" s="9">
        <f t="shared" si="13"/>
        <v>0</v>
      </c>
    </row>
    <row r="451" spans="1:8" ht="16" x14ac:dyDescent="0.2">
      <c r="A451" s="10">
        <v>1530700</v>
      </c>
      <c r="B451" s="5">
        <v>5620133</v>
      </c>
      <c r="C451" s="11" t="s">
        <v>446</v>
      </c>
      <c r="D451" s="7">
        <v>0</v>
      </c>
      <c r="E451" s="7">
        <v>0</v>
      </c>
      <c r="F451" s="7">
        <v>0</v>
      </c>
      <c r="G451" s="8">
        <f t="shared" si="12"/>
        <v>0</v>
      </c>
      <c r="H451" s="9">
        <f t="shared" si="13"/>
        <v>0</v>
      </c>
    </row>
    <row r="452" spans="1:8" ht="16" x14ac:dyDescent="0.2">
      <c r="A452" s="10">
        <v>1530800</v>
      </c>
      <c r="B452" s="5">
        <v>0</v>
      </c>
      <c r="C452" s="11" t="s">
        <v>447</v>
      </c>
      <c r="D452" s="7">
        <v>0</v>
      </c>
      <c r="E452" s="7">
        <v>0</v>
      </c>
      <c r="F452" s="7">
        <v>0</v>
      </c>
      <c r="G452" s="8">
        <f t="shared" si="12"/>
        <v>0</v>
      </c>
      <c r="H452" s="9">
        <f t="shared" si="13"/>
        <v>0</v>
      </c>
    </row>
    <row r="453" spans="1:8" ht="16" x14ac:dyDescent="0.2">
      <c r="A453" s="10">
        <v>1530900</v>
      </c>
      <c r="B453" s="5">
        <v>4750900</v>
      </c>
      <c r="C453" s="11" t="s">
        <v>448</v>
      </c>
      <c r="D453" s="7">
        <v>0</v>
      </c>
      <c r="E453" s="7">
        <v>29186230</v>
      </c>
      <c r="F453" s="7">
        <v>4192642</v>
      </c>
      <c r="G453" s="8">
        <f t="shared" si="12"/>
        <v>24993588</v>
      </c>
      <c r="H453" s="9">
        <f t="shared" si="13"/>
        <v>24993588</v>
      </c>
    </row>
    <row r="454" spans="1:8" ht="16" x14ac:dyDescent="0.2">
      <c r="A454" s="10">
        <v>1536000</v>
      </c>
      <c r="B454" s="5">
        <v>4130000</v>
      </c>
      <c r="C454" s="11" t="s">
        <v>449</v>
      </c>
      <c r="D454" s="7">
        <v>0</v>
      </c>
      <c r="E454" s="7">
        <v>0</v>
      </c>
      <c r="F454" s="7">
        <v>0</v>
      </c>
      <c r="G454" s="8">
        <f t="shared" si="12"/>
        <v>0</v>
      </c>
      <c r="H454" s="9">
        <f t="shared" si="13"/>
        <v>0</v>
      </c>
    </row>
    <row r="455" spans="1:8" ht="16" x14ac:dyDescent="0.2">
      <c r="A455" s="10">
        <v>1540100</v>
      </c>
      <c r="B455" s="5">
        <v>5620137</v>
      </c>
      <c r="C455" s="11" t="s">
        <v>450</v>
      </c>
      <c r="D455" s="7">
        <v>0</v>
      </c>
      <c r="E455" s="7">
        <v>0</v>
      </c>
      <c r="F455" s="7">
        <v>0</v>
      </c>
      <c r="G455" s="8">
        <f t="shared" si="12"/>
        <v>0</v>
      </c>
      <c r="H455" s="9">
        <f t="shared" si="13"/>
        <v>0</v>
      </c>
    </row>
    <row r="456" spans="1:8" ht="16" x14ac:dyDescent="0.2">
      <c r="A456" s="10">
        <v>1540300</v>
      </c>
      <c r="B456" s="5">
        <v>5620138</v>
      </c>
      <c r="C456" s="11" t="s">
        <v>451</v>
      </c>
      <c r="D456" s="7">
        <v>0</v>
      </c>
      <c r="E456" s="7">
        <v>0</v>
      </c>
      <c r="F456" s="7">
        <v>0</v>
      </c>
      <c r="G456" s="8">
        <f t="shared" si="12"/>
        <v>0</v>
      </c>
      <c r="H456" s="9">
        <f t="shared" si="13"/>
        <v>0</v>
      </c>
    </row>
    <row r="457" spans="1:8" ht="16" x14ac:dyDescent="0.2">
      <c r="A457" s="10">
        <v>1540500</v>
      </c>
      <c r="B457" s="5">
        <v>5620139</v>
      </c>
      <c r="C457" s="11" t="s">
        <v>452</v>
      </c>
      <c r="D457" s="7">
        <v>0</v>
      </c>
      <c r="E457" s="7">
        <v>0</v>
      </c>
      <c r="F457" s="7">
        <v>0</v>
      </c>
      <c r="G457" s="8">
        <f t="shared" si="12"/>
        <v>0</v>
      </c>
      <c r="H457" s="9">
        <f t="shared" si="13"/>
        <v>0</v>
      </c>
    </row>
    <row r="458" spans="1:8" ht="16" x14ac:dyDescent="0.2">
      <c r="A458" s="10">
        <v>1540600</v>
      </c>
      <c r="B458" s="5">
        <v>5620140</v>
      </c>
      <c r="C458" s="11" t="s">
        <v>453</v>
      </c>
      <c r="D458" s="7">
        <v>0</v>
      </c>
      <c r="E458" s="7">
        <v>0</v>
      </c>
      <c r="F458" s="7">
        <v>0</v>
      </c>
      <c r="G458" s="8">
        <f t="shared" si="12"/>
        <v>0</v>
      </c>
      <c r="H458" s="9">
        <f t="shared" si="13"/>
        <v>0</v>
      </c>
    </row>
    <row r="459" spans="1:8" ht="16" x14ac:dyDescent="0.2">
      <c r="A459" s="10">
        <v>1540700</v>
      </c>
      <c r="B459" s="5">
        <v>6327000</v>
      </c>
      <c r="C459" s="11" t="s">
        <v>454</v>
      </c>
      <c r="D459" s="7">
        <v>0</v>
      </c>
      <c r="E459" s="7">
        <v>0</v>
      </c>
      <c r="F459" s="7">
        <v>0</v>
      </c>
      <c r="G459" s="8">
        <f t="shared" si="12"/>
        <v>0</v>
      </c>
      <c r="H459" s="9">
        <f t="shared" si="13"/>
        <v>0</v>
      </c>
    </row>
    <row r="460" spans="1:8" ht="16" x14ac:dyDescent="0.2">
      <c r="A460" s="10">
        <v>1540800</v>
      </c>
      <c r="B460" s="5">
        <v>5620142</v>
      </c>
      <c r="C460" s="11" t="s">
        <v>455</v>
      </c>
      <c r="D460" s="7">
        <v>0</v>
      </c>
      <c r="E460" s="7">
        <v>0</v>
      </c>
      <c r="F460" s="7">
        <v>0</v>
      </c>
      <c r="G460" s="8">
        <f t="shared" si="12"/>
        <v>0</v>
      </c>
      <c r="H460" s="9">
        <f t="shared" si="13"/>
        <v>0</v>
      </c>
    </row>
    <row r="461" spans="1:8" ht="16" x14ac:dyDescent="0.2">
      <c r="A461" s="10">
        <v>1546000</v>
      </c>
      <c r="B461" s="5">
        <v>5620143</v>
      </c>
      <c r="C461" s="11" t="s">
        <v>456</v>
      </c>
      <c r="D461" s="7">
        <v>0</v>
      </c>
      <c r="E461" s="7">
        <v>0</v>
      </c>
      <c r="F461" s="7">
        <v>0</v>
      </c>
      <c r="G461" s="8">
        <f t="shared" si="12"/>
        <v>0</v>
      </c>
      <c r="H461" s="9">
        <f t="shared" si="13"/>
        <v>0</v>
      </c>
    </row>
    <row r="462" spans="1:8" ht="16" x14ac:dyDescent="0.2">
      <c r="A462" s="10">
        <v>1550100</v>
      </c>
      <c r="B462" s="5">
        <v>2008010</v>
      </c>
      <c r="C462" s="11" t="s">
        <v>457</v>
      </c>
      <c r="D462" s="7">
        <v>0</v>
      </c>
      <c r="E462" s="7">
        <v>0</v>
      </c>
      <c r="F462" s="7">
        <v>0</v>
      </c>
      <c r="G462" s="8">
        <f t="shared" si="12"/>
        <v>0</v>
      </c>
      <c r="H462" s="9">
        <f t="shared" si="13"/>
        <v>0</v>
      </c>
    </row>
    <row r="463" spans="1:8" ht="16" x14ac:dyDescent="0.2">
      <c r="A463" s="10">
        <v>1550200</v>
      </c>
      <c r="B463" s="5">
        <v>2000010</v>
      </c>
      <c r="C463" s="11" t="s">
        <v>458</v>
      </c>
      <c r="D463" s="7">
        <v>0</v>
      </c>
      <c r="E463" s="7">
        <v>0</v>
      </c>
      <c r="F463" s="7">
        <v>0</v>
      </c>
      <c r="G463" s="8">
        <f t="shared" si="12"/>
        <v>0</v>
      </c>
      <c r="H463" s="9">
        <f t="shared" si="13"/>
        <v>0</v>
      </c>
    </row>
    <row r="464" spans="1:8" ht="16" x14ac:dyDescent="0.2">
      <c r="A464" s="10">
        <v>1560100</v>
      </c>
      <c r="B464" s="5">
        <v>4130300</v>
      </c>
      <c r="C464" s="11" t="s">
        <v>459</v>
      </c>
      <c r="D464" s="7">
        <v>-395340683.21999943</v>
      </c>
      <c r="E464" s="7">
        <v>2267174955.6799998</v>
      </c>
      <c r="F464" s="7">
        <v>2217816010.0999999</v>
      </c>
      <c r="G464" s="8">
        <f t="shared" si="12"/>
        <v>49358945.579999924</v>
      </c>
      <c r="H464" s="9">
        <f t="shared" si="13"/>
        <v>-345981737.63999951</v>
      </c>
    </row>
    <row r="465" spans="1:8" ht="16" x14ac:dyDescent="0.2">
      <c r="A465" s="10">
        <v>1560200</v>
      </c>
      <c r="B465" s="5">
        <v>4130400</v>
      </c>
      <c r="C465" s="11" t="s">
        <v>460</v>
      </c>
      <c r="D465" s="7">
        <v>-1752973</v>
      </c>
      <c r="E465" s="7">
        <v>0</v>
      </c>
      <c r="F465" s="7">
        <v>0</v>
      </c>
      <c r="G465" s="8">
        <f t="shared" si="12"/>
        <v>0</v>
      </c>
      <c r="H465" s="9">
        <f t="shared" si="13"/>
        <v>-1752973</v>
      </c>
    </row>
    <row r="466" spans="1:8" ht="16" x14ac:dyDescent="0.2">
      <c r="A466" s="10">
        <v>1561000</v>
      </c>
      <c r="B466" s="5">
        <v>4680005</v>
      </c>
      <c r="C466" s="11" t="s">
        <v>461</v>
      </c>
      <c r="D466" s="7">
        <v>0</v>
      </c>
      <c r="E466" s="7">
        <v>0</v>
      </c>
      <c r="F466" s="7">
        <v>0</v>
      </c>
      <c r="G466" s="8">
        <f t="shared" si="12"/>
        <v>0</v>
      </c>
      <c r="H466" s="9">
        <f t="shared" si="13"/>
        <v>0</v>
      </c>
    </row>
    <row r="467" spans="1:8" ht="16" x14ac:dyDescent="0.2">
      <c r="A467" s="10">
        <v>1565100</v>
      </c>
      <c r="B467" s="5">
        <v>4900000</v>
      </c>
      <c r="C467" s="11" t="s">
        <v>454</v>
      </c>
      <c r="D467" s="7">
        <v>-2606</v>
      </c>
      <c r="E467" s="7">
        <v>0</v>
      </c>
      <c r="F467" s="7">
        <v>875</v>
      </c>
      <c r="G467" s="8">
        <f t="shared" si="12"/>
        <v>-875</v>
      </c>
      <c r="H467" s="9">
        <f t="shared" si="13"/>
        <v>-3481</v>
      </c>
    </row>
    <row r="468" spans="1:8" ht="16" x14ac:dyDescent="0.2">
      <c r="A468" s="10">
        <v>1580100</v>
      </c>
      <c r="B468" s="5">
        <v>4680008</v>
      </c>
      <c r="C468" s="11" t="s">
        <v>462</v>
      </c>
      <c r="D468" s="7">
        <v>0</v>
      </c>
      <c r="E468" s="7">
        <v>0</v>
      </c>
      <c r="F468" s="7">
        <v>0</v>
      </c>
      <c r="G468" s="8">
        <f t="shared" si="12"/>
        <v>0</v>
      </c>
      <c r="H468" s="9">
        <f t="shared" si="13"/>
        <v>0</v>
      </c>
    </row>
    <row r="469" spans="1:8" ht="16" x14ac:dyDescent="0.2">
      <c r="A469" s="10">
        <v>1580200</v>
      </c>
      <c r="B469" s="5">
        <v>4680009</v>
      </c>
      <c r="C469" s="11" t="s">
        <v>463</v>
      </c>
      <c r="D469" s="7">
        <v>0</v>
      </c>
      <c r="E469" s="7">
        <v>0</v>
      </c>
      <c r="F469" s="7">
        <v>0</v>
      </c>
      <c r="G469" s="8">
        <f t="shared" si="12"/>
        <v>0</v>
      </c>
      <c r="H469" s="9">
        <f t="shared" si="13"/>
        <v>0</v>
      </c>
    </row>
    <row r="470" spans="1:8" ht="16" x14ac:dyDescent="0.2">
      <c r="A470" s="10">
        <v>1580300</v>
      </c>
      <c r="B470" s="5">
        <v>4201000</v>
      </c>
      <c r="C470" s="11" t="s">
        <v>464</v>
      </c>
      <c r="D470" s="7">
        <v>0</v>
      </c>
      <c r="E470" s="7">
        <v>0</v>
      </c>
      <c r="F470" s="7">
        <v>0</v>
      </c>
      <c r="G470" s="8">
        <f t="shared" si="12"/>
        <v>0</v>
      </c>
      <c r="H470" s="9">
        <f t="shared" si="13"/>
        <v>0</v>
      </c>
    </row>
    <row r="471" spans="1:8" ht="16" x14ac:dyDescent="0.2">
      <c r="A471" s="10">
        <v>1580400</v>
      </c>
      <c r="B471" s="5">
        <v>2600000</v>
      </c>
      <c r="C471" s="11" t="s">
        <v>465</v>
      </c>
      <c r="D471" s="7">
        <v>39853353</v>
      </c>
      <c r="E471" s="7">
        <v>900000</v>
      </c>
      <c r="F471" s="7">
        <v>0</v>
      </c>
      <c r="G471" s="8">
        <f t="shared" si="12"/>
        <v>900000</v>
      </c>
      <c r="H471" s="9">
        <f t="shared" si="13"/>
        <v>40753353</v>
      </c>
    </row>
    <row r="472" spans="1:8" ht="16" x14ac:dyDescent="0.2">
      <c r="A472" s="10">
        <v>1580500</v>
      </c>
      <c r="B472" s="5">
        <v>2601000</v>
      </c>
      <c r="C472" s="11" t="s">
        <v>466</v>
      </c>
      <c r="D472" s="7">
        <v>1000000</v>
      </c>
      <c r="E472" s="7">
        <v>0</v>
      </c>
      <c r="F472" s="7">
        <v>0</v>
      </c>
      <c r="G472" s="8">
        <f t="shared" si="12"/>
        <v>0</v>
      </c>
      <c r="H472" s="9">
        <f t="shared" si="13"/>
        <v>1000000</v>
      </c>
    </row>
    <row r="473" spans="1:8" ht="16" x14ac:dyDescent="0.2">
      <c r="A473" s="10">
        <v>1580600</v>
      </c>
      <c r="B473" s="5">
        <v>2602000</v>
      </c>
      <c r="C473" s="11" t="s">
        <v>467</v>
      </c>
      <c r="D473" s="7">
        <v>1000000</v>
      </c>
      <c r="E473" s="7">
        <v>0</v>
      </c>
      <c r="F473" s="7">
        <v>0</v>
      </c>
      <c r="G473" s="8">
        <f t="shared" si="12"/>
        <v>0</v>
      </c>
      <c r="H473" s="9">
        <f t="shared" si="13"/>
        <v>1000000</v>
      </c>
    </row>
    <row r="474" spans="1:8" ht="16" x14ac:dyDescent="0.2">
      <c r="A474" s="10">
        <v>1581000</v>
      </c>
      <c r="B474" s="5">
        <v>4680239</v>
      </c>
      <c r="C474" s="11" t="s">
        <v>468</v>
      </c>
      <c r="D474" s="7">
        <v>0</v>
      </c>
      <c r="E474" s="7">
        <v>0</v>
      </c>
      <c r="F474" s="7">
        <v>0</v>
      </c>
      <c r="G474" s="8">
        <f t="shared" si="12"/>
        <v>0</v>
      </c>
      <c r="H474" s="9">
        <f t="shared" si="13"/>
        <v>0</v>
      </c>
    </row>
    <row r="475" spans="1:8" ht="16" x14ac:dyDescent="0.2">
      <c r="A475" s="10">
        <v>1600100</v>
      </c>
      <c r="B475" s="5">
        <v>4360150</v>
      </c>
      <c r="C475" s="11" t="s">
        <v>469</v>
      </c>
      <c r="D475" s="7">
        <v>0</v>
      </c>
      <c r="E475" s="7">
        <v>0</v>
      </c>
      <c r="F475" s="7">
        <v>0</v>
      </c>
      <c r="G475" s="8">
        <f t="shared" si="12"/>
        <v>0</v>
      </c>
      <c r="H475" s="9">
        <f t="shared" si="13"/>
        <v>0</v>
      </c>
    </row>
    <row r="476" spans="1:8" ht="16" x14ac:dyDescent="0.2">
      <c r="A476" s="10">
        <v>1600200</v>
      </c>
      <c r="B476" s="5">
        <v>4680012</v>
      </c>
      <c r="C476" s="11" t="s">
        <v>470</v>
      </c>
      <c r="D476" s="7">
        <v>0</v>
      </c>
      <c r="E476" s="7">
        <v>0</v>
      </c>
      <c r="F476" s="7">
        <v>0</v>
      </c>
      <c r="G476" s="8">
        <f t="shared" si="12"/>
        <v>0</v>
      </c>
      <c r="H476" s="9">
        <f t="shared" si="13"/>
        <v>0</v>
      </c>
    </row>
    <row r="477" spans="1:8" ht="16" x14ac:dyDescent="0.2">
      <c r="A477" s="10">
        <v>1600300</v>
      </c>
      <c r="B477" s="5">
        <v>4680013</v>
      </c>
      <c r="C477" s="11" t="s">
        <v>471</v>
      </c>
      <c r="D477" s="7">
        <v>0</v>
      </c>
      <c r="E477" s="7">
        <v>0</v>
      </c>
      <c r="F477" s="7">
        <v>0</v>
      </c>
      <c r="G477" s="8">
        <f t="shared" si="12"/>
        <v>0</v>
      </c>
      <c r="H477" s="9">
        <f t="shared" si="13"/>
        <v>0</v>
      </c>
    </row>
    <row r="478" spans="1:8" ht="16" x14ac:dyDescent="0.2">
      <c r="A478" s="10">
        <v>1600700</v>
      </c>
      <c r="B478" s="5">
        <v>4680014</v>
      </c>
      <c r="C478" s="11" t="s">
        <v>472</v>
      </c>
      <c r="D478" s="7">
        <v>0</v>
      </c>
      <c r="E478" s="7">
        <v>0</v>
      </c>
      <c r="F478" s="7">
        <v>0</v>
      </c>
      <c r="G478" s="8">
        <f t="shared" si="12"/>
        <v>0</v>
      </c>
      <c r="H478" s="9">
        <f t="shared" si="13"/>
        <v>0</v>
      </c>
    </row>
    <row r="479" spans="1:8" ht="16" x14ac:dyDescent="0.2">
      <c r="A479" s="10">
        <v>1600800</v>
      </c>
      <c r="B479" s="5">
        <v>4680015</v>
      </c>
      <c r="C479" s="11" t="s">
        <v>473</v>
      </c>
      <c r="D479" s="7">
        <v>0</v>
      </c>
      <c r="E479" s="7">
        <v>0</v>
      </c>
      <c r="F479" s="7">
        <v>0</v>
      </c>
      <c r="G479" s="8">
        <f t="shared" si="12"/>
        <v>0</v>
      </c>
      <c r="H479" s="9">
        <f t="shared" si="13"/>
        <v>0</v>
      </c>
    </row>
    <row r="480" spans="1:8" ht="16" x14ac:dyDescent="0.2">
      <c r="A480" s="10">
        <v>1601000</v>
      </c>
      <c r="B480" s="5">
        <v>4680016</v>
      </c>
      <c r="C480" s="11" t="s">
        <v>474</v>
      </c>
      <c r="D480" s="7">
        <v>0</v>
      </c>
      <c r="E480" s="7">
        <v>0</v>
      </c>
      <c r="F480" s="7">
        <v>0</v>
      </c>
      <c r="G480" s="8">
        <f t="shared" ref="G480:G543" si="14">E480-F480</f>
        <v>0</v>
      </c>
      <c r="H480" s="9">
        <f t="shared" ref="H480:H543" si="15">D480+G480</f>
        <v>0</v>
      </c>
    </row>
    <row r="481" spans="1:8" ht="16" x14ac:dyDescent="0.2">
      <c r="A481" s="10">
        <v>1610100</v>
      </c>
      <c r="B481" s="5">
        <v>4680017</v>
      </c>
      <c r="C481" s="11" t="s">
        <v>475</v>
      </c>
      <c r="D481" s="7">
        <v>0</v>
      </c>
      <c r="E481" s="7">
        <v>0</v>
      </c>
      <c r="F481" s="7">
        <v>0</v>
      </c>
      <c r="G481" s="8">
        <f t="shared" si="14"/>
        <v>0</v>
      </c>
      <c r="H481" s="9">
        <f t="shared" si="15"/>
        <v>0</v>
      </c>
    </row>
    <row r="482" spans="1:8" ht="16" x14ac:dyDescent="0.2">
      <c r="A482" s="10">
        <v>1610700</v>
      </c>
      <c r="B482" s="5">
        <v>4680018</v>
      </c>
      <c r="C482" s="11" t="s">
        <v>476</v>
      </c>
      <c r="D482" s="7">
        <v>0</v>
      </c>
      <c r="E482" s="7">
        <v>0</v>
      </c>
      <c r="F482" s="7">
        <v>0</v>
      </c>
      <c r="G482" s="8">
        <f t="shared" si="14"/>
        <v>0</v>
      </c>
      <c r="H482" s="9">
        <f t="shared" si="15"/>
        <v>0</v>
      </c>
    </row>
    <row r="483" spans="1:8" ht="16" x14ac:dyDescent="0.2">
      <c r="A483" s="10">
        <v>1610800</v>
      </c>
      <c r="B483" s="5">
        <v>4680019</v>
      </c>
      <c r="C483" s="11" t="s">
        <v>477</v>
      </c>
      <c r="D483" s="7">
        <v>0</v>
      </c>
      <c r="E483" s="7">
        <v>0</v>
      </c>
      <c r="F483" s="7">
        <v>0</v>
      </c>
      <c r="G483" s="8">
        <f t="shared" si="14"/>
        <v>0</v>
      </c>
      <c r="H483" s="9">
        <f t="shared" si="15"/>
        <v>0</v>
      </c>
    </row>
    <row r="484" spans="1:8" ht="16" x14ac:dyDescent="0.2">
      <c r="A484" s="10">
        <v>1611000</v>
      </c>
      <c r="B484" s="5">
        <v>4680020</v>
      </c>
      <c r="C484" s="11" t="s">
        <v>478</v>
      </c>
      <c r="D484" s="7">
        <v>0</v>
      </c>
      <c r="E484" s="7">
        <v>0</v>
      </c>
      <c r="F484" s="7">
        <v>0</v>
      </c>
      <c r="G484" s="8">
        <f t="shared" si="14"/>
        <v>0</v>
      </c>
      <c r="H484" s="9">
        <f t="shared" si="15"/>
        <v>0</v>
      </c>
    </row>
    <row r="485" spans="1:8" ht="16" x14ac:dyDescent="0.2">
      <c r="A485" s="10">
        <v>1613200</v>
      </c>
      <c r="B485" s="5">
        <v>4680021</v>
      </c>
      <c r="C485" s="11" t="s">
        <v>479</v>
      </c>
      <c r="D485" s="7">
        <v>0</v>
      </c>
      <c r="E485" s="7">
        <v>0</v>
      </c>
      <c r="F485" s="7">
        <v>0</v>
      </c>
      <c r="G485" s="8">
        <f t="shared" si="14"/>
        <v>0</v>
      </c>
      <c r="H485" s="9">
        <f t="shared" si="15"/>
        <v>0</v>
      </c>
    </row>
    <row r="486" spans="1:8" ht="16" x14ac:dyDescent="0.2">
      <c r="A486" s="10">
        <v>1613300</v>
      </c>
      <c r="B486" s="5">
        <v>4680022</v>
      </c>
      <c r="C486" s="11" t="s">
        <v>480</v>
      </c>
      <c r="D486" s="7">
        <v>0</v>
      </c>
      <c r="E486" s="7">
        <v>0</v>
      </c>
      <c r="F486" s="7">
        <v>0</v>
      </c>
      <c r="G486" s="8">
        <f t="shared" si="14"/>
        <v>0</v>
      </c>
      <c r="H486" s="9">
        <f t="shared" si="15"/>
        <v>0</v>
      </c>
    </row>
    <row r="487" spans="1:8" ht="16" x14ac:dyDescent="0.2">
      <c r="A487" s="10">
        <v>1615200</v>
      </c>
      <c r="B487" s="5">
        <v>4680023</v>
      </c>
      <c r="C487" s="11" t="s">
        <v>481</v>
      </c>
      <c r="D487" s="7">
        <v>0</v>
      </c>
      <c r="E487" s="7">
        <v>0</v>
      </c>
      <c r="F487" s="7">
        <v>0</v>
      </c>
      <c r="G487" s="8">
        <f t="shared" si="14"/>
        <v>0</v>
      </c>
      <c r="H487" s="9">
        <f t="shared" si="15"/>
        <v>0</v>
      </c>
    </row>
    <row r="488" spans="1:8" ht="16" x14ac:dyDescent="0.2">
      <c r="A488" s="10">
        <v>1615600</v>
      </c>
      <c r="B488" s="5">
        <v>4680024</v>
      </c>
      <c r="C488" s="11" t="s">
        <v>482</v>
      </c>
      <c r="D488" s="7">
        <v>0</v>
      </c>
      <c r="E488" s="7">
        <v>0</v>
      </c>
      <c r="F488" s="7">
        <v>0</v>
      </c>
      <c r="G488" s="8">
        <f t="shared" si="14"/>
        <v>0</v>
      </c>
      <c r="H488" s="9">
        <f t="shared" si="15"/>
        <v>0</v>
      </c>
    </row>
    <row r="489" spans="1:8" ht="16" x14ac:dyDescent="0.2">
      <c r="A489" s="10">
        <v>1809700</v>
      </c>
      <c r="B489" s="5">
        <v>4680025</v>
      </c>
      <c r="C489" s="11" t="s">
        <v>462</v>
      </c>
      <c r="D489" s="7">
        <v>0</v>
      </c>
      <c r="E489" s="7">
        <v>0</v>
      </c>
      <c r="F489" s="7">
        <v>0</v>
      </c>
      <c r="G489" s="8">
        <f t="shared" si="14"/>
        <v>0</v>
      </c>
      <c r="H489" s="9">
        <f t="shared" si="15"/>
        <v>0</v>
      </c>
    </row>
    <row r="490" spans="1:8" ht="16" x14ac:dyDescent="0.2">
      <c r="A490" s="10">
        <v>1812000</v>
      </c>
      <c r="B490" s="5">
        <v>5620114</v>
      </c>
      <c r="C490" s="11" t="s">
        <v>483</v>
      </c>
      <c r="D490" s="7">
        <v>0</v>
      </c>
      <c r="E490" s="7">
        <v>0</v>
      </c>
      <c r="F490" s="7">
        <v>0</v>
      </c>
      <c r="G490" s="8">
        <f t="shared" si="14"/>
        <v>0</v>
      </c>
      <c r="H490" s="9">
        <f t="shared" si="15"/>
        <v>0</v>
      </c>
    </row>
    <row r="491" spans="1:8" ht="16" x14ac:dyDescent="0.2">
      <c r="A491" s="10">
        <v>1814100</v>
      </c>
      <c r="B491" s="5">
        <v>5620115</v>
      </c>
      <c r="C491" s="11" t="s">
        <v>484</v>
      </c>
      <c r="D491" s="7">
        <v>24822221</v>
      </c>
      <c r="E491" s="7">
        <v>16581254</v>
      </c>
      <c r="F491" s="7">
        <v>801229</v>
      </c>
      <c r="G491" s="8">
        <f t="shared" si="14"/>
        <v>15780025</v>
      </c>
      <c r="H491" s="9">
        <f t="shared" si="15"/>
        <v>40602246</v>
      </c>
    </row>
    <row r="492" spans="1:8" ht="16" x14ac:dyDescent="0.2">
      <c r="A492" s="10">
        <v>1814200</v>
      </c>
      <c r="B492" s="5">
        <v>5620116</v>
      </c>
      <c r="C492" s="11" t="s">
        <v>485</v>
      </c>
      <c r="D492" s="7">
        <v>19322849</v>
      </c>
      <c r="E492" s="7">
        <v>8197560</v>
      </c>
      <c r="F492" s="7">
        <v>0</v>
      </c>
      <c r="G492" s="8">
        <f t="shared" si="14"/>
        <v>8197560</v>
      </c>
      <c r="H492" s="9">
        <f t="shared" si="15"/>
        <v>27520409</v>
      </c>
    </row>
    <row r="493" spans="1:8" ht="16" x14ac:dyDescent="0.2">
      <c r="A493" s="10">
        <v>1814300</v>
      </c>
      <c r="B493" s="5">
        <v>5620117</v>
      </c>
      <c r="C493" s="11" t="s">
        <v>486</v>
      </c>
      <c r="D493" s="7">
        <v>0</v>
      </c>
      <c r="E493" s="7">
        <v>0</v>
      </c>
      <c r="F493" s="7">
        <v>0</v>
      </c>
      <c r="G493" s="8">
        <f t="shared" si="14"/>
        <v>0</v>
      </c>
      <c r="H493" s="9">
        <f t="shared" si="15"/>
        <v>0</v>
      </c>
    </row>
    <row r="494" spans="1:8" ht="16" x14ac:dyDescent="0.2">
      <c r="A494" s="10">
        <v>1814400</v>
      </c>
      <c r="B494" s="5">
        <v>5260144</v>
      </c>
      <c r="C494" s="11" t="s">
        <v>487</v>
      </c>
      <c r="D494" s="7">
        <v>0</v>
      </c>
      <c r="E494" s="7">
        <v>900000</v>
      </c>
      <c r="F494" s="7">
        <v>0</v>
      </c>
      <c r="G494" s="8">
        <f t="shared" si="14"/>
        <v>900000</v>
      </c>
      <c r="H494" s="9">
        <f t="shared" si="15"/>
        <v>900000</v>
      </c>
    </row>
    <row r="495" spans="1:8" ht="16" x14ac:dyDescent="0.2">
      <c r="A495" s="10">
        <v>1815300</v>
      </c>
      <c r="B495" s="5">
        <v>5620118</v>
      </c>
      <c r="C495" s="11" t="s">
        <v>488</v>
      </c>
      <c r="D495" s="7">
        <v>154425691</v>
      </c>
      <c r="E495" s="7">
        <v>570249257</v>
      </c>
      <c r="F495" s="7">
        <v>305336085</v>
      </c>
      <c r="G495" s="8">
        <f t="shared" si="14"/>
        <v>264913172</v>
      </c>
      <c r="H495" s="9">
        <f t="shared" si="15"/>
        <v>419338863</v>
      </c>
    </row>
    <row r="496" spans="1:8" ht="16" x14ac:dyDescent="0.2">
      <c r="A496" s="10">
        <v>1815400</v>
      </c>
      <c r="B496" s="5">
        <v>5620119</v>
      </c>
      <c r="C496" s="11" t="s">
        <v>489</v>
      </c>
      <c r="D496" s="7">
        <v>381416020</v>
      </c>
      <c r="E496" s="7">
        <v>2495745243</v>
      </c>
      <c r="F496" s="7">
        <v>2482765339</v>
      </c>
      <c r="G496" s="8">
        <f t="shared" si="14"/>
        <v>12979904</v>
      </c>
      <c r="H496" s="9">
        <f t="shared" si="15"/>
        <v>394395924</v>
      </c>
    </row>
    <row r="497" spans="1:8" ht="16" x14ac:dyDescent="0.2">
      <c r="A497" s="10">
        <v>1815500</v>
      </c>
      <c r="B497" s="5">
        <v>5620160</v>
      </c>
      <c r="C497" s="11" t="s">
        <v>490</v>
      </c>
      <c r="D497" s="7">
        <v>0</v>
      </c>
      <c r="E497" s="7">
        <v>0</v>
      </c>
      <c r="F497" s="7">
        <v>0</v>
      </c>
      <c r="G497" s="8">
        <f t="shared" si="14"/>
        <v>0</v>
      </c>
      <c r="H497" s="9">
        <f t="shared" si="15"/>
        <v>0</v>
      </c>
    </row>
    <row r="498" spans="1:8" ht="16" x14ac:dyDescent="0.2">
      <c r="A498" s="10">
        <v>1815900</v>
      </c>
      <c r="B498" s="5">
        <v>5620121</v>
      </c>
      <c r="C498" s="11" t="s">
        <v>491</v>
      </c>
      <c r="D498" s="7">
        <v>507631442</v>
      </c>
      <c r="E498" s="7">
        <v>432529131</v>
      </c>
      <c r="F498" s="7">
        <v>500651095</v>
      </c>
      <c r="G498" s="8">
        <f t="shared" si="14"/>
        <v>-68121964</v>
      </c>
      <c r="H498" s="9">
        <f t="shared" si="15"/>
        <v>439509478</v>
      </c>
    </row>
    <row r="499" spans="1:8" ht="16" x14ac:dyDescent="0.2">
      <c r="A499" s="10">
        <v>1816000</v>
      </c>
      <c r="B499" s="5">
        <v>5620122</v>
      </c>
      <c r="C499" s="11" t="s">
        <v>492</v>
      </c>
      <c r="D499" s="7">
        <v>305249747.89999998</v>
      </c>
      <c r="E499" s="7">
        <f>663996250+66476439</f>
        <v>730472689</v>
      </c>
      <c r="F499" s="7">
        <v>947269100</v>
      </c>
      <c r="G499" s="8">
        <f t="shared" si="14"/>
        <v>-216796411</v>
      </c>
      <c r="H499" s="9">
        <f t="shared" si="15"/>
        <v>88453336.899999976</v>
      </c>
    </row>
    <row r="500" spans="1:8" ht="16" x14ac:dyDescent="0.2">
      <c r="A500" s="10">
        <v>1816100</v>
      </c>
      <c r="B500" s="5">
        <v>5620123</v>
      </c>
      <c r="C500" s="11" t="s">
        <v>493</v>
      </c>
      <c r="D500" s="7">
        <v>0</v>
      </c>
      <c r="E500" s="7">
        <v>0</v>
      </c>
      <c r="F500" s="7">
        <v>0</v>
      </c>
      <c r="G500" s="8">
        <f t="shared" si="14"/>
        <v>0</v>
      </c>
      <c r="H500" s="9">
        <f t="shared" si="15"/>
        <v>0</v>
      </c>
    </row>
    <row r="501" spans="1:8" ht="16" x14ac:dyDescent="0.2">
      <c r="A501" s="10">
        <v>1816200</v>
      </c>
      <c r="B501" s="5">
        <v>5620161</v>
      </c>
      <c r="C501" s="11" t="s">
        <v>494</v>
      </c>
      <c r="D501" s="7">
        <v>653905771</v>
      </c>
      <c r="E501" s="7">
        <v>797906376</v>
      </c>
      <c r="F501" s="7">
        <v>817495919</v>
      </c>
      <c r="G501" s="8">
        <f t="shared" si="14"/>
        <v>-19589543</v>
      </c>
      <c r="H501" s="9">
        <f t="shared" si="15"/>
        <v>634316228</v>
      </c>
    </row>
    <row r="502" spans="1:8" ht="16" x14ac:dyDescent="0.2">
      <c r="A502" s="10">
        <v>1816300</v>
      </c>
      <c r="B502" s="5">
        <v>5620162</v>
      </c>
      <c r="C502" s="11" t="s">
        <v>495</v>
      </c>
      <c r="D502" s="7">
        <v>0</v>
      </c>
      <c r="E502" s="7">
        <v>0</v>
      </c>
      <c r="F502" s="7">
        <v>0</v>
      </c>
      <c r="G502" s="8">
        <f t="shared" si="14"/>
        <v>0</v>
      </c>
      <c r="H502" s="9">
        <f t="shared" si="15"/>
        <v>0</v>
      </c>
    </row>
    <row r="503" spans="1:8" ht="16" x14ac:dyDescent="0.2">
      <c r="A503" s="10">
        <v>1816400</v>
      </c>
      <c r="B503" s="5">
        <v>5620126</v>
      </c>
      <c r="C503" s="11" t="s">
        <v>496</v>
      </c>
      <c r="D503" s="7">
        <v>417273120</v>
      </c>
      <c r="E503" s="7">
        <v>513783961</v>
      </c>
      <c r="F503" s="7">
        <v>616257645</v>
      </c>
      <c r="G503" s="8">
        <f t="shared" si="14"/>
        <v>-102473684</v>
      </c>
      <c r="H503" s="9">
        <f t="shared" si="15"/>
        <v>314799436</v>
      </c>
    </row>
    <row r="504" spans="1:8" ht="16" x14ac:dyDescent="0.2">
      <c r="A504" s="10">
        <v>1816500</v>
      </c>
      <c r="B504" s="5">
        <v>5620127</v>
      </c>
      <c r="C504" s="11" t="s">
        <v>497</v>
      </c>
      <c r="D504" s="7">
        <v>222142979</v>
      </c>
      <c r="E504" s="7">
        <v>268452746</v>
      </c>
      <c r="F504" s="7">
        <v>290862347</v>
      </c>
      <c r="G504" s="8">
        <f t="shared" si="14"/>
        <v>-22409601</v>
      </c>
      <c r="H504" s="9">
        <f t="shared" si="15"/>
        <v>199733378</v>
      </c>
    </row>
    <row r="505" spans="1:8" ht="16" x14ac:dyDescent="0.2">
      <c r="A505" s="10">
        <v>1816600</v>
      </c>
      <c r="B505" s="5">
        <v>5620128</v>
      </c>
      <c r="C505" s="11" t="s">
        <v>498</v>
      </c>
      <c r="D505" s="7">
        <v>1876189612.3799992</v>
      </c>
      <c r="E505" s="7">
        <v>15903369950</v>
      </c>
      <c r="F505" s="7">
        <v>17137250192</v>
      </c>
      <c r="G505" s="8">
        <f t="shared" si="14"/>
        <v>-1233880242</v>
      </c>
      <c r="H505" s="9">
        <f t="shared" si="15"/>
        <v>642309370.37999916</v>
      </c>
    </row>
    <row r="506" spans="1:8" ht="16" x14ac:dyDescent="0.2">
      <c r="A506" s="10">
        <v>1816601</v>
      </c>
      <c r="B506" s="5">
        <v>0</v>
      </c>
      <c r="C506" s="11" t="s">
        <v>9</v>
      </c>
      <c r="D506" s="7">
        <v>0</v>
      </c>
      <c r="E506" s="7">
        <v>0</v>
      </c>
      <c r="F506" s="7">
        <v>0</v>
      </c>
      <c r="G506" s="8">
        <f t="shared" si="14"/>
        <v>0</v>
      </c>
      <c r="H506" s="9">
        <f t="shared" si="15"/>
        <v>0</v>
      </c>
    </row>
    <row r="507" spans="1:8" ht="16" x14ac:dyDescent="0.2">
      <c r="A507" s="10">
        <v>1816800</v>
      </c>
      <c r="B507" s="5">
        <v>5620129</v>
      </c>
      <c r="C507" s="11" t="s">
        <v>499</v>
      </c>
      <c r="D507" s="7">
        <v>706895772</v>
      </c>
      <c r="E507" s="7">
        <v>349968713</v>
      </c>
      <c r="F507" s="7">
        <v>1002060300</v>
      </c>
      <c r="G507" s="8">
        <f t="shared" si="14"/>
        <v>-652091587</v>
      </c>
      <c r="H507" s="9">
        <f t="shared" si="15"/>
        <v>54804185</v>
      </c>
    </row>
    <row r="508" spans="1:8" ht="16" x14ac:dyDescent="0.2">
      <c r="A508" s="10">
        <v>1816900</v>
      </c>
      <c r="B508" s="5">
        <v>5620130</v>
      </c>
      <c r="C508" s="11" t="s">
        <v>500</v>
      </c>
      <c r="D508" s="7">
        <v>0</v>
      </c>
      <c r="E508" s="7">
        <v>0</v>
      </c>
      <c r="F508" s="7">
        <v>0</v>
      </c>
      <c r="G508" s="8">
        <f t="shared" si="14"/>
        <v>0</v>
      </c>
      <c r="H508" s="9">
        <f t="shared" si="15"/>
        <v>0</v>
      </c>
    </row>
    <row r="509" spans="1:8" ht="16" x14ac:dyDescent="0.2">
      <c r="A509" s="10">
        <v>1817000</v>
      </c>
      <c r="B509" s="5">
        <v>5620131</v>
      </c>
      <c r="C509" s="11" t="s">
        <v>501</v>
      </c>
      <c r="D509" s="7">
        <v>0</v>
      </c>
      <c r="E509" s="7">
        <v>20000</v>
      </c>
      <c r="F509" s="7">
        <v>20000</v>
      </c>
      <c r="G509" s="8">
        <f t="shared" si="14"/>
        <v>0</v>
      </c>
      <c r="H509" s="9">
        <f t="shared" si="15"/>
        <v>0</v>
      </c>
    </row>
    <row r="510" spans="1:8" ht="16" x14ac:dyDescent="0.2">
      <c r="A510" s="10">
        <v>1817100</v>
      </c>
      <c r="B510" s="5">
        <v>5620132</v>
      </c>
      <c r="C510" s="11" t="s">
        <v>502</v>
      </c>
      <c r="D510" s="7">
        <v>0</v>
      </c>
      <c r="E510" s="7">
        <v>0</v>
      </c>
      <c r="F510" s="7">
        <v>0</v>
      </c>
      <c r="G510" s="8">
        <f t="shared" si="14"/>
        <v>0</v>
      </c>
      <c r="H510" s="9">
        <f t="shared" si="15"/>
        <v>0</v>
      </c>
    </row>
    <row r="511" spans="1:8" ht="16" x14ac:dyDescent="0.2">
      <c r="A511" s="10">
        <v>1817200</v>
      </c>
      <c r="B511" s="5">
        <v>5620163</v>
      </c>
      <c r="C511" s="11" t="s">
        <v>503</v>
      </c>
      <c r="D511" s="7">
        <v>80311936</v>
      </c>
      <c r="E511" s="7">
        <v>11851149</v>
      </c>
      <c r="F511" s="7">
        <v>1032100</v>
      </c>
      <c r="G511" s="8">
        <f t="shared" si="14"/>
        <v>10819049</v>
      </c>
      <c r="H511" s="9">
        <f t="shared" si="15"/>
        <v>91130985</v>
      </c>
    </row>
    <row r="512" spans="1:8" ht="16" x14ac:dyDescent="0.2">
      <c r="A512" s="10">
        <v>1817300</v>
      </c>
      <c r="B512" s="5">
        <v>5620134</v>
      </c>
      <c r="C512" s="11" t="s">
        <v>504</v>
      </c>
      <c r="D512" s="7">
        <v>0</v>
      </c>
      <c r="E512" s="7">
        <v>0</v>
      </c>
      <c r="F512" s="7">
        <v>0</v>
      </c>
      <c r="G512" s="8">
        <f t="shared" si="14"/>
        <v>0</v>
      </c>
      <c r="H512" s="9">
        <f t="shared" si="15"/>
        <v>0</v>
      </c>
    </row>
    <row r="513" spans="1:8" ht="16" x14ac:dyDescent="0.2">
      <c r="A513" s="10">
        <v>1817400</v>
      </c>
      <c r="B513" s="5">
        <v>5620135</v>
      </c>
      <c r="C513" s="11" t="s">
        <v>505</v>
      </c>
      <c r="D513" s="7">
        <v>746800953.10000002</v>
      </c>
      <c r="E513" s="7">
        <v>1253929817</v>
      </c>
      <c r="F513" s="7">
        <v>1300672156</v>
      </c>
      <c r="G513" s="8">
        <f t="shared" si="14"/>
        <v>-46742339</v>
      </c>
      <c r="H513" s="9">
        <f t="shared" si="15"/>
        <v>700058614.10000002</v>
      </c>
    </row>
    <row r="514" spans="1:8" ht="16" x14ac:dyDescent="0.2">
      <c r="A514" s="10">
        <v>1817401</v>
      </c>
      <c r="B514" s="5">
        <v>5620401</v>
      </c>
      <c r="C514" s="11" t="s">
        <v>506</v>
      </c>
      <c r="D514" s="7">
        <v>34221006</v>
      </c>
      <c r="E514" s="7">
        <v>19454702</v>
      </c>
      <c r="F514" s="7">
        <v>0</v>
      </c>
      <c r="G514" s="8">
        <f t="shared" si="14"/>
        <v>19454702</v>
      </c>
      <c r="H514" s="9">
        <f t="shared" si="15"/>
        <v>53675708</v>
      </c>
    </row>
    <row r="515" spans="1:8" ht="16" x14ac:dyDescent="0.2">
      <c r="A515" s="10">
        <v>1817500</v>
      </c>
      <c r="B515" s="5">
        <v>5620136</v>
      </c>
      <c r="C515" s="11" t="s">
        <v>507</v>
      </c>
      <c r="D515" s="7">
        <v>0</v>
      </c>
      <c r="E515" s="7">
        <v>0</v>
      </c>
      <c r="F515" s="7">
        <v>0</v>
      </c>
      <c r="G515" s="8">
        <f t="shared" si="14"/>
        <v>0</v>
      </c>
      <c r="H515" s="9">
        <f t="shared" si="15"/>
        <v>0</v>
      </c>
    </row>
    <row r="516" spans="1:8" ht="16" x14ac:dyDescent="0.2">
      <c r="A516" s="10">
        <v>1817600</v>
      </c>
      <c r="B516" s="5">
        <v>5620165</v>
      </c>
      <c r="C516" s="11" t="s">
        <v>495</v>
      </c>
      <c r="D516" s="7">
        <v>251814178</v>
      </c>
      <c r="E516" s="7">
        <v>853004268</v>
      </c>
      <c r="F516" s="7">
        <v>738616555</v>
      </c>
      <c r="G516" s="8">
        <f t="shared" si="14"/>
        <v>114387713</v>
      </c>
      <c r="H516" s="9">
        <f t="shared" si="15"/>
        <v>366201891</v>
      </c>
    </row>
    <row r="517" spans="1:8" ht="16" x14ac:dyDescent="0.2">
      <c r="A517" s="10">
        <v>1817700</v>
      </c>
      <c r="B517" s="5">
        <v>5620166</v>
      </c>
      <c r="C517" s="11" t="s">
        <v>508</v>
      </c>
      <c r="D517" s="7">
        <v>284287715</v>
      </c>
      <c r="E517" s="7">
        <v>479710854</v>
      </c>
      <c r="F517" s="7">
        <v>525392452</v>
      </c>
      <c r="G517" s="8">
        <f t="shared" si="14"/>
        <v>-45681598</v>
      </c>
      <c r="H517" s="9">
        <f t="shared" si="15"/>
        <v>238606117</v>
      </c>
    </row>
    <row r="518" spans="1:8" ht="16" x14ac:dyDescent="0.2">
      <c r="A518" s="18">
        <v>1817701</v>
      </c>
      <c r="B518" s="11">
        <v>5620175</v>
      </c>
      <c r="C518" s="11" t="s">
        <v>509</v>
      </c>
      <c r="D518" s="7">
        <v>74230109</v>
      </c>
      <c r="E518" s="7">
        <v>53962303</v>
      </c>
      <c r="F518" s="7">
        <v>100891000</v>
      </c>
      <c r="G518" s="8">
        <f t="shared" si="14"/>
        <v>-46928697</v>
      </c>
      <c r="H518" s="9">
        <f t="shared" si="15"/>
        <v>27301412</v>
      </c>
    </row>
    <row r="519" spans="1:8" ht="16" x14ac:dyDescent="0.2">
      <c r="A519" s="10">
        <v>1817702</v>
      </c>
      <c r="B519" s="5">
        <v>5620146</v>
      </c>
      <c r="C519" s="11" t="s">
        <v>510</v>
      </c>
      <c r="D519" s="7">
        <v>3959875</v>
      </c>
      <c r="E519" s="7">
        <v>0</v>
      </c>
      <c r="F519" s="7">
        <v>0</v>
      </c>
      <c r="G519" s="8">
        <f t="shared" si="14"/>
        <v>0</v>
      </c>
      <c r="H519" s="9">
        <f t="shared" si="15"/>
        <v>3959875</v>
      </c>
    </row>
    <row r="520" spans="1:8" ht="16" x14ac:dyDescent="0.2">
      <c r="A520" s="10">
        <v>1817703</v>
      </c>
      <c r="B520" s="5">
        <v>5620182</v>
      </c>
      <c r="C520" s="11" t="s">
        <v>511</v>
      </c>
      <c r="D520" s="7">
        <v>32839494</v>
      </c>
      <c r="E520" s="7">
        <v>29002647</v>
      </c>
      <c r="F520" s="7">
        <v>2030608</v>
      </c>
      <c r="G520" s="8">
        <f t="shared" si="14"/>
        <v>26972039</v>
      </c>
      <c r="H520" s="9">
        <f t="shared" si="15"/>
        <v>59811533</v>
      </c>
    </row>
    <row r="521" spans="1:8" ht="16" x14ac:dyDescent="0.2">
      <c r="A521" s="10">
        <v>1817704</v>
      </c>
      <c r="B521" s="5">
        <v>5620151</v>
      </c>
      <c r="C521" s="11" t="s">
        <v>512</v>
      </c>
      <c r="D521" s="7">
        <v>0</v>
      </c>
      <c r="E521" s="7">
        <v>0</v>
      </c>
      <c r="F521" s="7">
        <v>0</v>
      </c>
      <c r="G521" s="8">
        <f t="shared" si="14"/>
        <v>0</v>
      </c>
      <c r="H521" s="9">
        <f t="shared" si="15"/>
        <v>0</v>
      </c>
    </row>
    <row r="522" spans="1:8" ht="16" x14ac:dyDescent="0.2">
      <c r="A522" s="10">
        <v>1817705</v>
      </c>
      <c r="B522" s="5">
        <v>5620705</v>
      </c>
      <c r="C522" s="11" t="s">
        <v>513</v>
      </c>
      <c r="D522" s="7">
        <v>2231998</v>
      </c>
      <c r="E522" s="7">
        <v>0</v>
      </c>
      <c r="F522" s="7">
        <v>0</v>
      </c>
      <c r="G522" s="8">
        <f t="shared" si="14"/>
        <v>0</v>
      </c>
      <c r="H522" s="9">
        <f t="shared" si="15"/>
        <v>2231998</v>
      </c>
    </row>
    <row r="523" spans="1:8" ht="16" x14ac:dyDescent="0.2">
      <c r="A523" s="10">
        <v>1817800</v>
      </c>
      <c r="B523" s="5">
        <v>5620181</v>
      </c>
      <c r="C523" s="11" t="s">
        <v>514</v>
      </c>
      <c r="D523" s="7">
        <v>89471983</v>
      </c>
      <c r="E523" s="7">
        <v>0</v>
      </c>
      <c r="F523" s="7">
        <v>59000000</v>
      </c>
      <c r="G523" s="8">
        <f t="shared" si="14"/>
        <v>-59000000</v>
      </c>
      <c r="H523" s="9">
        <f t="shared" si="15"/>
        <v>30471983</v>
      </c>
    </row>
    <row r="524" spans="1:8" ht="16" x14ac:dyDescent="0.2">
      <c r="A524" s="18">
        <v>1817900</v>
      </c>
      <c r="B524" s="11">
        <v>5620172</v>
      </c>
      <c r="C524" s="11" t="s">
        <v>515</v>
      </c>
      <c r="D524" s="7">
        <v>0</v>
      </c>
      <c r="E524" s="7">
        <v>0</v>
      </c>
      <c r="F524" s="7">
        <v>0</v>
      </c>
      <c r="G524" s="8">
        <f t="shared" si="14"/>
        <v>0</v>
      </c>
      <c r="H524" s="9">
        <f t="shared" si="15"/>
        <v>0</v>
      </c>
    </row>
    <row r="525" spans="1:8" ht="16" x14ac:dyDescent="0.2">
      <c r="A525" s="10">
        <v>1818100</v>
      </c>
      <c r="B525" s="5">
        <v>5620146</v>
      </c>
      <c r="C525" s="11" t="s">
        <v>9</v>
      </c>
      <c r="D525" s="7">
        <v>0</v>
      </c>
      <c r="E525" s="7">
        <v>0</v>
      </c>
      <c r="F525" s="7">
        <v>0</v>
      </c>
      <c r="G525" s="8">
        <f t="shared" si="14"/>
        <v>0</v>
      </c>
      <c r="H525" s="9">
        <f t="shared" si="15"/>
        <v>0</v>
      </c>
    </row>
    <row r="526" spans="1:8" ht="16" x14ac:dyDescent="0.2">
      <c r="A526" s="10">
        <v>1818300</v>
      </c>
      <c r="B526" s="5">
        <v>5620167</v>
      </c>
      <c r="C526" s="11" t="s">
        <v>516</v>
      </c>
      <c r="D526" s="7">
        <v>5788900</v>
      </c>
      <c r="E526" s="7">
        <v>0</v>
      </c>
      <c r="F526" s="7">
        <v>0</v>
      </c>
      <c r="G526" s="8">
        <f t="shared" si="14"/>
        <v>0</v>
      </c>
      <c r="H526" s="9">
        <f t="shared" si="15"/>
        <v>5788900</v>
      </c>
    </row>
    <row r="527" spans="1:8" ht="16" x14ac:dyDescent="0.2">
      <c r="A527" s="10">
        <v>1818400</v>
      </c>
      <c r="B527" s="5">
        <v>5620144</v>
      </c>
      <c r="C527" s="11" t="s">
        <v>517</v>
      </c>
      <c r="D527" s="7">
        <v>188869383</v>
      </c>
      <c r="E527" s="7">
        <v>91830305</v>
      </c>
      <c r="F527" s="7">
        <v>92036208</v>
      </c>
      <c r="G527" s="8">
        <f t="shared" si="14"/>
        <v>-205903</v>
      </c>
      <c r="H527" s="9">
        <f t="shared" si="15"/>
        <v>188663480</v>
      </c>
    </row>
    <row r="528" spans="1:8" ht="16" x14ac:dyDescent="0.2">
      <c r="A528" s="10">
        <v>1818500</v>
      </c>
      <c r="B528" s="5">
        <v>5620179</v>
      </c>
      <c r="C528" s="11" t="s">
        <v>518</v>
      </c>
      <c r="D528" s="7">
        <v>13875694</v>
      </c>
      <c r="E528" s="7">
        <v>0</v>
      </c>
      <c r="F528" s="7">
        <v>0</v>
      </c>
      <c r="G528" s="8">
        <f t="shared" si="14"/>
        <v>0</v>
      </c>
      <c r="H528" s="9">
        <f t="shared" si="15"/>
        <v>13875694</v>
      </c>
    </row>
    <row r="529" spans="1:8" ht="16" x14ac:dyDescent="0.2">
      <c r="A529" s="10">
        <v>1818700</v>
      </c>
      <c r="B529" s="5">
        <v>5620187</v>
      </c>
      <c r="C529" s="11" t="s">
        <v>519</v>
      </c>
      <c r="D529" s="7">
        <v>0</v>
      </c>
      <c r="E529" s="7">
        <v>0</v>
      </c>
      <c r="F529" s="7">
        <v>0</v>
      </c>
      <c r="G529" s="8">
        <f t="shared" si="14"/>
        <v>0</v>
      </c>
      <c r="H529" s="9">
        <f t="shared" si="15"/>
        <v>0</v>
      </c>
    </row>
    <row r="530" spans="1:8" ht="16" x14ac:dyDescent="0.2">
      <c r="A530" s="10">
        <v>1819000</v>
      </c>
      <c r="B530" s="5">
        <v>5620168</v>
      </c>
      <c r="C530" s="11" t="s">
        <v>520</v>
      </c>
      <c r="D530" s="7">
        <v>0</v>
      </c>
      <c r="E530" s="7">
        <v>0</v>
      </c>
      <c r="F530" s="7">
        <v>0</v>
      </c>
      <c r="G530" s="8">
        <f t="shared" si="14"/>
        <v>0</v>
      </c>
      <c r="H530" s="9">
        <f t="shared" si="15"/>
        <v>0</v>
      </c>
    </row>
    <row r="531" spans="1:8" ht="16" x14ac:dyDescent="0.2">
      <c r="A531" s="10">
        <v>1819050</v>
      </c>
      <c r="B531" s="5">
        <v>5620050</v>
      </c>
      <c r="C531" s="11" t="s">
        <v>521</v>
      </c>
      <c r="D531" s="7">
        <v>293574</v>
      </c>
      <c r="E531" s="7">
        <v>500000</v>
      </c>
      <c r="F531" s="7">
        <v>19800</v>
      </c>
      <c r="G531" s="8">
        <f t="shared" si="14"/>
        <v>480200</v>
      </c>
      <c r="H531" s="9">
        <f t="shared" si="15"/>
        <v>773774</v>
      </c>
    </row>
    <row r="532" spans="1:8" ht="16" x14ac:dyDescent="0.2">
      <c r="A532" s="10">
        <v>1819100</v>
      </c>
      <c r="B532" s="5">
        <v>5620010</v>
      </c>
      <c r="C532" s="11" t="s">
        <v>522</v>
      </c>
      <c r="D532" s="7">
        <v>4890882</v>
      </c>
      <c r="E532" s="7">
        <v>14000000</v>
      </c>
      <c r="F532" s="7">
        <v>11917520</v>
      </c>
      <c r="G532" s="8">
        <f t="shared" si="14"/>
        <v>2082480</v>
      </c>
      <c r="H532" s="9">
        <f t="shared" si="15"/>
        <v>6973362</v>
      </c>
    </row>
    <row r="533" spans="1:8" ht="16" x14ac:dyDescent="0.2">
      <c r="A533" s="10">
        <v>1819200</v>
      </c>
      <c r="B533" s="5">
        <v>5620144</v>
      </c>
      <c r="C533" s="11" t="s">
        <v>523</v>
      </c>
      <c r="D533" s="7">
        <v>0</v>
      </c>
      <c r="E533" s="7">
        <v>921280946</v>
      </c>
      <c r="F533" s="7">
        <v>542551698</v>
      </c>
      <c r="G533" s="8">
        <f t="shared" si="14"/>
        <v>378729248</v>
      </c>
      <c r="H533" s="9">
        <f t="shared" si="15"/>
        <v>378729248</v>
      </c>
    </row>
    <row r="534" spans="1:8" ht="16" x14ac:dyDescent="0.2">
      <c r="A534" s="10">
        <v>1819400</v>
      </c>
      <c r="B534" s="5">
        <v>5620185</v>
      </c>
      <c r="C534" s="11" t="s">
        <v>524</v>
      </c>
      <c r="D534" s="7">
        <v>0</v>
      </c>
      <c r="E534" s="7">
        <v>0</v>
      </c>
      <c r="F534" s="7">
        <v>0</v>
      </c>
      <c r="G534" s="8">
        <f t="shared" si="14"/>
        <v>0</v>
      </c>
      <c r="H534" s="9">
        <f t="shared" si="15"/>
        <v>0</v>
      </c>
    </row>
    <row r="535" spans="1:8" ht="16" x14ac:dyDescent="0.2">
      <c r="A535" s="10">
        <v>1819500</v>
      </c>
      <c r="B535" s="5">
        <v>5620950</v>
      </c>
      <c r="C535" s="11" t="s">
        <v>525</v>
      </c>
      <c r="D535" s="7">
        <v>0</v>
      </c>
      <c r="E535" s="7">
        <v>0</v>
      </c>
      <c r="F535" s="7">
        <v>0</v>
      </c>
      <c r="G535" s="8">
        <f t="shared" si="14"/>
        <v>0</v>
      </c>
      <c r="H535" s="9">
        <f t="shared" si="15"/>
        <v>0</v>
      </c>
    </row>
    <row r="536" spans="1:8" ht="16" x14ac:dyDescent="0.2">
      <c r="A536" s="10">
        <v>1819700</v>
      </c>
      <c r="B536" s="5">
        <v>5620174</v>
      </c>
      <c r="C536" s="11" t="s">
        <v>9</v>
      </c>
      <c r="D536" s="7">
        <v>0</v>
      </c>
      <c r="E536" s="7">
        <v>0</v>
      </c>
      <c r="F536" s="7">
        <v>0</v>
      </c>
      <c r="G536" s="8">
        <f t="shared" si="14"/>
        <v>0</v>
      </c>
      <c r="H536" s="9">
        <f t="shared" si="15"/>
        <v>0</v>
      </c>
    </row>
    <row r="537" spans="1:8" ht="16" x14ac:dyDescent="0.2">
      <c r="A537" s="10">
        <v>1819900</v>
      </c>
      <c r="B537" s="5">
        <v>5620144</v>
      </c>
      <c r="C537" s="11" t="s">
        <v>9</v>
      </c>
      <c r="D537" s="7">
        <v>0</v>
      </c>
      <c r="E537" s="7">
        <v>0</v>
      </c>
      <c r="F537" s="7">
        <v>0</v>
      </c>
      <c r="G537" s="8">
        <f t="shared" si="14"/>
        <v>0</v>
      </c>
      <c r="H537" s="9">
        <f t="shared" si="15"/>
        <v>0</v>
      </c>
    </row>
    <row r="538" spans="1:8" ht="16" x14ac:dyDescent="0.2">
      <c r="A538" s="10">
        <v>1825400</v>
      </c>
      <c r="B538" s="5">
        <v>5620141</v>
      </c>
      <c r="C538" s="11" t="s">
        <v>526</v>
      </c>
      <c r="D538" s="7">
        <v>36575</v>
      </c>
      <c r="E538" s="7">
        <v>0</v>
      </c>
      <c r="F538" s="7">
        <v>0</v>
      </c>
      <c r="G538" s="8">
        <f t="shared" si="14"/>
        <v>0</v>
      </c>
      <c r="H538" s="9">
        <f t="shared" si="15"/>
        <v>36575</v>
      </c>
    </row>
    <row r="539" spans="1:8" ht="16" x14ac:dyDescent="0.2">
      <c r="A539" s="10">
        <v>1825500</v>
      </c>
      <c r="B539" s="5">
        <v>5620169</v>
      </c>
      <c r="C539" s="11" t="s">
        <v>527</v>
      </c>
      <c r="D539" s="7">
        <v>0</v>
      </c>
      <c r="E539" s="7">
        <v>0</v>
      </c>
      <c r="F539" s="7">
        <v>0</v>
      </c>
      <c r="G539" s="8">
        <f t="shared" si="14"/>
        <v>0</v>
      </c>
      <c r="H539" s="9">
        <f t="shared" si="15"/>
        <v>0</v>
      </c>
    </row>
    <row r="540" spans="1:8" ht="16" x14ac:dyDescent="0.2">
      <c r="A540" s="10">
        <v>1825600</v>
      </c>
      <c r="B540" s="5">
        <v>5620170</v>
      </c>
      <c r="C540" s="11" t="s">
        <v>528</v>
      </c>
      <c r="D540" s="7">
        <v>70869905</v>
      </c>
      <c r="E540" s="7">
        <v>39276258</v>
      </c>
      <c r="F540" s="7">
        <v>10936898</v>
      </c>
      <c r="G540" s="8">
        <f t="shared" si="14"/>
        <v>28339360</v>
      </c>
      <c r="H540" s="9">
        <f t="shared" si="15"/>
        <v>99209265</v>
      </c>
    </row>
    <row r="541" spans="1:8" ht="16" x14ac:dyDescent="0.2">
      <c r="A541" s="10">
        <v>1825601</v>
      </c>
      <c r="B541" s="5">
        <v>5620601</v>
      </c>
      <c r="C541" s="11" t="s">
        <v>529</v>
      </c>
      <c r="D541" s="7">
        <v>70608473</v>
      </c>
      <c r="E541" s="7">
        <v>91350665</v>
      </c>
      <c r="F541" s="7">
        <v>88208701</v>
      </c>
      <c r="G541" s="8">
        <f t="shared" si="14"/>
        <v>3141964</v>
      </c>
      <c r="H541" s="9">
        <f t="shared" si="15"/>
        <v>73750437</v>
      </c>
    </row>
    <row r="542" spans="1:8" ht="16" x14ac:dyDescent="0.2">
      <c r="A542" s="10">
        <v>1825700</v>
      </c>
      <c r="B542" s="5">
        <v>5620173</v>
      </c>
      <c r="C542" s="11" t="s">
        <v>530</v>
      </c>
      <c r="D542" s="7">
        <v>1952755</v>
      </c>
      <c r="E542" s="7">
        <v>0</v>
      </c>
      <c r="F542" s="7">
        <v>0</v>
      </c>
      <c r="G542" s="8">
        <f t="shared" si="14"/>
        <v>0</v>
      </c>
      <c r="H542" s="9">
        <f t="shared" si="15"/>
        <v>1952755</v>
      </c>
    </row>
    <row r="543" spans="1:8" ht="16" x14ac:dyDescent="0.2">
      <c r="A543" s="10">
        <v>1825800</v>
      </c>
      <c r="B543" s="5">
        <v>5620178</v>
      </c>
      <c r="C543" s="11" t="s">
        <v>531</v>
      </c>
      <c r="D543" s="7">
        <v>202168108</v>
      </c>
      <c r="E543" s="7">
        <v>171603001</v>
      </c>
      <c r="F543" s="7">
        <v>156472358</v>
      </c>
      <c r="G543" s="8">
        <f t="shared" si="14"/>
        <v>15130643</v>
      </c>
      <c r="H543" s="9">
        <f t="shared" si="15"/>
        <v>217298751</v>
      </c>
    </row>
    <row r="544" spans="1:8" ht="16" x14ac:dyDescent="0.2">
      <c r="A544" s="10">
        <v>1825900</v>
      </c>
      <c r="B544" s="5">
        <v>5620184</v>
      </c>
      <c r="C544" s="11" t="s">
        <v>532</v>
      </c>
      <c r="D544" s="7">
        <v>0</v>
      </c>
      <c r="E544" s="7">
        <v>0</v>
      </c>
      <c r="F544" s="7">
        <v>0</v>
      </c>
      <c r="G544" s="8">
        <f t="shared" ref="G544:G609" si="16">E544-F544</f>
        <v>0</v>
      </c>
      <c r="H544" s="9">
        <f t="shared" ref="H544:H609" si="17">D544+G544</f>
        <v>0</v>
      </c>
    </row>
    <row r="545" spans="1:8" ht="16" x14ac:dyDescent="0.2">
      <c r="A545" s="10">
        <v>1826000</v>
      </c>
      <c r="B545" s="5">
        <v>5620145</v>
      </c>
      <c r="C545" s="11" t="s">
        <v>9</v>
      </c>
      <c r="D545" s="7">
        <v>0</v>
      </c>
      <c r="E545" s="7">
        <v>0</v>
      </c>
      <c r="F545" s="7">
        <v>0</v>
      </c>
      <c r="G545" s="8">
        <f t="shared" si="16"/>
        <v>0</v>
      </c>
      <c r="H545" s="9">
        <f t="shared" si="17"/>
        <v>0</v>
      </c>
    </row>
    <row r="546" spans="1:8" ht="16" x14ac:dyDescent="0.2">
      <c r="A546" s="10">
        <v>1839200</v>
      </c>
      <c r="B546" s="5"/>
      <c r="C546" s="11" t="s">
        <v>9</v>
      </c>
      <c r="D546" s="7">
        <v>0</v>
      </c>
      <c r="E546" s="7">
        <v>66476439</v>
      </c>
      <c r="F546" s="7">
        <f>0+66476439</f>
        <v>66476439</v>
      </c>
      <c r="G546" s="8">
        <f t="shared" si="16"/>
        <v>0</v>
      </c>
      <c r="H546" s="9">
        <f t="shared" si="17"/>
        <v>0</v>
      </c>
    </row>
    <row r="547" spans="1:8" ht="16" x14ac:dyDescent="0.2">
      <c r="A547" s="10">
        <v>1830000</v>
      </c>
      <c r="B547" s="5">
        <v>1550000</v>
      </c>
      <c r="C547" s="11" t="s">
        <v>533</v>
      </c>
      <c r="D547" s="7">
        <v>0</v>
      </c>
      <c r="E547" s="7">
        <v>0</v>
      </c>
      <c r="F547" s="7">
        <v>0</v>
      </c>
      <c r="G547" s="8">
        <f t="shared" si="16"/>
        <v>0</v>
      </c>
      <c r="H547" s="9">
        <f t="shared" si="17"/>
        <v>0</v>
      </c>
    </row>
    <row r="548" spans="1:8" ht="16" x14ac:dyDescent="0.2">
      <c r="A548" s="10">
        <v>1830100</v>
      </c>
      <c r="B548" s="5">
        <v>1550100</v>
      </c>
      <c r="C548" s="11" t="s">
        <v>534</v>
      </c>
      <c r="D548" s="7">
        <v>-66028439</v>
      </c>
      <c r="E548" s="7">
        <v>42787444</v>
      </c>
      <c r="F548" s="7">
        <v>0</v>
      </c>
      <c r="G548" s="8">
        <f t="shared" si="16"/>
        <v>42787444</v>
      </c>
      <c r="H548" s="9">
        <f t="shared" si="17"/>
        <v>-23240995</v>
      </c>
    </row>
    <row r="549" spans="1:8" ht="16" x14ac:dyDescent="0.2">
      <c r="A549" s="10">
        <v>1830200</v>
      </c>
      <c r="B549" s="5">
        <v>1556000</v>
      </c>
      <c r="C549" s="11" t="s">
        <v>535</v>
      </c>
      <c r="D549" s="7">
        <v>0</v>
      </c>
      <c r="E549" s="7">
        <v>0</v>
      </c>
      <c r="F549" s="7">
        <v>0</v>
      </c>
      <c r="G549" s="8">
        <f t="shared" si="16"/>
        <v>0</v>
      </c>
      <c r="H549" s="9">
        <f t="shared" si="17"/>
        <v>0</v>
      </c>
    </row>
    <row r="550" spans="1:8" ht="16" x14ac:dyDescent="0.2">
      <c r="A550" s="10">
        <v>1830300</v>
      </c>
      <c r="B550" s="5">
        <v>1556010</v>
      </c>
      <c r="C550" s="11" t="s">
        <v>536</v>
      </c>
      <c r="D550" s="7">
        <v>0</v>
      </c>
      <c r="E550" s="7">
        <v>0</v>
      </c>
      <c r="F550" s="7">
        <v>0</v>
      </c>
      <c r="G550" s="8">
        <f t="shared" si="16"/>
        <v>0</v>
      </c>
      <c r="H550" s="9">
        <f t="shared" si="17"/>
        <v>0</v>
      </c>
    </row>
    <row r="551" spans="1:8" ht="16" x14ac:dyDescent="0.2">
      <c r="A551" s="10">
        <v>1830400</v>
      </c>
      <c r="B551" s="5">
        <v>1556020</v>
      </c>
      <c r="C551" s="11" t="s">
        <v>537</v>
      </c>
      <c r="D551" s="7">
        <v>0</v>
      </c>
      <c r="E551" s="7">
        <v>0</v>
      </c>
      <c r="F551" s="7">
        <v>0</v>
      </c>
      <c r="G551" s="8">
        <f t="shared" si="16"/>
        <v>0</v>
      </c>
      <c r="H551" s="9">
        <f t="shared" si="17"/>
        <v>0</v>
      </c>
    </row>
    <row r="552" spans="1:8" ht="16" x14ac:dyDescent="0.2">
      <c r="A552" s="10">
        <v>2000000</v>
      </c>
      <c r="B552" s="5">
        <v>2008000</v>
      </c>
      <c r="C552" s="11" t="s">
        <v>538</v>
      </c>
      <c r="D552" s="7">
        <v>-137987637</v>
      </c>
      <c r="E552" s="7">
        <v>0</v>
      </c>
      <c r="F552" s="7">
        <v>0</v>
      </c>
      <c r="G552" s="8">
        <f t="shared" si="16"/>
        <v>0</v>
      </c>
      <c r="H552" s="9">
        <f t="shared" si="17"/>
        <v>-137987637</v>
      </c>
    </row>
    <row r="553" spans="1:8" ht="16" x14ac:dyDescent="0.2">
      <c r="A553" s="10">
        <v>2000100</v>
      </c>
      <c r="B553" s="5">
        <v>2000000</v>
      </c>
      <c r="C553" s="11" t="s">
        <v>539</v>
      </c>
      <c r="D553" s="7">
        <v>137987637</v>
      </c>
      <c r="E553" s="7">
        <v>0</v>
      </c>
      <c r="F553" s="7">
        <v>0</v>
      </c>
      <c r="G553" s="8">
        <f t="shared" si="16"/>
        <v>0</v>
      </c>
      <c r="H553" s="9">
        <f t="shared" si="17"/>
        <v>137987637</v>
      </c>
    </row>
    <row r="554" spans="1:8" ht="16" x14ac:dyDescent="0.2">
      <c r="A554" s="10">
        <v>2000200</v>
      </c>
      <c r="B554" s="5">
        <v>2013000</v>
      </c>
      <c r="C554" s="11" t="s">
        <v>540</v>
      </c>
      <c r="D554" s="7">
        <v>3894000</v>
      </c>
      <c r="E554" s="7">
        <v>0</v>
      </c>
      <c r="F554" s="7">
        <v>0</v>
      </c>
      <c r="G554" s="8">
        <f t="shared" si="16"/>
        <v>0</v>
      </c>
      <c r="H554" s="9">
        <f t="shared" si="17"/>
        <v>3894000</v>
      </c>
    </row>
    <row r="555" spans="1:8" ht="16" x14ac:dyDescent="0.2">
      <c r="A555" s="18">
        <v>2002018</v>
      </c>
      <c r="B555" s="11">
        <v>2018000</v>
      </c>
      <c r="C555" s="11" t="s">
        <v>541</v>
      </c>
      <c r="D555" s="7">
        <v>-3894000</v>
      </c>
      <c r="E555" s="7">
        <v>0</v>
      </c>
      <c r="F555" s="7">
        <v>0</v>
      </c>
      <c r="G555" s="8">
        <f t="shared" si="16"/>
        <v>0</v>
      </c>
      <c r="H555" s="9">
        <f t="shared" si="17"/>
        <v>-3894000</v>
      </c>
    </row>
    <row r="556" spans="1:8" ht="16" x14ac:dyDescent="0.2">
      <c r="A556" s="18">
        <v>2002019</v>
      </c>
      <c r="B556" s="11">
        <v>2189010</v>
      </c>
      <c r="C556" s="11" t="s">
        <v>542</v>
      </c>
      <c r="D556" s="7">
        <v>-58544339</v>
      </c>
      <c r="E556" s="7">
        <v>0</v>
      </c>
      <c r="F556" s="7">
        <v>0</v>
      </c>
      <c r="G556" s="8">
        <f t="shared" si="16"/>
        <v>0</v>
      </c>
      <c r="H556" s="9">
        <f t="shared" si="17"/>
        <v>-58544339</v>
      </c>
    </row>
    <row r="557" spans="1:8" ht="16" x14ac:dyDescent="0.2">
      <c r="A557" s="18">
        <v>2010000</v>
      </c>
      <c r="B557" s="11">
        <v>4680006</v>
      </c>
      <c r="C557" s="11" t="s">
        <v>543</v>
      </c>
      <c r="D557" s="7">
        <v>0</v>
      </c>
      <c r="E557" s="7">
        <v>0</v>
      </c>
      <c r="F557" s="7">
        <v>0</v>
      </c>
      <c r="G557" s="8">
        <f t="shared" si="16"/>
        <v>0</v>
      </c>
      <c r="H557" s="9">
        <f t="shared" si="17"/>
        <v>0</v>
      </c>
    </row>
    <row r="558" spans="1:8" ht="16" x14ac:dyDescent="0.2">
      <c r="A558" s="10">
        <v>2010100</v>
      </c>
      <c r="B558" s="5">
        <v>4680007</v>
      </c>
      <c r="C558" s="11" t="s">
        <v>544</v>
      </c>
      <c r="D558" s="7">
        <v>0</v>
      </c>
      <c r="E558" s="7">
        <v>9037856</v>
      </c>
      <c r="F558" s="7">
        <v>9037856</v>
      </c>
      <c r="G558" s="8">
        <f t="shared" si="16"/>
        <v>0</v>
      </c>
      <c r="H558" s="9">
        <f t="shared" si="17"/>
        <v>0</v>
      </c>
    </row>
    <row r="559" spans="1:8" ht="16" x14ac:dyDescent="0.2">
      <c r="A559" s="10">
        <v>2010101</v>
      </c>
      <c r="B559" s="5">
        <v>4680238</v>
      </c>
      <c r="C559" s="11" t="s">
        <v>545</v>
      </c>
      <c r="D559" s="7">
        <v>0</v>
      </c>
      <c r="E559" s="7">
        <v>0</v>
      </c>
      <c r="F559" s="7">
        <v>0</v>
      </c>
      <c r="G559" s="8">
        <f t="shared" si="16"/>
        <v>0</v>
      </c>
      <c r="H559" s="9">
        <f t="shared" si="17"/>
        <v>0</v>
      </c>
    </row>
    <row r="560" spans="1:8" ht="16" x14ac:dyDescent="0.2">
      <c r="A560" s="10">
        <v>2010102</v>
      </c>
      <c r="B560" s="5">
        <v>4680102</v>
      </c>
      <c r="C560" s="11" t="s">
        <v>546</v>
      </c>
      <c r="D560" s="7">
        <v>8786700</v>
      </c>
      <c r="E560" s="7">
        <v>5754000</v>
      </c>
      <c r="F560" s="7">
        <v>14540700</v>
      </c>
      <c r="G560" s="8">
        <f t="shared" si="16"/>
        <v>-8786700</v>
      </c>
      <c r="H560" s="9">
        <f t="shared" si="17"/>
        <v>0</v>
      </c>
    </row>
    <row r="561" spans="1:8" ht="16" x14ac:dyDescent="0.2">
      <c r="A561" s="10">
        <v>2010103</v>
      </c>
      <c r="B561" s="5">
        <v>4680010</v>
      </c>
      <c r="C561" s="11" t="s">
        <v>547</v>
      </c>
      <c r="D561" s="7">
        <v>0</v>
      </c>
      <c r="E561" s="7">
        <v>0</v>
      </c>
      <c r="F561" s="7">
        <v>0</v>
      </c>
      <c r="G561" s="8">
        <f t="shared" si="16"/>
        <v>0</v>
      </c>
      <c r="H561" s="9">
        <f t="shared" si="17"/>
        <v>0</v>
      </c>
    </row>
    <row r="562" spans="1:8" ht="16" x14ac:dyDescent="0.2">
      <c r="A562" s="10">
        <v>2010104</v>
      </c>
      <c r="B562" s="5">
        <v>4680004</v>
      </c>
      <c r="C562" s="11" t="s">
        <v>548</v>
      </c>
      <c r="D562" s="7">
        <v>0</v>
      </c>
      <c r="E562" s="7">
        <v>5075000</v>
      </c>
      <c r="F562" s="7">
        <v>5075000</v>
      </c>
      <c r="G562" s="8">
        <f t="shared" si="16"/>
        <v>0</v>
      </c>
      <c r="H562" s="9">
        <f t="shared" si="17"/>
        <v>0</v>
      </c>
    </row>
    <row r="563" spans="1:8" ht="16" x14ac:dyDescent="0.2">
      <c r="A563" s="10">
        <v>2010200</v>
      </c>
      <c r="B563" s="5">
        <v>4680011</v>
      </c>
      <c r="C563" s="11" t="s">
        <v>549</v>
      </c>
      <c r="D563" s="7">
        <v>0</v>
      </c>
      <c r="E563" s="7">
        <v>0</v>
      </c>
      <c r="F563" s="7">
        <v>0</v>
      </c>
      <c r="G563" s="8">
        <f t="shared" si="16"/>
        <v>0</v>
      </c>
      <c r="H563" s="9">
        <f t="shared" si="17"/>
        <v>0</v>
      </c>
    </row>
    <row r="564" spans="1:8" ht="16" x14ac:dyDescent="0.2">
      <c r="A564" s="10">
        <v>2010201</v>
      </c>
      <c r="B564" s="5">
        <v>4360100</v>
      </c>
      <c r="C564" s="11" t="s">
        <v>550</v>
      </c>
      <c r="D564" s="7">
        <v>0</v>
      </c>
      <c r="E564" s="7">
        <v>109258984</v>
      </c>
      <c r="F564" s="7">
        <v>109258984</v>
      </c>
      <c r="G564" s="8">
        <f t="shared" si="16"/>
        <v>0</v>
      </c>
      <c r="H564" s="9">
        <f t="shared" si="17"/>
        <v>0</v>
      </c>
    </row>
    <row r="565" spans="1:8" ht="16" x14ac:dyDescent="0.2">
      <c r="A565" s="10">
        <v>2010203</v>
      </c>
      <c r="B565" s="5">
        <v>4680240</v>
      </c>
      <c r="C565" s="11" t="s">
        <v>551</v>
      </c>
      <c r="D565" s="7">
        <v>0</v>
      </c>
      <c r="E565" s="7">
        <v>0</v>
      </c>
      <c r="F565" s="7">
        <v>0</v>
      </c>
      <c r="G565" s="8">
        <f t="shared" si="16"/>
        <v>0</v>
      </c>
      <c r="H565" s="9">
        <f t="shared" si="17"/>
        <v>0</v>
      </c>
    </row>
    <row r="566" spans="1:8" ht="16" x14ac:dyDescent="0.2">
      <c r="A566" s="10">
        <v>2010204</v>
      </c>
      <c r="B566" s="5">
        <v>4680241</v>
      </c>
      <c r="C566" s="11" t="s">
        <v>552</v>
      </c>
      <c r="D566" s="7">
        <v>2610000</v>
      </c>
      <c r="E566" s="7">
        <v>0</v>
      </c>
      <c r="F566" s="7">
        <v>0</v>
      </c>
      <c r="G566" s="8">
        <f t="shared" si="16"/>
        <v>0</v>
      </c>
      <c r="H566" s="9">
        <f t="shared" si="17"/>
        <v>2610000</v>
      </c>
    </row>
    <row r="567" spans="1:8" ht="16" x14ac:dyDescent="0.2">
      <c r="A567" s="10">
        <v>2010205</v>
      </c>
      <c r="B567" s="5">
        <v>4680350</v>
      </c>
      <c r="C567" s="11" t="s">
        <v>553</v>
      </c>
      <c r="D567" s="7">
        <v>-2647068</v>
      </c>
      <c r="E567" s="7">
        <v>16061149</v>
      </c>
      <c r="F567" s="7">
        <v>13414081</v>
      </c>
      <c r="G567" s="8">
        <f t="shared" si="16"/>
        <v>2647068</v>
      </c>
      <c r="H567" s="9">
        <f t="shared" si="17"/>
        <v>0</v>
      </c>
    </row>
    <row r="568" spans="1:8" ht="16" x14ac:dyDescent="0.2">
      <c r="A568" s="10">
        <v>2010300</v>
      </c>
      <c r="B568" s="5">
        <v>4680242</v>
      </c>
      <c r="C568" s="11" t="s">
        <v>554</v>
      </c>
      <c r="D568" s="7">
        <v>0</v>
      </c>
      <c r="E568" s="7">
        <v>520800</v>
      </c>
      <c r="F568" s="7">
        <v>520800</v>
      </c>
      <c r="G568" s="8">
        <f t="shared" si="16"/>
        <v>0</v>
      </c>
      <c r="H568" s="9">
        <f t="shared" si="17"/>
        <v>0</v>
      </c>
    </row>
    <row r="569" spans="1:8" ht="16" x14ac:dyDescent="0.2">
      <c r="A569" s="10">
        <v>2010301</v>
      </c>
      <c r="B569" s="5">
        <v>4680243</v>
      </c>
      <c r="C569" s="11" t="s">
        <v>555</v>
      </c>
      <c r="D569" s="7">
        <v>0</v>
      </c>
      <c r="E569" s="7">
        <v>0</v>
      </c>
      <c r="F569" s="7">
        <v>0</v>
      </c>
      <c r="G569" s="8">
        <f t="shared" si="16"/>
        <v>0</v>
      </c>
      <c r="H569" s="9">
        <f t="shared" si="17"/>
        <v>0</v>
      </c>
    </row>
    <row r="570" spans="1:8" ht="16" x14ac:dyDescent="0.2">
      <c r="A570" s="10">
        <v>2010302</v>
      </c>
      <c r="B570" s="5">
        <v>4680244</v>
      </c>
      <c r="C570" s="11" t="s">
        <v>556</v>
      </c>
      <c r="D570" s="7">
        <v>0</v>
      </c>
      <c r="E570" s="7">
        <v>1512000</v>
      </c>
      <c r="F570" s="7">
        <v>1512000</v>
      </c>
      <c r="G570" s="8">
        <f t="shared" si="16"/>
        <v>0</v>
      </c>
      <c r="H570" s="9">
        <f t="shared" si="17"/>
        <v>0</v>
      </c>
    </row>
    <row r="571" spans="1:8" ht="16" x14ac:dyDescent="0.2">
      <c r="A571" s="10">
        <v>2010303</v>
      </c>
      <c r="B571" s="5">
        <v>4680245</v>
      </c>
      <c r="C571" s="11" t="s">
        <v>557</v>
      </c>
      <c r="D571" s="7">
        <v>0</v>
      </c>
      <c r="E571" s="7">
        <v>696000</v>
      </c>
      <c r="F571" s="7">
        <v>696000</v>
      </c>
      <c r="G571" s="8">
        <f t="shared" si="16"/>
        <v>0</v>
      </c>
      <c r="H571" s="9">
        <f t="shared" si="17"/>
        <v>0</v>
      </c>
    </row>
    <row r="572" spans="1:8" ht="16" x14ac:dyDescent="0.2">
      <c r="A572" s="10">
        <v>2010304</v>
      </c>
      <c r="B572" s="5">
        <v>4680246</v>
      </c>
      <c r="C572" s="11" t="s">
        <v>558</v>
      </c>
      <c r="D572" s="7">
        <v>0</v>
      </c>
      <c r="E572" s="7">
        <v>0</v>
      </c>
      <c r="F572" s="7">
        <v>0</v>
      </c>
      <c r="G572" s="8">
        <f t="shared" si="16"/>
        <v>0</v>
      </c>
      <c r="H572" s="9">
        <f t="shared" si="17"/>
        <v>0</v>
      </c>
    </row>
    <row r="573" spans="1:8" ht="16" x14ac:dyDescent="0.2">
      <c r="A573" s="10">
        <v>2010305</v>
      </c>
      <c r="B573" s="5">
        <v>4680305</v>
      </c>
      <c r="C573" s="11" t="s">
        <v>559</v>
      </c>
      <c r="D573" s="7">
        <v>0</v>
      </c>
      <c r="E573" s="7">
        <v>502800</v>
      </c>
      <c r="F573" s="7">
        <v>502800</v>
      </c>
      <c r="G573" s="8">
        <f t="shared" si="16"/>
        <v>0</v>
      </c>
      <c r="H573" s="9">
        <f t="shared" si="17"/>
        <v>0</v>
      </c>
    </row>
    <row r="574" spans="1:8" ht="16" x14ac:dyDescent="0.2">
      <c r="A574" s="10">
        <v>2010306</v>
      </c>
      <c r="B574" s="5">
        <v>4680306</v>
      </c>
      <c r="C574" s="11" t="s">
        <v>560</v>
      </c>
      <c r="D574" s="7">
        <v>0</v>
      </c>
      <c r="E574" s="7">
        <v>0</v>
      </c>
      <c r="F574" s="7">
        <v>0</v>
      </c>
      <c r="G574" s="8">
        <f t="shared" si="16"/>
        <v>0</v>
      </c>
      <c r="H574" s="9">
        <f t="shared" si="17"/>
        <v>0</v>
      </c>
    </row>
    <row r="575" spans="1:8" ht="16" x14ac:dyDescent="0.2">
      <c r="A575" s="10">
        <v>2010307</v>
      </c>
      <c r="B575" s="5">
        <v>4680307</v>
      </c>
      <c r="C575" s="11" t="s">
        <v>561</v>
      </c>
      <c r="D575" s="7">
        <v>0</v>
      </c>
      <c r="E575" s="7">
        <v>0</v>
      </c>
      <c r="F575" s="7">
        <v>0</v>
      </c>
      <c r="G575" s="8">
        <f t="shared" si="16"/>
        <v>0</v>
      </c>
      <c r="H575" s="9">
        <f t="shared" si="17"/>
        <v>0</v>
      </c>
    </row>
    <row r="576" spans="1:8" ht="16" x14ac:dyDescent="0.2">
      <c r="A576" s="10">
        <v>2010400</v>
      </c>
      <c r="B576" s="5">
        <v>4680247</v>
      </c>
      <c r="C576" s="11" t="s">
        <v>562</v>
      </c>
      <c r="D576" s="7">
        <v>-1575764</v>
      </c>
      <c r="E576" s="7">
        <v>3158000</v>
      </c>
      <c r="F576" s="7">
        <v>1658000</v>
      </c>
      <c r="G576" s="8">
        <f t="shared" si="16"/>
        <v>1500000</v>
      </c>
      <c r="H576" s="9">
        <f t="shared" si="17"/>
        <v>-75764</v>
      </c>
    </row>
    <row r="577" spans="1:8" ht="16" x14ac:dyDescent="0.2">
      <c r="A577" s="10">
        <v>2010401</v>
      </c>
      <c r="B577" s="5">
        <v>4680248</v>
      </c>
      <c r="C577" s="11" t="s">
        <v>563</v>
      </c>
      <c r="D577" s="7">
        <v>-144000</v>
      </c>
      <c r="E577" s="7">
        <v>4224000</v>
      </c>
      <c r="F577" s="7">
        <v>3864000</v>
      </c>
      <c r="G577" s="8">
        <f t="shared" si="16"/>
        <v>360000</v>
      </c>
      <c r="H577" s="9">
        <f t="shared" si="17"/>
        <v>216000</v>
      </c>
    </row>
    <row r="578" spans="1:8" ht="16" x14ac:dyDescent="0.2">
      <c r="A578" s="10">
        <v>2010402</v>
      </c>
      <c r="B578" s="5">
        <v>4680249</v>
      </c>
      <c r="C578" s="11" t="s">
        <v>564</v>
      </c>
      <c r="D578" s="7">
        <v>-1302000</v>
      </c>
      <c r="E578" s="7">
        <v>4200000</v>
      </c>
      <c r="F578" s="7">
        <v>3150000</v>
      </c>
      <c r="G578" s="8">
        <f t="shared" si="16"/>
        <v>1050000</v>
      </c>
      <c r="H578" s="9">
        <f t="shared" si="17"/>
        <v>-252000</v>
      </c>
    </row>
    <row r="579" spans="1:8" ht="16" x14ac:dyDescent="0.2">
      <c r="A579" s="10">
        <v>2010403</v>
      </c>
      <c r="B579" s="5">
        <v>4680250</v>
      </c>
      <c r="C579" s="11" t="s">
        <v>565</v>
      </c>
      <c r="D579" s="7">
        <v>0</v>
      </c>
      <c r="E579" s="7">
        <v>4725000</v>
      </c>
      <c r="F579" s="7">
        <v>4725000</v>
      </c>
      <c r="G579" s="8">
        <f t="shared" si="16"/>
        <v>0</v>
      </c>
      <c r="H579" s="9">
        <f t="shared" si="17"/>
        <v>0</v>
      </c>
    </row>
    <row r="580" spans="1:8" ht="16" x14ac:dyDescent="0.2">
      <c r="A580" s="10">
        <v>2010404</v>
      </c>
      <c r="B580" s="5">
        <v>4680251</v>
      </c>
      <c r="C580" s="11" t="s">
        <v>566</v>
      </c>
      <c r="D580" s="7">
        <v>-433225</v>
      </c>
      <c r="E580" s="7">
        <v>3000000</v>
      </c>
      <c r="F580" s="7">
        <v>3000000</v>
      </c>
      <c r="G580" s="8">
        <f t="shared" si="16"/>
        <v>0</v>
      </c>
      <c r="H580" s="9">
        <f t="shared" si="17"/>
        <v>-433225</v>
      </c>
    </row>
    <row r="581" spans="1:8" ht="16" x14ac:dyDescent="0.2">
      <c r="A581" s="10">
        <v>2010405</v>
      </c>
      <c r="B581" s="5">
        <v>4680252</v>
      </c>
      <c r="C581" s="11" t="s">
        <v>567</v>
      </c>
      <c r="D581" s="7">
        <v>-36000</v>
      </c>
      <c r="E581" s="7">
        <v>4200000</v>
      </c>
      <c r="F581" s="7">
        <v>4200000</v>
      </c>
      <c r="G581" s="8">
        <f t="shared" si="16"/>
        <v>0</v>
      </c>
      <c r="H581" s="9">
        <f t="shared" si="17"/>
        <v>-36000</v>
      </c>
    </row>
    <row r="582" spans="1:8" ht="16" x14ac:dyDescent="0.2">
      <c r="A582" s="10">
        <v>2010406</v>
      </c>
      <c r="B582" s="5">
        <v>4680253</v>
      </c>
      <c r="C582" s="11" t="s">
        <v>568</v>
      </c>
      <c r="D582" s="7">
        <v>0</v>
      </c>
      <c r="E582" s="7">
        <v>13860000</v>
      </c>
      <c r="F582" s="7">
        <v>13860000</v>
      </c>
      <c r="G582" s="8">
        <f t="shared" si="16"/>
        <v>0</v>
      </c>
      <c r="H582" s="9">
        <f t="shared" si="17"/>
        <v>0</v>
      </c>
    </row>
    <row r="583" spans="1:8" ht="16" x14ac:dyDescent="0.2">
      <c r="A583" s="10">
        <v>2010407</v>
      </c>
      <c r="B583" s="5">
        <v>4680026</v>
      </c>
      <c r="C583" s="11" t="s">
        <v>569</v>
      </c>
      <c r="D583" s="7">
        <v>-645000</v>
      </c>
      <c r="E583" s="7">
        <v>4311000</v>
      </c>
      <c r="F583" s="7">
        <v>4311000</v>
      </c>
      <c r="G583" s="8">
        <f t="shared" si="16"/>
        <v>0</v>
      </c>
      <c r="H583" s="9">
        <f t="shared" si="17"/>
        <v>-645000</v>
      </c>
    </row>
    <row r="584" spans="1:8" ht="16" x14ac:dyDescent="0.2">
      <c r="A584" s="10">
        <v>2010408</v>
      </c>
      <c r="B584" s="5">
        <v>4680027</v>
      </c>
      <c r="C584" s="11" t="s">
        <v>570</v>
      </c>
      <c r="D584" s="7">
        <v>0</v>
      </c>
      <c r="E584" s="7">
        <v>0</v>
      </c>
      <c r="F584" s="7">
        <v>0</v>
      </c>
      <c r="G584" s="8">
        <f t="shared" si="16"/>
        <v>0</v>
      </c>
      <c r="H584" s="9">
        <f t="shared" si="17"/>
        <v>0</v>
      </c>
    </row>
    <row r="585" spans="1:8" ht="16" x14ac:dyDescent="0.2">
      <c r="A585" s="10">
        <v>2010409</v>
      </c>
      <c r="B585" s="5">
        <v>4680255</v>
      </c>
      <c r="C585" s="11" t="s">
        <v>571</v>
      </c>
      <c r="D585" s="7">
        <v>0</v>
      </c>
      <c r="E585" s="7">
        <v>0</v>
      </c>
      <c r="F585" s="7">
        <v>0</v>
      </c>
      <c r="G585" s="8">
        <f t="shared" si="16"/>
        <v>0</v>
      </c>
      <c r="H585" s="9">
        <f t="shared" si="17"/>
        <v>0</v>
      </c>
    </row>
    <row r="586" spans="1:8" ht="16" x14ac:dyDescent="0.2">
      <c r="A586" s="10">
        <v>2010410</v>
      </c>
      <c r="B586" s="5">
        <v>4680268</v>
      </c>
      <c r="C586" s="11" t="s">
        <v>572</v>
      </c>
      <c r="D586" s="7">
        <v>0</v>
      </c>
      <c r="E586" s="7">
        <v>0</v>
      </c>
      <c r="F586" s="7">
        <v>0</v>
      </c>
      <c r="G586" s="8">
        <f t="shared" si="16"/>
        <v>0</v>
      </c>
      <c r="H586" s="9">
        <f t="shared" si="17"/>
        <v>0</v>
      </c>
    </row>
    <row r="587" spans="1:8" ht="16" x14ac:dyDescent="0.2">
      <c r="A587" s="10">
        <v>2010411</v>
      </c>
      <c r="B587" s="5">
        <v>4680041</v>
      </c>
      <c r="C587" s="11" t="s">
        <v>573</v>
      </c>
      <c r="D587" s="7">
        <v>0</v>
      </c>
      <c r="E587" s="7">
        <v>0</v>
      </c>
      <c r="F587" s="7">
        <v>0</v>
      </c>
      <c r="G587" s="8">
        <f t="shared" si="16"/>
        <v>0</v>
      </c>
      <c r="H587" s="9">
        <f t="shared" si="17"/>
        <v>0</v>
      </c>
    </row>
    <row r="588" spans="1:8" ht="16" x14ac:dyDescent="0.2">
      <c r="A588" s="10">
        <v>2010412</v>
      </c>
      <c r="B588" s="5">
        <v>4680042</v>
      </c>
      <c r="C588" s="11" t="s">
        <v>574</v>
      </c>
      <c r="D588" s="7">
        <v>0</v>
      </c>
      <c r="E588" s="7">
        <v>0</v>
      </c>
      <c r="F588" s="7">
        <v>0</v>
      </c>
      <c r="G588" s="8">
        <f t="shared" si="16"/>
        <v>0</v>
      </c>
      <c r="H588" s="9">
        <f t="shared" si="17"/>
        <v>0</v>
      </c>
    </row>
    <row r="589" spans="1:8" ht="16" x14ac:dyDescent="0.2">
      <c r="A589" s="10">
        <v>2010413</v>
      </c>
      <c r="B589" s="5">
        <v>4680043</v>
      </c>
      <c r="C589" s="11" t="s">
        <v>575</v>
      </c>
      <c r="D589" s="7">
        <v>0</v>
      </c>
      <c r="E589" s="7">
        <v>0</v>
      </c>
      <c r="F589" s="7">
        <v>0</v>
      </c>
      <c r="G589" s="8">
        <f t="shared" si="16"/>
        <v>0</v>
      </c>
      <c r="H589" s="9">
        <f t="shared" si="17"/>
        <v>0</v>
      </c>
    </row>
    <row r="590" spans="1:8" ht="16" x14ac:dyDescent="0.2">
      <c r="A590" s="10">
        <v>2010414</v>
      </c>
      <c r="B590" s="5">
        <v>4680044</v>
      </c>
      <c r="C590" s="11" t="s">
        <v>576</v>
      </c>
      <c r="D590" s="7">
        <v>0</v>
      </c>
      <c r="E590" s="7">
        <v>0</v>
      </c>
      <c r="F590" s="7">
        <v>0</v>
      </c>
      <c r="G590" s="8">
        <f t="shared" si="16"/>
        <v>0</v>
      </c>
      <c r="H590" s="9">
        <f t="shared" si="17"/>
        <v>0</v>
      </c>
    </row>
    <row r="591" spans="1:8" ht="16" x14ac:dyDescent="0.2">
      <c r="A591" s="49">
        <v>2010424</v>
      </c>
      <c r="B591" s="5">
        <v>4680424</v>
      </c>
      <c r="C591" s="53" t="s">
        <v>577</v>
      </c>
      <c r="D591" s="7">
        <v>0</v>
      </c>
      <c r="E591" s="7">
        <v>9280000</v>
      </c>
      <c r="F591" s="7">
        <v>9280000</v>
      </c>
      <c r="G591" s="8">
        <f t="shared" si="16"/>
        <v>0</v>
      </c>
      <c r="H591" s="9">
        <f t="shared" si="17"/>
        <v>0</v>
      </c>
    </row>
    <row r="592" spans="1:8" ht="16" x14ac:dyDescent="0.2">
      <c r="A592" s="10">
        <v>2010461</v>
      </c>
      <c r="B592" s="5">
        <v>4680028</v>
      </c>
      <c r="C592" s="11" t="s">
        <v>578</v>
      </c>
      <c r="D592" s="7">
        <v>0</v>
      </c>
      <c r="E592" s="7">
        <v>0</v>
      </c>
      <c r="F592" s="7">
        <v>0</v>
      </c>
      <c r="G592" s="8">
        <f t="shared" si="16"/>
        <v>0</v>
      </c>
      <c r="H592" s="9">
        <f t="shared" si="17"/>
        <v>0</v>
      </c>
    </row>
    <row r="593" spans="1:8" ht="16" x14ac:dyDescent="0.2">
      <c r="A593" s="10">
        <v>2010462</v>
      </c>
      <c r="B593" s="5">
        <v>4680029</v>
      </c>
      <c r="C593" s="11" t="s">
        <v>579</v>
      </c>
      <c r="D593" s="7">
        <v>0</v>
      </c>
      <c r="E593" s="7">
        <v>0</v>
      </c>
      <c r="F593" s="7">
        <v>0</v>
      </c>
      <c r="G593" s="8">
        <f t="shared" si="16"/>
        <v>0</v>
      </c>
      <c r="H593" s="9">
        <f t="shared" si="17"/>
        <v>0</v>
      </c>
    </row>
    <row r="594" spans="1:8" ht="16" x14ac:dyDescent="0.2">
      <c r="A594" s="10">
        <v>2010463</v>
      </c>
      <c r="B594" s="5">
        <v>4680030</v>
      </c>
      <c r="C594" s="11" t="s">
        <v>580</v>
      </c>
      <c r="D594" s="7">
        <v>0</v>
      </c>
      <c r="E594" s="7">
        <v>0</v>
      </c>
      <c r="F594" s="7">
        <v>0</v>
      </c>
      <c r="G594" s="8">
        <f t="shared" si="16"/>
        <v>0</v>
      </c>
      <c r="H594" s="9">
        <f t="shared" si="17"/>
        <v>0</v>
      </c>
    </row>
    <row r="595" spans="1:8" ht="16" x14ac:dyDescent="0.2">
      <c r="A595" s="10">
        <v>2010464</v>
      </c>
      <c r="B595" s="5">
        <v>4680031</v>
      </c>
      <c r="C595" s="11" t="s">
        <v>581</v>
      </c>
      <c r="D595" s="7">
        <v>0</v>
      </c>
      <c r="E595" s="7">
        <v>0</v>
      </c>
      <c r="F595" s="7">
        <v>0</v>
      </c>
      <c r="G595" s="8">
        <f t="shared" si="16"/>
        <v>0</v>
      </c>
      <c r="H595" s="9">
        <f t="shared" si="17"/>
        <v>0</v>
      </c>
    </row>
    <row r="596" spans="1:8" ht="16" x14ac:dyDescent="0.2">
      <c r="A596" s="10">
        <v>2010465</v>
      </c>
      <c r="B596" s="5">
        <v>4680260</v>
      </c>
      <c r="C596" s="11" t="s">
        <v>582</v>
      </c>
      <c r="D596" s="7">
        <v>0</v>
      </c>
      <c r="E596" s="7">
        <v>0</v>
      </c>
      <c r="F596" s="7">
        <v>0</v>
      </c>
      <c r="G596" s="8">
        <f t="shared" si="16"/>
        <v>0</v>
      </c>
      <c r="H596" s="9">
        <f t="shared" si="17"/>
        <v>0</v>
      </c>
    </row>
    <row r="597" spans="1:8" ht="16" x14ac:dyDescent="0.2">
      <c r="A597" s="10">
        <v>2010466</v>
      </c>
      <c r="B597" s="5">
        <v>4680265</v>
      </c>
      <c r="C597" s="11" t="s">
        <v>583</v>
      </c>
      <c r="D597" s="7">
        <v>0</v>
      </c>
      <c r="E597" s="7">
        <v>0</v>
      </c>
      <c r="F597" s="7">
        <v>0</v>
      </c>
      <c r="G597" s="8">
        <f t="shared" si="16"/>
        <v>0</v>
      </c>
      <c r="H597" s="9">
        <f t="shared" si="17"/>
        <v>0</v>
      </c>
    </row>
    <row r="598" spans="1:8" ht="16" x14ac:dyDescent="0.2">
      <c r="A598" s="18">
        <v>2010467</v>
      </c>
      <c r="B598" s="11">
        <v>4680267</v>
      </c>
      <c r="C598" s="11" t="s">
        <v>584</v>
      </c>
      <c r="D598" s="7">
        <v>5934881</v>
      </c>
      <c r="E598" s="7">
        <v>7454625</v>
      </c>
      <c r="F598" s="7">
        <v>4598000</v>
      </c>
      <c r="G598" s="8">
        <f t="shared" si="16"/>
        <v>2856625</v>
      </c>
      <c r="H598" s="9">
        <f t="shared" si="17"/>
        <v>8791506</v>
      </c>
    </row>
    <row r="599" spans="1:8" ht="16" x14ac:dyDescent="0.2">
      <c r="A599" s="10">
        <v>2010468</v>
      </c>
      <c r="B599" s="5">
        <v>4680268</v>
      </c>
      <c r="C599" s="11" t="s">
        <v>585</v>
      </c>
      <c r="D599" s="7">
        <v>0</v>
      </c>
      <c r="E599" s="7">
        <v>2188000</v>
      </c>
      <c r="F599" s="7">
        <v>2188000</v>
      </c>
      <c r="G599" s="8">
        <f t="shared" si="16"/>
        <v>0</v>
      </c>
      <c r="H599" s="9">
        <f t="shared" si="17"/>
        <v>0</v>
      </c>
    </row>
    <row r="600" spans="1:8" ht="16" x14ac:dyDescent="0.2">
      <c r="A600" s="10">
        <v>2010500</v>
      </c>
      <c r="B600" s="5">
        <v>4680032</v>
      </c>
      <c r="C600" s="11" t="s">
        <v>586</v>
      </c>
      <c r="D600" s="7">
        <v>0</v>
      </c>
      <c r="E600" s="7">
        <v>0</v>
      </c>
      <c r="F600" s="7">
        <v>0</v>
      </c>
      <c r="G600" s="8">
        <f t="shared" si="16"/>
        <v>0</v>
      </c>
      <c r="H600" s="9">
        <f t="shared" si="17"/>
        <v>0</v>
      </c>
    </row>
    <row r="601" spans="1:8" ht="16" x14ac:dyDescent="0.2">
      <c r="A601" s="10">
        <v>2010501</v>
      </c>
      <c r="B601" s="5">
        <v>4680033</v>
      </c>
      <c r="C601" s="11" t="s">
        <v>587</v>
      </c>
      <c r="D601" s="7">
        <v>0</v>
      </c>
      <c r="E601" s="7">
        <v>0</v>
      </c>
      <c r="F601" s="7">
        <v>0</v>
      </c>
      <c r="G601" s="8">
        <f t="shared" si="16"/>
        <v>0</v>
      </c>
      <c r="H601" s="9">
        <f t="shared" si="17"/>
        <v>0</v>
      </c>
    </row>
    <row r="602" spans="1:8" ht="16" x14ac:dyDescent="0.2">
      <c r="A602" s="10">
        <v>2010502</v>
      </c>
      <c r="B602" s="5">
        <v>4680034</v>
      </c>
      <c r="C602" s="11" t="s">
        <v>588</v>
      </c>
      <c r="D602" s="7">
        <v>0</v>
      </c>
      <c r="E602" s="7">
        <v>0</v>
      </c>
      <c r="F602" s="7">
        <v>0</v>
      </c>
      <c r="G602" s="8">
        <f t="shared" si="16"/>
        <v>0</v>
      </c>
      <c r="H602" s="9">
        <f t="shared" si="17"/>
        <v>0</v>
      </c>
    </row>
    <row r="603" spans="1:8" ht="16" x14ac:dyDescent="0.2">
      <c r="A603" s="10">
        <v>2010503</v>
      </c>
      <c r="B603" s="5">
        <v>4680035</v>
      </c>
      <c r="C603" s="11" t="s">
        <v>589</v>
      </c>
      <c r="D603" s="7">
        <v>-1652868</v>
      </c>
      <c r="E603" s="7">
        <v>5652870</v>
      </c>
      <c r="F603" s="7">
        <v>4000001</v>
      </c>
      <c r="G603" s="8">
        <f t="shared" si="16"/>
        <v>1652869</v>
      </c>
      <c r="H603" s="9">
        <f t="shared" si="17"/>
        <v>1</v>
      </c>
    </row>
    <row r="604" spans="1:8" ht="16" x14ac:dyDescent="0.2">
      <c r="A604" s="10">
        <v>2010504</v>
      </c>
      <c r="B604" s="5">
        <v>4680036</v>
      </c>
      <c r="C604" s="11" t="s">
        <v>590</v>
      </c>
      <c r="D604" s="7">
        <v>0</v>
      </c>
      <c r="E604" s="7">
        <v>2220361</v>
      </c>
      <c r="F604" s="7">
        <v>2220362</v>
      </c>
      <c r="G604" s="8">
        <f t="shared" si="16"/>
        <v>-1</v>
      </c>
      <c r="H604" s="9">
        <f t="shared" si="17"/>
        <v>-1</v>
      </c>
    </row>
    <row r="605" spans="1:8" ht="16" x14ac:dyDescent="0.2">
      <c r="A605" s="10">
        <v>2010505</v>
      </c>
      <c r="B605" s="5">
        <v>4680037</v>
      </c>
      <c r="C605" s="11" t="s">
        <v>591</v>
      </c>
      <c r="D605" s="7">
        <v>-38012</v>
      </c>
      <c r="E605" s="7">
        <v>15716476</v>
      </c>
      <c r="F605" s="7">
        <v>16029352</v>
      </c>
      <c r="G605" s="8">
        <f t="shared" si="16"/>
        <v>-312876</v>
      </c>
      <c r="H605" s="9">
        <f t="shared" si="17"/>
        <v>-350888</v>
      </c>
    </row>
    <row r="606" spans="1:8" ht="16" x14ac:dyDescent="0.2">
      <c r="A606" s="10">
        <v>2010506</v>
      </c>
      <c r="B606" s="5">
        <v>4680038</v>
      </c>
      <c r="C606" s="11" t="s">
        <v>592</v>
      </c>
      <c r="D606" s="7">
        <v>0</v>
      </c>
      <c r="E606" s="7">
        <v>0</v>
      </c>
      <c r="F606" s="7">
        <v>0</v>
      </c>
      <c r="G606" s="8">
        <f t="shared" si="16"/>
        <v>0</v>
      </c>
      <c r="H606" s="9">
        <f t="shared" si="17"/>
        <v>0</v>
      </c>
    </row>
    <row r="607" spans="1:8" ht="16" x14ac:dyDescent="0.2">
      <c r="A607" s="10">
        <v>2010507</v>
      </c>
      <c r="B607" s="5">
        <v>4680039</v>
      </c>
      <c r="C607" s="11" t="s">
        <v>593</v>
      </c>
      <c r="D607" s="7">
        <v>0</v>
      </c>
      <c r="E607" s="7">
        <v>0</v>
      </c>
      <c r="F607" s="7">
        <v>0</v>
      </c>
      <c r="G607" s="8">
        <f t="shared" si="16"/>
        <v>0</v>
      </c>
      <c r="H607" s="9">
        <f t="shared" si="17"/>
        <v>0</v>
      </c>
    </row>
    <row r="608" spans="1:8" ht="16" x14ac:dyDescent="0.2">
      <c r="A608" s="10">
        <v>2010508</v>
      </c>
      <c r="B608" s="5">
        <v>4680040</v>
      </c>
      <c r="C608" s="11" t="s">
        <v>594</v>
      </c>
      <c r="D608" s="7">
        <v>0</v>
      </c>
      <c r="E608" s="7">
        <v>1287491</v>
      </c>
      <c r="F608" s="7">
        <v>1287491</v>
      </c>
      <c r="G608" s="8">
        <f t="shared" si="16"/>
        <v>0</v>
      </c>
      <c r="H608" s="9">
        <f t="shared" si="17"/>
        <v>0</v>
      </c>
    </row>
    <row r="609" spans="1:8" ht="16" x14ac:dyDescent="0.2">
      <c r="A609" s="10">
        <v>2010509</v>
      </c>
      <c r="B609" s="5">
        <v>4680041</v>
      </c>
      <c r="C609" s="11" t="s">
        <v>595</v>
      </c>
      <c r="D609" s="7">
        <v>50062</v>
      </c>
      <c r="E609" s="7">
        <v>33055411</v>
      </c>
      <c r="F609" s="7">
        <v>33055411</v>
      </c>
      <c r="G609" s="8">
        <f t="shared" si="16"/>
        <v>0</v>
      </c>
      <c r="H609" s="9">
        <f t="shared" si="17"/>
        <v>50062</v>
      </c>
    </row>
    <row r="610" spans="1:8" ht="16" x14ac:dyDescent="0.2">
      <c r="A610" s="10">
        <v>2010510</v>
      </c>
      <c r="B610" s="5">
        <v>4680042</v>
      </c>
      <c r="C610" s="11" t="s">
        <v>596</v>
      </c>
      <c r="D610" s="7">
        <v>240738</v>
      </c>
      <c r="E610" s="7">
        <v>18479675</v>
      </c>
      <c r="F610" s="7">
        <v>17375224</v>
      </c>
      <c r="G610" s="8">
        <f t="shared" ref="G610:G676" si="18">E610-F610</f>
        <v>1104451</v>
      </c>
      <c r="H610" s="9">
        <f t="shared" ref="H610:H676" si="19">D610+G610</f>
        <v>1345189</v>
      </c>
    </row>
    <row r="611" spans="1:8" ht="16" x14ac:dyDescent="0.2">
      <c r="A611" s="10">
        <v>2010511</v>
      </c>
      <c r="B611" s="5">
        <v>4680043</v>
      </c>
      <c r="C611" s="11" t="s">
        <v>597</v>
      </c>
      <c r="D611" s="7">
        <v>0</v>
      </c>
      <c r="E611" s="7">
        <v>0</v>
      </c>
      <c r="F611" s="7">
        <v>0</v>
      </c>
      <c r="G611" s="8">
        <f t="shared" si="18"/>
        <v>0</v>
      </c>
      <c r="H611" s="9">
        <f t="shared" si="19"/>
        <v>0</v>
      </c>
    </row>
    <row r="612" spans="1:8" ht="16" x14ac:dyDescent="0.2">
      <c r="A612" s="10">
        <v>2010512</v>
      </c>
      <c r="B612" s="5">
        <v>4680044</v>
      </c>
      <c r="C612" s="11" t="s">
        <v>598</v>
      </c>
      <c r="D612" s="7">
        <v>939600</v>
      </c>
      <c r="E612" s="7">
        <v>187001</v>
      </c>
      <c r="F612" s="7">
        <v>187500</v>
      </c>
      <c r="G612" s="8">
        <f t="shared" si="18"/>
        <v>-499</v>
      </c>
      <c r="H612" s="9">
        <f t="shared" si="19"/>
        <v>939101</v>
      </c>
    </row>
    <row r="613" spans="1:8" ht="16" x14ac:dyDescent="0.2">
      <c r="A613" s="10">
        <v>2010513</v>
      </c>
      <c r="B613" s="5">
        <v>4680513</v>
      </c>
      <c r="C613" s="11" t="s">
        <v>599</v>
      </c>
      <c r="D613" s="7">
        <v>0</v>
      </c>
      <c r="E613" s="7">
        <v>0</v>
      </c>
      <c r="F613" s="7">
        <v>0</v>
      </c>
      <c r="G613" s="8">
        <f t="shared" si="18"/>
        <v>0</v>
      </c>
      <c r="H613" s="9">
        <f t="shared" si="19"/>
        <v>0</v>
      </c>
    </row>
    <row r="614" spans="1:8" ht="16" x14ac:dyDescent="0.2">
      <c r="A614" s="10">
        <v>2010514</v>
      </c>
      <c r="B614" s="5">
        <v>4680514</v>
      </c>
      <c r="C614" s="11" t="s">
        <v>600</v>
      </c>
      <c r="D614" s="7">
        <v>424255</v>
      </c>
      <c r="E614" s="7">
        <v>2554626</v>
      </c>
      <c r="F614" s="7">
        <v>2978881</v>
      </c>
      <c r="G614" s="8">
        <f t="shared" si="18"/>
        <v>-424255</v>
      </c>
      <c r="H614" s="9">
        <f t="shared" si="19"/>
        <v>0</v>
      </c>
    </row>
    <row r="615" spans="1:8" ht="16" x14ac:dyDescent="0.2">
      <c r="A615" s="10">
        <v>2010515</v>
      </c>
      <c r="B615" s="5">
        <v>4680515</v>
      </c>
      <c r="C615" s="11" t="s">
        <v>601</v>
      </c>
      <c r="D615" s="7">
        <v>0</v>
      </c>
      <c r="E615" s="7">
        <v>0</v>
      </c>
      <c r="F615" s="7">
        <v>0</v>
      </c>
      <c r="G615" s="8">
        <f t="shared" si="18"/>
        <v>0</v>
      </c>
      <c r="H615" s="9">
        <f t="shared" si="19"/>
        <v>0</v>
      </c>
    </row>
    <row r="616" spans="1:8" ht="16" x14ac:dyDescent="0.2">
      <c r="A616" s="10">
        <v>2010516</v>
      </c>
      <c r="B616" s="5">
        <v>4680519</v>
      </c>
      <c r="C616" s="11" t="s">
        <v>602</v>
      </c>
      <c r="D616" s="7">
        <v>0</v>
      </c>
      <c r="E616" s="7">
        <v>0</v>
      </c>
      <c r="F616" s="7">
        <v>0</v>
      </c>
      <c r="G616" s="8">
        <f t="shared" si="18"/>
        <v>0</v>
      </c>
      <c r="H616" s="9">
        <f t="shared" si="19"/>
        <v>0</v>
      </c>
    </row>
    <row r="617" spans="1:8" ht="16" x14ac:dyDescent="0.2">
      <c r="A617" s="10">
        <v>2010517</v>
      </c>
      <c r="B617" s="5">
        <v>4680521</v>
      </c>
      <c r="C617" s="11" t="s">
        <v>603</v>
      </c>
      <c r="D617" s="7">
        <v>0</v>
      </c>
      <c r="E617" s="7">
        <v>22258133</v>
      </c>
      <c r="F617" s="7">
        <v>21589301</v>
      </c>
      <c r="G617" s="8">
        <f t="shared" si="18"/>
        <v>668832</v>
      </c>
      <c r="H617" s="9">
        <f t="shared" si="19"/>
        <v>668832</v>
      </c>
    </row>
    <row r="618" spans="1:8" ht="16" x14ac:dyDescent="0.2">
      <c r="A618" s="10">
        <v>2010541</v>
      </c>
      <c r="B618" s="5">
        <v>0</v>
      </c>
      <c r="C618" s="11" t="s">
        <v>9</v>
      </c>
      <c r="D618" s="7">
        <v>0</v>
      </c>
      <c r="E618" s="7">
        <v>0</v>
      </c>
      <c r="F618" s="7">
        <v>0</v>
      </c>
      <c r="G618" s="8">
        <f t="shared" si="18"/>
        <v>0</v>
      </c>
      <c r="H618" s="9">
        <f t="shared" si="19"/>
        <v>0</v>
      </c>
    </row>
    <row r="619" spans="1:8" ht="16" x14ac:dyDescent="0.2">
      <c r="A619" s="10">
        <v>2010600</v>
      </c>
      <c r="B619" s="5">
        <v>4680045</v>
      </c>
      <c r="C619" s="11" t="s">
        <v>604</v>
      </c>
      <c r="D619" s="7">
        <v>0</v>
      </c>
      <c r="E619" s="7">
        <v>1576430</v>
      </c>
      <c r="F619" s="7">
        <v>1576430</v>
      </c>
      <c r="G619" s="8">
        <f t="shared" si="18"/>
        <v>0</v>
      </c>
      <c r="H619" s="9">
        <f t="shared" si="19"/>
        <v>0</v>
      </c>
    </row>
    <row r="620" spans="1:8" ht="16" x14ac:dyDescent="0.2">
      <c r="A620" s="10">
        <v>2010601</v>
      </c>
      <c r="B620" s="5">
        <v>4680046</v>
      </c>
      <c r="C620" s="11" t="s">
        <v>605</v>
      </c>
      <c r="D620" s="7">
        <v>-249669</v>
      </c>
      <c r="E620" s="7">
        <v>16700720</v>
      </c>
      <c r="F620" s="7">
        <v>15572840</v>
      </c>
      <c r="G620" s="8">
        <f t="shared" si="18"/>
        <v>1127880</v>
      </c>
      <c r="H620" s="9">
        <f t="shared" si="19"/>
        <v>878211</v>
      </c>
    </row>
    <row r="621" spans="1:8" ht="16" x14ac:dyDescent="0.2">
      <c r="A621" s="10">
        <v>2010602</v>
      </c>
      <c r="B621" s="5">
        <v>4680047</v>
      </c>
      <c r="C621" s="11" t="s">
        <v>606</v>
      </c>
      <c r="D621" s="7">
        <v>0</v>
      </c>
      <c r="E621" s="7">
        <v>0</v>
      </c>
      <c r="F621" s="7">
        <v>0</v>
      </c>
      <c r="G621" s="8">
        <f t="shared" si="18"/>
        <v>0</v>
      </c>
      <c r="H621" s="9">
        <f t="shared" si="19"/>
        <v>0</v>
      </c>
    </row>
    <row r="622" spans="1:8" ht="16" x14ac:dyDescent="0.2">
      <c r="A622" s="10">
        <v>2010603</v>
      </c>
      <c r="B622" s="5">
        <v>4680048</v>
      </c>
      <c r="C622" s="11" t="s">
        <v>607</v>
      </c>
      <c r="D622" s="7">
        <v>-2</v>
      </c>
      <c r="E622" s="7">
        <v>0</v>
      </c>
      <c r="F622" s="7">
        <v>0</v>
      </c>
      <c r="G622" s="8">
        <f t="shared" si="18"/>
        <v>0</v>
      </c>
      <c r="H622" s="9">
        <f t="shared" si="19"/>
        <v>-2</v>
      </c>
    </row>
    <row r="623" spans="1:8" ht="16" x14ac:dyDescent="0.2">
      <c r="A623" s="10">
        <v>2010604</v>
      </c>
      <c r="B623" s="5">
        <v>4680049</v>
      </c>
      <c r="C623" s="11" t="s">
        <v>608</v>
      </c>
      <c r="D623" s="7">
        <v>0</v>
      </c>
      <c r="E623" s="7">
        <v>0</v>
      </c>
      <c r="F623" s="7">
        <v>0</v>
      </c>
      <c r="G623" s="8">
        <f t="shared" si="18"/>
        <v>0</v>
      </c>
      <c r="H623" s="9">
        <f t="shared" si="19"/>
        <v>0</v>
      </c>
    </row>
    <row r="624" spans="1:8" ht="16" x14ac:dyDescent="0.2">
      <c r="A624" s="10">
        <v>2010605</v>
      </c>
      <c r="B624" s="5">
        <v>4680050</v>
      </c>
      <c r="C624" s="11" t="s">
        <v>609</v>
      </c>
      <c r="D624" s="7">
        <v>0.2</v>
      </c>
      <c r="E624" s="7">
        <v>0</v>
      </c>
      <c r="F624" s="7">
        <v>0</v>
      </c>
      <c r="G624" s="8">
        <f t="shared" si="18"/>
        <v>0</v>
      </c>
      <c r="H624" s="9">
        <f t="shared" si="19"/>
        <v>0.2</v>
      </c>
    </row>
    <row r="625" spans="1:8" ht="16" x14ac:dyDescent="0.2">
      <c r="A625" s="10">
        <v>2010606</v>
      </c>
      <c r="B625" s="5">
        <v>4680051</v>
      </c>
      <c r="C625" s="11" t="s">
        <v>610</v>
      </c>
      <c r="D625" s="7">
        <v>0</v>
      </c>
      <c r="E625" s="7">
        <v>0</v>
      </c>
      <c r="F625" s="7">
        <v>0</v>
      </c>
      <c r="G625" s="8">
        <f t="shared" si="18"/>
        <v>0</v>
      </c>
      <c r="H625" s="9">
        <f t="shared" si="19"/>
        <v>0</v>
      </c>
    </row>
    <row r="626" spans="1:8" ht="16" x14ac:dyDescent="0.2">
      <c r="A626" s="10">
        <v>2010607</v>
      </c>
      <c r="B626" s="5">
        <v>4680052</v>
      </c>
      <c r="C626" s="11" t="s">
        <v>611</v>
      </c>
      <c r="D626" s="7">
        <v>0</v>
      </c>
      <c r="E626" s="7">
        <v>0</v>
      </c>
      <c r="F626" s="7">
        <v>0</v>
      </c>
      <c r="G626" s="8">
        <f t="shared" si="18"/>
        <v>0</v>
      </c>
      <c r="H626" s="9">
        <f t="shared" si="19"/>
        <v>0</v>
      </c>
    </row>
    <row r="627" spans="1:8" ht="16" x14ac:dyDescent="0.2">
      <c r="A627" s="10">
        <v>2010608</v>
      </c>
      <c r="B627" s="5">
        <v>4680053</v>
      </c>
      <c r="C627" s="11" t="s">
        <v>612</v>
      </c>
      <c r="D627" s="7">
        <v>-498620</v>
      </c>
      <c r="E627" s="7">
        <v>20802850</v>
      </c>
      <c r="F627" s="7">
        <v>20802850</v>
      </c>
      <c r="G627" s="8">
        <f t="shared" si="18"/>
        <v>0</v>
      </c>
      <c r="H627" s="9">
        <f t="shared" si="19"/>
        <v>-498620</v>
      </c>
    </row>
    <row r="628" spans="1:8" ht="16" x14ac:dyDescent="0.2">
      <c r="A628" s="10">
        <v>2010609</v>
      </c>
      <c r="B628" s="5">
        <v>4680054</v>
      </c>
      <c r="C628" s="11" t="s">
        <v>613</v>
      </c>
      <c r="D628" s="7">
        <v>0</v>
      </c>
      <c r="E628" s="7">
        <v>0</v>
      </c>
      <c r="F628" s="7">
        <v>0</v>
      </c>
      <c r="G628" s="8">
        <f t="shared" si="18"/>
        <v>0</v>
      </c>
      <c r="H628" s="9">
        <f t="shared" si="19"/>
        <v>0</v>
      </c>
    </row>
    <row r="629" spans="1:8" ht="16" x14ac:dyDescent="0.2">
      <c r="A629" s="10">
        <v>2010610</v>
      </c>
      <c r="B629" s="5">
        <v>4680055</v>
      </c>
      <c r="C629" s="11" t="s">
        <v>614</v>
      </c>
      <c r="D629" s="7">
        <v>0</v>
      </c>
      <c r="E629" s="7">
        <v>0</v>
      </c>
      <c r="F629" s="7">
        <v>0</v>
      </c>
      <c r="G629" s="8">
        <f t="shared" si="18"/>
        <v>0</v>
      </c>
      <c r="H629" s="9">
        <f t="shared" si="19"/>
        <v>0</v>
      </c>
    </row>
    <row r="630" spans="1:8" ht="16" x14ac:dyDescent="0.2">
      <c r="A630" s="10">
        <v>2010611</v>
      </c>
      <c r="B630" s="5">
        <v>4680056</v>
      </c>
      <c r="C630" s="11" t="s">
        <v>615</v>
      </c>
      <c r="D630" s="7">
        <v>0</v>
      </c>
      <c r="E630" s="7">
        <v>0</v>
      </c>
      <c r="F630" s="7">
        <v>0</v>
      </c>
      <c r="G630" s="8">
        <f t="shared" si="18"/>
        <v>0</v>
      </c>
      <c r="H630" s="9">
        <f t="shared" si="19"/>
        <v>0</v>
      </c>
    </row>
    <row r="631" spans="1:8" ht="16" x14ac:dyDescent="0.2">
      <c r="A631" s="10">
        <v>2010612</v>
      </c>
      <c r="B631" s="5">
        <v>4680057</v>
      </c>
      <c r="C631" s="11" t="s">
        <v>616</v>
      </c>
      <c r="D631" s="7">
        <v>0</v>
      </c>
      <c r="E631" s="7">
        <v>0</v>
      </c>
      <c r="F631" s="7">
        <v>0</v>
      </c>
      <c r="G631" s="8">
        <f t="shared" si="18"/>
        <v>0</v>
      </c>
      <c r="H631" s="9">
        <f t="shared" si="19"/>
        <v>0</v>
      </c>
    </row>
    <row r="632" spans="1:8" ht="16" x14ac:dyDescent="0.2">
      <c r="A632" s="10">
        <v>2010613</v>
      </c>
      <c r="B632" s="5">
        <v>4680058</v>
      </c>
      <c r="C632" s="11" t="s">
        <v>617</v>
      </c>
      <c r="D632" s="7">
        <v>0</v>
      </c>
      <c r="E632" s="7">
        <v>0</v>
      </c>
      <c r="F632" s="7">
        <v>0</v>
      </c>
      <c r="G632" s="8">
        <f t="shared" si="18"/>
        <v>0</v>
      </c>
      <c r="H632" s="9">
        <f t="shared" si="19"/>
        <v>0</v>
      </c>
    </row>
    <row r="633" spans="1:8" ht="16" x14ac:dyDescent="0.2">
      <c r="A633" s="10">
        <v>2010614</v>
      </c>
      <c r="B633" s="5">
        <v>4680059</v>
      </c>
      <c r="C633" s="11" t="s">
        <v>618</v>
      </c>
      <c r="D633" s="7">
        <v>0</v>
      </c>
      <c r="E633" s="7">
        <v>0</v>
      </c>
      <c r="F633" s="7">
        <v>0</v>
      </c>
      <c r="G633" s="8">
        <f t="shared" si="18"/>
        <v>0</v>
      </c>
      <c r="H633" s="9">
        <f t="shared" si="19"/>
        <v>0</v>
      </c>
    </row>
    <row r="634" spans="1:8" ht="16" x14ac:dyDescent="0.2">
      <c r="A634" s="10">
        <v>2010615</v>
      </c>
      <c r="B634" s="5">
        <v>4680060</v>
      </c>
      <c r="C634" s="11" t="s">
        <v>619</v>
      </c>
      <c r="D634" s="7">
        <v>-1676876</v>
      </c>
      <c r="E634" s="7">
        <v>1761435</v>
      </c>
      <c r="F634" s="7">
        <v>1760935</v>
      </c>
      <c r="G634" s="8">
        <f t="shared" si="18"/>
        <v>500</v>
      </c>
      <c r="H634" s="9">
        <f t="shared" si="19"/>
        <v>-1676376</v>
      </c>
    </row>
    <row r="635" spans="1:8" ht="16" x14ac:dyDescent="0.2">
      <c r="A635" s="10">
        <v>2010616</v>
      </c>
      <c r="B635" s="5">
        <v>4680061</v>
      </c>
      <c r="C635" s="11" t="s">
        <v>620</v>
      </c>
      <c r="D635" s="7">
        <v>0</v>
      </c>
      <c r="E635" s="7">
        <v>0</v>
      </c>
      <c r="F635" s="7">
        <v>0</v>
      </c>
      <c r="G635" s="8">
        <f t="shared" si="18"/>
        <v>0</v>
      </c>
      <c r="H635" s="9">
        <f t="shared" si="19"/>
        <v>0</v>
      </c>
    </row>
    <row r="636" spans="1:8" ht="16" x14ac:dyDescent="0.2">
      <c r="A636" s="10">
        <v>2010617</v>
      </c>
      <c r="B636" s="5">
        <v>4680062</v>
      </c>
      <c r="C636" s="11" t="s">
        <v>621</v>
      </c>
      <c r="D636" s="7">
        <v>0</v>
      </c>
      <c r="E636" s="7">
        <v>0</v>
      </c>
      <c r="F636" s="7">
        <v>0</v>
      </c>
      <c r="G636" s="8">
        <f t="shared" si="18"/>
        <v>0</v>
      </c>
      <c r="H636" s="9">
        <f t="shared" si="19"/>
        <v>0</v>
      </c>
    </row>
    <row r="637" spans="1:8" ht="16" x14ac:dyDescent="0.2">
      <c r="A637" s="10">
        <v>2010618</v>
      </c>
      <c r="B637" s="5">
        <v>4680063</v>
      </c>
      <c r="C637" s="11" t="s">
        <v>622</v>
      </c>
      <c r="D637" s="7">
        <v>0</v>
      </c>
      <c r="E637" s="7">
        <v>0</v>
      </c>
      <c r="F637" s="7">
        <v>0</v>
      </c>
      <c r="G637" s="8">
        <f t="shared" si="18"/>
        <v>0</v>
      </c>
      <c r="H637" s="9">
        <f t="shared" si="19"/>
        <v>0</v>
      </c>
    </row>
    <row r="638" spans="1:8" ht="16" x14ac:dyDescent="0.2">
      <c r="A638" s="10">
        <v>2010619</v>
      </c>
      <c r="B638" s="5">
        <v>4680064</v>
      </c>
      <c r="C638" s="11" t="s">
        <v>623</v>
      </c>
      <c r="D638" s="7">
        <v>0</v>
      </c>
      <c r="E638" s="7">
        <v>0</v>
      </c>
      <c r="F638" s="7">
        <v>0</v>
      </c>
      <c r="G638" s="8">
        <f t="shared" si="18"/>
        <v>0</v>
      </c>
      <c r="H638" s="9">
        <f t="shared" si="19"/>
        <v>0</v>
      </c>
    </row>
    <row r="639" spans="1:8" ht="16" x14ac:dyDescent="0.2">
      <c r="A639" s="10">
        <v>2010620</v>
      </c>
      <c r="B639" s="5">
        <v>4680065</v>
      </c>
      <c r="C639" s="11" t="s">
        <v>624</v>
      </c>
      <c r="D639" s="7">
        <v>0</v>
      </c>
      <c r="E639" s="7">
        <v>0</v>
      </c>
      <c r="F639" s="7">
        <v>0</v>
      </c>
      <c r="G639" s="8">
        <f t="shared" si="18"/>
        <v>0</v>
      </c>
      <c r="H639" s="9">
        <f t="shared" si="19"/>
        <v>0</v>
      </c>
    </row>
    <row r="640" spans="1:8" ht="16" x14ac:dyDescent="0.2">
      <c r="A640" s="10">
        <v>2010621</v>
      </c>
      <c r="B640" s="5">
        <v>4680066</v>
      </c>
      <c r="C640" s="11" t="s">
        <v>625</v>
      </c>
      <c r="D640" s="7">
        <v>427390</v>
      </c>
      <c r="E640" s="7">
        <v>196000</v>
      </c>
      <c r="F640" s="7">
        <v>196000</v>
      </c>
      <c r="G640" s="8">
        <f t="shared" si="18"/>
        <v>0</v>
      </c>
      <c r="H640" s="9">
        <f t="shared" si="19"/>
        <v>427390</v>
      </c>
    </row>
    <row r="641" spans="1:8" ht="16" x14ac:dyDescent="0.2">
      <c r="A641" s="10">
        <v>2010622</v>
      </c>
      <c r="B641" s="5">
        <v>4680232</v>
      </c>
      <c r="C641" s="11" t="s">
        <v>626</v>
      </c>
      <c r="D641" s="7">
        <v>0</v>
      </c>
      <c r="E641" s="7">
        <v>0</v>
      </c>
      <c r="F641" s="7">
        <v>0</v>
      </c>
      <c r="G641" s="8">
        <f t="shared" si="18"/>
        <v>0</v>
      </c>
      <c r="H641" s="9">
        <f t="shared" si="19"/>
        <v>0</v>
      </c>
    </row>
    <row r="642" spans="1:8" ht="16" x14ac:dyDescent="0.2">
      <c r="A642" s="10">
        <v>2010625</v>
      </c>
      <c r="B642" s="5">
        <v>4680625</v>
      </c>
      <c r="C642" s="11" t="s">
        <v>627</v>
      </c>
      <c r="D642" s="7">
        <v>0</v>
      </c>
      <c r="E642" s="7">
        <v>0</v>
      </c>
      <c r="F642" s="7">
        <v>0</v>
      </c>
      <c r="G642" s="8">
        <f t="shared" si="18"/>
        <v>0</v>
      </c>
      <c r="H642" s="9">
        <f t="shared" si="19"/>
        <v>0</v>
      </c>
    </row>
    <row r="643" spans="1:8" ht="16" x14ac:dyDescent="0.2">
      <c r="A643" s="10">
        <v>2010648</v>
      </c>
      <c r="B643" s="5">
        <v>4680066</v>
      </c>
      <c r="C643" s="11" t="s">
        <v>9</v>
      </c>
      <c r="D643" s="7">
        <v>0</v>
      </c>
      <c r="E643" s="7">
        <v>0</v>
      </c>
      <c r="F643" s="7">
        <v>0</v>
      </c>
      <c r="G643" s="8">
        <f t="shared" si="18"/>
        <v>0</v>
      </c>
      <c r="H643" s="9">
        <f t="shared" si="19"/>
        <v>0</v>
      </c>
    </row>
    <row r="644" spans="1:8" ht="16" x14ac:dyDescent="0.2">
      <c r="A644" s="10">
        <v>2010700</v>
      </c>
      <c r="B644" s="5">
        <v>4680067</v>
      </c>
      <c r="C644" s="11" t="s">
        <v>628</v>
      </c>
      <c r="D644" s="7">
        <v>0</v>
      </c>
      <c r="E644" s="7">
        <v>89732926</v>
      </c>
      <c r="F644" s="7">
        <v>89732926</v>
      </c>
      <c r="G644" s="8">
        <f t="shared" si="18"/>
        <v>0</v>
      </c>
      <c r="H644" s="9">
        <f t="shared" si="19"/>
        <v>0</v>
      </c>
    </row>
    <row r="645" spans="1:8" ht="16" x14ac:dyDescent="0.2">
      <c r="A645" s="10">
        <v>2010701</v>
      </c>
      <c r="B645" s="5">
        <v>4680068</v>
      </c>
      <c r="C645" s="11" t="s">
        <v>629</v>
      </c>
      <c r="D645" s="7">
        <v>0</v>
      </c>
      <c r="E645" s="7">
        <v>0</v>
      </c>
      <c r="F645" s="7">
        <v>0</v>
      </c>
      <c r="G645" s="8">
        <f t="shared" si="18"/>
        <v>0</v>
      </c>
      <c r="H645" s="9">
        <f t="shared" si="19"/>
        <v>0</v>
      </c>
    </row>
    <row r="646" spans="1:8" ht="16" x14ac:dyDescent="0.2">
      <c r="A646" s="10">
        <v>2010702</v>
      </c>
      <c r="B646" s="5">
        <v>4680069</v>
      </c>
      <c r="C646" s="11" t="s">
        <v>630</v>
      </c>
      <c r="D646" s="7">
        <v>0</v>
      </c>
      <c r="E646" s="7">
        <v>0</v>
      </c>
      <c r="F646" s="7">
        <v>0</v>
      </c>
      <c r="G646" s="8">
        <f t="shared" si="18"/>
        <v>0</v>
      </c>
      <c r="H646" s="9">
        <f t="shared" si="19"/>
        <v>0</v>
      </c>
    </row>
    <row r="647" spans="1:8" ht="16" x14ac:dyDescent="0.2">
      <c r="A647" s="10">
        <v>2010703</v>
      </c>
      <c r="B647" s="5">
        <v>4680070</v>
      </c>
      <c r="C647" s="11" t="s">
        <v>631</v>
      </c>
      <c r="D647" s="7">
        <v>38813203</v>
      </c>
      <c r="E647" s="7">
        <v>291761461</v>
      </c>
      <c r="F647" s="7">
        <v>336272985</v>
      </c>
      <c r="G647" s="8">
        <f t="shared" si="18"/>
        <v>-44511524</v>
      </c>
      <c r="H647" s="9">
        <f t="shared" si="19"/>
        <v>-5698321</v>
      </c>
    </row>
    <row r="648" spans="1:8" ht="16" x14ac:dyDescent="0.2">
      <c r="A648" s="10">
        <v>2010704</v>
      </c>
      <c r="B648" s="5">
        <v>4680071</v>
      </c>
      <c r="C648" s="11" t="s">
        <v>632</v>
      </c>
      <c r="D648" s="7">
        <v>0</v>
      </c>
      <c r="E648" s="7">
        <v>20779200</v>
      </c>
      <c r="F648" s="7">
        <v>20779200</v>
      </c>
      <c r="G648" s="8">
        <f t="shared" si="18"/>
        <v>0</v>
      </c>
      <c r="H648" s="9">
        <f t="shared" si="19"/>
        <v>0</v>
      </c>
    </row>
    <row r="649" spans="1:8" ht="16" x14ac:dyDescent="0.2">
      <c r="A649" s="10">
        <v>2010705</v>
      </c>
      <c r="B649" s="5">
        <v>4680072</v>
      </c>
      <c r="C649" s="11" t="s">
        <v>633</v>
      </c>
      <c r="D649" s="7">
        <v>0</v>
      </c>
      <c r="E649" s="7">
        <v>0</v>
      </c>
      <c r="F649" s="7">
        <v>0</v>
      </c>
      <c r="G649" s="8">
        <f t="shared" si="18"/>
        <v>0</v>
      </c>
      <c r="H649" s="9">
        <f t="shared" si="19"/>
        <v>0</v>
      </c>
    </row>
    <row r="650" spans="1:8" ht="16" x14ac:dyDescent="0.2">
      <c r="A650" s="10">
        <v>2010706</v>
      </c>
      <c r="B650" s="5">
        <v>4680262</v>
      </c>
      <c r="C650" s="11" t="s">
        <v>634</v>
      </c>
      <c r="D650" s="7">
        <v>0</v>
      </c>
      <c r="E650" s="7">
        <v>0</v>
      </c>
      <c r="F650" s="7">
        <v>0</v>
      </c>
      <c r="G650" s="8">
        <f t="shared" si="18"/>
        <v>0</v>
      </c>
      <c r="H650" s="9">
        <f t="shared" si="19"/>
        <v>0</v>
      </c>
    </row>
    <row r="651" spans="1:8" ht="16" x14ac:dyDescent="0.2">
      <c r="A651" s="10">
        <v>2010707</v>
      </c>
      <c r="B651" s="5">
        <v>4680707</v>
      </c>
      <c r="C651" s="11" t="s">
        <v>635</v>
      </c>
      <c r="D651" s="7">
        <v>0</v>
      </c>
      <c r="E651" s="7">
        <v>0</v>
      </c>
      <c r="F651" s="7">
        <v>0</v>
      </c>
      <c r="G651" s="8">
        <f t="shared" si="18"/>
        <v>0</v>
      </c>
      <c r="H651" s="9">
        <f t="shared" si="19"/>
        <v>0</v>
      </c>
    </row>
    <row r="652" spans="1:8" ht="16" x14ac:dyDescent="0.2">
      <c r="A652" s="10">
        <v>2010708</v>
      </c>
      <c r="B652" s="5">
        <v>4680708</v>
      </c>
      <c r="C652" s="11" t="s">
        <v>636</v>
      </c>
      <c r="D652" s="7">
        <v>0</v>
      </c>
      <c r="E652" s="7">
        <v>0</v>
      </c>
      <c r="F652" s="7">
        <v>0</v>
      </c>
      <c r="G652" s="8">
        <f t="shared" si="18"/>
        <v>0</v>
      </c>
      <c r="H652" s="9">
        <f t="shared" si="19"/>
        <v>0</v>
      </c>
    </row>
    <row r="653" spans="1:8" ht="16" x14ac:dyDescent="0.2">
      <c r="A653" s="10">
        <v>2010709</v>
      </c>
      <c r="B653" s="5">
        <v>4680709</v>
      </c>
      <c r="C653" s="11" t="s">
        <v>637</v>
      </c>
      <c r="D653" s="7">
        <v>0</v>
      </c>
      <c r="E653" s="7">
        <v>0</v>
      </c>
      <c r="F653" s="7">
        <v>0</v>
      </c>
      <c r="G653" s="8">
        <f t="shared" si="18"/>
        <v>0</v>
      </c>
      <c r="H653" s="9">
        <f t="shared" si="19"/>
        <v>0</v>
      </c>
    </row>
    <row r="654" spans="1:8" ht="16" x14ac:dyDescent="0.2">
      <c r="A654" s="10">
        <v>2010729</v>
      </c>
      <c r="B654" s="5">
        <v>4680729</v>
      </c>
      <c r="C654" s="11" t="s">
        <v>638</v>
      </c>
      <c r="D654" s="7">
        <v>0</v>
      </c>
      <c r="E654" s="7">
        <v>0</v>
      </c>
      <c r="F654" s="7">
        <v>0</v>
      </c>
      <c r="G654" s="8">
        <f t="shared" si="18"/>
        <v>0</v>
      </c>
      <c r="H654" s="9">
        <f t="shared" si="19"/>
        <v>0</v>
      </c>
    </row>
    <row r="655" spans="1:8" ht="16" x14ac:dyDescent="0.2">
      <c r="A655" s="10">
        <v>2010730</v>
      </c>
      <c r="B655" s="5">
        <v>4680254</v>
      </c>
      <c r="C655" s="11" t="s">
        <v>639</v>
      </c>
      <c r="D655" s="7">
        <v>0</v>
      </c>
      <c r="E655" s="7">
        <v>2000000</v>
      </c>
      <c r="F655" s="7">
        <v>2000000</v>
      </c>
      <c r="G655" s="8">
        <f t="shared" si="18"/>
        <v>0</v>
      </c>
      <c r="H655" s="9">
        <f t="shared" si="19"/>
        <v>0</v>
      </c>
    </row>
    <row r="656" spans="1:8" ht="16" x14ac:dyDescent="0.2">
      <c r="A656" s="10">
        <v>2010731</v>
      </c>
      <c r="B656" s="5">
        <v>4680255</v>
      </c>
      <c r="C656" s="11" t="s">
        <v>640</v>
      </c>
      <c r="D656" s="7">
        <v>-4002500</v>
      </c>
      <c r="E656" s="7">
        <v>11692000</v>
      </c>
      <c r="F656" s="7">
        <v>8355000</v>
      </c>
      <c r="G656" s="8">
        <f t="shared" si="18"/>
        <v>3337000</v>
      </c>
      <c r="H656" s="9">
        <f t="shared" si="19"/>
        <v>-665500</v>
      </c>
    </row>
    <row r="657" spans="1:8" ht="16" x14ac:dyDescent="0.2">
      <c r="A657" s="10">
        <v>2010732</v>
      </c>
      <c r="B657" s="5">
        <v>4680275</v>
      </c>
      <c r="C657" s="11" t="s">
        <v>641</v>
      </c>
      <c r="D657" s="7">
        <v>-1515575</v>
      </c>
      <c r="E657" s="7">
        <v>1515575</v>
      </c>
      <c r="F657" s="7">
        <v>0</v>
      </c>
      <c r="G657" s="8">
        <f t="shared" si="18"/>
        <v>1515575</v>
      </c>
      <c r="H657" s="9">
        <f t="shared" si="19"/>
        <v>0</v>
      </c>
    </row>
    <row r="658" spans="1:8" ht="16" x14ac:dyDescent="0.2">
      <c r="A658" s="10">
        <v>2010733</v>
      </c>
      <c r="B658" s="5">
        <v>4680276</v>
      </c>
      <c r="C658" s="11" t="s">
        <v>642</v>
      </c>
      <c r="D658" s="7">
        <v>0</v>
      </c>
      <c r="E658" s="7">
        <v>0</v>
      </c>
      <c r="F658" s="7">
        <v>0</v>
      </c>
      <c r="G658" s="8">
        <f t="shared" si="18"/>
        <v>0</v>
      </c>
      <c r="H658" s="9">
        <f t="shared" si="19"/>
        <v>0</v>
      </c>
    </row>
    <row r="659" spans="1:8" ht="16" x14ac:dyDescent="0.2">
      <c r="A659" s="10">
        <v>2010734</v>
      </c>
      <c r="B659" s="5">
        <v>4680277</v>
      </c>
      <c r="C659" s="11" t="s">
        <v>643</v>
      </c>
      <c r="D659" s="7">
        <v>0</v>
      </c>
      <c r="E659" s="7">
        <v>5260000</v>
      </c>
      <c r="F659" s="7">
        <v>5310000</v>
      </c>
      <c r="G659" s="8">
        <f t="shared" si="18"/>
        <v>-50000</v>
      </c>
      <c r="H659" s="9">
        <f t="shared" si="19"/>
        <v>-50000</v>
      </c>
    </row>
    <row r="660" spans="1:8" ht="16" x14ac:dyDescent="0.2">
      <c r="A660" s="10">
        <v>2010735</v>
      </c>
      <c r="B660" s="5">
        <v>4680278</v>
      </c>
      <c r="C660" s="11" t="s">
        <v>644</v>
      </c>
      <c r="D660" s="7">
        <v>0</v>
      </c>
      <c r="E660" s="7">
        <v>200900</v>
      </c>
      <c r="F660" s="7">
        <v>200900</v>
      </c>
      <c r="G660" s="8">
        <f t="shared" si="18"/>
        <v>0</v>
      </c>
      <c r="H660" s="9">
        <f t="shared" si="19"/>
        <v>0</v>
      </c>
    </row>
    <row r="661" spans="1:8" ht="16" x14ac:dyDescent="0.2">
      <c r="A661" s="10">
        <v>2010800</v>
      </c>
      <c r="B661" s="5">
        <v>4680073</v>
      </c>
      <c r="C661" s="11" t="s">
        <v>645</v>
      </c>
      <c r="D661" s="7">
        <v>0</v>
      </c>
      <c r="E661" s="7">
        <v>0</v>
      </c>
      <c r="F661" s="7">
        <v>0</v>
      </c>
      <c r="G661" s="8">
        <f t="shared" si="18"/>
        <v>0</v>
      </c>
      <c r="H661" s="9">
        <f t="shared" si="19"/>
        <v>0</v>
      </c>
    </row>
    <row r="662" spans="1:8" ht="16" x14ac:dyDescent="0.2">
      <c r="A662" s="10">
        <v>2010801</v>
      </c>
      <c r="B662" s="5">
        <v>4680074</v>
      </c>
      <c r="C662" s="11" t="s">
        <v>646</v>
      </c>
      <c r="D662" s="7">
        <v>0</v>
      </c>
      <c r="E662" s="7">
        <v>12477080</v>
      </c>
      <c r="F662" s="7">
        <v>12477080</v>
      </c>
      <c r="G662" s="8">
        <f t="shared" si="18"/>
        <v>0</v>
      </c>
      <c r="H662" s="9">
        <f t="shared" si="19"/>
        <v>0</v>
      </c>
    </row>
    <row r="663" spans="1:8" ht="16" x14ac:dyDescent="0.2">
      <c r="A663" s="10">
        <v>2010802</v>
      </c>
      <c r="B663" s="5">
        <v>4680075</v>
      </c>
      <c r="C663" s="11" t="s">
        <v>647</v>
      </c>
      <c r="D663" s="7">
        <v>0</v>
      </c>
      <c r="E663" s="7">
        <v>0</v>
      </c>
      <c r="F663" s="7">
        <v>0</v>
      </c>
      <c r="G663" s="8">
        <f t="shared" si="18"/>
        <v>0</v>
      </c>
      <c r="H663" s="9">
        <f t="shared" si="19"/>
        <v>0</v>
      </c>
    </row>
    <row r="664" spans="1:8" ht="16" x14ac:dyDescent="0.2">
      <c r="A664" s="10">
        <v>2010803</v>
      </c>
      <c r="B664" s="5">
        <v>4680076</v>
      </c>
      <c r="C664" s="11" t="s">
        <v>648</v>
      </c>
      <c r="D664" s="7">
        <v>0</v>
      </c>
      <c r="E664" s="7">
        <v>0</v>
      </c>
      <c r="F664" s="7">
        <v>0</v>
      </c>
      <c r="G664" s="8">
        <f t="shared" si="18"/>
        <v>0</v>
      </c>
      <c r="H664" s="9">
        <f t="shared" si="19"/>
        <v>0</v>
      </c>
    </row>
    <row r="665" spans="1:8" ht="16" x14ac:dyDescent="0.2">
      <c r="A665" s="10">
        <v>2010804</v>
      </c>
      <c r="B665" s="5">
        <v>4680077</v>
      </c>
      <c r="C665" s="11" t="s">
        <v>649</v>
      </c>
      <c r="D665" s="7">
        <v>0</v>
      </c>
      <c r="E665" s="7">
        <v>0</v>
      </c>
      <c r="F665" s="7">
        <v>0</v>
      </c>
      <c r="G665" s="8">
        <f t="shared" si="18"/>
        <v>0</v>
      </c>
      <c r="H665" s="9">
        <f t="shared" si="19"/>
        <v>0</v>
      </c>
    </row>
    <row r="666" spans="1:8" ht="16" x14ac:dyDescent="0.2">
      <c r="A666" s="10">
        <v>2010805</v>
      </c>
      <c r="B666" s="5">
        <v>4680078</v>
      </c>
      <c r="C666" s="11" t="s">
        <v>650</v>
      </c>
      <c r="D666" s="7">
        <v>0</v>
      </c>
      <c r="E666" s="7">
        <v>0</v>
      </c>
      <c r="F666" s="7">
        <v>0</v>
      </c>
      <c r="G666" s="8">
        <f t="shared" si="18"/>
        <v>0</v>
      </c>
      <c r="H666" s="9">
        <f t="shared" si="19"/>
        <v>0</v>
      </c>
    </row>
    <row r="667" spans="1:8" ht="16" x14ac:dyDescent="0.2">
      <c r="A667" s="10">
        <v>2010806</v>
      </c>
      <c r="B667" s="5">
        <v>4680079</v>
      </c>
      <c r="C667" s="11" t="s">
        <v>651</v>
      </c>
      <c r="D667" s="7">
        <v>0</v>
      </c>
      <c r="E667" s="7">
        <v>0</v>
      </c>
      <c r="F667" s="7">
        <v>0</v>
      </c>
      <c r="G667" s="8">
        <f t="shared" si="18"/>
        <v>0</v>
      </c>
      <c r="H667" s="9">
        <f t="shared" si="19"/>
        <v>0</v>
      </c>
    </row>
    <row r="668" spans="1:8" ht="16" x14ac:dyDescent="0.2">
      <c r="A668" s="10">
        <v>2010807</v>
      </c>
      <c r="B668" s="5">
        <v>4680080</v>
      </c>
      <c r="C668" s="11" t="s">
        <v>652</v>
      </c>
      <c r="D668" s="7">
        <v>0</v>
      </c>
      <c r="E668" s="7">
        <v>0</v>
      </c>
      <c r="F668" s="7">
        <v>0</v>
      </c>
      <c r="G668" s="8">
        <f t="shared" si="18"/>
        <v>0</v>
      </c>
      <c r="H668" s="9">
        <f t="shared" si="19"/>
        <v>0</v>
      </c>
    </row>
    <row r="669" spans="1:8" ht="16" x14ac:dyDescent="0.2">
      <c r="A669" s="10">
        <v>2010808</v>
      </c>
      <c r="B669" s="5">
        <v>4680081</v>
      </c>
      <c r="C669" s="11" t="s">
        <v>653</v>
      </c>
      <c r="D669" s="7">
        <v>0</v>
      </c>
      <c r="E669" s="7">
        <v>0</v>
      </c>
      <c r="F669" s="7">
        <v>0</v>
      </c>
      <c r="G669" s="8">
        <f t="shared" si="18"/>
        <v>0</v>
      </c>
      <c r="H669" s="9">
        <f t="shared" si="19"/>
        <v>0</v>
      </c>
    </row>
    <row r="670" spans="1:8" ht="16" x14ac:dyDescent="0.2">
      <c r="A670" s="10">
        <v>2010809</v>
      </c>
      <c r="B670" s="5">
        <v>4680082</v>
      </c>
      <c r="C670" s="11" t="s">
        <v>654</v>
      </c>
      <c r="D670" s="7">
        <v>0</v>
      </c>
      <c r="E670" s="7">
        <v>0</v>
      </c>
      <c r="F670" s="7">
        <v>0</v>
      </c>
      <c r="G670" s="8">
        <f t="shared" si="18"/>
        <v>0</v>
      </c>
      <c r="H670" s="9">
        <f t="shared" si="19"/>
        <v>0</v>
      </c>
    </row>
    <row r="671" spans="1:8" ht="16" x14ac:dyDescent="0.2">
      <c r="A671" s="10">
        <v>2010810</v>
      </c>
      <c r="B671" s="5">
        <v>4680083</v>
      </c>
      <c r="C671" s="11" t="s">
        <v>655</v>
      </c>
      <c r="D671" s="7">
        <v>-1180000</v>
      </c>
      <c r="E671" s="7">
        <v>1180000</v>
      </c>
      <c r="F671" s="7">
        <v>0</v>
      </c>
      <c r="G671" s="8">
        <f t="shared" si="18"/>
        <v>1180000</v>
      </c>
      <c r="H671" s="9">
        <f t="shared" si="19"/>
        <v>0</v>
      </c>
    </row>
    <row r="672" spans="1:8" ht="16" x14ac:dyDescent="0.2">
      <c r="A672" s="10">
        <v>2010811</v>
      </c>
      <c r="B672" s="5">
        <v>4680084</v>
      </c>
      <c r="C672" s="11" t="s">
        <v>656</v>
      </c>
      <c r="D672" s="7">
        <v>0</v>
      </c>
      <c r="E672" s="7">
        <v>0</v>
      </c>
      <c r="F672" s="7">
        <v>0</v>
      </c>
      <c r="G672" s="8">
        <f t="shared" si="18"/>
        <v>0</v>
      </c>
      <c r="H672" s="9">
        <f t="shared" si="19"/>
        <v>0</v>
      </c>
    </row>
    <row r="673" spans="1:8" ht="16" x14ac:dyDescent="0.2">
      <c r="A673" s="10">
        <v>2010812</v>
      </c>
      <c r="B673" s="5">
        <v>4680085</v>
      </c>
      <c r="C673" s="11" t="s">
        <v>657</v>
      </c>
      <c r="D673" s="7">
        <v>0</v>
      </c>
      <c r="E673" s="7">
        <v>0</v>
      </c>
      <c r="F673" s="7">
        <v>0</v>
      </c>
      <c r="G673" s="8">
        <f t="shared" si="18"/>
        <v>0</v>
      </c>
      <c r="H673" s="9">
        <f t="shared" si="19"/>
        <v>0</v>
      </c>
    </row>
    <row r="674" spans="1:8" ht="16" x14ac:dyDescent="0.2">
      <c r="A674" s="10">
        <v>2010813</v>
      </c>
      <c r="B674" s="5">
        <v>4680086</v>
      </c>
      <c r="C674" s="11" t="s">
        <v>658</v>
      </c>
      <c r="D674" s="7">
        <v>0</v>
      </c>
      <c r="E674" s="7">
        <v>2785980</v>
      </c>
      <c r="F674" s="7">
        <v>2785980</v>
      </c>
      <c r="G674" s="8">
        <f t="shared" si="18"/>
        <v>0</v>
      </c>
      <c r="H674" s="9">
        <f t="shared" si="19"/>
        <v>0</v>
      </c>
    </row>
    <row r="675" spans="1:8" ht="16" x14ac:dyDescent="0.2">
      <c r="A675" s="10">
        <v>2010814</v>
      </c>
      <c r="B675" s="5">
        <v>4680087</v>
      </c>
      <c r="C675" s="11" t="s">
        <v>659</v>
      </c>
      <c r="D675" s="7">
        <v>0</v>
      </c>
      <c r="E675" s="7">
        <v>0</v>
      </c>
      <c r="F675" s="7">
        <v>0</v>
      </c>
      <c r="G675" s="8">
        <f t="shared" si="18"/>
        <v>0</v>
      </c>
      <c r="H675" s="9">
        <f t="shared" si="19"/>
        <v>0</v>
      </c>
    </row>
    <row r="676" spans="1:8" ht="16" x14ac:dyDescent="0.2">
      <c r="A676" s="10">
        <v>2010815</v>
      </c>
      <c r="B676" s="5">
        <v>4680088</v>
      </c>
      <c r="C676" s="11" t="s">
        <v>660</v>
      </c>
      <c r="D676" s="7">
        <v>-20</v>
      </c>
      <c r="E676" s="7">
        <v>0</v>
      </c>
      <c r="F676" s="7">
        <v>0</v>
      </c>
      <c r="G676" s="8">
        <f t="shared" si="18"/>
        <v>0</v>
      </c>
      <c r="H676" s="9">
        <f t="shared" si="19"/>
        <v>-20</v>
      </c>
    </row>
    <row r="677" spans="1:8" ht="16" x14ac:dyDescent="0.2">
      <c r="A677" s="10">
        <v>2010816</v>
      </c>
      <c r="B677" s="5">
        <v>4860089</v>
      </c>
      <c r="C677" s="11" t="s">
        <v>661</v>
      </c>
      <c r="D677" s="7">
        <v>0</v>
      </c>
      <c r="E677" s="7">
        <v>0</v>
      </c>
      <c r="F677" s="7">
        <v>0</v>
      </c>
      <c r="G677" s="8">
        <f t="shared" ref="G677:G741" si="20">E677-F677</f>
        <v>0</v>
      </c>
      <c r="H677" s="9">
        <f t="shared" ref="H677:H741" si="21">D677+G677</f>
        <v>0</v>
      </c>
    </row>
    <row r="678" spans="1:8" ht="16" x14ac:dyDescent="0.2">
      <c r="A678" s="10">
        <v>2010817</v>
      </c>
      <c r="B678" s="5">
        <v>4680090</v>
      </c>
      <c r="C678" s="11" t="s">
        <v>662</v>
      </c>
      <c r="D678" s="7">
        <v>0</v>
      </c>
      <c r="E678" s="7">
        <v>0</v>
      </c>
      <c r="F678" s="7">
        <v>0</v>
      </c>
      <c r="G678" s="8">
        <f t="shared" si="20"/>
        <v>0</v>
      </c>
      <c r="H678" s="9">
        <f t="shared" si="21"/>
        <v>0</v>
      </c>
    </row>
    <row r="679" spans="1:8" ht="16" x14ac:dyDescent="0.2">
      <c r="A679" s="10">
        <v>2010818</v>
      </c>
      <c r="B679" s="5">
        <v>4680091</v>
      </c>
      <c r="C679" s="11" t="s">
        <v>663</v>
      </c>
      <c r="D679" s="7">
        <v>0.29999999701976776</v>
      </c>
      <c r="E679" s="7">
        <v>0</v>
      </c>
      <c r="F679" s="7">
        <v>0</v>
      </c>
      <c r="G679" s="8">
        <f t="shared" si="20"/>
        <v>0</v>
      </c>
      <c r="H679" s="9">
        <f t="shared" si="21"/>
        <v>0.29999999701976776</v>
      </c>
    </row>
    <row r="680" spans="1:8" ht="16" x14ac:dyDescent="0.2">
      <c r="A680" s="10">
        <v>2010819</v>
      </c>
      <c r="B680" s="5">
        <v>4860092</v>
      </c>
      <c r="C680" s="11" t="s">
        <v>664</v>
      </c>
      <c r="D680" s="7">
        <v>0</v>
      </c>
      <c r="E680" s="7">
        <v>0</v>
      </c>
      <c r="F680" s="7">
        <v>0</v>
      </c>
      <c r="G680" s="8">
        <f t="shared" si="20"/>
        <v>0</v>
      </c>
      <c r="H680" s="9">
        <f t="shared" si="21"/>
        <v>0</v>
      </c>
    </row>
    <row r="681" spans="1:8" ht="16" x14ac:dyDescent="0.2">
      <c r="A681" s="10">
        <v>2010820</v>
      </c>
      <c r="B681" s="5">
        <v>4680093</v>
      </c>
      <c r="C681" s="11" t="s">
        <v>665</v>
      </c>
      <c r="D681" s="7">
        <v>0</v>
      </c>
      <c r="E681" s="7">
        <v>0</v>
      </c>
      <c r="F681" s="7">
        <v>0</v>
      </c>
      <c r="G681" s="8">
        <f t="shared" si="20"/>
        <v>0</v>
      </c>
      <c r="H681" s="9">
        <f t="shared" si="21"/>
        <v>0</v>
      </c>
    </row>
    <row r="682" spans="1:8" ht="16" x14ac:dyDescent="0.2">
      <c r="A682" s="10">
        <v>2010821</v>
      </c>
      <c r="B682" s="5">
        <v>4680094</v>
      </c>
      <c r="C682" s="11" t="s">
        <v>666</v>
      </c>
      <c r="D682" s="7">
        <v>0</v>
      </c>
      <c r="E682" s="7">
        <v>0</v>
      </c>
      <c r="F682" s="7">
        <v>0</v>
      </c>
      <c r="G682" s="8">
        <f t="shared" si="20"/>
        <v>0</v>
      </c>
      <c r="H682" s="9">
        <f t="shared" si="21"/>
        <v>0</v>
      </c>
    </row>
    <row r="683" spans="1:8" ht="16" x14ac:dyDescent="0.2">
      <c r="A683" s="10">
        <v>2010822</v>
      </c>
      <c r="B683" s="5">
        <v>4680095</v>
      </c>
      <c r="C683" s="11" t="s">
        <v>667</v>
      </c>
      <c r="D683" s="7">
        <v>0</v>
      </c>
      <c r="E683" s="7">
        <v>16562000</v>
      </c>
      <c r="F683" s="7">
        <v>16562000</v>
      </c>
      <c r="G683" s="8">
        <f t="shared" si="20"/>
        <v>0</v>
      </c>
      <c r="H683" s="9">
        <f t="shared" si="21"/>
        <v>0</v>
      </c>
    </row>
    <row r="684" spans="1:8" ht="16" x14ac:dyDescent="0.2">
      <c r="A684" s="10">
        <v>2010823</v>
      </c>
      <c r="B684" s="5">
        <v>4680096</v>
      </c>
      <c r="C684" s="11" t="s">
        <v>668</v>
      </c>
      <c r="D684" s="7">
        <v>-553020</v>
      </c>
      <c r="E684" s="7">
        <v>1636430</v>
      </c>
      <c r="F684" s="7">
        <v>1085410</v>
      </c>
      <c r="G684" s="8">
        <f t="shared" si="20"/>
        <v>551020</v>
      </c>
      <c r="H684" s="9">
        <f t="shared" si="21"/>
        <v>-2000</v>
      </c>
    </row>
    <row r="685" spans="1:8" ht="16" x14ac:dyDescent="0.2">
      <c r="A685" s="10">
        <v>2010824</v>
      </c>
      <c r="B685" s="5">
        <v>4680097</v>
      </c>
      <c r="C685" s="11" t="s">
        <v>669</v>
      </c>
      <c r="D685" s="7">
        <v>0</v>
      </c>
      <c r="E685" s="7">
        <v>0</v>
      </c>
      <c r="F685" s="7">
        <v>0</v>
      </c>
      <c r="G685" s="8">
        <f t="shared" si="20"/>
        <v>0</v>
      </c>
      <c r="H685" s="9">
        <f t="shared" si="21"/>
        <v>0</v>
      </c>
    </row>
    <row r="686" spans="1:8" ht="16" x14ac:dyDescent="0.2">
      <c r="A686" s="10">
        <v>2010825</v>
      </c>
      <c r="B686" s="5">
        <v>4680098</v>
      </c>
      <c r="C686" s="11" t="s">
        <v>670</v>
      </c>
      <c r="D686" s="7">
        <v>0</v>
      </c>
      <c r="E686" s="7">
        <v>0</v>
      </c>
      <c r="F686" s="7">
        <v>0</v>
      </c>
      <c r="G686" s="8">
        <f t="shared" si="20"/>
        <v>0</v>
      </c>
      <c r="H686" s="9">
        <f t="shared" si="21"/>
        <v>0</v>
      </c>
    </row>
    <row r="687" spans="1:8" ht="16" x14ac:dyDescent="0.2">
      <c r="A687" s="10">
        <v>2010826</v>
      </c>
      <c r="B687" s="5">
        <v>4680099</v>
      </c>
      <c r="C687" s="11" t="s">
        <v>671</v>
      </c>
      <c r="D687" s="7">
        <v>0</v>
      </c>
      <c r="E687" s="7">
        <v>0</v>
      </c>
      <c r="F687" s="7">
        <v>0</v>
      </c>
      <c r="G687" s="8">
        <f t="shared" si="20"/>
        <v>0</v>
      </c>
      <c r="H687" s="9">
        <f t="shared" si="21"/>
        <v>0</v>
      </c>
    </row>
    <row r="688" spans="1:8" ht="16" x14ac:dyDescent="0.2">
      <c r="A688" s="10">
        <v>2010827</v>
      </c>
      <c r="B688" s="5">
        <v>4680100</v>
      </c>
      <c r="C688" s="11" t="s">
        <v>672</v>
      </c>
      <c r="D688" s="7">
        <v>-324680</v>
      </c>
      <c r="E688" s="7">
        <v>10261693</v>
      </c>
      <c r="F688" s="7">
        <v>10125993</v>
      </c>
      <c r="G688" s="8">
        <f t="shared" si="20"/>
        <v>135700</v>
      </c>
      <c r="H688" s="9">
        <f t="shared" si="21"/>
        <v>-188980</v>
      </c>
    </row>
    <row r="689" spans="1:8" ht="16" x14ac:dyDescent="0.2">
      <c r="A689" s="10">
        <v>2010828</v>
      </c>
      <c r="B689" s="5">
        <v>4680101</v>
      </c>
      <c r="C689" s="11" t="s">
        <v>673</v>
      </c>
      <c r="D689" s="7">
        <v>0</v>
      </c>
      <c r="E689" s="7">
        <v>0</v>
      </c>
      <c r="F689" s="7">
        <v>0</v>
      </c>
      <c r="G689" s="8">
        <f t="shared" si="20"/>
        <v>0</v>
      </c>
      <c r="H689" s="9">
        <f t="shared" si="21"/>
        <v>0</v>
      </c>
    </row>
    <row r="690" spans="1:8" ht="16" x14ac:dyDescent="0.2">
      <c r="A690" s="10">
        <v>2010829</v>
      </c>
      <c r="B690" s="5">
        <v>4680102</v>
      </c>
      <c r="C690" s="11" t="s">
        <v>674</v>
      </c>
      <c r="D690" s="7">
        <v>-716300</v>
      </c>
      <c r="E690" s="7">
        <v>3243000</v>
      </c>
      <c r="F690" s="7">
        <v>2792700</v>
      </c>
      <c r="G690" s="8">
        <f t="shared" si="20"/>
        <v>450300</v>
      </c>
      <c r="H690" s="9">
        <f t="shared" si="21"/>
        <v>-266000</v>
      </c>
    </row>
    <row r="691" spans="1:8" ht="16" x14ac:dyDescent="0.2">
      <c r="A691" s="10">
        <v>2010830</v>
      </c>
      <c r="B691" s="5">
        <v>4680103</v>
      </c>
      <c r="C691" s="11" t="s">
        <v>675</v>
      </c>
      <c r="D691" s="7">
        <v>0</v>
      </c>
      <c r="E691" s="7">
        <v>0</v>
      </c>
      <c r="F691" s="7">
        <v>0</v>
      </c>
      <c r="G691" s="8">
        <f t="shared" si="20"/>
        <v>0</v>
      </c>
      <c r="H691" s="9">
        <f t="shared" si="21"/>
        <v>0</v>
      </c>
    </row>
    <row r="692" spans="1:8" ht="16" x14ac:dyDescent="0.2">
      <c r="A692" s="18">
        <v>2010831</v>
      </c>
      <c r="B692" s="11">
        <v>4680831</v>
      </c>
      <c r="C692" s="11" t="s">
        <v>676</v>
      </c>
      <c r="D692" s="7">
        <v>-1</v>
      </c>
      <c r="E692" s="7">
        <v>0</v>
      </c>
      <c r="F692" s="7">
        <v>0</v>
      </c>
      <c r="G692" s="8">
        <f t="shared" si="20"/>
        <v>0</v>
      </c>
      <c r="H692" s="9">
        <f t="shared" si="21"/>
        <v>-1</v>
      </c>
    </row>
    <row r="693" spans="1:8" ht="16" x14ac:dyDescent="0.2">
      <c r="A693" s="18">
        <v>2010835</v>
      </c>
      <c r="B693" s="11">
        <v>4680835</v>
      </c>
      <c r="C693" s="11" t="s">
        <v>677</v>
      </c>
      <c r="D693" s="7">
        <v>0</v>
      </c>
      <c r="E693" s="7">
        <v>0</v>
      </c>
      <c r="F693" s="7">
        <v>0</v>
      </c>
      <c r="G693" s="8">
        <f t="shared" si="20"/>
        <v>0</v>
      </c>
      <c r="H693" s="9">
        <f t="shared" si="21"/>
        <v>0</v>
      </c>
    </row>
    <row r="694" spans="1:8" ht="16" x14ac:dyDescent="0.2">
      <c r="A694" s="18">
        <v>2010840</v>
      </c>
      <c r="B694" s="11">
        <v>4680104</v>
      </c>
      <c r="C694" s="11" t="s">
        <v>678</v>
      </c>
      <c r="D694" s="7">
        <v>0</v>
      </c>
      <c r="E694" s="7">
        <v>0</v>
      </c>
      <c r="F694" s="7">
        <v>0</v>
      </c>
      <c r="G694" s="8">
        <f t="shared" si="20"/>
        <v>0</v>
      </c>
      <c r="H694" s="9">
        <f t="shared" si="21"/>
        <v>0</v>
      </c>
    </row>
    <row r="695" spans="1:8" ht="16" x14ac:dyDescent="0.2">
      <c r="A695" s="10">
        <v>2010845</v>
      </c>
      <c r="B695" s="5">
        <v>4680845</v>
      </c>
      <c r="C695" s="11" t="s">
        <v>679</v>
      </c>
      <c r="D695" s="7">
        <v>-1393110</v>
      </c>
      <c r="E695" s="7">
        <v>8370600</v>
      </c>
      <c r="F695" s="7">
        <v>7724360</v>
      </c>
      <c r="G695" s="8">
        <f t="shared" si="20"/>
        <v>646240</v>
      </c>
      <c r="H695" s="9">
        <f t="shared" si="21"/>
        <v>-746870</v>
      </c>
    </row>
    <row r="696" spans="1:8" ht="16" x14ac:dyDescent="0.2">
      <c r="A696" s="10">
        <v>2010846</v>
      </c>
      <c r="B696" s="5">
        <v>4680846</v>
      </c>
      <c r="C696" s="11" t="s">
        <v>680</v>
      </c>
      <c r="D696" s="7">
        <v>0</v>
      </c>
      <c r="E696" s="7">
        <v>0</v>
      </c>
      <c r="F696" s="7">
        <v>0</v>
      </c>
      <c r="G696" s="8">
        <f t="shared" si="20"/>
        <v>0</v>
      </c>
      <c r="H696" s="9">
        <f t="shared" si="21"/>
        <v>0</v>
      </c>
    </row>
    <row r="697" spans="1:8" ht="16" x14ac:dyDescent="0.2">
      <c r="A697" s="10">
        <v>2010847</v>
      </c>
      <c r="B697" s="5">
        <v>4680847</v>
      </c>
      <c r="C697" s="11" t="s">
        <v>681</v>
      </c>
      <c r="D697" s="7">
        <v>0</v>
      </c>
      <c r="E697" s="7">
        <v>0</v>
      </c>
      <c r="F697" s="7">
        <v>0</v>
      </c>
      <c r="G697" s="8">
        <f t="shared" si="20"/>
        <v>0</v>
      </c>
      <c r="H697" s="9">
        <f t="shared" si="21"/>
        <v>0</v>
      </c>
    </row>
    <row r="698" spans="1:8" ht="16" x14ac:dyDescent="0.2">
      <c r="A698" s="10">
        <v>2010848</v>
      </c>
      <c r="B698" s="5">
        <v>4680848</v>
      </c>
      <c r="C698" s="11" t="s">
        <v>682</v>
      </c>
      <c r="D698" s="7">
        <v>-21581937</v>
      </c>
      <c r="E698" s="7">
        <v>71695003</v>
      </c>
      <c r="F698" s="7">
        <v>50113067</v>
      </c>
      <c r="G698" s="8">
        <f t="shared" si="20"/>
        <v>21581936</v>
      </c>
      <c r="H698" s="9">
        <f t="shared" si="21"/>
        <v>-1</v>
      </c>
    </row>
    <row r="699" spans="1:8" ht="16" x14ac:dyDescent="0.2">
      <c r="A699" s="10">
        <v>2010850</v>
      </c>
      <c r="B699" s="5">
        <v>4680261</v>
      </c>
      <c r="C699" s="11" t="s">
        <v>683</v>
      </c>
      <c r="D699" s="7">
        <v>1</v>
      </c>
      <c r="E699" s="7">
        <v>6873932</v>
      </c>
      <c r="F699" s="7">
        <v>6873933</v>
      </c>
      <c r="G699" s="8">
        <f t="shared" si="20"/>
        <v>-1</v>
      </c>
      <c r="H699" s="9">
        <f t="shared" si="21"/>
        <v>0</v>
      </c>
    </row>
    <row r="700" spans="1:8" ht="16" x14ac:dyDescent="0.2">
      <c r="A700" s="10">
        <v>2010851</v>
      </c>
      <c r="B700" s="5">
        <v>4680851</v>
      </c>
      <c r="C700" s="11" t="s">
        <v>684</v>
      </c>
      <c r="D700" s="7">
        <v>0</v>
      </c>
      <c r="E700" s="7">
        <v>21716600</v>
      </c>
      <c r="F700" s="7">
        <v>21716600</v>
      </c>
      <c r="G700" s="8">
        <f t="shared" si="20"/>
        <v>0</v>
      </c>
      <c r="H700" s="9">
        <f t="shared" si="21"/>
        <v>0</v>
      </c>
    </row>
    <row r="701" spans="1:8" ht="16" x14ac:dyDescent="0.2">
      <c r="A701" s="10">
        <v>2010855</v>
      </c>
      <c r="B701" s="5">
        <v>4680855</v>
      </c>
      <c r="C701" s="11" t="s">
        <v>685</v>
      </c>
      <c r="D701" s="7">
        <v>0</v>
      </c>
      <c r="E701" s="7">
        <v>4436800</v>
      </c>
      <c r="F701" s="7">
        <v>4436800</v>
      </c>
      <c r="G701" s="8">
        <f t="shared" si="20"/>
        <v>0</v>
      </c>
      <c r="H701" s="9">
        <f t="shared" si="21"/>
        <v>0</v>
      </c>
    </row>
    <row r="702" spans="1:8" ht="16" x14ac:dyDescent="0.2">
      <c r="A702" s="10">
        <v>2010856</v>
      </c>
      <c r="B702" s="5">
        <v>4680856</v>
      </c>
      <c r="C702" s="11" t="s">
        <v>686</v>
      </c>
      <c r="D702" s="7">
        <v>-249100</v>
      </c>
      <c r="E702" s="7">
        <v>4123987</v>
      </c>
      <c r="F702" s="7">
        <v>4089687</v>
      </c>
      <c r="G702" s="8">
        <f t="shared" si="20"/>
        <v>34300</v>
      </c>
      <c r="H702" s="9">
        <f t="shared" si="21"/>
        <v>-214800</v>
      </c>
    </row>
    <row r="703" spans="1:8" ht="16" x14ac:dyDescent="0.2">
      <c r="A703" s="10">
        <v>2010857</v>
      </c>
      <c r="B703" s="5">
        <v>4680857</v>
      </c>
      <c r="C703" s="11" t="s">
        <v>687</v>
      </c>
      <c r="D703" s="7">
        <v>0</v>
      </c>
      <c r="E703" s="7">
        <v>13349288</v>
      </c>
      <c r="F703" s="7">
        <v>13349288</v>
      </c>
      <c r="G703" s="8">
        <f t="shared" si="20"/>
        <v>0</v>
      </c>
      <c r="H703" s="9">
        <f t="shared" si="21"/>
        <v>0</v>
      </c>
    </row>
    <row r="704" spans="1:8" ht="16" x14ac:dyDescent="0.2">
      <c r="A704" s="10">
        <v>2010900</v>
      </c>
      <c r="B704" s="5">
        <v>4680105</v>
      </c>
      <c r="C704" s="11" t="s">
        <v>688</v>
      </c>
      <c r="D704" s="7">
        <v>0</v>
      </c>
      <c r="E704" s="7">
        <v>421021</v>
      </c>
      <c r="F704" s="7">
        <v>771022</v>
      </c>
      <c r="G704" s="8">
        <f t="shared" si="20"/>
        <v>-350001</v>
      </c>
      <c r="H704" s="9">
        <f t="shared" si="21"/>
        <v>-350001</v>
      </c>
    </row>
    <row r="705" spans="1:8" ht="16" x14ac:dyDescent="0.2">
      <c r="A705" s="10">
        <v>2010901</v>
      </c>
      <c r="B705" s="5">
        <v>4680106</v>
      </c>
      <c r="C705" s="11" t="s">
        <v>689</v>
      </c>
      <c r="D705" s="7">
        <v>0</v>
      </c>
      <c r="E705" s="7">
        <v>0</v>
      </c>
      <c r="F705" s="7">
        <v>0</v>
      </c>
      <c r="G705" s="8">
        <f t="shared" si="20"/>
        <v>0</v>
      </c>
      <c r="H705" s="9">
        <f t="shared" si="21"/>
        <v>0</v>
      </c>
    </row>
    <row r="706" spans="1:8" ht="16" x14ac:dyDescent="0.2">
      <c r="A706" s="10">
        <v>2010902</v>
      </c>
      <c r="B706" s="5">
        <v>4680107</v>
      </c>
      <c r="C706" s="11" t="s">
        <v>690</v>
      </c>
      <c r="D706" s="7">
        <v>0</v>
      </c>
      <c r="E706" s="7">
        <v>0</v>
      </c>
      <c r="F706" s="7">
        <v>0</v>
      </c>
      <c r="G706" s="8">
        <f t="shared" si="20"/>
        <v>0</v>
      </c>
      <c r="H706" s="9">
        <f t="shared" si="21"/>
        <v>0</v>
      </c>
    </row>
    <row r="707" spans="1:8" ht="16" x14ac:dyDescent="0.2">
      <c r="A707" s="10">
        <v>2010903</v>
      </c>
      <c r="B707" s="5">
        <v>4680108</v>
      </c>
      <c r="C707" s="11" t="s">
        <v>691</v>
      </c>
      <c r="D707" s="7">
        <v>0</v>
      </c>
      <c r="E707" s="7">
        <v>0</v>
      </c>
      <c r="F707" s="7">
        <v>0</v>
      </c>
      <c r="G707" s="8">
        <f t="shared" si="20"/>
        <v>0</v>
      </c>
      <c r="H707" s="9">
        <f t="shared" si="21"/>
        <v>0</v>
      </c>
    </row>
    <row r="708" spans="1:8" ht="16" x14ac:dyDescent="0.2">
      <c r="A708" s="10">
        <v>2010904</v>
      </c>
      <c r="B708" s="5">
        <v>4680109</v>
      </c>
      <c r="C708" s="11" t="s">
        <v>692</v>
      </c>
      <c r="D708" s="7">
        <v>0</v>
      </c>
      <c r="E708" s="7">
        <v>0</v>
      </c>
      <c r="F708" s="7">
        <v>0</v>
      </c>
      <c r="G708" s="8">
        <f t="shared" si="20"/>
        <v>0</v>
      </c>
      <c r="H708" s="9">
        <f t="shared" si="21"/>
        <v>0</v>
      </c>
    </row>
    <row r="709" spans="1:8" ht="16" x14ac:dyDescent="0.2">
      <c r="A709" s="10">
        <v>2010905</v>
      </c>
      <c r="B709" s="5">
        <v>4680110</v>
      </c>
      <c r="C709" s="11" t="s">
        <v>693</v>
      </c>
      <c r="D709" s="7">
        <v>0</v>
      </c>
      <c r="E709" s="7">
        <v>0</v>
      </c>
      <c r="F709" s="7">
        <v>0</v>
      </c>
      <c r="G709" s="8">
        <f t="shared" si="20"/>
        <v>0</v>
      </c>
      <c r="H709" s="9">
        <f t="shared" si="21"/>
        <v>0</v>
      </c>
    </row>
    <row r="710" spans="1:8" ht="16" x14ac:dyDescent="0.2">
      <c r="A710" s="10">
        <v>2010906</v>
      </c>
      <c r="B710" s="5">
        <v>4680111</v>
      </c>
      <c r="C710" s="11" t="s">
        <v>654</v>
      </c>
      <c r="D710" s="7">
        <v>0</v>
      </c>
      <c r="E710" s="7">
        <v>0</v>
      </c>
      <c r="F710" s="7">
        <v>0</v>
      </c>
      <c r="G710" s="8">
        <f t="shared" si="20"/>
        <v>0</v>
      </c>
      <c r="H710" s="9">
        <f t="shared" si="21"/>
        <v>0</v>
      </c>
    </row>
    <row r="711" spans="1:8" ht="16" x14ac:dyDescent="0.2">
      <c r="A711" s="10">
        <v>2010907</v>
      </c>
      <c r="B711" s="5">
        <v>4680112</v>
      </c>
      <c r="C711" s="11" t="s">
        <v>694</v>
      </c>
      <c r="D711" s="7">
        <v>0</v>
      </c>
      <c r="E711" s="7">
        <v>0</v>
      </c>
      <c r="F711" s="7">
        <v>0</v>
      </c>
      <c r="G711" s="8">
        <f t="shared" si="20"/>
        <v>0</v>
      </c>
      <c r="H711" s="9">
        <f t="shared" si="21"/>
        <v>0</v>
      </c>
    </row>
    <row r="712" spans="1:8" ht="16" x14ac:dyDescent="0.2">
      <c r="A712" s="10">
        <v>2010908</v>
      </c>
      <c r="B712" s="5">
        <v>4680113</v>
      </c>
      <c r="C712" s="11" t="s">
        <v>695</v>
      </c>
      <c r="D712" s="7">
        <v>0</v>
      </c>
      <c r="E712" s="7">
        <v>0</v>
      </c>
      <c r="F712" s="7">
        <v>0</v>
      </c>
      <c r="G712" s="8">
        <f t="shared" si="20"/>
        <v>0</v>
      </c>
      <c r="H712" s="9">
        <f t="shared" si="21"/>
        <v>0</v>
      </c>
    </row>
    <row r="713" spans="1:8" ht="16" x14ac:dyDescent="0.2">
      <c r="A713" s="10">
        <v>2010909</v>
      </c>
      <c r="B713" s="5">
        <v>4680114</v>
      </c>
      <c r="C713" s="11" t="s">
        <v>696</v>
      </c>
      <c r="D713" s="7">
        <v>0</v>
      </c>
      <c r="E713" s="7">
        <v>0</v>
      </c>
      <c r="F713" s="7">
        <v>0</v>
      </c>
      <c r="G713" s="8">
        <f t="shared" si="20"/>
        <v>0</v>
      </c>
      <c r="H713" s="9">
        <f t="shared" si="21"/>
        <v>0</v>
      </c>
    </row>
    <row r="714" spans="1:8" ht="16" x14ac:dyDescent="0.2">
      <c r="A714" s="10">
        <v>2010910</v>
      </c>
      <c r="B714" s="5">
        <v>4680910</v>
      </c>
      <c r="C714" s="11" t="s">
        <v>697</v>
      </c>
      <c r="D714" s="7">
        <v>50</v>
      </c>
      <c r="E714" s="7">
        <v>48790635</v>
      </c>
      <c r="F714" s="7">
        <v>47961985</v>
      </c>
      <c r="G714" s="8">
        <f t="shared" si="20"/>
        <v>828650</v>
      </c>
      <c r="H714" s="9">
        <f t="shared" si="21"/>
        <v>828700</v>
      </c>
    </row>
    <row r="715" spans="1:8" ht="16" x14ac:dyDescent="0.2">
      <c r="A715" s="10">
        <v>2010911</v>
      </c>
      <c r="B715" s="5">
        <v>4680911</v>
      </c>
      <c r="C715" s="11" t="s">
        <v>698</v>
      </c>
      <c r="D715" s="7">
        <v>0</v>
      </c>
      <c r="E715" s="7">
        <v>0</v>
      </c>
      <c r="F715" s="7">
        <v>0</v>
      </c>
      <c r="G715" s="8">
        <f t="shared" si="20"/>
        <v>0</v>
      </c>
      <c r="H715" s="9">
        <f t="shared" si="21"/>
        <v>0</v>
      </c>
    </row>
    <row r="716" spans="1:8" ht="16" x14ac:dyDescent="0.2">
      <c r="A716" s="10">
        <v>2010920</v>
      </c>
      <c r="B716" s="5">
        <v>4680910</v>
      </c>
      <c r="C716" s="11" t="s">
        <v>699</v>
      </c>
      <c r="D716" s="7">
        <v>0</v>
      </c>
      <c r="E716" s="7">
        <v>0</v>
      </c>
      <c r="F716" s="7">
        <v>0</v>
      </c>
      <c r="G716" s="8">
        <f t="shared" si="20"/>
        <v>0</v>
      </c>
      <c r="H716" s="9">
        <f t="shared" si="21"/>
        <v>0</v>
      </c>
    </row>
    <row r="717" spans="1:8" ht="16" x14ac:dyDescent="0.2">
      <c r="A717" s="10">
        <v>2010921</v>
      </c>
      <c r="B717" s="5">
        <v>4680985</v>
      </c>
      <c r="C717" s="11" t="s">
        <v>700</v>
      </c>
      <c r="D717" s="7">
        <v>-600</v>
      </c>
      <c r="E717" s="7">
        <v>0</v>
      </c>
      <c r="F717" s="7">
        <v>0</v>
      </c>
      <c r="G717" s="8">
        <f t="shared" si="20"/>
        <v>0</v>
      </c>
      <c r="H717" s="9">
        <f t="shared" si="21"/>
        <v>-600</v>
      </c>
    </row>
    <row r="718" spans="1:8" ht="16" x14ac:dyDescent="0.2">
      <c r="A718" s="10">
        <v>2010922</v>
      </c>
      <c r="B718" s="5">
        <v>4680986</v>
      </c>
      <c r="C718" s="11" t="s">
        <v>701</v>
      </c>
      <c r="D718" s="7">
        <v>-191800</v>
      </c>
      <c r="E718" s="7">
        <v>294000</v>
      </c>
      <c r="F718" s="7">
        <v>294000</v>
      </c>
      <c r="G718" s="8">
        <f t="shared" si="20"/>
        <v>0</v>
      </c>
      <c r="H718" s="9">
        <f t="shared" si="21"/>
        <v>-191800</v>
      </c>
    </row>
    <row r="719" spans="1:8" ht="16" x14ac:dyDescent="0.2">
      <c r="A719" s="10">
        <v>2010960</v>
      </c>
      <c r="B719" s="5">
        <v>5640960</v>
      </c>
      <c r="C719" s="11" t="s">
        <v>702</v>
      </c>
      <c r="D719" s="7">
        <v>0</v>
      </c>
      <c r="E719" s="7">
        <v>0</v>
      </c>
      <c r="F719" s="7">
        <v>0</v>
      </c>
      <c r="G719" s="8">
        <f t="shared" si="20"/>
        <v>0</v>
      </c>
      <c r="H719" s="9">
        <f t="shared" si="21"/>
        <v>0</v>
      </c>
    </row>
    <row r="720" spans="1:8" ht="16" x14ac:dyDescent="0.2">
      <c r="A720" s="10">
        <v>2011000</v>
      </c>
      <c r="B720" s="5">
        <v>4680115</v>
      </c>
      <c r="C720" s="11" t="s">
        <v>703</v>
      </c>
      <c r="D720" s="7">
        <v>0</v>
      </c>
      <c r="E720" s="7">
        <v>0</v>
      </c>
      <c r="F720" s="7">
        <v>0</v>
      </c>
      <c r="G720" s="8">
        <f t="shared" si="20"/>
        <v>0</v>
      </c>
      <c r="H720" s="9">
        <f t="shared" si="21"/>
        <v>0</v>
      </c>
    </row>
    <row r="721" spans="1:8" ht="16" x14ac:dyDescent="0.2">
      <c r="A721" s="10">
        <v>2011001</v>
      </c>
      <c r="B721" s="5">
        <v>4680116</v>
      </c>
      <c r="C721" s="11" t="s">
        <v>704</v>
      </c>
      <c r="D721" s="7">
        <v>0</v>
      </c>
      <c r="E721" s="7">
        <v>0</v>
      </c>
      <c r="F721" s="7">
        <v>0</v>
      </c>
      <c r="G721" s="8">
        <f t="shared" si="20"/>
        <v>0</v>
      </c>
      <c r="H721" s="9">
        <f t="shared" si="21"/>
        <v>0</v>
      </c>
    </row>
    <row r="722" spans="1:8" ht="16" x14ac:dyDescent="0.2">
      <c r="A722" s="10">
        <v>2011002</v>
      </c>
      <c r="B722" s="5">
        <v>4680117</v>
      </c>
      <c r="C722" s="11" t="s">
        <v>705</v>
      </c>
      <c r="D722" s="7">
        <v>0</v>
      </c>
      <c r="E722" s="7">
        <v>0</v>
      </c>
      <c r="F722" s="7">
        <v>0</v>
      </c>
      <c r="G722" s="8">
        <f t="shared" si="20"/>
        <v>0</v>
      </c>
      <c r="H722" s="9">
        <f t="shared" si="21"/>
        <v>0</v>
      </c>
    </row>
    <row r="723" spans="1:8" ht="16" x14ac:dyDescent="0.2">
      <c r="A723" s="10">
        <v>2011003</v>
      </c>
      <c r="B723" s="5">
        <v>4680118</v>
      </c>
      <c r="C723" s="11" t="s">
        <v>706</v>
      </c>
      <c r="D723" s="7">
        <v>0</v>
      </c>
      <c r="E723" s="7">
        <v>0</v>
      </c>
      <c r="F723" s="7">
        <v>0</v>
      </c>
      <c r="G723" s="8">
        <f t="shared" si="20"/>
        <v>0</v>
      </c>
      <c r="H723" s="9">
        <f t="shared" si="21"/>
        <v>0</v>
      </c>
    </row>
    <row r="724" spans="1:8" ht="16" x14ac:dyDescent="0.2">
      <c r="A724" s="10">
        <v>2011004</v>
      </c>
      <c r="B724" s="5">
        <v>4680119</v>
      </c>
      <c r="C724" s="11" t="s">
        <v>707</v>
      </c>
      <c r="D724" s="7">
        <v>0</v>
      </c>
      <c r="E724" s="7">
        <v>0</v>
      </c>
      <c r="F724" s="7">
        <v>0</v>
      </c>
      <c r="G724" s="8">
        <f t="shared" si="20"/>
        <v>0</v>
      </c>
      <c r="H724" s="9">
        <f t="shared" si="21"/>
        <v>0</v>
      </c>
    </row>
    <row r="725" spans="1:8" ht="16" x14ac:dyDescent="0.2">
      <c r="A725" s="10">
        <v>2011005</v>
      </c>
      <c r="B725" s="5">
        <v>4680120</v>
      </c>
      <c r="C725" s="11" t="s">
        <v>708</v>
      </c>
      <c r="D725" s="7">
        <v>0</v>
      </c>
      <c r="E725" s="7">
        <v>0</v>
      </c>
      <c r="F725" s="7">
        <v>0</v>
      </c>
      <c r="G725" s="8">
        <f t="shared" si="20"/>
        <v>0</v>
      </c>
      <c r="H725" s="9">
        <f t="shared" si="21"/>
        <v>0</v>
      </c>
    </row>
    <row r="726" spans="1:8" ht="16" x14ac:dyDescent="0.2">
      <c r="A726" s="10">
        <v>2011006</v>
      </c>
      <c r="B726" s="5">
        <v>4680121</v>
      </c>
      <c r="C726" s="11" t="s">
        <v>709</v>
      </c>
      <c r="D726" s="7">
        <v>-7416984</v>
      </c>
      <c r="E726" s="7">
        <v>92907773</v>
      </c>
      <c r="F726" s="7">
        <v>85047797</v>
      </c>
      <c r="G726" s="8">
        <f t="shared" si="20"/>
        <v>7859976</v>
      </c>
      <c r="H726" s="9">
        <f t="shared" si="21"/>
        <v>442992</v>
      </c>
    </row>
    <row r="727" spans="1:8" ht="16" x14ac:dyDescent="0.2">
      <c r="A727" s="10">
        <v>2011007</v>
      </c>
      <c r="B727" s="5">
        <v>4680122</v>
      </c>
      <c r="C727" s="11" t="s">
        <v>710</v>
      </c>
      <c r="D727" s="7">
        <v>1065673</v>
      </c>
      <c r="E727" s="7">
        <v>9399164</v>
      </c>
      <c r="F727" s="7">
        <v>8399958</v>
      </c>
      <c r="G727" s="8">
        <f t="shared" si="20"/>
        <v>999206</v>
      </c>
      <c r="H727" s="9">
        <f t="shared" si="21"/>
        <v>2064879</v>
      </c>
    </row>
    <row r="728" spans="1:8" ht="16" x14ac:dyDescent="0.2">
      <c r="A728" s="10">
        <v>2011008</v>
      </c>
      <c r="B728" s="5">
        <v>4680123</v>
      </c>
      <c r="C728" s="11" t="s">
        <v>711</v>
      </c>
      <c r="D728" s="7">
        <v>0</v>
      </c>
      <c r="E728" s="7">
        <v>0</v>
      </c>
      <c r="F728" s="7">
        <v>0</v>
      </c>
      <c r="G728" s="8">
        <f t="shared" si="20"/>
        <v>0</v>
      </c>
      <c r="H728" s="9">
        <f t="shared" si="21"/>
        <v>0</v>
      </c>
    </row>
    <row r="729" spans="1:8" ht="16" x14ac:dyDescent="0.2">
      <c r="A729" s="10">
        <v>2011009</v>
      </c>
      <c r="B729" s="5">
        <v>4680124</v>
      </c>
      <c r="C729" s="11" t="s">
        <v>712</v>
      </c>
      <c r="D729" s="7">
        <v>990000</v>
      </c>
      <c r="E729" s="7">
        <v>4092000</v>
      </c>
      <c r="F729" s="7">
        <v>5082000</v>
      </c>
      <c r="G729" s="8">
        <f t="shared" si="20"/>
        <v>-990000</v>
      </c>
      <c r="H729" s="9">
        <f t="shared" si="21"/>
        <v>0</v>
      </c>
    </row>
    <row r="730" spans="1:8" ht="16" x14ac:dyDescent="0.2">
      <c r="A730" s="10">
        <v>2011010</v>
      </c>
      <c r="B730" s="5">
        <v>4680125</v>
      </c>
      <c r="C730" s="11" t="s">
        <v>713</v>
      </c>
      <c r="D730" s="7">
        <v>0</v>
      </c>
      <c r="E730" s="7">
        <v>0</v>
      </c>
      <c r="F730" s="7">
        <v>0</v>
      </c>
      <c r="G730" s="8">
        <f t="shared" si="20"/>
        <v>0</v>
      </c>
      <c r="H730" s="9">
        <f t="shared" si="21"/>
        <v>0</v>
      </c>
    </row>
    <row r="731" spans="1:8" ht="16" x14ac:dyDescent="0.2">
      <c r="A731" s="10">
        <v>2011011</v>
      </c>
      <c r="B731" s="5">
        <v>4680126</v>
      </c>
      <c r="C731" s="11" t="s">
        <v>714</v>
      </c>
      <c r="D731" s="7">
        <v>0</v>
      </c>
      <c r="E731" s="7">
        <v>0</v>
      </c>
      <c r="F731" s="7">
        <v>0</v>
      </c>
      <c r="G731" s="8">
        <f t="shared" si="20"/>
        <v>0</v>
      </c>
      <c r="H731" s="9">
        <f t="shared" si="21"/>
        <v>0</v>
      </c>
    </row>
    <row r="732" spans="1:8" ht="16" x14ac:dyDescent="0.2">
      <c r="A732" s="10">
        <v>2011012</v>
      </c>
      <c r="B732" s="5">
        <v>4680127</v>
      </c>
      <c r="C732" s="11" t="s">
        <v>715</v>
      </c>
      <c r="D732" s="7">
        <v>-4882248</v>
      </c>
      <c r="E732" s="7">
        <v>19200765.809999999</v>
      </c>
      <c r="F732" s="7">
        <v>15728259.810000001</v>
      </c>
      <c r="G732" s="8">
        <f t="shared" si="20"/>
        <v>3472505.9999999981</v>
      </c>
      <c r="H732" s="9">
        <f t="shared" si="21"/>
        <v>-1409742.0000000019</v>
      </c>
    </row>
    <row r="733" spans="1:8" ht="16" x14ac:dyDescent="0.2">
      <c r="A733" s="10">
        <v>2011015</v>
      </c>
      <c r="B733" s="5">
        <v>4680128</v>
      </c>
      <c r="C733" s="11" t="s">
        <v>716</v>
      </c>
      <c r="D733" s="7">
        <v>0</v>
      </c>
      <c r="E733" s="7">
        <v>0</v>
      </c>
      <c r="F733" s="7">
        <v>0</v>
      </c>
      <c r="G733" s="8">
        <f t="shared" si="20"/>
        <v>0</v>
      </c>
      <c r="H733" s="9">
        <f t="shared" si="21"/>
        <v>0</v>
      </c>
    </row>
    <row r="734" spans="1:8" ht="16" x14ac:dyDescent="0.2">
      <c r="A734" s="10">
        <v>2011016</v>
      </c>
      <c r="B734" s="5">
        <v>4680129</v>
      </c>
      <c r="C734" s="11" t="s">
        <v>717</v>
      </c>
      <c r="D734" s="7">
        <v>0</v>
      </c>
      <c r="E734" s="7">
        <v>0</v>
      </c>
      <c r="F734" s="7">
        <v>0</v>
      </c>
      <c r="G734" s="8">
        <f t="shared" si="20"/>
        <v>0</v>
      </c>
      <c r="H734" s="9">
        <f t="shared" si="21"/>
        <v>0</v>
      </c>
    </row>
    <row r="735" spans="1:8" ht="16" x14ac:dyDescent="0.2">
      <c r="A735" s="10">
        <v>2011017</v>
      </c>
      <c r="B735" s="5">
        <v>4680130</v>
      </c>
      <c r="C735" s="11" t="s">
        <v>718</v>
      </c>
      <c r="D735" s="7">
        <v>0</v>
      </c>
      <c r="E735" s="7">
        <v>0</v>
      </c>
      <c r="F735" s="7">
        <v>0</v>
      </c>
      <c r="G735" s="8">
        <f t="shared" si="20"/>
        <v>0</v>
      </c>
      <c r="H735" s="9">
        <f t="shared" si="21"/>
        <v>0</v>
      </c>
    </row>
    <row r="736" spans="1:8" ht="16" x14ac:dyDescent="0.2">
      <c r="A736" s="10">
        <v>2011018</v>
      </c>
      <c r="B736" s="5">
        <v>4680131</v>
      </c>
      <c r="C736" s="11" t="s">
        <v>719</v>
      </c>
      <c r="D736" s="7">
        <v>0</v>
      </c>
      <c r="E736" s="7">
        <v>0</v>
      </c>
      <c r="F736" s="7">
        <v>0</v>
      </c>
      <c r="G736" s="8">
        <f t="shared" si="20"/>
        <v>0</v>
      </c>
      <c r="H736" s="9">
        <f t="shared" si="21"/>
        <v>0</v>
      </c>
    </row>
    <row r="737" spans="1:8" ht="16" x14ac:dyDescent="0.2">
      <c r="A737" s="10">
        <v>2011019</v>
      </c>
      <c r="B737" s="5">
        <v>4680267</v>
      </c>
      <c r="C737" s="11" t="s">
        <v>720</v>
      </c>
      <c r="D737" s="7">
        <v>0</v>
      </c>
      <c r="E737" s="7">
        <v>0</v>
      </c>
      <c r="F737" s="7">
        <v>0</v>
      </c>
      <c r="G737" s="8">
        <f t="shared" si="20"/>
        <v>0</v>
      </c>
      <c r="H737" s="9">
        <f t="shared" si="21"/>
        <v>0</v>
      </c>
    </row>
    <row r="738" spans="1:8" ht="16" x14ac:dyDescent="0.2">
      <c r="A738" s="10">
        <v>2011020</v>
      </c>
      <c r="B738" s="5">
        <v>4680132</v>
      </c>
      <c r="C738" s="11" t="s">
        <v>721</v>
      </c>
      <c r="D738" s="7">
        <v>0</v>
      </c>
      <c r="E738" s="7">
        <v>0</v>
      </c>
      <c r="F738" s="7">
        <v>0</v>
      </c>
      <c r="G738" s="8">
        <f t="shared" si="20"/>
        <v>0</v>
      </c>
      <c r="H738" s="9">
        <f t="shared" si="21"/>
        <v>0</v>
      </c>
    </row>
    <row r="739" spans="1:8" ht="16" x14ac:dyDescent="0.2">
      <c r="A739" s="10">
        <v>2011100</v>
      </c>
      <c r="B739" s="5">
        <v>4680133</v>
      </c>
      <c r="C739" s="11" t="s">
        <v>722</v>
      </c>
      <c r="D739" s="7">
        <v>0</v>
      </c>
      <c r="E739" s="7">
        <v>0</v>
      </c>
      <c r="F739" s="7">
        <v>0</v>
      </c>
      <c r="G739" s="8">
        <f t="shared" si="20"/>
        <v>0</v>
      </c>
      <c r="H739" s="9">
        <f t="shared" si="21"/>
        <v>0</v>
      </c>
    </row>
    <row r="740" spans="1:8" ht="16" x14ac:dyDescent="0.2">
      <c r="A740" s="10">
        <v>2011101</v>
      </c>
      <c r="B740" s="5">
        <v>4680134</v>
      </c>
      <c r="C740" s="11" t="s">
        <v>723</v>
      </c>
      <c r="D740" s="7">
        <v>946368</v>
      </c>
      <c r="E740" s="7">
        <v>4719460</v>
      </c>
      <c r="F740" s="7">
        <v>4797760</v>
      </c>
      <c r="G740" s="8">
        <f t="shared" si="20"/>
        <v>-78300</v>
      </c>
      <c r="H740" s="9">
        <f t="shared" si="21"/>
        <v>868068</v>
      </c>
    </row>
    <row r="741" spans="1:8" ht="16" x14ac:dyDescent="0.2">
      <c r="A741" s="10">
        <v>2011102</v>
      </c>
      <c r="B741" s="5">
        <v>4680135</v>
      </c>
      <c r="C741" s="11" t="s">
        <v>724</v>
      </c>
      <c r="D741" s="7">
        <v>-1490165</v>
      </c>
      <c r="E741" s="7">
        <v>21833710</v>
      </c>
      <c r="F741" s="7">
        <v>20247425</v>
      </c>
      <c r="G741" s="8">
        <f t="shared" si="20"/>
        <v>1586285</v>
      </c>
      <c r="H741" s="9">
        <f t="shared" si="21"/>
        <v>96120</v>
      </c>
    </row>
    <row r="742" spans="1:8" ht="16" x14ac:dyDescent="0.2">
      <c r="A742" s="10">
        <v>2011103</v>
      </c>
      <c r="B742" s="5">
        <v>4680136</v>
      </c>
      <c r="C742" s="11" t="s">
        <v>725</v>
      </c>
      <c r="D742" s="7">
        <v>121509</v>
      </c>
      <c r="E742" s="7">
        <v>1470225</v>
      </c>
      <c r="F742" s="7">
        <v>1206800</v>
      </c>
      <c r="G742" s="8">
        <f t="shared" ref="G742:G805" si="22">E742-F742</f>
        <v>263425</v>
      </c>
      <c r="H742" s="9">
        <f t="shared" ref="H742:H805" si="23">D742+G742</f>
        <v>384934</v>
      </c>
    </row>
    <row r="743" spans="1:8" ht="16" x14ac:dyDescent="0.2">
      <c r="A743" s="10">
        <v>2011104</v>
      </c>
      <c r="B743" s="5">
        <v>4680137</v>
      </c>
      <c r="C743" s="11" t="s">
        <v>726</v>
      </c>
      <c r="D743" s="7">
        <v>-174665</v>
      </c>
      <c r="E743" s="7">
        <v>0</v>
      </c>
      <c r="F743" s="7">
        <v>0</v>
      </c>
      <c r="G743" s="8">
        <f t="shared" si="22"/>
        <v>0</v>
      </c>
      <c r="H743" s="9">
        <f t="shared" si="23"/>
        <v>-174665</v>
      </c>
    </row>
    <row r="744" spans="1:8" ht="16" x14ac:dyDescent="0.2">
      <c r="A744" s="10">
        <v>2011105</v>
      </c>
      <c r="B744" s="5">
        <v>4680138</v>
      </c>
      <c r="C744" s="11" t="s">
        <v>727</v>
      </c>
      <c r="D744" s="7">
        <v>0</v>
      </c>
      <c r="E744" s="7">
        <v>440050</v>
      </c>
      <c r="F744" s="7">
        <v>440050</v>
      </c>
      <c r="G744" s="8">
        <f t="shared" si="22"/>
        <v>0</v>
      </c>
      <c r="H744" s="9">
        <f t="shared" si="23"/>
        <v>0</v>
      </c>
    </row>
    <row r="745" spans="1:8" ht="16" x14ac:dyDescent="0.2">
      <c r="A745" s="10">
        <v>2011106</v>
      </c>
      <c r="B745" s="5">
        <v>4680139</v>
      </c>
      <c r="C745" s="11" t="s">
        <v>728</v>
      </c>
      <c r="D745" s="7">
        <v>0</v>
      </c>
      <c r="E745" s="7">
        <v>1487410</v>
      </c>
      <c r="F745" s="7">
        <v>1732185</v>
      </c>
      <c r="G745" s="8">
        <f t="shared" si="22"/>
        <v>-244775</v>
      </c>
      <c r="H745" s="9">
        <f t="shared" si="23"/>
        <v>-244775</v>
      </c>
    </row>
    <row r="746" spans="1:8" ht="16" x14ac:dyDescent="0.2">
      <c r="A746" s="10">
        <v>2011107</v>
      </c>
      <c r="B746" s="5">
        <v>4680140</v>
      </c>
      <c r="C746" s="11" t="s">
        <v>729</v>
      </c>
      <c r="D746" s="7">
        <v>-53615</v>
      </c>
      <c r="E746" s="7">
        <v>228815</v>
      </c>
      <c r="F746" s="7">
        <v>280040</v>
      </c>
      <c r="G746" s="8">
        <f t="shared" si="22"/>
        <v>-51225</v>
      </c>
      <c r="H746" s="9">
        <f t="shared" si="23"/>
        <v>-104840</v>
      </c>
    </row>
    <row r="747" spans="1:8" ht="16" x14ac:dyDescent="0.2">
      <c r="A747" s="10">
        <v>2011108</v>
      </c>
      <c r="B747" s="5">
        <v>4680141</v>
      </c>
      <c r="C747" s="11" t="s">
        <v>730</v>
      </c>
      <c r="D747" s="7">
        <v>-504845</v>
      </c>
      <c r="E747" s="7">
        <v>1574160</v>
      </c>
      <c r="F747" s="7">
        <v>1322650</v>
      </c>
      <c r="G747" s="8">
        <f t="shared" si="22"/>
        <v>251510</v>
      </c>
      <c r="H747" s="9">
        <f t="shared" si="23"/>
        <v>-253335</v>
      </c>
    </row>
    <row r="748" spans="1:8" ht="16" x14ac:dyDescent="0.2">
      <c r="A748" s="10">
        <v>2011109</v>
      </c>
      <c r="B748" s="5">
        <v>4680142</v>
      </c>
      <c r="C748" s="11" t="s">
        <v>731</v>
      </c>
      <c r="D748" s="7">
        <v>-337780</v>
      </c>
      <c r="E748" s="7">
        <v>3585205</v>
      </c>
      <c r="F748" s="7">
        <v>3247435</v>
      </c>
      <c r="G748" s="8">
        <f t="shared" si="22"/>
        <v>337770</v>
      </c>
      <c r="H748" s="9">
        <f t="shared" si="23"/>
        <v>-10</v>
      </c>
    </row>
    <row r="749" spans="1:8" ht="16" x14ac:dyDescent="0.2">
      <c r="A749" s="10">
        <v>2011110</v>
      </c>
      <c r="B749" s="5">
        <v>4680143</v>
      </c>
      <c r="C749" s="11" t="s">
        <v>732</v>
      </c>
      <c r="D749" s="7">
        <v>-292590</v>
      </c>
      <c r="E749" s="7">
        <v>1793635</v>
      </c>
      <c r="F749" s="7">
        <v>1501545</v>
      </c>
      <c r="G749" s="8">
        <f t="shared" si="22"/>
        <v>292090</v>
      </c>
      <c r="H749" s="9">
        <f t="shared" si="23"/>
        <v>-500</v>
      </c>
    </row>
    <row r="750" spans="1:8" ht="16" x14ac:dyDescent="0.2">
      <c r="A750" s="10">
        <v>2011111</v>
      </c>
      <c r="B750" s="5">
        <v>4680144</v>
      </c>
      <c r="C750" s="11" t="s">
        <v>733</v>
      </c>
      <c r="D750" s="7">
        <v>140547</v>
      </c>
      <c r="E750" s="7">
        <v>1446655</v>
      </c>
      <c r="F750" s="7">
        <v>1139357</v>
      </c>
      <c r="G750" s="8">
        <f t="shared" si="22"/>
        <v>307298</v>
      </c>
      <c r="H750" s="9">
        <f t="shared" si="23"/>
        <v>447845</v>
      </c>
    </row>
    <row r="751" spans="1:8" ht="16" x14ac:dyDescent="0.2">
      <c r="A751" s="10">
        <v>2011112</v>
      </c>
      <c r="B751" s="5">
        <v>4680145</v>
      </c>
      <c r="C751" s="11" t="s">
        <v>734</v>
      </c>
      <c r="D751" s="7">
        <v>-566824</v>
      </c>
      <c r="E751" s="7">
        <v>3305055</v>
      </c>
      <c r="F751" s="7">
        <v>3345146</v>
      </c>
      <c r="G751" s="8">
        <f t="shared" si="22"/>
        <v>-40091</v>
      </c>
      <c r="H751" s="9">
        <f t="shared" si="23"/>
        <v>-606915</v>
      </c>
    </row>
    <row r="752" spans="1:8" ht="16" x14ac:dyDescent="0.2">
      <c r="A752" s="10">
        <v>2011113</v>
      </c>
      <c r="B752" s="5">
        <v>4680146</v>
      </c>
      <c r="C752" s="11" t="s">
        <v>735</v>
      </c>
      <c r="D752" s="7">
        <v>296370</v>
      </c>
      <c r="E752" s="7">
        <v>2050540</v>
      </c>
      <c r="F752" s="7">
        <v>2346910</v>
      </c>
      <c r="G752" s="8">
        <f t="shared" si="22"/>
        <v>-296370</v>
      </c>
      <c r="H752" s="9">
        <f t="shared" si="23"/>
        <v>0</v>
      </c>
    </row>
    <row r="753" spans="1:8" ht="16" x14ac:dyDescent="0.2">
      <c r="A753" s="10">
        <v>2011114</v>
      </c>
      <c r="B753" s="5">
        <v>4680147</v>
      </c>
      <c r="C753" s="11" t="s">
        <v>736</v>
      </c>
      <c r="D753" s="7">
        <v>-1247170</v>
      </c>
      <c r="E753" s="7">
        <v>11287765</v>
      </c>
      <c r="F753" s="7">
        <v>11101385</v>
      </c>
      <c r="G753" s="8">
        <f t="shared" si="22"/>
        <v>186380</v>
      </c>
      <c r="H753" s="9">
        <f t="shared" si="23"/>
        <v>-1060790</v>
      </c>
    </row>
    <row r="754" spans="1:8" ht="16" x14ac:dyDescent="0.2">
      <c r="A754" s="10">
        <v>2011115</v>
      </c>
      <c r="B754" s="5">
        <v>4680148</v>
      </c>
      <c r="C754" s="11" t="s">
        <v>737</v>
      </c>
      <c r="D754" s="7">
        <v>0</v>
      </c>
      <c r="E754" s="7">
        <v>0</v>
      </c>
      <c r="F754" s="7">
        <v>0</v>
      </c>
      <c r="G754" s="8">
        <f t="shared" si="22"/>
        <v>0</v>
      </c>
      <c r="H754" s="9">
        <f t="shared" si="23"/>
        <v>0</v>
      </c>
    </row>
    <row r="755" spans="1:8" ht="16" x14ac:dyDescent="0.2">
      <c r="A755" s="10">
        <v>2011116</v>
      </c>
      <c r="B755" s="5">
        <v>4680266</v>
      </c>
      <c r="C755" s="11" t="s">
        <v>738</v>
      </c>
      <c r="D755" s="7">
        <v>0</v>
      </c>
      <c r="E755" s="7">
        <v>0</v>
      </c>
      <c r="F755" s="7">
        <v>0</v>
      </c>
      <c r="G755" s="8">
        <f t="shared" si="22"/>
        <v>0</v>
      </c>
      <c r="H755" s="9">
        <f t="shared" si="23"/>
        <v>0</v>
      </c>
    </row>
    <row r="756" spans="1:8" ht="16" x14ac:dyDescent="0.2">
      <c r="A756" s="10">
        <v>2011117</v>
      </c>
      <c r="B756" s="5">
        <v>4680269</v>
      </c>
      <c r="C756" s="11" t="s">
        <v>739</v>
      </c>
      <c r="D756" s="7">
        <v>0</v>
      </c>
      <c r="E756" s="7">
        <v>0</v>
      </c>
      <c r="F756" s="7">
        <v>0</v>
      </c>
      <c r="G756" s="8">
        <f t="shared" si="22"/>
        <v>0</v>
      </c>
      <c r="H756" s="9">
        <f t="shared" si="23"/>
        <v>0</v>
      </c>
    </row>
    <row r="757" spans="1:8" ht="16" x14ac:dyDescent="0.2">
      <c r="A757" s="10">
        <v>2011118</v>
      </c>
      <c r="B757" s="5">
        <v>4680270</v>
      </c>
      <c r="C757" s="11" t="s">
        <v>740</v>
      </c>
      <c r="D757" s="7">
        <v>-347045</v>
      </c>
      <c r="E757" s="7">
        <v>2550595</v>
      </c>
      <c r="F757" s="7">
        <v>2204050</v>
      </c>
      <c r="G757" s="8">
        <f t="shared" si="22"/>
        <v>346545</v>
      </c>
      <c r="H757" s="9">
        <f t="shared" si="23"/>
        <v>-500</v>
      </c>
    </row>
    <row r="758" spans="1:8" ht="16" x14ac:dyDescent="0.2">
      <c r="A758" s="10">
        <v>2011119</v>
      </c>
      <c r="B758" s="5">
        <v>4680271</v>
      </c>
      <c r="C758" s="11" t="s">
        <v>741</v>
      </c>
      <c r="D758" s="7">
        <v>0</v>
      </c>
      <c r="E758" s="7">
        <v>0</v>
      </c>
      <c r="F758" s="7">
        <v>0</v>
      </c>
      <c r="G758" s="8">
        <f t="shared" si="22"/>
        <v>0</v>
      </c>
      <c r="H758" s="9">
        <f t="shared" si="23"/>
        <v>0</v>
      </c>
    </row>
    <row r="759" spans="1:8" ht="16" x14ac:dyDescent="0.2">
      <c r="A759" s="10">
        <v>2011120</v>
      </c>
      <c r="B759" s="5">
        <v>4680272</v>
      </c>
      <c r="C759" s="11" t="s">
        <v>742</v>
      </c>
      <c r="D759" s="7">
        <v>-351995</v>
      </c>
      <c r="E759" s="7">
        <v>2481185</v>
      </c>
      <c r="F759" s="7">
        <v>1901470</v>
      </c>
      <c r="G759" s="8">
        <f t="shared" si="22"/>
        <v>579715</v>
      </c>
      <c r="H759" s="9">
        <f t="shared" si="23"/>
        <v>227720</v>
      </c>
    </row>
    <row r="760" spans="1:8" ht="16" x14ac:dyDescent="0.2">
      <c r="A760" s="10">
        <v>2011121</v>
      </c>
      <c r="B760" s="5">
        <v>4680273</v>
      </c>
      <c r="C760" s="11" t="s">
        <v>743</v>
      </c>
      <c r="D760" s="7">
        <v>0</v>
      </c>
      <c r="E760" s="7">
        <v>0</v>
      </c>
      <c r="F760" s="7">
        <v>0</v>
      </c>
      <c r="G760" s="8">
        <f t="shared" si="22"/>
        <v>0</v>
      </c>
      <c r="H760" s="9">
        <f t="shared" si="23"/>
        <v>0</v>
      </c>
    </row>
    <row r="761" spans="1:8" ht="16" x14ac:dyDescent="0.2">
      <c r="A761" s="10">
        <v>2011122</v>
      </c>
      <c r="B761" s="5">
        <v>4680274</v>
      </c>
      <c r="C761" s="11" t="s">
        <v>744</v>
      </c>
      <c r="D761" s="7">
        <v>0</v>
      </c>
      <c r="E761" s="7">
        <v>0</v>
      </c>
      <c r="F761" s="7">
        <v>0</v>
      </c>
      <c r="G761" s="8">
        <f t="shared" si="22"/>
        <v>0</v>
      </c>
      <c r="H761" s="9">
        <f t="shared" si="23"/>
        <v>0</v>
      </c>
    </row>
    <row r="762" spans="1:8" ht="16" x14ac:dyDescent="0.2">
      <c r="A762" s="10">
        <v>2011200</v>
      </c>
      <c r="B762" s="5">
        <v>4680149</v>
      </c>
      <c r="C762" s="11" t="s">
        <v>745</v>
      </c>
      <c r="D762" s="7">
        <v>0</v>
      </c>
      <c r="E762" s="7">
        <v>0</v>
      </c>
      <c r="F762" s="7">
        <v>0</v>
      </c>
      <c r="G762" s="8">
        <f t="shared" si="22"/>
        <v>0</v>
      </c>
      <c r="H762" s="9">
        <f t="shared" si="23"/>
        <v>0</v>
      </c>
    </row>
    <row r="763" spans="1:8" ht="16" x14ac:dyDescent="0.2">
      <c r="A763" s="10">
        <v>2011201</v>
      </c>
      <c r="B763" s="5">
        <v>4680150</v>
      </c>
      <c r="C763" s="11" t="s">
        <v>746</v>
      </c>
      <c r="D763" s="7">
        <v>6163</v>
      </c>
      <c r="E763" s="7">
        <v>15075</v>
      </c>
      <c r="F763" s="7">
        <v>15075</v>
      </c>
      <c r="G763" s="8">
        <f t="shared" si="22"/>
        <v>0</v>
      </c>
      <c r="H763" s="9">
        <f t="shared" si="23"/>
        <v>6163</v>
      </c>
    </row>
    <row r="764" spans="1:8" ht="16" x14ac:dyDescent="0.2">
      <c r="A764" s="10">
        <v>2011202</v>
      </c>
      <c r="B764" s="5">
        <v>4680151</v>
      </c>
      <c r="C764" s="11" t="s">
        <v>747</v>
      </c>
      <c r="D764" s="7">
        <v>-22039</v>
      </c>
      <c r="E764" s="7">
        <v>2143813</v>
      </c>
      <c r="F764" s="7">
        <v>2143813</v>
      </c>
      <c r="G764" s="8">
        <f t="shared" si="22"/>
        <v>0</v>
      </c>
      <c r="H764" s="9">
        <f t="shared" si="23"/>
        <v>-22039</v>
      </c>
    </row>
    <row r="765" spans="1:8" ht="16" x14ac:dyDescent="0.2">
      <c r="A765" s="10">
        <v>2011203</v>
      </c>
      <c r="B765" s="5">
        <v>4680152</v>
      </c>
      <c r="C765" s="11" t="s">
        <v>748</v>
      </c>
      <c r="D765" s="7">
        <v>0</v>
      </c>
      <c r="E765" s="7">
        <v>0</v>
      </c>
      <c r="F765" s="7">
        <v>0</v>
      </c>
      <c r="G765" s="8">
        <f t="shared" si="22"/>
        <v>0</v>
      </c>
      <c r="H765" s="9">
        <f t="shared" si="23"/>
        <v>0</v>
      </c>
    </row>
    <row r="766" spans="1:8" ht="16" x14ac:dyDescent="0.2">
      <c r="A766" s="10">
        <v>2011204</v>
      </c>
      <c r="B766" s="5">
        <v>4680153</v>
      </c>
      <c r="C766" s="11" t="s">
        <v>749</v>
      </c>
      <c r="D766" s="7">
        <v>-16687</v>
      </c>
      <c r="E766" s="7">
        <v>11507</v>
      </c>
      <c r="F766" s="7">
        <v>13914</v>
      </c>
      <c r="G766" s="8">
        <f t="shared" si="22"/>
        <v>-2407</v>
      </c>
      <c r="H766" s="9">
        <f t="shared" si="23"/>
        <v>-19094</v>
      </c>
    </row>
    <row r="767" spans="1:8" ht="16" x14ac:dyDescent="0.2">
      <c r="A767" s="10">
        <v>2011205</v>
      </c>
      <c r="B767" s="5">
        <v>4680154</v>
      </c>
      <c r="C767" s="11" t="s">
        <v>750</v>
      </c>
      <c r="D767" s="7">
        <v>-753</v>
      </c>
      <c r="E767" s="7">
        <v>8259</v>
      </c>
      <c r="F767" s="7">
        <v>8259</v>
      </c>
      <c r="G767" s="8">
        <f t="shared" si="22"/>
        <v>0</v>
      </c>
      <c r="H767" s="9">
        <f t="shared" si="23"/>
        <v>-753</v>
      </c>
    </row>
    <row r="768" spans="1:8" ht="16" x14ac:dyDescent="0.2">
      <c r="A768" s="10">
        <v>2011206</v>
      </c>
      <c r="B768" s="5">
        <v>4680258</v>
      </c>
      <c r="C768" s="11" t="s">
        <v>751</v>
      </c>
      <c r="D768" s="7">
        <v>-15197</v>
      </c>
      <c r="E768" s="7">
        <v>12915</v>
      </c>
      <c r="F768" s="7">
        <v>12915</v>
      </c>
      <c r="G768" s="8">
        <f t="shared" si="22"/>
        <v>0</v>
      </c>
      <c r="H768" s="9">
        <f t="shared" si="23"/>
        <v>-15197</v>
      </c>
    </row>
    <row r="769" spans="1:8" ht="16" x14ac:dyDescent="0.2">
      <c r="A769" s="10">
        <v>2011207</v>
      </c>
      <c r="B769" s="5">
        <v>4680156</v>
      </c>
      <c r="C769" s="11" t="s">
        <v>752</v>
      </c>
      <c r="D769" s="7">
        <v>10903</v>
      </c>
      <c r="E769" s="7">
        <v>24635</v>
      </c>
      <c r="F769" s="7">
        <v>24531</v>
      </c>
      <c r="G769" s="8">
        <f t="shared" si="22"/>
        <v>104</v>
      </c>
      <c r="H769" s="9">
        <f t="shared" si="23"/>
        <v>11007</v>
      </c>
    </row>
    <row r="770" spans="1:8" ht="16" x14ac:dyDescent="0.2">
      <c r="A770" s="10">
        <v>2011208</v>
      </c>
      <c r="B770" s="5">
        <v>4680259</v>
      </c>
      <c r="C770" s="11" t="s">
        <v>753</v>
      </c>
      <c r="D770" s="7">
        <v>-10710</v>
      </c>
      <c r="E770" s="7">
        <v>25873</v>
      </c>
      <c r="F770" s="7">
        <v>18847</v>
      </c>
      <c r="G770" s="8">
        <f t="shared" si="22"/>
        <v>7026</v>
      </c>
      <c r="H770" s="9">
        <f t="shared" si="23"/>
        <v>-3684</v>
      </c>
    </row>
    <row r="771" spans="1:8" ht="16" x14ac:dyDescent="0.2">
      <c r="A771" s="10">
        <v>2011209</v>
      </c>
      <c r="B771" s="5">
        <v>4680158</v>
      </c>
      <c r="C771" s="11" t="s">
        <v>754</v>
      </c>
      <c r="D771" s="7">
        <v>-3600</v>
      </c>
      <c r="E771" s="7">
        <v>46006</v>
      </c>
      <c r="F771" s="7">
        <v>45906</v>
      </c>
      <c r="G771" s="8">
        <f t="shared" si="22"/>
        <v>100</v>
      </c>
      <c r="H771" s="9">
        <f t="shared" si="23"/>
        <v>-3500</v>
      </c>
    </row>
    <row r="772" spans="1:8" ht="16" x14ac:dyDescent="0.2">
      <c r="A772" s="10">
        <v>2011210</v>
      </c>
      <c r="B772" s="5">
        <v>4680159</v>
      </c>
      <c r="C772" s="11" t="s">
        <v>755</v>
      </c>
      <c r="D772" s="7">
        <v>0</v>
      </c>
      <c r="E772" s="7">
        <v>6200</v>
      </c>
      <c r="F772" s="7">
        <v>6200</v>
      </c>
      <c r="G772" s="8">
        <f t="shared" si="22"/>
        <v>0</v>
      </c>
      <c r="H772" s="9">
        <f t="shared" si="23"/>
        <v>0</v>
      </c>
    </row>
    <row r="773" spans="1:8" ht="16" x14ac:dyDescent="0.2">
      <c r="A773" s="10">
        <v>2011211</v>
      </c>
      <c r="B773" s="5">
        <v>4680160</v>
      </c>
      <c r="C773" s="11" t="s">
        <v>756</v>
      </c>
      <c r="D773" s="7">
        <v>0</v>
      </c>
      <c r="E773" s="7">
        <v>0</v>
      </c>
      <c r="F773" s="7">
        <v>0</v>
      </c>
      <c r="G773" s="8">
        <f t="shared" si="22"/>
        <v>0</v>
      </c>
      <c r="H773" s="9">
        <f t="shared" si="23"/>
        <v>0</v>
      </c>
    </row>
    <row r="774" spans="1:8" ht="16" x14ac:dyDescent="0.2">
      <c r="A774" s="10">
        <v>2011220</v>
      </c>
      <c r="B774" s="5">
        <v>4680161</v>
      </c>
      <c r="C774" s="11" t="s">
        <v>757</v>
      </c>
      <c r="D774" s="7">
        <v>-420067</v>
      </c>
      <c r="E774" s="7">
        <v>544628</v>
      </c>
      <c r="F774" s="7">
        <v>409576</v>
      </c>
      <c r="G774" s="8">
        <f t="shared" si="22"/>
        <v>135052</v>
      </c>
      <c r="H774" s="9">
        <f t="shared" si="23"/>
        <v>-285015</v>
      </c>
    </row>
    <row r="775" spans="1:8" ht="16" x14ac:dyDescent="0.2">
      <c r="A775" s="10">
        <v>2011221</v>
      </c>
      <c r="B775" s="5">
        <v>4680291</v>
      </c>
      <c r="C775" s="11" t="s">
        <v>758</v>
      </c>
      <c r="D775" s="7">
        <v>-41487</v>
      </c>
      <c r="E775" s="7">
        <v>28800</v>
      </c>
      <c r="F775" s="7">
        <v>13800</v>
      </c>
      <c r="G775" s="8">
        <f t="shared" si="22"/>
        <v>15000</v>
      </c>
      <c r="H775" s="9">
        <f t="shared" si="23"/>
        <v>-26487</v>
      </c>
    </row>
    <row r="776" spans="1:8" ht="16" x14ac:dyDescent="0.2">
      <c r="A776" s="10">
        <v>2011222</v>
      </c>
      <c r="B776" s="5">
        <v>4680292</v>
      </c>
      <c r="C776" s="11" t="s">
        <v>759</v>
      </c>
      <c r="D776" s="7">
        <v>0</v>
      </c>
      <c r="E776" s="7">
        <v>0</v>
      </c>
      <c r="F776" s="7">
        <v>0</v>
      </c>
      <c r="G776" s="8">
        <f t="shared" si="22"/>
        <v>0</v>
      </c>
      <c r="H776" s="9">
        <f t="shared" si="23"/>
        <v>0</v>
      </c>
    </row>
    <row r="777" spans="1:8" ht="16" x14ac:dyDescent="0.2">
      <c r="A777" s="10">
        <v>2011223</v>
      </c>
      <c r="B777" s="5">
        <v>4680293</v>
      </c>
      <c r="C777" s="11" t="s">
        <v>760</v>
      </c>
      <c r="D777" s="7">
        <v>0</v>
      </c>
      <c r="E777" s="7">
        <v>0</v>
      </c>
      <c r="F777" s="7">
        <v>0</v>
      </c>
      <c r="G777" s="8">
        <f t="shared" si="22"/>
        <v>0</v>
      </c>
      <c r="H777" s="9">
        <f t="shared" si="23"/>
        <v>0</v>
      </c>
    </row>
    <row r="778" spans="1:8" ht="16" x14ac:dyDescent="0.2">
      <c r="A778" s="10">
        <v>2011224</v>
      </c>
      <c r="B778" s="5">
        <v>4680294</v>
      </c>
      <c r="C778" s="11" t="s">
        <v>761</v>
      </c>
      <c r="D778" s="7">
        <v>-5699</v>
      </c>
      <c r="E778" s="7">
        <v>37099</v>
      </c>
      <c r="F778" s="7">
        <v>31400</v>
      </c>
      <c r="G778" s="8">
        <f t="shared" si="22"/>
        <v>5699</v>
      </c>
      <c r="H778" s="9">
        <f t="shared" si="23"/>
        <v>0</v>
      </c>
    </row>
    <row r="779" spans="1:8" ht="16" x14ac:dyDescent="0.2">
      <c r="A779" s="10">
        <v>2011225</v>
      </c>
      <c r="B779" s="5">
        <v>4680295</v>
      </c>
      <c r="C779" s="11" t="s">
        <v>762</v>
      </c>
      <c r="D779" s="7">
        <v>166986</v>
      </c>
      <c r="E779" s="7">
        <v>12539</v>
      </c>
      <c r="F779" s="7">
        <v>179525</v>
      </c>
      <c r="G779" s="8">
        <f t="shared" si="22"/>
        <v>-166986</v>
      </c>
      <c r="H779" s="9">
        <f t="shared" si="23"/>
        <v>0</v>
      </c>
    </row>
    <row r="780" spans="1:8" ht="16" x14ac:dyDescent="0.2">
      <c r="A780" s="10">
        <v>2011300</v>
      </c>
      <c r="B780" s="5">
        <v>4680162</v>
      </c>
      <c r="C780" s="11" t="s">
        <v>763</v>
      </c>
      <c r="D780" s="7">
        <v>-2999775</v>
      </c>
      <c r="E780" s="7">
        <v>9621300</v>
      </c>
      <c r="F780" s="7">
        <v>6621525</v>
      </c>
      <c r="G780" s="8">
        <f t="shared" si="22"/>
        <v>2999775</v>
      </c>
      <c r="H780" s="9">
        <f t="shared" si="23"/>
        <v>0</v>
      </c>
    </row>
    <row r="781" spans="1:8" ht="16" x14ac:dyDescent="0.2">
      <c r="A781" s="10">
        <v>2011301</v>
      </c>
      <c r="B781" s="5">
        <v>4680163</v>
      </c>
      <c r="C781" s="11" t="s">
        <v>764</v>
      </c>
      <c r="D781" s="7">
        <v>0</v>
      </c>
      <c r="E781" s="7">
        <v>0</v>
      </c>
      <c r="F781" s="7">
        <v>0</v>
      </c>
      <c r="G781" s="8">
        <f t="shared" si="22"/>
        <v>0</v>
      </c>
      <c r="H781" s="9">
        <f t="shared" si="23"/>
        <v>0</v>
      </c>
    </row>
    <row r="782" spans="1:8" ht="16" x14ac:dyDescent="0.2">
      <c r="A782" s="10">
        <v>2011302</v>
      </c>
      <c r="B782" s="5">
        <v>4680164</v>
      </c>
      <c r="C782" s="11" t="s">
        <v>765</v>
      </c>
      <c r="D782" s="7">
        <v>0</v>
      </c>
      <c r="E782" s="7">
        <v>0</v>
      </c>
      <c r="F782" s="7">
        <v>0</v>
      </c>
      <c r="G782" s="8">
        <f t="shared" si="22"/>
        <v>0</v>
      </c>
      <c r="H782" s="9">
        <f t="shared" si="23"/>
        <v>0</v>
      </c>
    </row>
    <row r="783" spans="1:8" ht="16" x14ac:dyDescent="0.2">
      <c r="A783" s="10">
        <v>2011303</v>
      </c>
      <c r="B783" s="5">
        <v>4680165</v>
      </c>
      <c r="C783" s="11" t="s">
        <v>766</v>
      </c>
      <c r="D783" s="7">
        <v>0</v>
      </c>
      <c r="E783" s="7">
        <v>0</v>
      </c>
      <c r="F783" s="7">
        <v>0</v>
      </c>
      <c r="G783" s="8">
        <f t="shared" si="22"/>
        <v>0</v>
      </c>
      <c r="H783" s="9">
        <f t="shared" si="23"/>
        <v>0</v>
      </c>
    </row>
    <row r="784" spans="1:8" ht="16" x14ac:dyDescent="0.2">
      <c r="A784" s="10">
        <v>2011304</v>
      </c>
      <c r="B784" s="5">
        <v>4680166</v>
      </c>
      <c r="C784" s="11" t="s">
        <v>767</v>
      </c>
      <c r="D784" s="7">
        <v>0</v>
      </c>
      <c r="E784" s="7">
        <v>0</v>
      </c>
      <c r="F784" s="7">
        <v>0</v>
      </c>
      <c r="G784" s="8">
        <f t="shared" si="22"/>
        <v>0</v>
      </c>
      <c r="H784" s="9">
        <f t="shared" si="23"/>
        <v>0</v>
      </c>
    </row>
    <row r="785" spans="1:8" ht="16" x14ac:dyDescent="0.2">
      <c r="A785" s="10">
        <v>2011305</v>
      </c>
      <c r="B785" s="5">
        <v>4680167</v>
      </c>
      <c r="C785" s="11" t="s">
        <v>768</v>
      </c>
      <c r="D785" s="7">
        <v>0</v>
      </c>
      <c r="E785" s="7">
        <v>0</v>
      </c>
      <c r="F785" s="7">
        <v>0</v>
      </c>
      <c r="G785" s="8">
        <f t="shared" si="22"/>
        <v>0</v>
      </c>
      <c r="H785" s="9">
        <f t="shared" si="23"/>
        <v>0</v>
      </c>
    </row>
    <row r="786" spans="1:8" ht="16" x14ac:dyDescent="0.2">
      <c r="A786" s="10">
        <v>2011306</v>
      </c>
      <c r="B786" s="5">
        <v>4680168</v>
      </c>
      <c r="C786" s="11" t="s">
        <v>769</v>
      </c>
      <c r="D786" s="7">
        <v>0</v>
      </c>
      <c r="E786" s="7">
        <v>0</v>
      </c>
      <c r="F786" s="7">
        <v>0</v>
      </c>
      <c r="G786" s="8">
        <f t="shared" si="22"/>
        <v>0</v>
      </c>
      <c r="H786" s="9">
        <f t="shared" si="23"/>
        <v>0</v>
      </c>
    </row>
    <row r="787" spans="1:8" ht="16" x14ac:dyDescent="0.2">
      <c r="A787" s="10">
        <v>2011307</v>
      </c>
      <c r="B787" s="5">
        <v>4680169</v>
      </c>
      <c r="C787" s="11" t="s">
        <v>770</v>
      </c>
      <c r="D787" s="7">
        <v>0</v>
      </c>
      <c r="E787" s="7">
        <v>0</v>
      </c>
      <c r="F787" s="7">
        <v>0</v>
      </c>
      <c r="G787" s="8">
        <f t="shared" si="22"/>
        <v>0</v>
      </c>
      <c r="H787" s="9">
        <f t="shared" si="23"/>
        <v>0</v>
      </c>
    </row>
    <row r="788" spans="1:8" ht="16" x14ac:dyDescent="0.2">
      <c r="A788" s="10">
        <v>2011308</v>
      </c>
      <c r="B788" s="5">
        <v>4680170</v>
      </c>
      <c r="C788" s="11" t="s">
        <v>771</v>
      </c>
      <c r="D788" s="7">
        <v>-174423</v>
      </c>
      <c r="E788" s="7">
        <v>0</v>
      </c>
      <c r="F788" s="7">
        <v>0</v>
      </c>
      <c r="G788" s="8">
        <f t="shared" si="22"/>
        <v>0</v>
      </c>
      <c r="H788" s="9">
        <f t="shared" si="23"/>
        <v>-174423</v>
      </c>
    </row>
    <row r="789" spans="1:8" ht="16" x14ac:dyDescent="0.2">
      <c r="A789" s="10">
        <v>2011309</v>
      </c>
      <c r="B789" s="5">
        <v>4680171</v>
      </c>
      <c r="C789" s="11" t="s">
        <v>772</v>
      </c>
      <c r="D789" s="7">
        <v>0</v>
      </c>
      <c r="E789" s="7">
        <v>0</v>
      </c>
      <c r="F789" s="7">
        <v>0</v>
      </c>
      <c r="G789" s="8">
        <f t="shared" si="22"/>
        <v>0</v>
      </c>
      <c r="H789" s="9">
        <f t="shared" si="23"/>
        <v>0</v>
      </c>
    </row>
    <row r="790" spans="1:8" ht="16" x14ac:dyDescent="0.2">
      <c r="A790" s="10">
        <v>2011310</v>
      </c>
      <c r="B790" s="5">
        <v>4680237</v>
      </c>
      <c r="C790" s="11" t="s">
        <v>773</v>
      </c>
      <c r="D790" s="7">
        <v>0</v>
      </c>
      <c r="E790" s="7">
        <v>0</v>
      </c>
      <c r="F790" s="7">
        <v>0</v>
      </c>
      <c r="G790" s="8">
        <f t="shared" si="22"/>
        <v>0</v>
      </c>
      <c r="H790" s="9">
        <f t="shared" si="23"/>
        <v>0</v>
      </c>
    </row>
    <row r="791" spans="1:8" ht="16" x14ac:dyDescent="0.2">
      <c r="A791" s="10">
        <v>2011315</v>
      </c>
      <c r="B791" s="5">
        <v>4680315</v>
      </c>
      <c r="C791" s="11" t="s">
        <v>774</v>
      </c>
      <c r="D791" s="7">
        <v>30300</v>
      </c>
      <c r="E791" s="7">
        <v>911175</v>
      </c>
      <c r="F791" s="7">
        <v>911175</v>
      </c>
      <c r="G791" s="8">
        <f t="shared" si="22"/>
        <v>0</v>
      </c>
      <c r="H791" s="9">
        <f t="shared" si="23"/>
        <v>30300</v>
      </c>
    </row>
    <row r="792" spans="1:8" ht="16" x14ac:dyDescent="0.2">
      <c r="A792" s="10">
        <v>2011400</v>
      </c>
      <c r="B792" s="5">
        <v>4680172</v>
      </c>
      <c r="C792" s="11" t="s">
        <v>775</v>
      </c>
      <c r="D792" s="7">
        <v>0</v>
      </c>
      <c r="E792" s="7">
        <v>2296390</v>
      </c>
      <c r="F792" s="7">
        <v>2296390</v>
      </c>
      <c r="G792" s="8">
        <f t="shared" si="22"/>
        <v>0</v>
      </c>
      <c r="H792" s="9">
        <f t="shared" si="23"/>
        <v>0</v>
      </c>
    </row>
    <row r="793" spans="1:8" ht="16" x14ac:dyDescent="0.2">
      <c r="A793" s="10">
        <v>2011401</v>
      </c>
      <c r="B793" s="5">
        <v>4680173</v>
      </c>
      <c r="C793" s="11" t="s">
        <v>776</v>
      </c>
      <c r="D793" s="7">
        <v>0</v>
      </c>
      <c r="E793" s="7">
        <v>0</v>
      </c>
      <c r="F793" s="7">
        <v>0</v>
      </c>
      <c r="G793" s="8">
        <f t="shared" si="22"/>
        <v>0</v>
      </c>
      <c r="H793" s="9">
        <f t="shared" si="23"/>
        <v>0</v>
      </c>
    </row>
    <row r="794" spans="1:8" ht="16" x14ac:dyDescent="0.2">
      <c r="A794" s="10">
        <v>2011402</v>
      </c>
      <c r="B794" s="5">
        <v>4680174</v>
      </c>
      <c r="C794" s="11" t="s">
        <v>777</v>
      </c>
      <c r="D794" s="7">
        <v>0</v>
      </c>
      <c r="E794" s="7">
        <v>0</v>
      </c>
      <c r="F794" s="7">
        <v>0</v>
      </c>
      <c r="G794" s="8">
        <f t="shared" si="22"/>
        <v>0</v>
      </c>
      <c r="H794" s="9">
        <f t="shared" si="23"/>
        <v>0</v>
      </c>
    </row>
    <row r="795" spans="1:8" ht="16" x14ac:dyDescent="0.2">
      <c r="A795" s="10">
        <v>2011403</v>
      </c>
      <c r="B795" s="5">
        <v>4680175</v>
      </c>
      <c r="C795" s="11" t="s">
        <v>778</v>
      </c>
      <c r="D795" s="7">
        <v>0</v>
      </c>
      <c r="E795" s="7">
        <v>0</v>
      </c>
      <c r="F795" s="7">
        <v>0</v>
      </c>
      <c r="G795" s="8">
        <f t="shared" si="22"/>
        <v>0</v>
      </c>
      <c r="H795" s="9">
        <f t="shared" si="23"/>
        <v>0</v>
      </c>
    </row>
    <row r="796" spans="1:8" ht="16" x14ac:dyDescent="0.2">
      <c r="A796" s="10">
        <v>2011404</v>
      </c>
      <c r="B796" s="5">
        <v>4680176</v>
      </c>
      <c r="C796" s="11" t="s">
        <v>779</v>
      </c>
      <c r="D796" s="7">
        <v>0</v>
      </c>
      <c r="E796" s="7">
        <v>0</v>
      </c>
      <c r="F796" s="7">
        <v>0</v>
      </c>
      <c r="G796" s="8">
        <f t="shared" si="22"/>
        <v>0</v>
      </c>
      <c r="H796" s="9">
        <f t="shared" si="23"/>
        <v>0</v>
      </c>
    </row>
    <row r="797" spans="1:8" ht="16" x14ac:dyDescent="0.2">
      <c r="A797" s="10">
        <v>2011405</v>
      </c>
      <c r="B797" s="5">
        <v>4680177</v>
      </c>
      <c r="C797" s="11" t="s">
        <v>780</v>
      </c>
      <c r="D797" s="7">
        <v>0</v>
      </c>
      <c r="E797" s="7">
        <v>0</v>
      </c>
      <c r="F797" s="7">
        <v>0</v>
      </c>
      <c r="G797" s="8">
        <f t="shared" si="22"/>
        <v>0</v>
      </c>
      <c r="H797" s="9">
        <f t="shared" si="23"/>
        <v>0</v>
      </c>
    </row>
    <row r="798" spans="1:8" ht="16" x14ac:dyDescent="0.2">
      <c r="A798" s="10">
        <v>2011406</v>
      </c>
      <c r="B798" s="5">
        <v>4680178</v>
      </c>
      <c r="C798" s="11" t="s">
        <v>781</v>
      </c>
      <c r="D798" s="7">
        <v>0</v>
      </c>
      <c r="E798" s="7">
        <v>5490850</v>
      </c>
      <c r="F798" s="7">
        <v>5490850</v>
      </c>
      <c r="G798" s="8">
        <f t="shared" si="22"/>
        <v>0</v>
      </c>
      <c r="H798" s="9">
        <f t="shared" si="23"/>
        <v>0</v>
      </c>
    </row>
    <row r="799" spans="1:8" ht="16" x14ac:dyDescent="0.2">
      <c r="A799" s="10">
        <v>2011407</v>
      </c>
      <c r="B799" s="5">
        <v>4680179</v>
      </c>
      <c r="C799" s="11" t="s">
        <v>782</v>
      </c>
      <c r="D799" s="7">
        <v>0</v>
      </c>
      <c r="E799" s="7">
        <v>7778560</v>
      </c>
      <c r="F799" s="7">
        <v>7778560</v>
      </c>
      <c r="G799" s="8">
        <f t="shared" si="22"/>
        <v>0</v>
      </c>
      <c r="H799" s="9">
        <f t="shared" si="23"/>
        <v>0</v>
      </c>
    </row>
    <row r="800" spans="1:8" ht="16" x14ac:dyDescent="0.2">
      <c r="A800" s="10">
        <v>2011408</v>
      </c>
      <c r="B800" s="5">
        <v>4680408</v>
      </c>
      <c r="C800" s="11" t="s">
        <v>783</v>
      </c>
      <c r="D800" s="7">
        <v>0</v>
      </c>
      <c r="E800" s="7">
        <v>0</v>
      </c>
      <c r="F800" s="7">
        <v>0</v>
      </c>
      <c r="G800" s="8">
        <f t="shared" si="22"/>
        <v>0</v>
      </c>
      <c r="H800" s="9">
        <f t="shared" si="23"/>
        <v>0</v>
      </c>
    </row>
    <row r="801" spans="1:8" ht="16" x14ac:dyDescent="0.2">
      <c r="A801" s="10">
        <v>2011409</v>
      </c>
      <c r="B801" s="5">
        <v>4680409</v>
      </c>
      <c r="C801" s="11" t="s">
        <v>784</v>
      </c>
      <c r="D801" s="7">
        <v>-6470000</v>
      </c>
      <c r="E801" s="7">
        <v>37990000</v>
      </c>
      <c r="F801" s="7">
        <v>32320000</v>
      </c>
      <c r="G801" s="8">
        <f t="shared" si="22"/>
        <v>5670000</v>
      </c>
      <c r="H801" s="9">
        <f t="shared" si="23"/>
        <v>-800000</v>
      </c>
    </row>
    <row r="802" spans="1:8" ht="16" x14ac:dyDescent="0.2">
      <c r="A802" s="10">
        <v>2011500</v>
      </c>
      <c r="B802" s="5">
        <v>4680180</v>
      </c>
      <c r="C802" s="11" t="s">
        <v>785</v>
      </c>
      <c r="D802" s="7">
        <v>-1725010</v>
      </c>
      <c r="E802" s="7">
        <v>4733200</v>
      </c>
      <c r="F802" s="7">
        <v>5175350</v>
      </c>
      <c r="G802" s="8">
        <f t="shared" si="22"/>
        <v>-442150</v>
      </c>
      <c r="H802" s="21">
        <f t="shared" si="23"/>
        <v>-2167160</v>
      </c>
    </row>
    <row r="803" spans="1:8" ht="16" x14ac:dyDescent="0.2">
      <c r="A803" s="10">
        <v>2011501</v>
      </c>
      <c r="B803" s="5">
        <v>4680181</v>
      </c>
      <c r="C803" s="11" t="s">
        <v>786</v>
      </c>
      <c r="D803" s="7">
        <v>0</v>
      </c>
      <c r="E803" s="7">
        <v>0</v>
      </c>
      <c r="F803" s="7">
        <v>0</v>
      </c>
      <c r="G803" s="8">
        <f t="shared" si="22"/>
        <v>0</v>
      </c>
      <c r="H803" s="9">
        <f t="shared" si="23"/>
        <v>0</v>
      </c>
    </row>
    <row r="804" spans="1:8" ht="16" x14ac:dyDescent="0.2">
      <c r="A804" s="10">
        <v>2011502</v>
      </c>
      <c r="B804" s="5">
        <v>4680182</v>
      </c>
      <c r="C804" s="11" t="s">
        <v>787</v>
      </c>
      <c r="D804" s="7">
        <v>0</v>
      </c>
      <c r="E804" s="7">
        <v>0</v>
      </c>
      <c r="F804" s="7">
        <v>0</v>
      </c>
      <c r="G804" s="8">
        <f t="shared" si="22"/>
        <v>0</v>
      </c>
      <c r="H804" s="9">
        <f t="shared" si="23"/>
        <v>0</v>
      </c>
    </row>
    <row r="805" spans="1:8" ht="16" x14ac:dyDescent="0.2">
      <c r="A805" s="10">
        <v>2011503</v>
      </c>
      <c r="B805" s="5">
        <v>4680183</v>
      </c>
      <c r="C805" s="11" t="s">
        <v>788</v>
      </c>
      <c r="D805" s="7">
        <v>0</v>
      </c>
      <c r="E805" s="7">
        <v>0</v>
      </c>
      <c r="F805" s="7">
        <v>0</v>
      </c>
      <c r="G805" s="8">
        <f t="shared" si="22"/>
        <v>0</v>
      </c>
      <c r="H805" s="9">
        <f t="shared" si="23"/>
        <v>0</v>
      </c>
    </row>
    <row r="806" spans="1:8" ht="16" x14ac:dyDescent="0.2">
      <c r="A806" s="10">
        <v>2011504</v>
      </c>
      <c r="B806" s="5">
        <v>4680184</v>
      </c>
      <c r="C806" s="11" t="s">
        <v>789</v>
      </c>
      <c r="D806" s="7">
        <v>0</v>
      </c>
      <c r="E806" s="7">
        <v>0</v>
      </c>
      <c r="F806" s="7">
        <v>0</v>
      </c>
      <c r="G806" s="8">
        <f t="shared" ref="G806:G869" si="24">E806-F806</f>
        <v>0</v>
      </c>
      <c r="H806" s="9">
        <f t="shared" ref="H806:H869" si="25">D806+G806</f>
        <v>0</v>
      </c>
    </row>
    <row r="807" spans="1:8" ht="16" x14ac:dyDescent="0.2">
      <c r="A807" s="10">
        <v>2011505</v>
      </c>
      <c r="B807" s="5">
        <v>4680185</v>
      </c>
      <c r="C807" s="11" t="s">
        <v>790</v>
      </c>
      <c r="D807" s="7">
        <v>0</v>
      </c>
      <c r="E807" s="7">
        <v>0</v>
      </c>
      <c r="F807" s="7">
        <v>0</v>
      </c>
      <c r="G807" s="8">
        <f t="shared" si="24"/>
        <v>0</v>
      </c>
      <c r="H807" s="9">
        <f t="shared" si="25"/>
        <v>0</v>
      </c>
    </row>
    <row r="808" spans="1:8" ht="16" x14ac:dyDescent="0.2">
      <c r="A808" s="10">
        <v>2011506</v>
      </c>
      <c r="B808" s="5">
        <v>4680186</v>
      </c>
      <c r="C808" s="11" t="s">
        <v>791</v>
      </c>
      <c r="D808" s="7">
        <v>0</v>
      </c>
      <c r="E808" s="7">
        <v>0</v>
      </c>
      <c r="F808" s="7">
        <v>0</v>
      </c>
      <c r="G808" s="8">
        <f t="shared" si="24"/>
        <v>0</v>
      </c>
      <c r="H808" s="9">
        <f t="shared" si="25"/>
        <v>0</v>
      </c>
    </row>
    <row r="809" spans="1:8" ht="16" x14ac:dyDescent="0.2">
      <c r="A809" s="10">
        <v>2011507</v>
      </c>
      <c r="B809" s="5">
        <v>4680187</v>
      </c>
      <c r="C809" s="11" t="s">
        <v>792</v>
      </c>
      <c r="D809" s="7">
        <v>0</v>
      </c>
      <c r="E809" s="7">
        <v>0</v>
      </c>
      <c r="F809" s="7">
        <v>0</v>
      </c>
      <c r="G809" s="8">
        <f t="shared" si="24"/>
        <v>0</v>
      </c>
      <c r="H809" s="9">
        <f t="shared" si="25"/>
        <v>0</v>
      </c>
    </row>
    <row r="810" spans="1:8" ht="16" x14ac:dyDescent="0.2">
      <c r="A810" s="10">
        <v>2011508</v>
      </c>
      <c r="B810" s="5">
        <v>4680188</v>
      </c>
      <c r="C810" s="11" t="s">
        <v>793</v>
      </c>
      <c r="D810" s="7">
        <v>282061</v>
      </c>
      <c r="E810" s="7">
        <v>3379950</v>
      </c>
      <c r="F810" s="7">
        <v>3224550</v>
      </c>
      <c r="G810" s="8">
        <f t="shared" si="24"/>
        <v>155400</v>
      </c>
      <c r="H810" s="9">
        <f t="shared" si="25"/>
        <v>437461</v>
      </c>
    </row>
    <row r="811" spans="1:8" ht="16" x14ac:dyDescent="0.2">
      <c r="A811" s="10">
        <v>2011509</v>
      </c>
      <c r="B811" s="5">
        <v>4680189</v>
      </c>
      <c r="C811" s="11" t="s">
        <v>794</v>
      </c>
      <c r="D811" s="7">
        <v>0</v>
      </c>
      <c r="E811" s="7">
        <v>0</v>
      </c>
      <c r="F811" s="7">
        <v>0</v>
      </c>
      <c r="G811" s="8">
        <f t="shared" si="24"/>
        <v>0</v>
      </c>
      <c r="H811" s="9">
        <f t="shared" si="25"/>
        <v>0</v>
      </c>
    </row>
    <row r="812" spans="1:8" ht="16" x14ac:dyDescent="0.2">
      <c r="A812" s="10">
        <v>2011510</v>
      </c>
      <c r="B812" s="5">
        <v>4680190</v>
      </c>
      <c r="C812" s="11" t="s">
        <v>795</v>
      </c>
      <c r="D812" s="7">
        <v>0</v>
      </c>
      <c r="E812" s="7">
        <v>0</v>
      </c>
      <c r="F812" s="7">
        <v>0</v>
      </c>
      <c r="G812" s="8">
        <f t="shared" si="24"/>
        <v>0</v>
      </c>
      <c r="H812" s="9">
        <f t="shared" si="25"/>
        <v>0</v>
      </c>
    </row>
    <row r="813" spans="1:8" ht="16" x14ac:dyDescent="0.2">
      <c r="A813" s="10">
        <v>2011511</v>
      </c>
      <c r="B813" s="5">
        <v>4680191</v>
      </c>
      <c r="C813" s="11" t="s">
        <v>796</v>
      </c>
      <c r="D813" s="7">
        <v>0</v>
      </c>
      <c r="E813" s="7">
        <v>0</v>
      </c>
      <c r="F813" s="7">
        <v>0</v>
      </c>
      <c r="G813" s="8">
        <f t="shared" si="24"/>
        <v>0</v>
      </c>
      <c r="H813" s="9">
        <f t="shared" si="25"/>
        <v>0</v>
      </c>
    </row>
    <row r="814" spans="1:8" ht="16" x14ac:dyDescent="0.2">
      <c r="A814" s="10">
        <v>2011512</v>
      </c>
      <c r="B814" s="5">
        <v>4680192</v>
      </c>
      <c r="C814" s="11" t="s">
        <v>797</v>
      </c>
      <c r="D814" s="7">
        <v>0</v>
      </c>
      <c r="E814" s="7">
        <v>4165737</v>
      </c>
      <c r="F814" s="7">
        <v>4165737</v>
      </c>
      <c r="G814" s="8">
        <f t="shared" si="24"/>
        <v>0</v>
      </c>
      <c r="H814" s="9">
        <f t="shared" si="25"/>
        <v>0</v>
      </c>
    </row>
    <row r="815" spans="1:8" ht="16" x14ac:dyDescent="0.2">
      <c r="A815" s="10">
        <v>2011513</v>
      </c>
      <c r="B815" s="5">
        <v>4680236</v>
      </c>
      <c r="C815" s="11" t="s">
        <v>798</v>
      </c>
      <c r="D815" s="7">
        <v>0</v>
      </c>
      <c r="E815" s="7">
        <v>0</v>
      </c>
      <c r="F815" s="7">
        <v>0</v>
      </c>
      <c r="G815" s="8">
        <f t="shared" si="24"/>
        <v>0</v>
      </c>
      <c r="H815" s="9">
        <f t="shared" si="25"/>
        <v>0</v>
      </c>
    </row>
    <row r="816" spans="1:8" ht="16" x14ac:dyDescent="0.2">
      <c r="A816" s="10">
        <v>2011514</v>
      </c>
      <c r="B816" s="5">
        <v>4680000</v>
      </c>
      <c r="C816" s="11" t="s">
        <v>799</v>
      </c>
      <c r="D816" s="7">
        <v>0</v>
      </c>
      <c r="E816" s="7">
        <v>0</v>
      </c>
      <c r="F816" s="7">
        <v>0</v>
      </c>
      <c r="G816" s="8">
        <f t="shared" si="24"/>
        <v>0</v>
      </c>
      <c r="H816" s="9">
        <f t="shared" si="25"/>
        <v>0</v>
      </c>
    </row>
    <row r="817" spans="1:8" ht="16" x14ac:dyDescent="0.2">
      <c r="A817" s="10">
        <v>2011515</v>
      </c>
      <c r="B817" s="5">
        <v>4680257</v>
      </c>
      <c r="C817" s="11" t="s">
        <v>800</v>
      </c>
      <c r="D817" s="7">
        <v>0</v>
      </c>
      <c r="E817" s="7">
        <v>0</v>
      </c>
      <c r="F817" s="7">
        <v>0</v>
      </c>
      <c r="G817" s="8">
        <f t="shared" si="24"/>
        <v>0</v>
      </c>
      <c r="H817" s="9">
        <f t="shared" si="25"/>
        <v>0</v>
      </c>
    </row>
    <row r="818" spans="1:8" ht="16" x14ac:dyDescent="0.2">
      <c r="A818" s="10">
        <v>2011516</v>
      </c>
      <c r="B818" s="5">
        <v>4680516</v>
      </c>
      <c r="C818" s="11" t="s">
        <v>801</v>
      </c>
      <c r="D818" s="7">
        <v>0</v>
      </c>
      <c r="E818" s="7">
        <v>0</v>
      </c>
      <c r="F818" s="7">
        <v>0</v>
      </c>
      <c r="G818" s="8">
        <f t="shared" si="24"/>
        <v>0</v>
      </c>
      <c r="H818" s="9">
        <f t="shared" si="25"/>
        <v>0</v>
      </c>
    </row>
    <row r="819" spans="1:8" ht="16" x14ac:dyDescent="0.2">
      <c r="A819" s="10">
        <v>2011517</v>
      </c>
      <c r="B819" s="5">
        <v>4680517</v>
      </c>
      <c r="C819" s="11" t="s">
        <v>802</v>
      </c>
      <c r="D819" s="7">
        <v>0</v>
      </c>
      <c r="E819" s="7">
        <v>6948409</v>
      </c>
      <c r="F819" s="7">
        <v>6948535</v>
      </c>
      <c r="G819" s="8">
        <f t="shared" si="24"/>
        <v>-126</v>
      </c>
      <c r="H819" s="9">
        <f t="shared" si="25"/>
        <v>-126</v>
      </c>
    </row>
    <row r="820" spans="1:8" ht="16" x14ac:dyDescent="0.2">
      <c r="A820" s="10">
        <v>2011518</v>
      </c>
      <c r="B820" s="5">
        <v>4680518</v>
      </c>
      <c r="C820" s="11" t="s">
        <v>803</v>
      </c>
      <c r="D820" s="7">
        <v>1650</v>
      </c>
      <c r="E820" s="7">
        <v>0</v>
      </c>
      <c r="F820" s="7">
        <v>0</v>
      </c>
      <c r="G820" s="8">
        <f t="shared" si="24"/>
        <v>0</v>
      </c>
      <c r="H820" s="9">
        <f t="shared" si="25"/>
        <v>1650</v>
      </c>
    </row>
    <row r="821" spans="1:8" ht="16" x14ac:dyDescent="0.2">
      <c r="A821" s="10">
        <v>2011519</v>
      </c>
      <c r="B821" s="5">
        <v>4680520</v>
      </c>
      <c r="C821" s="11" t="s">
        <v>804</v>
      </c>
      <c r="D821" s="7">
        <v>-6500000</v>
      </c>
      <c r="E821" s="7">
        <v>23237996</v>
      </c>
      <c r="F821" s="7">
        <v>16737996</v>
      </c>
      <c r="G821" s="8">
        <f t="shared" si="24"/>
        <v>6500000</v>
      </c>
      <c r="H821" s="9">
        <f t="shared" si="25"/>
        <v>0</v>
      </c>
    </row>
    <row r="822" spans="1:8" ht="16" x14ac:dyDescent="0.2">
      <c r="A822" s="10">
        <v>2011600</v>
      </c>
      <c r="B822" s="5">
        <v>4680193</v>
      </c>
      <c r="C822" s="11" t="s">
        <v>805</v>
      </c>
      <c r="D822" s="7">
        <v>-106375</v>
      </c>
      <c r="E822" s="7">
        <v>658411</v>
      </c>
      <c r="F822" s="7">
        <v>658411</v>
      </c>
      <c r="G822" s="8">
        <f t="shared" si="24"/>
        <v>0</v>
      </c>
      <c r="H822" s="9">
        <f t="shared" si="25"/>
        <v>-106375</v>
      </c>
    </row>
    <row r="823" spans="1:8" ht="16" x14ac:dyDescent="0.2">
      <c r="A823" s="10">
        <v>2011601</v>
      </c>
      <c r="B823" s="5">
        <v>4680194</v>
      </c>
      <c r="C823" s="11" t="s">
        <v>806</v>
      </c>
      <c r="D823" s="7">
        <v>-5600</v>
      </c>
      <c r="E823" s="7">
        <v>29164800</v>
      </c>
      <c r="F823" s="7">
        <v>29164800</v>
      </c>
      <c r="G823" s="8">
        <f t="shared" si="24"/>
        <v>0</v>
      </c>
      <c r="H823" s="9">
        <f t="shared" si="25"/>
        <v>-5600</v>
      </c>
    </row>
    <row r="824" spans="1:8" ht="16" x14ac:dyDescent="0.2">
      <c r="A824" s="10">
        <v>2011602</v>
      </c>
      <c r="B824" s="5">
        <v>4680195</v>
      </c>
      <c r="C824" s="11" t="s">
        <v>807</v>
      </c>
      <c r="D824" s="7">
        <v>0</v>
      </c>
      <c r="E824" s="7">
        <v>0</v>
      </c>
      <c r="F824" s="7">
        <v>0</v>
      </c>
      <c r="G824" s="8">
        <f t="shared" si="24"/>
        <v>0</v>
      </c>
      <c r="H824" s="9">
        <f t="shared" si="25"/>
        <v>0</v>
      </c>
    </row>
    <row r="825" spans="1:8" ht="16" x14ac:dyDescent="0.2">
      <c r="A825" s="10">
        <v>2011603</v>
      </c>
      <c r="B825" s="5">
        <v>4680196</v>
      </c>
      <c r="C825" s="11" t="s">
        <v>808</v>
      </c>
      <c r="D825" s="7">
        <v>-641633</v>
      </c>
      <c r="E825" s="7">
        <v>21790667</v>
      </c>
      <c r="F825" s="7">
        <v>21790667</v>
      </c>
      <c r="G825" s="8">
        <f t="shared" si="24"/>
        <v>0</v>
      </c>
      <c r="H825" s="9">
        <f t="shared" si="25"/>
        <v>-641633</v>
      </c>
    </row>
    <row r="826" spans="1:8" ht="16" x14ac:dyDescent="0.2">
      <c r="A826" s="10">
        <v>2011604</v>
      </c>
      <c r="B826" s="5">
        <v>4680197</v>
      </c>
      <c r="C826" s="11" t="s">
        <v>809</v>
      </c>
      <c r="D826" s="7">
        <v>0</v>
      </c>
      <c r="E826" s="7">
        <v>0</v>
      </c>
      <c r="F826" s="7">
        <v>0</v>
      </c>
      <c r="G826" s="8">
        <f t="shared" si="24"/>
        <v>0</v>
      </c>
      <c r="H826" s="9">
        <f t="shared" si="25"/>
        <v>0</v>
      </c>
    </row>
    <row r="827" spans="1:8" ht="16" x14ac:dyDescent="0.2">
      <c r="A827" s="10">
        <v>2011605</v>
      </c>
      <c r="B827" s="5">
        <v>4680198</v>
      </c>
      <c r="C827" s="11" t="s">
        <v>810</v>
      </c>
      <c r="D827" s="7">
        <v>0</v>
      </c>
      <c r="E827" s="7">
        <v>0</v>
      </c>
      <c r="F827" s="7">
        <v>0</v>
      </c>
      <c r="G827" s="8">
        <f t="shared" si="24"/>
        <v>0</v>
      </c>
      <c r="H827" s="9">
        <f t="shared" si="25"/>
        <v>0</v>
      </c>
    </row>
    <row r="828" spans="1:8" ht="16" x14ac:dyDescent="0.2">
      <c r="A828" s="10">
        <v>2011606</v>
      </c>
      <c r="B828" s="5">
        <v>4680606</v>
      </c>
      <c r="C828" s="11" t="s">
        <v>811</v>
      </c>
      <c r="D828" s="7">
        <v>3573811</v>
      </c>
      <c r="E828" s="7">
        <v>4941982</v>
      </c>
      <c r="F828" s="7">
        <v>8575792</v>
      </c>
      <c r="G828" s="8">
        <f t="shared" si="24"/>
        <v>-3633810</v>
      </c>
      <c r="H828" s="9">
        <f t="shared" si="25"/>
        <v>-59999</v>
      </c>
    </row>
    <row r="829" spans="1:8" ht="16" x14ac:dyDescent="0.2">
      <c r="A829" s="10">
        <v>2011700</v>
      </c>
      <c r="B829" s="5">
        <v>4680199</v>
      </c>
      <c r="C829" s="11" t="s">
        <v>812</v>
      </c>
      <c r="D829" s="7">
        <v>0</v>
      </c>
      <c r="E829" s="7">
        <v>0</v>
      </c>
      <c r="F829" s="7">
        <v>0</v>
      </c>
      <c r="G829" s="8">
        <f t="shared" si="24"/>
        <v>0</v>
      </c>
      <c r="H829" s="9">
        <f t="shared" si="25"/>
        <v>0</v>
      </c>
    </row>
    <row r="830" spans="1:8" ht="16" x14ac:dyDescent="0.2">
      <c r="A830" s="10">
        <v>2011701</v>
      </c>
      <c r="B830" s="5">
        <v>4680200</v>
      </c>
      <c r="C830" s="11" t="s">
        <v>813</v>
      </c>
      <c r="D830" s="7">
        <v>-312434</v>
      </c>
      <c r="E830" s="7">
        <v>1118954</v>
      </c>
      <c r="F830" s="7">
        <v>1057311</v>
      </c>
      <c r="G830" s="8">
        <f t="shared" si="24"/>
        <v>61643</v>
      </c>
      <c r="H830" s="9">
        <f t="shared" si="25"/>
        <v>-250791</v>
      </c>
    </row>
    <row r="831" spans="1:8" ht="16" x14ac:dyDescent="0.2">
      <c r="A831" s="10">
        <v>2011702</v>
      </c>
      <c r="B831" s="5">
        <v>4680201</v>
      </c>
      <c r="C831" s="11" t="s">
        <v>814</v>
      </c>
      <c r="D831" s="7">
        <v>-1593700</v>
      </c>
      <c r="E831" s="7">
        <v>6757862</v>
      </c>
      <c r="F831" s="7">
        <v>6075792</v>
      </c>
      <c r="G831" s="8">
        <f t="shared" si="24"/>
        <v>682070</v>
      </c>
      <c r="H831" s="9">
        <f t="shared" si="25"/>
        <v>-911630</v>
      </c>
    </row>
    <row r="832" spans="1:8" ht="16" x14ac:dyDescent="0.2">
      <c r="A832" s="10">
        <v>2011703</v>
      </c>
      <c r="B832" s="5">
        <v>4680202</v>
      </c>
      <c r="C832" s="11" t="s">
        <v>815</v>
      </c>
      <c r="D832" s="7">
        <v>1</v>
      </c>
      <c r="E832" s="7">
        <v>0</v>
      </c>
      <c r="F832" s="7">
        <v>0</v>
      </c>
      <c r="G832" s="8">
        <f t="shared" si="24"/>
        <v>0</v>
      </c>
      <c r="H832" s="9">
        <f t="shared" si="25"/>
        <v>1</v>
      </c>
    </row>
    <row r="833" spans="1:8" ht="16" x14ac:dyDescent="0.2">
      <c r="A833" s="10">
        <v>2011705</v>
      </c>
      <c r="B833" s="5">
        <v>4680705</v>
      </c>
      <c r="C833" s="11" t="s">
        <v>816</v>
      </c>
      <c r="D833" s="7">
        <v>0</v>
      </c>
      <c r="E833" s="7">
        <v>0</v>
      </c>
      <c r="F833" s="7">
        <v>0</v>
      </c>
      <c r="G833" s="8">
        <f t="shared" si="24"/>
        <v>0</v>
      </c>
      <c r="H833" s="9">
        <f t="shared" si="25"/>
        <v>0</v>
      </c>
    </row>
    <row r="834" spans="1:8" ht="16" x14ac:dyDescent="0.2">
      <c r="A834" s="10">
        <v>2011800</v>
      </c>
      <c r="B834" s="5">
        <v>4680203</v>
      </c>
      <c r="C834" s="11" t="s">
        <v>817</v>
      </c>
      <c r="D834" s="7">
        <v>0</v>
      </c>
      <c r="E834" s="7">
        <v>0</v>
      </c>
      <c r="F834" s="7">
        <v>0</v>
      </c>
      <c r="G834" s="8">
        <f t="shared" si="24"/>
        <v>0</v>
      </c>
      <c r="H834" s="9">
        <f t="shared" si="25"/>
        <v>0</v>
      </c>
    </row>
    <row r="835" spans="1:8" ht="16" x14ac:dyDescent="0.2">
      <c r="A835" s="10">
        <v>2011801</v>
      </c>
      <c r="B835" s="5">
        <v>4680204</v>
      </c>
      <c r="C835" s="11" t="s">
        <v>818</v>
      </c>
      <c r="D835" s="7">
        <v>3</v>
      </c>
      <c r="E835" s="7">
        <v>61939365</v>
      </c>
      <c r="F835" s="7">
        <v>61879065</v>
      </c>
      <c r="G835" s="8">
        <f t="shared" si="24"/>
        <v>60300</v>
      </c>
      <c r="H835" s="9">
        <f t="shared" si="25"/>
        <v>60303</v>
      </c>
    </row>
    <row r="836" spans="1:8" ht="16" x14ac:dyDescent="0.2">
      <c r="A836" s="10">
        <v>2011802</v>
      </c>
      <c r="B836" s="5">
        <v>4680205</v>
      </c>
      <c r="C836" s="11" t="s">
        <v>819</v>
      </c>
      <c r="D836" s="7">
        <v>0</v>
      </c>
      <c r="E836" s="7">
        <v>0</v>
      </c>
      <c r="F836" s="7">
        <v>0</v>
      </c>
      <c r="G836" s="8">
        <f t="shared" si="24"/>
        <v>0</v>
      </c>
      <c r="H836" s="9">
        <f t="shared" si="25"/>
        <v>0</v>
      </c>
    </row>
    <row r="837" spans="1:8" ht="16" x14ac:dyDescent="0.2">
      <c r="A837" s="10">
        <v>2011810</v>
      </c>
      <c r="B837" s="5">
        <v>4680206</v>
      </c>
      <c r="C837" s="11" t="s">
        <v>820</v>
      </c>
      <c r="D837" s="7">
        <v>1250800</v>
      </c>
      <c r="E837" s="7">
        <v>9212142</v>
      </c>
      <c r="F837" s="7">
        <v>10392142</v>
      </c>
      <c r="G837" s="8">
        <f t="shared" si="24"/>
        <v>-1180000</v>
      </c>
      <c r="H837" s="9">
        <f t="shared" si="25"/>
        <v>70800</v>
      </c>
    </row>
    <row r="838" spans="1:8" ht="16" x14ac:dyDescent="0.2">
      <c r="A838" s="10">
        <v>2011811</v>
      </c>
      <c r="B838" s="5">
        <v>4680207</v>
      </c>
      <c r="C838" s="11" t="s">
        <v>821</v>
      </c>
      <c r="D838" s="7">
        <v>0</v>
      </c>
      <c r="E838" s="7">
        <v>0</v>
      </c>
      <c r="F838" s="7">
        <v>0</v>
      </c>
      <c r="G838" s="8">
        <f t="shared" si="24"/>
        <v>0</v>
      </c>
      <c r="H838" s="9">
        <f t="shared" si="25"/>
        <v>0</v>
      </c>
    </row>
    <row r="839" spans="1:8" ht="16" x14ac:dyDescent="0.2">
      <c r="A839" s="10">
        <v>2011812</v>
      </c>
      <c r="B839" s="5">
        <v>4680208</v>
      </c>
      <c r="C839" s="11" t="s">
        <v>822</v>
      </c>
      <c r="D839" s="7">
        <v>0</v>
      </c>
      <c r="E839" s="7">
        <v>0</v>
      </c>
      <c r="F839" s="7">
        <v>0</v>
      </c>
      <c r="G839" s="8">
        <f t="shared" si="24"/>
        <v>0</v>
      </c>
      <c r="H839" s="9">
        <f t="shared" si="25"/>
        <v>0</v>
      </c>
    </row>
    <row r="840" spans="1:8" ht="16" x14ac:dyDescent="0.2">
      <c r="A840" s="10">
        <v>2011813</v>
      </c>
      <c r="B840" s="5">
        <v>4680209</v>
      </c>
      <c r="C840" s="11" t="s">
        <v>823</v>
      </c>
      <c r="D840" s="7">
        <v>0</v>
      </c>
      <c r="E840" s="7">
        <v>0</v>
      </c>
      <c r="F840" s="7">
        <v>0</v>
      </c>
      <c r="G840" s="8">
        <f t="shared" si="24"/>
        <v>0</v>
      </c>
      <c r="H840" s="9">
        <f t="shared" si="25"/>
        <v>0</v>
      </c>
    </row>
    <row r="841" spans="1:8" ht="16" x14ac:dyDescent="0.2">
      <c r="A841" s="10">
        <v>2011814</v>
      </c>
      <c r="B841" s="5">
        <v>4680210</v>
      </c>
      <c r="C841" s="11" t="s">
        <v>824</v>
      </c>
      <c r="D841" s="7">
        <v>5906532</v>
      </c>
      <c r="E841" s="7">
        <v>2380000</v>
      </c>
      <c r="F841" s="7">
        <v>2300900</v>
      </c>
      <c r="G841" s="8">
        <f t="shared" si="24"/>
        <v>79100</v>
      </c>
      <c r="H841" s="9">
        <f t="shared" si="25"/>
        <v>5985632</v>
      </c>
    </row>
    <row r="842" spans="1:8" ht="16" x14ac:dyDescent="0.2">
      <c r="A842" s="10">
        <v>2011815</v>
      </c>
      <c r="B842" s="5">
        <v>4680211</v>
      </c>
      <c r="C842" s="11" t="s">
        <v>825</v>
      </c>
      <c r="D842" s="7">
        <v>0</v>
      </c>
      <c r="E842" s="7">
        <v>0</v>
      </c>
      <c r="F842" s="7">
        <v>0</v>
      </c>
      <c r="G842" s="8">
        <f t="shared" si="24"/>
        <v>0</v>
      </c>
      <c r="H842" s="9">
        <f t="shared" si="25"/>
        <v>0</v>
      </c>
    </row>
    <row r="843" spans="1:8" ht="16" x14ac:dyDescent="0.2">
      <c r="A843" s="10">
        <v>2011816</v>
      </c>
      <c r="B843" s="5">
        <v>4680212</v>
      </c>
      <c r="C843" s="11" t="s">
        <v>826</v>
      </c>
      <c r="D843" s="7">
        <v>500000</v>
      </c>
      <c r="E843" s="7">
        <v>0</v>
      </c>
      <c r="F843" s="7">
        <v>0</v>
      </c>
      <c r="G843" s="8">
        <f t="shared" si="24"/>
        <v>0</v>
      </c>
      <c r="H843" s="9">
        <f t="shared" si="25"/>
        <v>500000</v>
      </c>
    </row>
    <row r="844" spans="1:8" ht="16" x14ac:dyDescent="0.2">
      <c r="A844" s="10">
        <v>2011817</v>
      </c>
      <c r="B844" s="5">
        <v>4680213</v>
      </c>
      <c r="C844" s="11" t="s">
        <v>827</v>
      </c>
      <c r="D844" s="7">
        <v>0</v>
      </c>
      <c r="E844" s="7">
        <v>920400</v>
      </c>
      <c r="F844" s="7">
        <v>920400</v>
      </c>
      <c r="G844" s="8">
        <f t="shared" si="24"/>
        <v>0</v>
      </c>
      <c r="H844" s="9">
        <f t="shared" si="25"/>
        <v>0</v>
      </c>
    </row>
    <row r="845" spans="1:8" ht="16" x14ac:dyDescent="0.2">
      <c r="A845" s="10">
        <v>2011819</v>
      </c>
      <c r="B845" s="5">
        <v>4680214</v>
      </c>
      <c r="C845" s="11" t="s">
        <v>828</v>
      </c>
      <c r="D845" s="7">
        <v>1289900</v>
      </c>
      <c r="E845" s="7">
        <v>0</v>
      </c>
      <c r="F845" s="7">
        <v>0</v>
      </c>
      <c r="G845" s="8">
        <f t="shared" si="24"/>
        <v>0</v>
      </c>
      <c r="H845" s="9">
        <f t="shared" si="25"/>
        <v>1289900</v>
      </c>
    </row>
    <row r="846" spans="1:8" ht="16" x14ac:dyDescent="0.2">
      <c r="A846" s="10">
        <v>2011820</v>
      </c>
      <c r="B846" s="5">
        <v>4680215</v>
      </c>
      <c r="C846" s="11" t="s">
        <v>829</v>
      </c>
      <c r="D846" s="7">
        <v>-392000</v>
      </c>
      <c r="E846" s="7">
        <v>0</v>
      </c>
      <c r="F846" s="7">
        <v>0</v>
      </c>
      <c r="G846" s="8">
        <f t="shared" si="24"/>
        <v>0</v>
      </c>
      <c r="H846" s="9">
        <f t="shared" si="25"/>
        <v>-392000</v>
      </c>
    </row>
    <row r="847" spans="1:8" ht="16" x14ac:dyDescent="0.2">
      <c r="A847" s="10">
        <v>2011821</v>
      </c>
      <c r="B847" s="5">
        <v>4680216</v>
      </c>
      <c r="C847" s="11" t="s">
        <v>830</v>
      </c>
      <c r="D847" s="7">
        <v>0</v>
      </c>
      <c r="E847" s="7">
        <v>0</v>
      </c>
      <c r="F847" s="7">
        <v>0</v>
      </c>
      <c r="G847" s="8">
        <f t="shared" si="24"/>
        <v>0</v>
      </c>
      <c r="H847" s="9">
        <f t="shared" si="25"/>
        <v>0</v>
      </c>
    </row>
    <row r="848" spans="1:8" ht="16" x14ac:dyDescent="0.2">
      <c r="A848" s="10">
        <v>2011822</v>
      </c>
      <c r="B848" s="5">
        <v>4680217</v>
      </c>
      <c r="C848" s="11" t="s">
        <v>831</v>
      </c>
      <c r="D848" s="7">
        <v>0</v>
      </c>
      <c r="E848" s="7">
        <v>0</v>
      </c>
      <c r="F848" s="7">
        <v>0</v>
      </c>
      <c r="G848" s="8">
        <f t="shared" si="24"/>
        <v>0</v>
      </c>
      <c r="H848" s="9">
        <f t="shared" si="25"/>
        <v>0</v>
      </c>
    </row>
    <row r="849" spans="1:8" ht="16" x14ac:dyDescent="0.2">
      <c r="A849" s="10">
        <v>2011824</v>
      </c>
      <c r="B849" s="5">
        <v>4680218</v>
      </c>
      <c r="C849" s="11" t="s">
        <v>832</v>
      </c>
      <c r="D849" s="7">
        <v>0</v>
      </c>
      <c r="E849" s="7">
        <v>0</v>
      </c>
      <c r="F849" s="7">
        <v>0</v>
      </c>
      <c r="G849" s="8">
        <f t="shared" si="24"/>
        <v>0</v>
      </c>
      <c r="H849" s="9">
        <f t="shared" si="25"/>
        <v>0</v>
      </c>
    </row>
    <row r="850" spans="1:8" ht="16" x14ac:dyDescent="0.2">
      <c r="A850" s="10">
        <v>2011825</v>
      </c>
      <c r="B850" s="5">
        <v>4680219</v>
      </c>
      <c r="C850" s="11" t="s">
        <v>833</v>
      </c>
      <c r="D850" s="7">
        <v>0</v>
      </c>
      <c r="E850" s="7">
        <v>0</v>
      </c>
      <c r="F850" s="7">
        <v>0</v>
      </c>
      <c r="G850" s="8">
        <f t="shared" si="24"/>
        <v>0</v>
      </c>
      <c r="H850" s="9">
        <f t="shared" si="25"/>
        <v>0</v>
      </c>
    </row>
    <row r="851" spans="1:8" ht="16" x14ac:dyDescent="0.2">
      <c r="A851" s="10">
        <v>2011826</v>
      </c>
      <c r="B851" s="5">
        <v>4680220</v>
      </c>
      <c r="C851" s="11" t="s">
        <v>834</v>
      </c>
      <c r="D851" s="7">
        <v>0</v>
      </c>
      <c r="E851" s="7">
        <v>4254665</v>
      </c>
      <c r="F851" s="7">
        <v>4254665</v>
      </c>
      <c r="G851" s="8">
        <f t="shared" si="24"/>
        <v>0</v>
      </c>
      <c r="H851" s="9">
        <f t="shared" si="25"/>
        <v>0</v>
      </c>
    </row>
    <row r="852" spans="1:8" ht="16" x14ac:dyDescent="0.2">
      <c r="A852" s="10">
        <v>2011827</v>
      </c>
      <c r="B852" s="5">
        <v>4680221</v>
      </c>
      <c r="C852" s="11" t="s">
        <v>835</v>
      </c>
      <c r="D852" s="7">
        <v>0</v>
      </c>
      <c r="E852" s="7">
        <v>509600</v>
      </c>
      <c r="F852" s="7">
        <v>509600</v>
      </c>
      <c r="G852" s="8">
        <f t="shared" si="24"/>
        <v>0</v>
      </c>
      <c r="H852" s="9">
        <f t="shared" si="25"/>
        <v>0</v>
      </c>
    </row>
    <row r="853" spans="1:8" ht="16" x14ac:dyDescent="0.2">
      <c r="A853" s="10">
        <v>2011828</v>
      </c>
      <c r="B853" s="5">
        <v>4680222</v>
      </c>
      <c r="C853" s="11" t="s">
        <v>836</v>
      </c>
      <c r="D853" s="7">
        <v>-24450</v>
      </c>
      <c r="E853" s="7">
        <v>0</v>
      </c>
      <c r="F853" s="7">
        <v>0</v>
      </c>
      <c r="G853" s="8">
        <f t="shared" si="24"/>
        <v>0</v>
      </c>
      <c r="H853" s="9">
        <f t="shared" si="25"/>
        <v>-24450</v>
      </c>
    </row>
    <row r="854" spans="1:8" ht="16" x14ac:dyDescent="0.2">
      <c r="A854" s="10">
        <v>2011829</v>
      </c>
      <c r="B854" s="5">
        <v>4680223</v>
      </c>
      <c r="C854" s="11" t="s">
        <v>837</v>
      </c>
      <c r="D854" s="7">
        <v>0</v>
      </c>
      <c r="E854" s="7">
        <v>0</v>
      </c>
      <c r="F854" s="7">
        <v>0</v>
      </c>
      <c r="G854" s="8">
        <f t="shared" si="24"/>
        <v>0</v>
      </c>
      <c r="H854" s="9">
        <f t="shared" si="25"/>
        <v>0</v>
      </c>
    </row>
    <row r="855" spans="1:8" ht="16" x14ac:dyDescent="0.2">
      <c r="A855" s="10">
        <v>2011830</v>
      </c>
      <c r="B855" s="5">
        <v>4680224</v>
      </c>
      <c r="C855" s="11" t="s">
        <v>838</v>
      </c>
      <c r="D855" s="7">
        <v>0</v>
      </c>
      <c r="E855" s="7">
        <v>0</v>
      </c>
      <c r="F855" s="7">
        <v>0</v>
      </c>
      <c r="G855" s="8">
        <f t="shared" si="24"/>
        <v>0</v>
      </c>
      <c r="H855" s="9">
        <f t="shared" si="25"/>
        <v>0</v>
      </c>
    </row>
    <row r="856" spans="1:8" ht="16" x14ac:dyDescent="0.2">
      <c r="A856" s="10">
        <v>2011831</v>
      </c>
      <c r="B856" s="5">
        <v>4680256</v>
      </c>
      <c r="C856" s="11" t="s">
        <v>839</v>
      </c>
      <c r="D856" s="7">
        <v>803626</v>
      </c>
      <c r="E856" s="7">
        <v>0</v>
      </c>
      <c r="F856" s="7">
        <v>0</v>
      </c>
      <c r="G856" s="8">
        <f t="shared" si="24"/>
        <v>0</v>
      </c>
      <c r="H856" s="9">
        <f t="shared" si="25"/>
        <v>803626</v>
      </c>
    </row>
    <row r="857" spans="1:8" ht="16" x14ac:dyDescent="0.2">
      <c r="A857" s="10">
        <v>2011840</v>
      </c>
      <c r="B857" s="5">
        <v>4680225</v>
      </c>
      <c r="C857" s="11" t="s">
        <v>840</v>
      </c>
      <c r="D857" s="7">
        <v>-1090100</v>
      </c>
      <c r="E857" s="7">
        <v>0</v>
      </c>
      <c r="F857" s="7">
        <v>0</v>
      </c>
      <c r="G857" s="8">
        <f t="shared" si="24"/>
        <v>0</v>
      </c>
      <c r="H857" s="9">
        <f t="shared" si="25"/>
        <v>-1090100</v>
      </c>
    </row>
    <row r="858" spans="1:8" ht="16" x14ac:dyDescent="0.2">
      <c r="A858" s="10">
        <v>2011849</v>
      </c>
      <c r="B858" s="5">
        <v>4680940</v>
      </c>
      <c r="C858" s="11" t="s">
        <v>9</v>
      </c>
      <c r="D858" s="7">
        <v>0</v>
      </c>
      <c r="E858" s="7">
        <v>0</v>
      </c>
      <c r="F858" s="7">
        <v>0</v>
      </c>
      <c r="G858" s="8">
        <f t="shared" si="24"/>
        <v>0</v>
      </c>
      <c r="H858" s="9">
        <f t="shared" si="25"/>
        <v>0</v>
      </c>
    </row>
    <row r="859" spans="1:8" ht="16" x14ac:dyDescent="0.2">
      <c r="A859" s="10">
        <v>2011859</v>
      </c>
      <c r="B859" s="5">
        <v>4680225</v>
      </c>
      <c r="C859" s="11" t="s">
        <v>9</v>
      </c>
      <c r="D859" s="7">
        <v>0</v>
      </c>
      <c r="E859" s="7">
        <v>0</v>
      </c>
      <c r="F859" s="7">
        <v>0</v>
      </c>
      <c r="G859" s="8">
        <f t="shared" si="24"/>
        <v>0</v>
      </c>
      <c r="H859" s="9">
        <f t="shared" si="25"/>
        <v>0</v>
      </c>
    </row>
    <row r="860" spans="1:8" ht="16" x14ac:dyDescent="0.2">
      <c r="A860" s="10">
        <v>2011900</v>
      </c>
      <c r="B860" s="5">
        <v>4680226</v>
      </c>
      <c r="C860" s="11" t="s">
        <v>841</v>
      </c>
      <c r="D860" s="7">
        <v>16838689.549999952</v>
      </c>
      <c r="E860" s="7">
        <v>468251238</v>
      </c>
      <c r="F860" s="7">
        <v>506117787</v>
      </c>
      <c r="G860" s="8">
        <f t="shared" si="24"/>
        <v>-37866549</v>
      </c>
      <c r="H860" s="9">
        <f t="shared" si="25"/>
        <v>-21027859.450000048</v>
      </c>
    </row>
    <row r="861" spans="1:8" ht="16" x14ac:dyDescent="0.2">
      <c r="A861" s="10">
        <v>2011901</v>
      </c>
      <c r="B861" s="5">
        <v>4680227</v>
      </c>
      <c r="C861" s="11" t="s">
        <v>842</v>
      </c>
      <c r="D861" s="7">
        <v>0</v>
      </c>
      <c r="E861" s="7">
        <v>0</v>
      </c>
      <c r="F861" s="7">
        <v>0</v>
      </c>
      <c r="G861" s="8">
        <f t="shared" si="24"/>
        <v>0</v>
      </c>
      <c r="H861" s="9">
        <f t="shared" si="25"/>
        <v>0</v>
      </c>
    </row>
    <row r="862" spans="1:8" ht="16" x14ac:dyDescent="0.2">
      <c r="A862" s="10">
        <v>2011902</v>
      </c>
      <c r="B862" s="5">
        <v>4680228</v>
      </c>
      <c r="C862" s="11" t="s">
        <v>843</v>
      </c>
      <c r="D862" s="7">
        <v>0</v>
      </c>
      <c r="E862" s="7">
        <v>0</v>
      </c>
      <c r="F862" s="7">
        <v>0</v>
      </c>
      <c r="G862" s="8">
        <f t="shared" si="24"/>
        <v>0</v>
      </c>
      <c r="H862" s="9">
        <f t="shared" si="25"/>
        <v>0</v>
      </c>
    </row>
    <row r="863" spans="1:8" ht="16" x14ac:dyDescent="0.2">
      <c r="A863" s="10">
        <v>2011906</v>
      </c>
      <c r="B863" s="5">
        <v>4680906</v>
      </c>
      <c r="C863" s="11" t="s">
        <v>844</v>
      </c>
      <c r="D863" s="7">
        <v>0</v>
      </c>
      <c r="E863" s="7">
        <v>0</v>
      </c>
      <c r="F863" s="7">
        <v>0</v>
      </c>
      <c r="G863" s="8">
        <f t="shared" si="24"/>
        <v>0</v>
      </c>
      <c r="H863" s="9">
        <f t="shared" si="25"/>
        <v>0</v>
      </c>
    </row>
    <row r="864" spans="1:8" ht="16" x14ac:dyDescent="0.2">
      <c r="A864" s="10">
        <v>2011907</v>
      </c>
      <c r="B864" s="5">
        <v>4680907</v>
      </c>
      <c r="C864" s="11" t="s">
        <v>845</v>
      </c>
      <c r="D864" s="7">
        <v>-2389450</v>
      </c>
      <c r="E864" s="7">
        <v>9049810</v>
      </c>
      <c r="F864" s="7">
        <v>8861160</v>
      </c>
      <c r="G864" s="8">
        <f t="shared" si="24"/>
        <v>188650</v>
      </c>
      <c r="H864" s="9">
        <f t="shared" si="25"/>
        <v>-2200800</v>
      </c>
    </row>
    <row r="865" spans="1:8" ht="16" x14ac:dyDescent="0.2">
      <c r="A865" s="10">
        <v>2011908</v>
      </c>
      <c r="B865" s="5">
        <v>4680908</v>
      </c>
      <c r="C865" s="11" t="s">
        <v>846</v>
      </c>
      <c r="D865" s="7">
        <v>0</v>
      </c>
      <c r="E865" s="7">
        <v>0</v>
      </c>
      <c r="F865" s="7">
        <v>0</v>
      </c>
      <c r="G865" s="8">
        <f t="shared" si="24"/>
        <v>0</v>
      </c>
      <c r="H865" s="9">
        <f t="shared" si="25"/>
        <v>0</v>
      </c>
    </row>
    <row r="866" spans="1:8" ht="16" x14ac:dyDescent="0.2">
      <c r="A866" s="10">
        <v>2011909</v>
      </c>
      <c r="B866" s="5">
        <v>4680909</v>
      </c>
      <c r="C866" s="11" t="s">
        <v>847</v>
      </c>
      <c r="D866" s="7">
        <v>171110</v>
      </c>
      <c r="E866" s="7">
        <v>0</v>
      </c>
      <c r="F866" s="7">
        <v>0</v>
      </c>
      <c r="G866" s="8">
        <f t="shared" si="24"/>
        <v>0</v>
      </c>
      <c r="H866" s="9">
        <f t="shared" si="25"/>
        <v>171110</v>
      </c>
    </row>
    <row r="867" spans="1:8" ht="16" x14ac:dyDescent="0.2">
      <c r="A867" s="10">
        <v>2011910</v>
      </c>
      <c r="B867" s="5">
        <v>4680229</v>
      </c>
      <c r="C867" s="11" t="s">
        <v>848</v>
      </c>
      <c r="D867" s="7">
        <v>0</v>
      </c>
      <c r="E867" s="7">
        <v>0</v>
      </c>
      <c r="F867" s="7">
        <v>0</v>
      </c>
      <c r="G867" s="8">
        <f t="shared" si="24"/>
        <v>0</v>
      </c>
      <c r="H867" s="9">
        <f t="shared" si="25"/>
        <v>0</v>
      </c>
    </row>
    <row r="868" spans="1:8" ht="16" x14ac:dyDescent="0.2">
      <c r="A868" s="10">
        <v>2011911</v>
      </c>
      <c r="B868" s="5">
        <v>4680911</v>
      </c>
      <c r="C868" s="11" t="s">
        <v>849</v>
      </c>
      <c r="D868" s="7">
        <v>280000</v>
      </c>
      <c r="E868" s="7">
        <v>0</v>
      </c>
      <c r="F868" s="7">
        <v>0</v>
      </c>
      <c r="G868" s="8">
        <f t="shared" si="24"/>
        <v>0</v>
      </c>
      <c r="H868" s="9">
        <f t="shared" si="25"/>
        <v>280000</v>
      </c>
    </row>
    <row r="869" spans="1:8" ht="16" x14ac:dyDescent="0.2">
      <c r="A869" s="10">
        <v>2011912</v>
      </c>
      <c r="B869" s="5">
        <v>4680912</v>
      </c>
      <c r="C869" s="11" t="s">
        <v>850</v>
      </c>
      <c r="D869" s="7">
        <v>0</v>
      </c>
      <c r="E869" s="7">
        <v>0</v>
      </c>
      <c r="F869" s="7">
        <v>0</v>
      </c>
      <c r="G869" s="8">
        <f t="shared" si="24"/>
        <v>0</v>
      </c>
      <c r="H869" s="9">
        <f t="shared" si="25"/>
        <v>0</v>
      </c>
    </row>
    <row r="870" spans="1:8" ht="16" x14ac:dyDescent="0.2">
      <c r="A870" s="10">
        <v>2011913</v>
      </c>
      <c r="B870" s="5">
        <v>4680913</v>
      </c>
      <c r="C870" s="11" t="s">
        <v>851</v>
      </c>
      <c r="D870" s="7">
        <v>62720</v>
      </c>
      <c r="E870" s="7">
        <v>530180</v>
      </c>
      <c r="F870" s="7">
        <v>592900</v>
      </c>
      <c r="G870" s="8">
        <f t="shared" ref="G870:G935" si="26">E870-F870</f>
        <v>-62720</v>
      </c>
      <c r="H870" s="9">
        <f t="shared" ref="H870:H935" si="27">D870+G870</f>
        <v>0</v>
      </c>
    </row>
    <row r="871" spans="1:8" ht="16" x14ac:dyDescent="0.2">
      <c r="A871" s="10">
        <v>2011914</v>
      </c>
      <c r="B871" s="5">
        <v>4680914</v>
      </c>
      <c r="C871" s="11" t="s">
        <v>852</v>
      </c>
      <c r="D871" s="7">
        <v>0</v>
      </c>
      <c r="E871" s="7">
        <v>0</v>
      </c>
      <c r="F871" s="7">
        <v>0</v>
      </c>
      <c r="G871" s="8">
        <f t="shared" si="26"/>
        <v>0</v>
      </c>
      <c r="H871" s="9">
        <f t="shared" si="27"/>
        <v>0</v>
      </c>
    </row>
    <row r="872" spans="1:8" ht="16" x14ac:dyDescent="0.2">
      <c r="A872" s="10">
        <v>2011915</v>
      </c>
      <c r="B872" s="5">
        <v>4680915</v>
      </c>
      <c r="C872" s="11" t="s">
        <v>853</v>
      </c>
      <c r="D872" s="7">
        <v>0</v>
      </c>
      <c r="E872" s="7">
        <v>0</v>
      </c>
      <c r="F872" s="7">
        <v>0</v>
      </c>
      <c r="G872" s="8">
        <f t="shared" si="26"/>
        <v>0</v>
      </c>
      <c r="H872" s="9">
        <f t="shared" si="27"/>
        <v>0</v>
      </c>
    </row>
    <row r="873" spans="1:8" ht="16" x14ac:dyDescent="0.2">
      <c r="A873" s="10">
        <v>2011916</v>
      </c>
      <c r="B873" s="5">
        <v>4680916</v>
      </c>
      <c r="C873" s="11" t="s">
        <v>854</v>
      </c>
      <c r="D873" s="7">
        <v>218000</v>
      </c>
      <c r="E873" s="7">
        <v>3163930</v>
      </c>
      <c r="F873" s="7">
        <v>3076710</v>
      </c>
      <c r="G873" s="8">
        <f t="shared" si="26"/>
        <v>87220</v>
      </c>
      <c r="H873" s="9">
        <f t="shared" si="27"/>
        <v>305220</v>
      </c>
    </row>
    <row r="874" spans="1:8" ht="16" x14ac:dyDescent="0.2">
      <c r="A874" s="10">
        <v>2011917</v>
      </c>
      <c r="B874" s="5">
        <v>4680917</v>
      </c>
      <c r="C874" s="11" t="s">
        <v>855</v>
      </c>
      <c r="D874" s="7">
        <v>0</v>
      </c>
      <c r="E874" s="7">
        <v>0</v>
      </c>
      <c r="F874" s="7">
        <v>0</v>
      </c>
      <c r="G874" s="8">
        <f t="shared" si="26"/>
        <v>0</v>
      </c>
      <c r="H874" s="9">
        <f t="shared" si="27"/>
        <v>0</v>
      </c>
    </row>
    <row r="875" spans="1:8" ht="16" x14ac:dyDescent="0.2">
      <c r="A875" s="10">
        <v>2011918</v>
      </c>
      <c r="B875" s="5">
        <v>4680918</v>
      </c>
      <c r="C875" s="11" t="s">
        <v>856</v>
      </c>
      <c r="D875" s="7">
        <v>28616</v>
      </c>
      <c r="E875" s="7">
        <v>3768754</v>
      </c>
      <c r="F875" s="7">
        <v>3768754</v>
      </c>
      <c r="G875" s="8">
        <f t="shared" si="26"/>
        <v>0</v>
      </c>
      <c r="H875" s="9">
        <f t="shared" si="27"/>
        <v>28616</v>
      </c>
    </row>
    <row r="876" spans="1:8" ht="16" x14ac:dyDescent="0.2">
      <c r="A876" s="10">
        <v>2011919</v>
      </c>
      <c r="B876" s="5">
        <v>4680919</v>
      </c>
      <c r="C876" s="11" t="s">
        <v>857</v>
      </c>
      <c r="D876" s="7">
        <v>0</v>
      </c>
      <c r="E876" s="7">
        <v>0</v>
      </c>
      <c r="F876" s="7">
        <v>0</v>
      </c>
      <c r="G876" s="8">
        <f t="shared" si="26"/>
        <v>0</v>
      </c>
      <c r="H876" s="9">
        <f t="shared" si="27"/>
        <v>0</v>
      </c>
    </row>
    <row r="877" spans="1:8" ht="16" x14ac:dyDescent="0.2">
      <c r="A877" s="10">
        <v>2011920</v>
      </c>
      <c r="B877" s="5">
        <v>4680230</v>
      </c>
      <c r="C877" s="11" t="s">
        <v>858</v>
      </c>
      <c r="D877" s="7">
        <v>26195201</v>
      </c>
      <c r="E877" s="7">
        <v>256411216</v>
      </c>
      <c r="F877" s="7">
        <v>202557760</v>
      </c>
      <c r="G877" s="8">
        <f t="shared" si="26"/>
        <v>53853456</v>
      </c>
      <c r="H877" s="9">
        <f t="shared" si="27"/>
        <v>80048657</v>
      </c>
    </row>
    <row r="878" spans="1:8" ht="16" x14ac:dyDescent="0.2">
      <c r="A878" s="10">
        <v>2011921</v>
      </c>
      <c r="B878" s="5">
        <v>4680921</v>
      </c>
      <c r="C878" s="11" t="s">
        <v>859</v>
      </c>
      <c r="D878" s="7">
        <v>0</v>
      </c>
      <c r="E878" s="7">
        <v>0</v>
      </c>
      <c r="F878" s="7">
        <v>0</v>
      </c>
      <c r="G878" s="8">
        <f t="shared" si="26"/>
        <v>0</v>
      </c>
      <c r="H878" s="9">
        <f t="shared" si="27"/>
        <v>0</v>
      </c>
    </row>
    <row r="879" spans="1:8" ht="16" x14ac:dyDescent="0.2">
      <c r="A879" s="10">
        <v>2011922</v>
      </c>
      <c r="B879" s="5">
        <v>4680522</v>
      </c>
      <c r="C879" s="11" t="s">
        <v>860</v>
      </c>
      <c r="D879" s="7">
        <v>-1079557</v>
      </c>
      <c r="E879" s="7">
        <v>24229300</v>
      </c>
      <c r="F879" s="7">
        <v>23186200</v>
      </c>
      <c r="G879" s="8">
        <f t="shared" si="26"/>
        <v>1043100</v>
      </c>
      <c r="H879" s="9">
        <f t="shared" si="27"/>
        <v>-36457</v>
      </c>
    </row>
    <row r="880" spans="1:8" ht="16" x14ac:dyDescent="0.2">
      <c r="A880" s="10">
        <v>2011923</v>
      </c>
      <c r="B880" s="5">
        <v>4680923</v>
      </c>
      <c r="C880" s="11" t="s">
        <v>861</v>
      </c>
      <c r="D880" s="7">
        <v>0</v>
      </c>
      <c r="E880" s="7">
        <v>0</v>
      </c>
      <c r="F880" s="7">
        <v>0</v>
      </c>
      <c r="G880" s="8">
        <f t="shared" si="26"/>
        <v>0</v>
      </c>
      <c r="H880" s="9">
        <f t="shared" si="27"/>
        <v>0</v>
      </c>
    </row>
    <row r="881" spans="1:8" ht="16" x14ac:dyDescent="0.2">
      <c r="A881" s="10">
        <v>2011924</v>
      </c>
      <c r="B881" s="5">
        <v>4680924</v>
      </c>
      <c r="C881" s="11" t="s">
        <v>862</v>
      </c>
      <c r="D881" s="7">
        <v>-66140</v>
      </c>
      <c r="E881" s="7">
        <v>0</v>
      </c>
      <c r="F881" s="7">
        <v>0</v>
      </c>
      <c r="G881" s="8">
        <f t="shared" si="26"/>
        <v>0</v>
      </c>
      <c r="H881" s="9">
        <f t="shared" si="27"/>
        <v>-66140</v>
      </c>
    </row>
    <row r="882" spans="1:8" ht="16" x14ac:dyDescent="0.2">
      <c r="A882" s="10">
        <v>2011925</v>
      </c>
      <c r="B882" s="5">
        <v>4680925</v>
      </c>
      <c r="C882" s="11" t="s">
        <v>863</v>
      </c>
      <c r="D882" s="7">
        <v>-752840</v>
      </c>
      <c r="E882" s="7">
        <v>2084065</v>
      </c>
      <c r="F882" s="7">
        <v>1331225</v>
      </c>
      <c r="G882" s="8">
        <f t="shared" si="26"/>
        <v>752840</v>
      </c>
      <c r="H882" s="9">
        <f t="shared" si="27"/>
        <v>0</v>
      </c>
    </row>
    <row r="883" spans="1:8" ht="16" x14ac:dyDescent="0.2">
      <c r="A883" s="10">
        <v>2011926</v>
      </c>
      <c r="B883" s="5">
        <v>4680926</v>
      </c>
      <c r="C883" s="11" t="s">
        <v>855</v>
      </c>
      <c r="D883" s="7">
        <v>0</v>
      </c>
      <c r="E883" s="7">
        <v>0</v>
      </c>
      <c r="F883" s="7">
        <v>0</v>
      </c>
      <c r="G883" s="8">
        <f t="shared" si="26"/>
        <v>0</v>
      </c>
      <c r="H883" s="9">
        <f t="shared" si="27"/>
        <v>0</v>
      </c>
    </row>
    <row r="884" spans="1:8" ht="16" x14ac:dyDescent="0.2">
      <c r="A884" s="10">
        <v>2011927</v>
      </c>
      <c r="B884" s="5">
        <v>4680927</v>
      </c>
      <c r="C884" s="11" t="s">
        <v>864</v>
      </c>
      <c r="D884" s="7">
        <v>0</v>
      </c>
      <c r="E884" s="7">
        <v>0</v>
      </c>
      <c r="F884" s="7">
        <v>0</v>
      </c>
      <c r="G884" s="8">
        <f t="shared" si="26"/>
        <v>0</v>
      </c>
      <c r="H884" s="9">
        <f t="shared" si="27"/>
        <v>0</v>
      </c>
    </row>
    <row r="885" spans="1:8" ht="16" x14ac:dyDescent="0.2">
      <c r="A885" s="10">
        <v>2011928</v>
      </c>
      <c r="B885" s="5">
        <v>4680928</v>
      </c>
      <c r="C885" s="11" t="s">
        <v>865</v>
      </c>
      <c r="D885" s="7">
        <v>0</v>
      </c>
      <c r="E885" s="7">
        <v>0</v>
      </c>
      <c r="F885" s="7">
        <v>0</v>
      </c>
      <c r="G885" s="8">
        <f t="shared" si="26"/>
        <v>0</v>
      </c>
      <c r="H885" s="9">
        <f t="shared" si="27"/>
        <v>0</v>
      </c>
    </row>
    <row r="886" spans="1:8" ht="16" x14ac:dyDescent="0.2">
      <c r="A886" s="10">
        <v>2011929</v>
      </c>
      <c r="B886" s="5">
        <v>4680929</v>
      </c>
      <c r="C886" s="11" t="s">
        <v>866</v>
      </c>
      <c r="D886" s="7">
        <v>0</v>
      </c>
      <c r="E886" s="7">
        <v>80360</v>
      </c>
      <c r="F886" s="7">
        <v>80360</v>
      </c>
      <c r="G886" s="8">
        <f t="shared" si="26"/>
        <v>0</v>
      </c>
      <c r="H886" s="9">
        <f t="shared" si="27"/>
        <v>0</v>
      </c>
    </row>
    <row r="887" spans="1:8" ht="16" x14ac:dyDescent="0.2">
      <c r="A887" s="10">
        <v>2011930</v>
      </c>
      <c r="B887" s="5">
        <v>4680930</v>
      </c>
      <c r="C887" s="11" t="s">
        <v>854</v>
      </c>
      <c r="D887" s="7">
        <v>0</v>
      </c>
      <c r="E887" s="7">
        <v>0</v>
      </c>
      <c r="F887" s="7">
        <v>0</v>
      </c>
      <c r="G887" s="8">
        <f t="shared" si="26"/>
        <v>0</v>
      </c>
      <c r="H887" s="9">
        <f t="shared" si="27"/>
        <v>0</v>
      </c>
    </row>
    <row r="888" spans="1:8" ht="16" x14ac:dyDescent="0.2">
      <c r="A888" s="10">
        <v>2011931</v>
      </c>
      <c r="B888" s="5">
        <v>4680931</v>
      </c>
      <c r="C888" s="11" t="s">
        <v>867</v>
      </c>
      <c r="D888" s="7">
        <v>0</v>
      </c>
      <c r="E888" s="7">
        <v>0</v>
      </c>
      <c r="F888" s="7">
        <v>0</v>
      </c>
      <c r="G888" s="8">
        <f t="shared" si="26"/>
        <v>0</v>
      </c>
      <c r="H888" s="9">
        <f t="shared" si="27"/>
        <v>0</v>
      </c>
    </row>
    <row r="889" spans="1:8" ht="16" x14ac:dyDescent="0.2">
      <c r="A889" s="10">
        <v>2011932</v>
      </c>
      <c r="B889" s="5">
        <v>4680932</v>
      </c>
      <c r="C889" s="11" t="s">
        <v>868</v>
      </c>
      <c r="D889" s="7">
        <v>-30000</v>
      </c>
      <c r="E889" s="7">
        <v>1958000</v>
      </c>
      <c r="F889" s="7">
        <v>1958000</v>
      </c>
      <c r="G889" s="8">
        <f t="shared" si="26"/>
        <v>0</v>
      </c>
      <c r="H889" s="9">
        <f t="shared" si="27"/>
        <v>-30000</v>
      </c>
    </row>
    <row r="890" spans="1:8" ht="16" x14ac:dyDescent="0.2">
      <c r="A890" s="10">
        <v>2011933</v>
      </c>
      <c r="B890" s="5">
        <v>4680933</v>
      </c>
      <c r="C890" s="11" t="s">
        <v>869</v>
      </c>
      <c r="D890" s="7">
        <v>0</v>
      </c>
      <c r="E890" s="7">
        <v>0</v>
      </c>
      <c r="F890" s="7">
        <v>0</v>
      </c>
      <c r="G890" s="8">
        <f t="shared" si="26"/>
        <v>0</v>
      </c>
      <c r="H890" s="9">
        <f t="shared" si="27"/>
        <v>0</v>
      </c>
    </row>
    <row r="891" spans="1:8" ht="16" x14ac:dyDescent="0.2">
      <c r="A891" s="10">
        <v>2011934</v>
      </c>
      <c r="B891" s="5">
        <v>4680934</v>
      </c>
      <c r="C891" s="11" t="s">
        <v>870</v>
      </c>
      <c r="D891" s="7">
        <v>0</v>
      </c>
      <c r="E891" s="7">
        <v>12965400</v>
      </c>
      <c r="F891" s="7">
        <v>12965400</v>
      </c>
      <c r="G891" s="8">
        <f t="shared" si="26"/>
        <v>0</v>
      </c>
      <c r="H891" s="9">
        <f t="shared" si="27"/>
        <v>0</v>
      </c>
    </row>
    <row r="892" spans="1:8" ht="16" x14ac:dyDescent="0.2">
      <c r="A892" s="10">
        <v>2011935</v>
      </c>
      <c r="B892" s="5">
        <v>4680935</v>
      </c>
      <c r="C892" s="11" t="s">
        <v>871</v>
      </c>
      <c r="D892" s="7">
        <v>0</v>
      </c>
      <c r="E892" s="7">
        <v>0</v>
      </c>
      <c r="F892" s="7">
        <v>0</v>
      </c>
      <c r="G892" s="8">
        <f t="shared" si="26"/>
        <v>0</v>
      </c>
      <c r="H892" s="9">
        <f t="shared" si="27"/>
        <v>0</v>
      </c>
    </row>
    <row r="893" spans="1:8" ht="16" x14ac:dyDescent="0.2">
      <c r="A893" s="10">
        <v>2011936</v>
      </c>
      <c r="B893" s="5">
        <v>4680936</v>
      </c>
      <c r="C893" s="11" t="s">
        <v>872</v>
      </c>
      <c r="D893" s="7">
        <v>0</v>
      </c>
      <c r="E893" s="7">
        <v>4335000</v>
      </c>
      <c r="F893" s="7">
        <v>4335000</v>
      </c>
      <c r="G893" s="8">
        <f t="shared" si="26"/>
        <v>0</v>
      </c>
      <c r="H893" s="9">
        <f t="shared" si="27"/>
        <v>0</v>
      </c>
    </row>
    <row r="894" spans="1:8" ht="16" x14ac:dyDescent="0.2">
      <c r="A894" s="10">
        <v>2011937</v>
      </c>
      <c r="B894" s="5">
        <v>4680937</v>
      </c>
      <c r="C894" s="11" t="s">
        <v>873</v>
      </c>
      <c r="D894" s="7">
        <v>10535</v>
      </c>
      <c r="E894" s="7">
        <v>0</v>
      </c>
      <c r="F894" s="7">
        <v>0</v>
      </c>
      <c r="G894" s="8">
        <f t="shared" si="26"/>
        <v>0</v>
      </c>
      <c r="H894" s="9">
        <f t="shared" si="27"/>
        <v>10535</v>
      </c>
    </row>
    <row r="895" spans="1:8" ht="16" x14ac:dyDescent="0.2">
      <c r="A895" s="10">
        <v>2011938</v>
      </c>
      <c r="B895" s="5">
        <v>4680938</v>
      </c>
      <c r="C895" s="11" t="s">
        <v>874</v>
      </c>
      <c r="D895" s="7">
        <v>351050</v>
      </c>
      <c r="E895" s="7">
        <v>0</v>
      </c>
      <c r="F895" s="7">
        <v>0</v>
      </c>
      <c r="G895" s="8">
        <f t="shared" si="26"/>
        <v>0</v>
      </c>
      <c r="H895" s="9">
        <f t="shared" si="27"/>
        <v>351050</v>
      </c>
    </row>
    <row r="896" spans="1:8" ht="16" x14ac:dyDescent="0.2">
      <c r="A896" s="10">
        <v>2011939</v>
      </c>
      <c r="B896" s="5">
        <v>4680939</v>
      </c>
      <c r="C896" s="11" t="s">
        <v>875</v>
      </c>
      <c r="D896" s="7">
        <v>1368604</v>
      </c>
      <c r="E896" s="7">
        <v>0</v>
      </c>
      <c r="F896" s="7">
        <v>1504500</v>
      </c>
      <c r="G896" s="8">
        <f t="shared" si="26"/>
        <v>-1504500</v>
      </c>
      <c r="H896" s="9">
        <f t="shared" si="27"/>
        <v>-135896</v>
      </c>
    </row>
    <row r="897" spans="1:8" ht="16" x14ac:dyDescent="0.2">
      <c r="A897" s="10">
        <v>2011940</v>
      </c>
      <c r="B897" s="5">
        <v>4680940</v>
      </c>
      <c r="C897" s="11" t="s">
        <v>876</v>
      </c>
      <c r="D897" s="7">
        <v>-150000</v>
      </c>
      <c r="E897" s="7">
        <v>150000</v>
      </c>
      <c r="F897" s="7">
        <v>0</v>
      </c>
      <c r="G897" s="8">
        <f t="shared" si="26"/>
        <v>150000</v>
      </c>
      <c r="H897" s="9">
        <f t="shared" si="27"/>
        <v>0</v>
      </c>
    </row>
    <row r="898" spans="1:8" ht="16" x14ac:dyDescent="0.2">
      <c r="A898" s="10">
        <v>2011941</v>
      </c>
      <c r="B898" s="5">
        <v>4680941</v>
      </c>
      <c r="C898" s="11" t="s">
        <v>877</v>
      </c>
      <c r="D898" s="7">
        <v>82600</v>
      </c>
      <c r="E898" s="7">
        <v>0</v>
      </c>
      <c r="F898" s="7">
        <v>0</v>
      </c>
      <c r="G898" s="8">
        <f t="shared" si="26"/>
        <v>0</v>
      </c>
      <c r="H898" s="9">
        <f t="shared" si="27"/>
        <v>82600</v>
      </c>
    </row>
    <row r="899" spans="1:8" ht="16" x14ac:dyDescent="0.2">
      <c r="A899" s="10">
        <v>2011942</v>
      </c>
      <c r="B899" s="5">
        <v>4680942</v>
      </c>
      <c r="C899" s="11" t="s">
        <v>878</v>
      </c>
      <c r="D899" s="7">
        <v>-326340</v>
      </c>
      <c r="E899" s="7">
        <v>0</v>
      </c>
      <c r="F899" s="7">
        <v>1096620</v>
      </c>
      <c r="G899" s="8">
        <f t="shared" si="26"/>
        <v>-1096620</v>
      </c>
      <c r="H899" s="9">
        <f t="shared" si="27"/>
        <v>-1422960</v>
      </c>
    </row>
    <row r="900" spans="1:8" ht="16" x14ac:dyDescent="0.2">
      <c r="A900" s="10">
        <v>2011945</v>
      </c>
      <c r="B900" s="5">
        <v>4680945</v>
      </c>
      <c r="C900" s="11" t="s">
        <v>879</v>
      </c>
      <c r="D900" s="7">
        <v>1</v>
      </c>
      <c r="E900" s="7">
        <v>0</v>
      </c>
      <c r="F900" s="7">
        <v>1</v>
      </c>
      <c r="G900" s="8">
        <f t="shared" si="26"/>
        <v>-1</v>
      </c>
      <c r="H900" s="9">
        <f t="shared" si="27"/>
        <v>0</v>
      </c>
    </row>
    <row r="901" spans="1:8" ht="16" x14ac:dyDescent="0.2">
      <c r="A901" s="10">
        <v>2011946</v>
      </c>
      <c r="B901" s="5">
        <v>4680946</v>
      </c>
      <c r="C901" s="11" t="s">
        <v>880</v>
      </c>
      <c r="D901" s="7">
        <v>0</v>
      </c>
      <c r="E901" s="7">
        <v>0</v>
      </c>
      <c r="F901" s="7">
        <v>0</v>
      </c>
      <c r="G901" s="8">
        <f t="shared" si="26"/>
        <v>0</v>
      </c>
      <c r="H901" s="9">
        <f t="shared" si="27"/>
        <v>0</v>
      </c>
    </row>
    <row r="902" spans="1:8" ht="16" x14ac:dyDescent="0.2">
      <c r="A902" s="10">
        <v>2011947</v>
      </c>
      <c r="B902" s="5">
        <v>4680947</v>
      </c>
      <c r="C902" s="11" t="s">
        <v>881</v>
      </c>
      <c r="D902" s="7">
        <v>-15550</v>
      </c>
      <c r="E902" s="7">
        <v>443208</v>
      </c>
      <c r="F902" s="7">
        <v>443208</v>
      </c>
      <c r="G902" s="8">
        <f t="shared" si="26"/>
        <v>0</v>
      </c>
      <c r="H902" s="9">
        <f t="shared" si="27"/>
        <v>-15550</v>
      </c>
    </row>
    <row r="903" spans="1:8" ht="16" x14ac:dyDescent="0.2">
      <c r="A903" s="10">
        <v>2011948</v>
      </c>
      <c r="B903" s="5">
        <v>4680948</v>
      </c>
      <c r="C903" s="11" t="s">
        <v>882</v>
      </c>
      <c r="D903" s="7">
        <v>0</v>
      </c>
      <c r="E903" s="7">
        <v>0</v>
      </c>
      <c r="F903" s="7">
        <v>0</v>
      </c>
      <c r="G903" s="8">
        <f t="shared" si="26"/>
        <v>0</v>
      </c>
      <c r="H903" s="9">
        <f t="shared" si="27"/>
        <v>0</v>
      </c>
    </row>
    <row r="904" spans="1:8" ht="16" x14ac:dyDescent="0.2">
      <c r="A904" s="10">
        <v>2011949</v>
      </c>
      <c r="B904" s="5">
        <v>4680949</v>
      </c>
      <c r="C904" s="11" t="s">
        <v>883</v>
      </c>
      <c r="D904" s="7">
        <v>156114</v>
      </c>
      <c r="E904" s="7">
        <v>0</v>
      </c>
      <c r="F904" s="7">
        <v>156114</v>
      </c>
      <c r="G904" s="8">
        <f t="shared" si="26"/>
        <v>-156114</v>
      </c>
      <c r="H904" s="9">
        <f t="shared" si="27"/>
        <v>0</v>
      </c>
    </row>
    <row r="905" spans="1:8" ht="16" x14ac:dyDescent="0.2">
      <c r="A905" s="10">
        <v>2011951</v>
      </c>
      <c r="B905" s="5">
        <v>4680951</v>
      </c>
      <c r="C905" s="11" t="s">
        <v>884</v>
      </c>
      <c r="D905" s="7">
        <v>-1400100</v>
      </c>
      <c r="E905" s="7">
        <v>3470500</v>
      </c>
      <c r="F905" s="7">
        <v>1920800</v>
      </c>
      <c r="G905" s="8">
        <f t="shared" si="26"/>
        <v>1549700</v>
      </c>
      <c r="H905" s="9">
        <f t="shared" si="27"/>
        <v>149600</v>
      </c>
    </row>
    <row r="906" spans="1:8" ht="16" x14ac:dyDescent="0.2">
      <c r="A906" s="10">
        <v>2011952</v>
      </c>
      <c r="B906" s="5">
        <v>4680952</v>
      </c>
      <c r="C906" s="11" t="s">
        <v>885</v>
      </c>
      <c r="D906" s="7">
        <v>-305001</v>
      </c>
      <c r="E906" s="7">
        <v>305001</v>
      </c>
      <c r="F906" s="7">
        <v>0</v>
      </c>
      <c r="G906" s="8">
        <f t="shared" si="26"/>
        <v>305001</v>
      </c>
      <c r="H906" s="9">
        <f t="shared" si="27"/>
        <v>0</v>
      </c>
    </row>
    <row r="907" spans="1:8" ht="16" x14ac:dyDescent="0.2">
      <c r="A907" s="10">
        <v>2011953</v>
      </c>
      <c r="B907" s="5">
        <v>4680953</v>
      </c>
      <c r="C907" s="11" t="s">
        <v>886</v>
      </c>
      <c r="D907" s="7">
        <v>0</v>
      </c>
      <c r="E907" s="7">
        <v>0</v>
      </c>
      <c r="F907" s="7">
        <v>1272256</v>
      </c>
      <c r="G907" s="8">
        <f t="shared" si="26"/>
        <v>-1272256</v>
      </c>
      <c r="H907" s="9">
        <f t="shared" si="27"/>
        <v>-1272256</v>
      </c>
    </row>
    <row r="908" spans="1:8" ht="16" x14ac:dyDescent="0.2">
      <c r="A908" s="10">
        <v>2011954</v>
      </c>
      <c r="B908" s="5">
        <v>4680952</v>
      </c>
      <c r="C908" s="11" t="s">
        <v>887</v>
      </c>
      <c r="D908" s="7">
        <v>0</v>
      </c>
      <c r="E908" s="7">
        <v>0</v>
      </c>
      <c r="F908" s="7">
        <v>0</v>
      </c>
      <c r="G908" s="8">
        <f t="shared" si="26"/>
        <v>0</v>
      </c>
      <c r="H908" s="9">
        <f t="shared" si="27"/>
        <v>0</v>
      </c>
    </row>
    <row r="909" spans="1:8" ht="16" x14ac:dyDescent="0.2">
      <c r="A909" s="22">
        <v>2011955</v>
      </c>
      <c r="B909" s="23">
        <v>4680955</v>
      </c>
      <c r="C909" s="11" t="s">
        <v>888</v>
      </c>
      <c r="D909" s="24">
        <v>0</v>
      </c>
      <c r="E909" s="7">
        <v>52262200</v>
      </c>
      <c r="F909" s="7">
        <v>52262200</v>
      </c>
      <c r="G909" s="25">
        <f t="shared" si="26"/>
        <v>0</v>
      </c>
      <c r="H909" s="21">
        <f t="shared" si="27"/>
        <v>0</v>
      </c>
    </row>
    <row r="910" spans="1:8" ht="16" x14ac:dyDescent="0.2">
      <c r="A910" s="10">
        <v>2011956</v>
      </c>
      <c r="B910" s="5">
        <v>4680956</v>
      </c>
      <c r="C910" s="11" t="s">
        <v>889</v>
      </c>
      <c r="D910" s="7">
        <v>789</v>
      </c>
      <c r="E910" s="7">
        <v>4883950</v>
      </c>
      <c r="F910" s="7">
        <v>4883950</v>
      </c>
      <c r="G910" s="8">
        <f t="shared" si="26"/>
        <v>0</v>
      </c>
      <c r="H910" s="9">
        <f t="shared" si="27"/>
        <v>789</v>
      </c>
    </row>
    <row r="911" spans="1:8" ht="16" x14ac:dyDescent="0.2">
      <c r="A911" s="10">
        <v>2011957</v>
      </c>
      <c r="B911" s="5">
        <v>4680957</v>
      </c>
      <c r="C911" s="11" t="s">
        <v>890</v>
      </c>
      <c r="D911" s="7">
        <v>0</v>
      </c>
      <c r="E911" s="7">
        <v>0</v>
      </c>
      <c r="F911" s="7">
        <v>0</v>
      </c>
      <c r="G911" s="8">
        <f t="shared" si="26"/>
        <v>0</v>
      </c>
      <c r="H911" s="9">
        <f t="shared" si="27"/>
        <v>0</v>
      </c>
    </row>
    <row r="912" spans="1:8" ht="16" x14ac:dyDescent="0.2">
      <c r="A912" s="10">
        <v>2011958</v>
      </c>
      <c r="B912" s="5">
        <v>4680958</v>
      </c>
      <c r="C912" s="11" t="s">
        <v>891</v>
      </c>
      <c r="D912" s="7">
        <v>0</v>
      </c>
      <c r="E912" s="7">
        <v>0</v>
      </c>
      <c r="F912" s="7">
        <v>0</v>
      </c>
      <c r="G912" s="8">
        <f t="shared" si="26"/>
        <v>0</v>
      </c>
      <c r="H912" s="9">
        <f t="shared" si="27"/>
        <v>0</v>
      </c>
    </row>
    <row r="913" spans="1:8" ht="16" x14ac:dyDescent="0.2">
      <c r="A913" s="10">
        <v>2011959</v>
      </c>
      <c r="B913" s="5">
        <v>4680959</v>
      </c>
      <c r="C913" s="11" t="s">
        <v>892</v>
      </c>
      <c r="D913" s="7">
        <v>0</v>
      </c>
      <c r="E913" s="7">
        <v>3150000</v>
      </c>
      <c r="F913" s="7">
        <v>3150000</v>
      </c>
      <c r="G913" s="8">
        <f t="shared" si="26"/>
        <v>0</v>
      </c>
      <c r="H913" s="9">
        <f t="shared" si="27"/>
        <v>0</v>
      </c>
    </row>
    <row r="914" spans="1:8" ht="16" x14ac:dyDescent="0.2">
      <c r="A914" s="10">
        <v>2011960</v>
      </c>
      <c r="B914" s="5">
        <v>4680960</v>
      </c>
      <c r="C914" s="11" t="s">
        <v>893</v>
      </c>
      <c r="D914" s="7">
        <v>-1515042</v>
      </c>
      <c r="E914" s="7">
        <v>4962682</v>
      </c>
      <c r="F914" s="7">
        <v>3728900</v>
      </c>
      <c r="G914" s="8">
        <f t="shared" si="26"/>
        <v>1233782</v>
      </c>
      <c r="H914" s="9">
        <f t="shared" si="27"/>
        <v>-281260</v>
      </c>
    </row>
    <row r="915" spans="1:8" ht="16" x14ac:dyDescent="0.2">
      <c r="A915" s="10">
        <v>2011961</v>
      </c>
      <c r="B915" s="5">
        <v>4680961</v>
      </c>
      <c r="C915" s="11" t="s">
        <v>894</v>
      </c>
      <c r="D915" s="7">
        <v>0</v>
      </c>
      <c r="E915" s="7">
        <v>0</v>
      </c>
      <c r="F915" s="7">
        <v>0</v>
      </c>
      <c r="G915" s="8">
        <f t="shared" si="26"/>
        <v>0</v>
      </c>
      <c r="H915" s="9">
        <f t="shared" si="27"/>
        <v>0</v>
      </c>
    </row>
    <row r="916" spans="1:8" ht="16" x14ac:dyDescent="0.2">
      <c r="A916" s="10">
        <v>2011962</v>
      </c>
      <c r="B916" s="5">
        <v>4680092</v>
      </c>
      <c r="C916" s="11" t="s">
        <v>895</v>
      </c>
      <c r="D916" s="7">
        <v>-700060</v>
      </c>
      <c r="E916" s="7">
        <v>21582240</v>
      </c>
      <c r="F916" s="7">
        <v>20882240</v>
      </c>
      <c r="G916" s="8">
        <f t="shared" si="26"/>
        <v>700000</v>
      </c>
      <c r="H916" s="9">
        <f t="shared" si="27"/>
        <v>-60</v>
      </c>
    </row>
    <row r="917" spans="1:8" ht="16" x14ac:dyDescent="0.2">
      <c r="A917" s="18">
        <v>2011963</v>
      </c>
      <c r="B917" s="11">
        <v>4680963</v>
      </c>
      <c r="C917" s="11" t="s">
        <v>896</v>
      </c>
      <c r="D917" s="7">
        <v>-12522</v>
      </c>
      <c r="E917" s="7">
        <v>978306</v>
      </c>
      <c r="F917" s="7">
        <v>970507</v>
      </c>
      <c r="G917" s="8">
        <f t="shared" si="26"/>
        <v>7799</v>
      </c>
      <c r="H917" s="9">
        <f t="shared" si="27"/>
        <v>-4723</v>
      </c>
    </row>
    <row r="918" spans="1:8" ht="16" x14ac:dyDescent="0.2">
      <c r="A918" s="10">
        <v>2011964</v>
      </c>
      <c r="B918" s="5">
        <v>4680964</v>
      </c>
      <c r="C918" s="11" t="s">
        <v>897</v>
      </c>
      <c r="D918" s="7">
        <v>0</v>
      </c>
      <c r="E918" s="7">
        <v>0</v>
      </c>
      <c r="F918" s="7">
        <v>0</v>
      </c>
      <c r="G918" s="8">
        <f t="shared" si="26"/>
        <v>0</v>
      </c>
      <c r="H918" s="9">
        <f t="shared" si="27"/>
        <v>0</v>
      </c>
    </row>
    <row r="919" spans="1:8" ht="16" x14ac:dyDescent="0.2">
      <c r="A919" s="10">
        <v>2011965</v>
      </c>
      <c r="B919" s="5">
        <v>4680965</v>
      </c>
      <c r="C919" s="11" t="s">
        <v>898</v>
      </c>
      <c r="D919" s="7">
        <v>0</v>
      </c>
      <c r="E919" s="7">
        <v>205800</v>
      </c>
      <c r="F919" s="7">
        <v>205800</v>
      </c>
      <c r="G919" s="8">
        <f t="shared" si="26"/>
        <v>0</v>
      </c>
      <c r="H919" s="9">
        <f t="shared" si="27"/>
        <v>0</v>
      </c>
    </row>
    <row r="920" spans="1:8" ht="16" x14ac:dyDescent="0.2">
      <c r="A920" s="10">
        <v>2011966</v>
      </c>
      <c r="B920" s="5">
        <v>4680966</v>
      </c>
      <c r="C920" s="53" t="s">
        <v>899</v>
      </c>
      <c r="D920" s="7">
        <v>0</v>
      </c>
      <c r="E920" s="7">
        <v>0</v>
      </c>
      <c r="F920" s="7">
        <v>0</v>
      </c>
      <c r="G920" s="8">
        <f t="shared" si="26"/>
        <v>0</v>
      </c>
      <c r="H920" s="9">
        <f t="shared" si="27"/>
        <v>0</v>
      </c>
    </row>
    <row r="921" spans="1:8" ht="16" x14ac:dyDescent="0.2">
      <c r="A921" s="10">
        <v>2011967</v>
      </c>
      <c r="B921" s="5">
        <v>4680967</v>
      </c>
      <c r="C921" s="54" t="s">
        <v>900</v>
      </c>
      <c r="D921" s="7">
        <v>0</v>
      </c>
      <c r="E921" s="7">
        <v>3277336</v>
      </c>
      <c r="F921" s="7">
        <v>3277336</v>
      </c>
      <c r="G921" s="8">
        <f t="shared" si="26"/>
        <v>0</v>
      </c>
      <c r="H921" s="9">
        <f t="shared" si="27"/>
        <v>0</v>
      </c>
    </row>
    <row r="922" spans="1:8" ht="16" x14ac:dyDescent="0.2">
      <c r="A922" s="10">
        <v>2011968</v>
      </c>
      <c r="B922" s="5">
        <v>4680968</v>
      </c>
      <c r="C922" s="54" t="s">
        <v>901</v>
      </c>
      <c r="D922" s="7">
        <v>0</v>
      </c>
      <c r="E922" s="7">
        <v>988820</v>
      </c>
      <c r="F922" s="7">
        <v>988820</v>
      </c>
      <c r="G922" s="8">
        <f t="shared" si="26"/>
        <v>0</v>
      </c>
      <c r="H922" s="9">
        <f t="shared" si="27"/>
        <v>0</v>
      </c>
    </row>
    <row r="923" spans="1:8" ht="16" x14ac:dyDescent="0.2">
      <c r="A923" s="18">
        <v>2012000</v>
      </c>
      <c r="B923" s="11">
        <v>4688000</v>
      </c>
      <c r="C923" s="11" t="s">
        <v>902</v>
      </c>
      <c r="D923" s="7">
        <v>108115</v>
      </c>
      <c r="E923" s="7">
        <v>0</v>
      </c>
      <c r="F923" s="7">
        <v>0</v>
      </c>
      <c r="G923" s="8">
        <f t="shared" si="26"/>
        <v>0</v>
      </c>
      <c r="H923" s="9">
        <f t="shared" si="27"/>
        <v>108115</v>
      </c>
    </row>
    <row r="924" spans="1:8" ht="16" x14ac:dyDescent="0.2">
      <c r="A924" s="18">
        <v>2012100</v>
      </c>
      <c r="B924" s="11">
        <v>4688001</v>
      </c>
      <c r="C924" s="11" t="s">
        <v>903</v>
      </c>
      <c r="D924" s="7">
        <v>9850000</v>
      </c>
      <c r="E924" s="7">
        <v>4500000</v>
      </c>
      <c r="F924" s="7">
        <v>4400000</v>
      </c>
      <c r="G924" s="8">
        <f t="shared" si="26"/>
        <v>100000</v>
      </c>
      <c r="H924" s="9">
        <f t="shared" si="27"/>
        <v>9950000</v>
      </c>
    </row>
    <row r="925" spans="1:8" ht="16" x14ac:dyDescent="0.2">
      <c r="A925" s="10">
        <v>2012110</v>
      </c>
      <c r="B925" s="5">
        <v>4688110</v>
      </c>
      <c r="C925" s="11" t="s">
        <v>904</v>
      </c>
      <c r="D925" s="7">
        <v>0</v>
      </c>
      <c r="E925" s="7">
        <v>0</v>
      </c>
      <c r="F925" s="7">
        <v>0</v>
      </c>
      <c r="G925" s="8">
        <f t="shared" si="26"/>
        <v>0</v>
      </c>
      <c r="H925" s="9">
        <f t="shared" si="27"/>
        <v>0</v>
      </c>
    </row>
    <row r="926" spans="1:8" ht="16" x14ac:dyDescent="0.2">
      <c r="A926" s="10">
        <v>2012200</v>
      </c>
      <c r="B926" s="5">
        <v>4688002</v>
      </c>
      <c r="C926" s="11" t="s">
        <v>905</v>
      </c>
      <c r="D926" s="7">
        <v>-27970</v>
      </c>
      <c r="E926" s="7">
        <v>0</v>
      </c>
      <c r="F926" s="7">
        <v>0</v>
      </c>
      <c r="G926" s="8">
        <f t="shared" si="26"/>
        <v>0</v>
      </c>
      <c r="H926" s="9">
        <f t="shared" si="27"/>
        <v>-27970</v>
      </c>
    </row>
    <row r="927" spans="1:8" ht="16" x14ac:dyDescent="0.2">
      <c r="A927" s="10">
        <v>2013000</v>
      </c>
      <c r="B927" s="5">
        <v>4163000</v>
      </c>
      <c r="C927" s="11" t="s">
        <v>906</v>
      </c>
      <c r="D927" s="7">
        <v>4050000</v>
      </c>
      <c r="E927" s="7">
        <v>0</v>
      </c>
      <c r="F927" s="7">
        <v>0</v>
      </c>
      <c r="G927" s="8">
        <f t="shared" si="26"/>
        <v>0</v>
      </c>
      <c r="H927" s="9">
        <f t="shared" si="27"/>
        <v>4050000</v>
      </c>
    </row>
    <row r="928" spans="1:8" ht="16" x14ac:dyDescent="0.2">
      <c r="A928" s="10">
        <v>2013100</v>
      </c>
      <c r="B928" s="5">
        <v>4162100</v>
      </c>
      <c r="C928" s="11" t="s">
        <v>907</v>
      </c>
      <c r="D928" s="7">
        <v>601557909</v>
      </c>
      <c r="E928" s="7">
        <v>0</v>
      </c>
      <c r="F928" s="7">
        <v>0</v>
      </c>
      <c r="G928" s="8">
        <f t="shared" si="26"/>
        <v>0</v>
      </c>
      <c r="H928" s="9">
        <f t="shared" si="27"/>
        <v>601557909</v>
      </c>
    </row>
    <row r="929" spans="1:8" ht="16" x14ac:dyDescent="0.2">
      <c r="A929" s="10">
        <v>2013200</v>
      </c>
      <c r="B929" s="5">
        <v>4690000</v>
      </c>
      <c r="C929" s="11" t="s">
        <v>908</v>
      </c>
      <c r="D929" s="7">
        <v>0</v>
      </c>
      <c r="E929" s="7">
        <v>0</v>
      </c>
      <c r="F929" s="7">
        <v>0</v>
      </c>
      <c r="G929" s="8">
        <f t="shared" si="26"/>
        <v>0</v>
      </c>
      <c r="H929" s="9">
        <f t="shared" si="27"/>
        <v>0</v>
      </c>
    </row>
    <row r="930" spans="1:8" ht="16" x14ac:dyDescent="0.2">
      <c r="A930" s="10">
        <v>2014030</v>
      </c>
      <c r="B930" s="5">
        <v>4680231</v>
      </c>
      <c r="C930" s="11" t="s">
        <v>909</v>
      </c>
      <c r="D930" s="7">
        <v>0</v>
      </c>
      <c r="E930" s="7">
        <v>0</v>
      </c>
      <c r="F930" s="7">
        <v>0</v>
      </c>
      <c r="G930" s="8">
        <f t="shared" si="26"/>
        <v>0</v>
      </c>
      <c r="H930" s="9">
        <f t="shared" si="27"/>
        <v>0</v>
      </c>
    </row>
    <row r="931" spans="1:8" ht="16" x14ac:dyDescent="0.2">
      <c r="A931" s="10">
        <v>2015100</v>
      </c>
      <c r="B931" s="5">
        <v>4000000</v>
      </c>
      <c r="C931" s="11" t="s">
        <v>910</v>
      </c>
      <c r="D931" s="7">
        <v>-22084853</v>
      </c>
      <c r="E931" s="7">
        <v>43143759</v>
      </c>
      <c r="F931" s="7">
        <v>18600478</v>
      </c>
      <c r="G931" s="8">
        <f t="shared" si="26"/>
        <v>24543281</v>
      </c>
      <c r="H931" s="9">
        <f t="shared" si="27"/>
        <v>2458428</v>
      </c>
    </row>
    <row r="932" spans="1:8" ht="16" x14ac:dyDescent="0.2">
      <c r="A932" s="10">
        <v>2015200</v>
      </c>
      <c r="B932" s="5">
        <v>4000810</v>
      </c>
      <c r="C932" s="11" t="s">
        <v>911</v>
      </c>
      <c r="D932" s="7">
        <v>0</v>
      </c>
      <c r="E932" s="7">
        <v>0</v>
      </c>
      <c r="F932" s="7">
        <v>0</v>
      </c>
      <c r="G932" s="8">
        <f t="shared" si="26"/>
        <v>0</v>
      </c>
      <c r="H932" s="9">
        <f t="shared" si="27"/>
        <v>0</v>
      </c>
    </row>
    <row r="933" spans="1:8" ht="16" x14ac:dyDescent="0.2">
      <c r="A933" s="10">
        <v>2015300</v>
      </c>
      <c r="B933" s="5">
        <v>4000200</v>
      </c>
      <c r="C933" s="11" t="s">
        <v>912</v>
      </c>
      <c r="D933" s="7">
        <v>0</v>
      </c>
      <c r="E933" s="7">
        <v>0</v>
      </c>
      <c r="F933" s="7">
        <v>0</v>
      </c>
      <c r="G933" s="8">
        <f t="shared" si="26"/>
        <v>0</v>
      </c>
      <c r="H933" s="9">
        <f t="shared" si="27"/>
        <v>0</v>
      </c>
    </row>
    <row r="934" spans="1:8" ht="16" x14ac:dyDescent="0.2">
      <c r="A934" s="10">
        <v>2015400</v>
      </c>
      <c r="B934" s="5">
        <v>4000300</v>
      </c>
      <c r="C934" s="11" t="s">
        <v>913</v>
      </c>
      <c r="D934" s="7">
        <v>-3103015</v>
      </c>
      <c r="E934" s="7">
        <v>0</v>
      </c>
      <c r="F934" s="7">
        <v>0</v>
      </c>
      <c r="G934" s="8">
        <f t="shared" si="26"/>
        <v>0</v>
      </c>
      <c r="H934" s="9">
        <f t="shared" si="27"/>
        <v>-3103015</v>
      </c>
    </row>
    <row r="935" spans="1:8" ht="16" x14ac:dyDescent="0.2">
      <c r="A935" s="10">
        <v>2015500</v>
      </c>
      <c r="B935" s="5">
        <v>4000400</v>
      </c>
      <c r="C935" s="11" t="s">
        <v>914</v>
      </c>
      <c r="D935" s="7">
        <v>0</v>
      </c>
      <c r="E935" s="7">
        <v>0</v>
      </c>
      <c r="F935" s="7">
        <v>0</v>
      </c>
      <c r="G935" s="8">
        <f t="shared" si="26"/>
        <v>0</v>
      </c>
      <c r="H935" s="9">
        <f t="shared" si="27"/>
        <v>0</v>
      </c>
    </row>
    <row r="936" spans="1:8" ht="16" x14ac:dyDescent="0.2">
      <c r="A936" s="10">
        <v>2015600</v>
      </c>
      <c r="B936" s="5">
        <v>4000500</v>
      </c>
      <c r="C936" s="11" t="s">
        <v>915</v>
      </c>
      <c r="D936" s="7">
        <v>0</v>
      </c>
      <c r="E936" s="7">
        <v>0</v>
      </c>
      <c r="F936" s="7">
        <v>0</v>
      </c>
      <c r="G936" s="8">
        <f t="shared" ref="G936:G1000" si="28">E936-F936</f>
        <v>0</v>
      </c>
      <c r="H936" s="9">
        <f t="shared" ref="H936:H1000" si="29">D936+G936</f>
        <v>0</v>
      </c>
    </row>
    <row r="937" spans="1:8" ht="16" x14ac:dyDescent="0.2">
      <c r="A937" s="10">
        <v>2015700</v>
      </c>
      <c r="B937" s="5">
        <v>4000600</v>
      </c>
      <c r="C937" s="11" t="s">
        <v>916</v>
      </c>
      <c r="D937" s="7">
        <v>1</v>
      </c>
      <c r="E937" s="7">
        <v>0</v>
      </c>
      <c r="F937" s="7">
        <v>0</v>
      </c>
      <c r="G937" s="8">
        <f t="shared" si="28"/>
        <v>0</v>
      </c>
      <c r="H937" s="9">
        <f t="shared" si="29"/>
        <v>1</v>
      </c>
    </row>
    <row r="938" spans="1:8" ht="16" x14ac:dyDescent="0.2">
      <c r="A938" s="10">
        <v>2015800</v>
      </c>
      <c r="B938" s="5">
        <v>4000800</v>
      </c>
      <c r="C938" s="11" t="s">
        <v>917</v>
      </c>
      <c r="D938" s="7">
        <v>115584153</v>
      </c>
      <c r="E938" s="7">
        <v>0</v>
      </c>
      <c r="F938" s="7">
        <v>0</v>
      </c>
      <c r="G938" s="8">
        <f t="shared" si="28"/>
        <v>0</v>
      </c>
      <c r="H938" s="9">
        <f t="shared" si="29"/>
        <v>115584153</v>
      </c>
    </row>
    <row r="939" spans="1:8" ht="16" x14ac:dyDescent="0.2">
      <c r="A939" s="10">
        <v>2015900</v>
      </c>
      <c r="B939" s="5">
        <v>4000900</v>
      </c>
      <c r="C939" s="11" t="s">
        <v>918</v>
      </c>
      <c r="D939" s="7">
        <v>9263279</v>
      </c>
      <c r="E939" s="7">
        <v>0</v>
      </c>
      <c r="F939" s="7">
        <v>9263279</v>
      </c>
      <c r="G939" s="8">
        <f t="shared" si="28"/>
        <v>-9263279</v>
      </c>
      <c r="H939" s="9">
        <f t="shared" si="29"/>
        <v>0</v>
      </c>
    </row>
    <row r="940" spans="1:8" ht="16" x14ac:dyDescent="0.2">
      <c r="A940" s="10">
        <v>2016000</v>
      </c>
      <c r="B940" s="5">
        <v>4000960</v>
      </c>
      <c r="C940" s="11" t="s">
        <v>919</v>
      </c>
      <c r="D940" s="7">
        <v>24089368</v>
      </c>
      <c r="E940" s="7">
        <v>0</v>
      </c>
      <c r="F940" s="7">
        <v>0</v>
      </c>
      <c r="G940" s="8">
        <f t="shared" si="28"/>
        <v>0</v>
      </c>
      <c r="H940" s="9">
        <f t="shared" si="29"/>
        <v>24089368</v>
      </c>
    </row>
    <row r="941" spans="1:8" ht="16" x14ac:dyDescent="0.2">
      <c r="A941" s="26">
        <v>2019000</v>
      </c>
      <c r="B941" s="55"/>
      <c r="C941" s="27" t="s">
        <v>9</v>
      </c>
      <c r="D941" s="7">
        <v>0</v>
      </c>
      <c r="E941" s="7">
        <v>0</v>
      </c>
      <c r="F941" s="7">
        <v>0</v>
      </c>
      <c r="G941" s="8">
        <f t="shared" si="28"/>
        <v>0</v>
      </c>
      <c r="H941" s="9">
        <f t="shared" si="29"/>
        <v>0</v>
      </c>
    </row>
    <row r="942" spans="1:8" ht="16" x14ac:dyDescent="0.2">
      <c r="A942" s="10">
        <v>2024800</v>
      </c>
      <c r="B942" s="5">
        <v>4008010</v>
      </c>
      <c r="C942" s="11" t="s">
        <v>920</v>
      </c>
      <c r="D942" s="7">
        <v>260</v>
      </c>
      <c r="E942" s="7">
        <v>19390817</v>
      </c>
      <c r="F942" s="7">
        <v>19390817</v>
      </c>
      <c r="G942" s="8">
        <f t="shared" si="28"/>
        <v>0</v>
      </c>
      <c r="H942" s="9">
        <f t="shared" si="29"/>
        <v>260</v>
      </c>
    </row>
    <row r="943" spans="1:8" ht="16" x14ac:dyDescent="0.2">
      <c r="A943" s="10">
        <v>2024900</v>
      </c>
      <c r="B943" s="5">
        <v>4901110</v>
      </c>
      <c r="C943" s="11" t="s">
        <v>921</v>
      </c>
      <c r="D943" s="7">
        <v>0</v>
      </c>
      <c r="E943" s="7">
        <v>0</v>
      </c>
      <c r="F943" s="7">
        <v>0</v>
      </c>
      <c r="G943" s="8">
        <f t="shared" si="28"/>
        <v>0</v>
      </c>
      <c r="H943" s="9">
        <f t="shared" si="29"/>
        <v>0</v>
      </c>
    </row>
    <row r="944" spans="1:8" ht="16" x14ac:dyDescent="0.2">
      <c r="A944" s="10">
        <v>2025000</v>
      </c>
      <c r="B944" s="5">
        <v>4000100</v>
      </c>
      <c r="C944" s="11" t="s">
        <v>922</v>
      </c>
      <c r="D944" s="7">
        <v>-6282469</v>
      </c>
      <c r="E944" s="7">
        <v>0</v>
      </c>
      <c r="F944" s="7">
        <v>0</v>
      </c>
      <c r="G944" s="8">
        <f t="shared" si="28"/>
        <v>0</v>
      </c>
      <c r="H944" s="9">
        <f t="shared" si="29"/>
        <v>-6282469</v>
      </c>
    </row>
    <row r="945" spans="1:8" ht="16" x14ac:dyDescent="0.2">
      <c r="A945" s="10">
        <v>2025100</v>
      </c>
      <c r="B945" s="5">
        <v>1850010</v>
      </c>
      <c r="C945" s="11" t="s">
        <v>923</v>
      </c>
      <c r="D945" s="7">
        <v>-4338795</v>
      </c>
      <c r="E945" s="7">
        <v>0</v>
      </c>
      <c r="F945" s="7">
        <v>0</v>
      </c>
      <c r="G945" s="8">
        <f t="shared" si="28"/>
        <v>0</v>
      </c>
      <c r="H945" s="9">
        <f t="shared" si="29"/>
        <v>-4338795</v>
      </c>
    </row>
    <row r="946" spans="1:8" ht="16" x14ac:dyDescent="0.2">
      <c r="A946" s="10">
        <v>2025200</v>
      </c>
      <c r="B946" s="5">
        <v>1685000</v>
      </c>
      <c r="C946" s="11" t="s">
        <v>924</v>
      </c>
      <c r="D946" s="7">
        <v>0</v>
      </c>
      <c r="E946" s="7">
        <v>0</v>
      </c>
      <c r="F946" s="7">
        <v>0</v>
      </c>
      <c r="G946" s="8">
        <f t="shared" si="28"/>
        <v>0</v>
      </c>
      <c r="H946" s="9">
        <f t="shared" si="29"/>
        <v>0</v>
      </c>
    </row>
    <row r="947" spans="1:8" ht="16" x14ac:dyDescent="0.2">
      <c r="A947" s="10">
        <v>2025300</v>
      </c>
      <c r="B947" s="5">
        <v>1850020</v>
      </c>
      <c r="C947" s="11" t="s">
        <v>925</v>
      </c>
      <c r="D947" s="7">
        <v>-3379245</v>
      </c>
      <c r="E947" s="7">
        <v>0</v>
      </c>
      <c r="F947" s="7">
        <v>0</v>
      </c>
      <c r="G947" s="8">
        <f t="shared" si="28"/>
        <v>0</v>
      </c>
      <c r="H947" s="9">
        <f t="shared" si="29"/>
        <v>-3379245</v>
      </c>
    </row>
    <row r="948" spans="1:8" ht="16" x14ac:dyDescent="0.2">
      <c r="A948" s="10">
        <v>2026100</v>
      </c>
      <c r="B948" s="5">
        <v>2635000</v>
      </c>
      <c r="C948" s="11" t="s">
        <v>926</v>
      </c>
      <c r="D948" s="7">
        <v>-1718640</v>
      </c>
      <c r="E948" s="7">
        <v>0</v>
      </c>
      <c r="F948" s="7">
        <v>0</v>
      </c>
      <c r="G948" s="8">
        <f t="shared" si="28"/>
        <v>0</v>
      </c>
      <c r="H948" s="9">
        <f t="shared" si="29"/>
        <v>-1718640</v>
      </c>
    </row>
    <row r="949" spans="1:8" ht="16" x14ac:dyDescent="0.2">
      <c r="A949" s="10">
        <v>2026200</v>
      </c>
      <c r="B949" s="5">
        <v>2635100</v>
      </c>
      <c r="C949" s="11" t="s">
        <v>927</v>
      </c>
      <c r="D949" s="7">
        <v>36985368</v>
      </c>
      <c r="E949" s="7">
        <v>0</v>
      </c>
      <c r="F949" s="7">
        <v>0</v>
      </c>
      <c r="G949" s="8">
        <f t="shared" si="28"/>
        <v>0</v>
      </c>
      <c r="H949" s="9">
        <f t="shared" si="29"/>
        <v>36985368</v>
      </c>
    </row>
    <row r="950" spans="1:8" ht="16" x14ac:dyDescent="0.2">
      <c r="A950" s="10">
        <v>2026300</v>
      </c>
      <c r="B950" s="5">
        <v>2635200</v>
      </c>
      <c r="C950" s="11" t="s">
        <v>928</v>
      </c>
      <c r="D950" s="7">
        <v>31500000</v>
      </c>
      <c r="E950" s="7">
        <v>0</v>
      </c>
      <c r="F950" s="7">
        <v>0</v>
      </c>
      <c r="G950" s="8">
        <f t="shared" si="28"/>
        <v>0</v>
      </c>
      <c r="H950" s="9">
        <f t="shared" si="29"/>
        <v>31500000</v>
      </c>
    </row>
    <row r="951" spans="1:8" ht="16" x14ac:dyDescent="0.2">
      <c r="A951" s="10">
        <v>2026400</v>
      </c>
      <c r="B951" s="5">
        <v>2635400</v>
      </c>
      <c r="C951" s="11" t="s">
        <v>929</v>
      </c>
      <c r="D951" s="7">
        <v>0</v>
      </c>
      <c r="E951" s="7">
        <v>0</v>
      </c>
      <c r="F951" s="7">
        <v>0</v>
      </c>
      <c r="G951" s="8">
        <f t="shared" si="28"/>
        <v>0</v>
      </c>
      <c r="H951" s="9">
        <f t="shared" si="29"/>
        <v>0</v>
      </c>
    </row>
    <row r="952" spans="1:8" ht="16" x14ac:dyDescent="0.2">
      <c r="A952" s="10">
        <v>2040200</v>
      </c>
      <c r="B952" s="5">
        <v>4901400</v>
      </c>
      <c r="C952" s="11" t="s">
        <v>930</v>
      </c>
      <c r="D952" s="7">
        <v>0</v>
      </c>
      <c r="E952" s="7">
        <v>0</v>
      </c>
      <c r="F952" s="7">
        <v>0</v>
      </c>
      <c r="G952" s="8">
        <f t="shared" si="28"/>
        <v>0</v>
      </c>
      <c r="H952" s="9">
        <f t="shared" si="29"/>
        <v>0</v>
      </c>
    </row>
    <row r="953" spans="1:8" ht="16" x14ac:dyDescent="0.2">
      <c r="A953" s="10">
        <v>2040700</v>
      </c>
      <c r="B953" s="5">
        <v>4250000</v>
      </c>
      <c r="C953" s="11" t="s">
        <v>931</v>
      </c>
      <c r="D953" s="7">
        <v>1396553</v>
      </c>
      <c r="E953" s="7">
        <v>1271045612</v>
      </c>
      <c r="F953" s="7">
        <v>1270822153</v>
      </c>
      <c r="G953" s="8">
        <f t="shared" si="28"/>
        <v>223459</v>
      </c>
      <c r="H953" s="9">
        <f t="shared" si="29"/>
        <v>1620012</v>
      </c>
    </row>
    <row r="954" spans="1:8" ht="16" x14ac:dyDescent="0.2">
      <c r="A954" s="10">
        <v>2050100</v>
      </c>
      <c r="B954" s="5">
        <v>4901500</v>
      </c>
      <c r="C954" s="11" t="s">
        <v>932</v>
      </c>
      <c r="D954" s="7">
        <v>0</v>
      </c>
      <c r="E954" s="7">
        <v>0</v>
      </c>
      <c r="F954" s="7">
        <v>0</v>
      </c>
      <c r="G954" s="8">
        <f t="shared" si="28"/>
        <v>0</v>
      </c>
      <c r="H954" s="9">
        <f t="shared" si="29"/>
        <v>0</v>
      </c>
    </row>
    <row r="955" spans="1:8" ht="16" x14ac:dyDescent="0.2">
      <c r="A955" s="10">
        <v>2070100</v>
      </c>
      <c r="B955" s="5">
        <v>4901600</v>
      </c>
      <c r="C955" s="11" t="s">
        <v>933</v>
      </c>
      <c r="D955" s="7">
        <v>0</v>
      </c>
      <c r="E955" s="7">
        <v>0</v>
      </c>
      <c r="F955" s="7">
        <v>0</v>
      </c>
      <c r="G955" s="8">
        <f t="shared" si="28"/>
        <v>0</v>
      </c>
      <c r="H955" s="9">
        <f t="shared" si="29"/>
        <v>0</v>
      </c>
    </row>
    <row r="956" spans="1:8" ht="16" x14ac:dyDescent="0.2">
      <c r="A956" s="10">
        <v>2090000</v>
      </c>
      <c r="B956" s="5">
        <v>4141000</v>
      </c>
      <c r="C956" s="11" t="s">
        <v>934</v>
      </c>
      <c r="D956" s="7">
        <v>-807562544.22000015</v>
      </c>
      <c r="E956" s="7">
        <v>1690519438.6600001</v>
      </c>
      <c r="F956" s="7">
        <v>1812204156.24</v>
      </c>
      <c r="G956" s="8">
        <f t="shared" si="28"/>
        <v>-121684717.57999992</v>
      </c>
      <c r="H956" s="9">
        <f t="shared" si="29"/>
        <v>-929247261.80000007</v>
      </c>
    </row>
    <row r="957" spans="1:8" ht="16" x14ac:dyDescent="0.2">
      <c r="A957" s="10">
        <v>2092000</v>
      </c>
      <c r="B957" s="5">
        <v>4141300</v>
      </c>
      <c r="C957" s="11" t="s">
        <v>935</v>
      </c>
      <c r="D957" s="7">
        <v>0</v>
      </c>
      <c r="E957" s="7">
        <v>0</v>
      </c>
      <c r="F957" s="7">
        <v>0</v>
      </c>
      <c r="G957" s="8">
        <f t="shared" si="28"/>
        <v>0</v>
      </c>
      <c r="H957" s="9">
        <f t="shared" si="29"/>
        <v>0</v>
      </c>
    </row>
    <row r="958" spans="1:8" ht="16" x14ac:dyDescent="0.2">
      <c r="A958" s="10">
        <v>2095300</v>
      </c>
      <c r="B958" s="5">
        <v>4130210</v>
      </c>
      <c r="C958" s="11" t="s">
        <v>936</v>
      </c>
      <c r="D958" s="7">
        <v>0</v>
      </c>
      <c r="E958" s="7">
        <v>0</v>
      </c>
      <c r="F958" s="7">
        <v>0</v>
      </c>
      <c r="G958" s="8">
        <f t="shared" si="28"/>
        <v>0</v>
      </c>
      <c r="H958" s="9">
        <f t="shared" si="29"/>
        <v>0</v>
      </c>
    </row>
    <row r="959" spans="1:8" ht="16" x14ac:dyDescent="0.2">
      <c r="A959" s="10">
        <v>2096000</v>
      </c>
      <c r="B959" s="5">
        <v>4141100</v>
      </c>
      <c r="C959" s="11" t="s">
        <v>937</v>
      </c>
      <c r="D959" s="7">
        <v>-57076</v>
      </c>
      <c r="E959" s="7">
        <v>0</v>
      </c>
      <c r="F959" s="7">
        <v>0</v>
      </c>
      <c r="G959" s="8">
        <f t="shared" si="28"/>
        <v>0</v>
      </c>
      <c r="H959" s="9">
        <f t="shared" si="29"/>
        <v>-57076</v>
      </c>
    </row>
    <row r="960" spans="1:8" ht="16" x14ac:dyDescent="0.2">
      <c r="A960" s="10">
        <v>2140100</v>
      </c>
      <c r="B960" s="5">
        <v>4680234</v>
      </c>
      <c r="C960" s="11" t="s">
        <v>938</v>
      </c>
      <c r="D960" s="7">
        <v>0</v>
      </c>
      <c r="E960" s="7">
        <v>0</v>
      </c>
      <c r="F960" s="7">
        <v>0</v>
      </c>
      <c r="G960" s="8">
        <f t="shared" si="28"/>
        <v>0</v>
      </c>
      <c r="H960" s="9">
        <f t="shared" si="29"/>
        <v>0</v>
      </c>
    </row>
    <row r="961" spans="1:8" ht="16" x14ac:dyDescent="0.2">
      <c r="A961" s="10">
        <v>2150100</v>
      </c>
      <c r="B961" s="5">
        <v>4130110</v>
      </c>
      <c r="C961" s="11" t="s">
        <v>939</v>
      </c>
      <c r="D961" s="7">
        <v>0</v>
      </c>
      <c r="E961" s="7">
        <v>0</v>
      </c>
      <c r="F961" s="7">
        <v>0</v>
      </c>
      <c r="G961" s="8">
        <f t="shared" si="28"/>
        <v>0</v>
      </c>
      <c r="H961" s="9">
        <f t="shared" si="29"/>
        <v>0</v>
      </c>
    </row>
    <row r="962" spans="1:8" ht="16" x14ac:dyDescent="0.2">
      <c r="A962" s="10">
        <v>2150200</v>
      </c>
      <c r="B962" s="5">
        <v>4680235</v>
      </c>
      <c r="C962" s="11" t="s">
        <v>940</v>
      </c>
      <c r="D962" s="7">
        <v>0</v>
      </c>
      <c r="E962" s="7">
        <v>0</v>
      </c>
      <c r="F962" s="7">
        <v>0</v>
      </c>
      <c r="G962" s="8">
        <f t="shared" si="28"/>
        <v>0</v>
      </c>
      <c r="H962" s="9">
        <f t="shared" si="29"/>
        <v>0</v>
      </c>
    </row>
    <row r="963" spans="1:8" ht="16" x14ac:dyDescent="0.2">
      <c r="A963" s="10">
        <v>2170000</v>
      </c>
      <c r="B963" s="5">
        <v>4700100</v>
      </c>
      <c r="C963" s="11" t="s">
        <v>941</v>
      </c>
      <c r="D963" s="7">
        <v>-1243430979</v>
      </c>
      <c r="E963" s="7">
        <v>717754794</v>
      </c>
      <c r="F963" s="7">
        <v>122783599</v>
      </c>
      <c r="G963" s="8">
        <f t="shared" si="28"/>
        <v>594971195</v>
      </c>
      <c r="H963" s="9">
        <f t="shared" si="29"/>
        <v>-648459784</v>
      </c>
    </row>
    <row r="964" spans="1:8" ht="16" x14ac:dyDescent="0.2">
      <c r="A964" s="10">
        <v>2170100</v>
      </c>
      <c r="B964" s="5">
        <v>4260100</v>
      </c>
      <c r="C964" s="11" t="s">
        <v>942</v>
      </c>
      <c r="D964" s="7">
        <v>-100630013</v>
      </c>
      <c r="E964" s="7">
        <v>983494777</v>
      </c>
      <c r="F964" s="7">
        <v>937855637</v>
      </c>
      <c r="G964" s="8">
        <f t="shared" si="28"/>
        <v>45639140</v>
      </c>
      <c r="H964" s="9">
        <f t="shared" si="29"/>
        <v>-54990873</v>
      </c>
    </row>
    <row r="965" spans="1:8" ht="16" x14ac:dyDescent="0.2">
      <c r="A965" s="10">
        <v>2170300</v>
      </c>
      <c r="B965" s="5">
        <v>4901910</v>
      </c>
      <c r="C965" s="11" t="s">
        <v>943</v>
      </c>
      <c r="D965" s="7">
        <v>0</v>
      </c>
      <c r="E965" s="7">
        <v>0</v>
      </c>
      <c r="F965" s="7">
        <v>0</v>
      </c>
      <c r="G965" s="8">
        <f t="shared" si="28"/>
        <v>0</v>
      </c>
      <c r="H965" s="9">
        <f t="shared" si="29"/>
        <v>0</v>
      </c>
    </row>
    <row r="966" spans="1:8" ht="16" x14ac:dyDescent="0.2">
      <c r="A966" s="10">
        <v>2170400</v>
      </c>
      <c r="B966" s="5">
        <v>4141200</v>
      </c>
      <c r="C966" s="11" t="s">
        <v>934</v>
      </c>
      <c r="D966" s="7">
        <v>0</v>
      </c>
      <c r="E966" s="7">
        <v>0</v>
      </c>
      <c r="F966" s="7">
        <v>0</v>
      </c>
      <c r="G966" s="8">
        <f t="shared" si="28"/>
        <v>0</v>
      </c>
      <c r="H966" s="9">
        <f t="shared" si="29"/>
        <v>0</v>
      </c>
    </row>
    <row r="967" spans="1:8" ht="16" x14ac:dyDescent="0.2">
      <c r="A967" s="10">
        <v>2170500</v>
      </c>
      <c r="B967" s="5">
        <v>4802000</v>
      </c>
      <c r="C967" s="11" t="s">
        <v>944</v>
      </c>
      <c r="D967" s="7">
        <v>-4</v>
      </c>
      <c r="E967" s="7">
        <v>33333334</v>
      </c>
      <c r="F967" s="7">
        <v>718594519</v>
      </c>
      <c r="G967" s="8">
        <f t="shared" si="28"/>
        <v>-685261185</v>
      </c>
      <c r="H967" s="9">
        <f t="shared" si="29"/>
        <v>-685261189</v>
      </c>
    </row>
    <row r="968" spans="1:8" ht="16" x14ac:dyDescent="0.2">
      <c r="A968" s="10">
        <v>2180100</v>
      </c>
      <c r="B968" s="5">
        <v>4360200</v>
      </c>
      <c r="C968" s="11" t="s">
        <v>945</v>
      </c>
      <c r="D968" s="7">
        <v>0</v>
      </c>
      <c r="E968" s="7">
        <v>0</v>
      </c>
      <c r="F968" s="7">
        <v>0</v>
      </c>
      <c r="G968" s="8">
        <f t="shared" si="28"/>
        <v>0</v>
      </c>
      <c r="H968" s="9">
        <f t="shared" si="29"/>
        <v>0</v>
      </c>
    </row>
    <row r="969" spans="1:8" ht="16" x14ac:dyDescent="0.2">
      <c r="A969" s="10">
        <v>2190000</v>
      </c>
      <c r="B969" s="5">
        <v>4630000</v>
      </c>
      <c r="C969" s="11" t="s">
        <v>946</v>
      </c>
      <c r="D969" s="7">
        <v>-76072991</v>
      </c>
      <c r="E969" s="7">
        <v>245944648</v>
      </c>
      <c r="F969" s="7">
        <v>197942996</v>
      </c>
      <c r="G969" s="8">
        <f t="shared" si="28"/>
        <v>48001652</v>
      </c>
      <c r="H969" s="9">
        <f t="shared" si="29"/>
        <v>-28071339</v>
      </c>
    </row>
    <row r="970" spans="1:8" ht="16" x14ac:dyDescent="0.2">
      <c r="A970" s="10">
        <v>2190010</v>
      </c>
      <c r="B970" s="5">
        <v>4630010</v>
      </c>
      <c r="C970" s="11" t="s">
        <v>947</v>
      </c>
      <c r="D970" s="7">
        <v>-1561836</v>
      </c>
      <c r="E970" s="7">
        <v>2926000</v>
      </c>
      <c r="F970" s="7">
        <v>2888000</v>
      </c>
      <c r="G970" s="8">
        <f t="shared" si="28"/>
        <v>38000</v>
      </c>
      <c r="H970" s="9">
        <f t="shared" si="29"/>
        <v>-1523836</v>
      </c>
    </row>
    <row r="971" spans="1:8" ht="16" x14ac:dyDescent="0.2">
      <c r="A971" s="10">
        <v>2190100</v>
      </c>
      <c r="B971" s="5">
        <v>4360300</v>
      </c>
      <c r="C971" s="11" t="s">
        <v>948</v>
      </c>
      <c r="D971" s="7">
        <v>-86047813</v>
      </c>
      <c r="E971" s="7">
        <v>550458197</v>
      </c>
      <c r="F971" s="7">
        <v>424091976</v>
      </c>
      <c r="G971" s="8">
        <f t="shared" si="28"/>
        <v>126366221</v>
      </c>
      <c r="H971" s="9">
        <f t="shared" si="29"/>
        <v>40318408</v>
      </c>
    </row>
    <row r="972" spans="1:8" ht="16" x14ac:dyDescent="0.2">
      <c r="A972" s="10">
        <v>2190300</v>
      </c>
      <c r="B972" s="5">
        <v>2229010</v>
      </c>
      <c r="C972" s="11" t="s">
        <v>949</v>
      </c>
      <c r="D972" s="7">
        <v>0</v>
      </c>
      <c r="E972" s="7">
        <v>0</v>
      </c>
      <c r="F972" s="7">
        <v>0</v>
      </c>
      <c r="G972" s="8">
        <f t="shared" si="28"/>
        <v>0</v>
      </c>
      <c r="H972" s="9">
        <f t="shared" si="29"/>
        <v>0</v>
      </c>
    </row>
    <row r="973" spans="1:8" ht="16" x14ac:dyDescent="0.2">
      <c r="A973" s="10">
        <v>2190400</v>
      </c>
      <c r="B973" s="5">
        <v>4360400</v>
      </c>
      <c r="C973" s="11" t="s">
        <v>950</v>
      </c>
      <c r="D973" s="7">
        <v>0</v>
      </c>
      <c r="E973" s="7">
        <v>0</v>
      </c>
      <c r="F973" s="7">
        <v>0</v>
      </c>
      <c r="G973" s="8">
        <f t="shared" si="28"/>
        <v>0</v>
      </c>
      <c r="H973" s="9">
        <f t="shared" si="29"/>
        <v>0</v>
      </c>
    </row>
    <row r="974" spans="1:8" ht="16" x14ac:dyDescent="0.2">
      <c r="A974" s="10">
        <v>2190800</v>
      </c>
      <c r="B974" s="5">
        <v>7010000</v>
      </c>
      <c r="C974" s="11" t="s">
        <v>951</v>
      </c>
      <c r="D974" s="7">
        <v>0</v>
      </c>
      <c r="E974" s="7">
        <v>0</v>
      </c>
      <c r="F974" s="7">
        <v>0</v>
      </c>
      <c r="G974" s="8">
        <f t="shared" si="28"/>
        <v>0</v>
      </c>
      <c r="H974" s="9">
        <f t="shared" si="29"/>
        <v>0</v>
      </c>
    </row>
    <row r="975" spans="1:8" ht="16" x14ac:dyDescent="0.2">
      <c r="A975" s="10">
        <v>2191100</v>
      </c>
      <c r="B975" s="5">
        <v>7010011</v>
      </c>
      <c r="C975" s="11" t="s">
        <v>952</v>
      </c>
      <c r="D975" s="7">
        <v>0</v>
      </c>
      <c r="E975" s="7">
        <v>0</v>
      </c>
      <c r="F975" s="7">
        <v>0</v>
      </c>
      <c r="G975" s="8">
        <f t="shared" si="28"/>
        <v>0</v>
      </c>
      <c r="H975" s="9">
        <f t="shared" si="29"/>
        <v>0</v>
      </c>
    </row>
    <row r="976" spans="1:8" ht="16" x14ac:dyDescent="0.2">
      <c r="A976" s="10">
        <v>2192000</v>
      </c>
      <c r="B976" s="5">
        <v>4381000</v>
      </c>
      <c r="C976" s="11" t="s">
        <v>953</v>
      </c>
      <c r="D976" s="7">
        <v>-1078969091</v>
      </c>
      <c r="E976" s="7">
        <v>13053590737</v>
      </c>
      <c r="F976" s="7">
        <f>11349676620+618321835</f>
        <v>11967998455</v>
      </c>
      <c r="G976" s="8">
        <f t="shared" si="28"/>
        <v>1085592282</v>
      </c>
      <c r="H976" s="9">
        <f t="shared" si="29"/>
        <v>6623191</v>
      </c>
    </row>
    <row r="977" spans="1:8" ht="16" x14ac:dyDescent="0.2">
      <c r="A977" s="10">
        <v>2193000</v>
      </c>
      <c r="B977" s="5">
        <v>4382000</v>
      </c>
      <c r="C977" s="11" t="s">
        <v>954</v>
      </c>
      <c r="D977" s="7">
        <v>75725224</v>
      </c>
      <c r="E977" s="7">
        <f>528566736+618321835</f>
        <v>1146888571</v>
      </c>
      <c r="F977" s="7">
        <v>1127030844</v>
      </c>
      <c r="G977" s="8">
        <f t="shared" si="28"/>
        <v>19857727</v>
      </c>
      <c r="H977" s="9">
        <f t="shared" si="29"/>
        <v>95582951</v>
      </c>
    </row>
    <row r="978" spans="1:8" ht="16" x14ac:dyDescent="0.2">
      <c r="A978" s="10">
        <v>2193005</v>
      </c>
      <c r="B978" s="5">
        <v>4382005</v>
      </c>
      <c r="C978" s="11" t="s">
        <v>552</v>
      </c>
      <c r="D978" s="7">
        <v>0</v>
      </c>
      <c r="E978" s="7">
        <v>0</v>
      </c>
      <c r="F978" s="7">
        <v>0</v>
      </c>
      <c r="G978" s="8">
        <f t="shared" si="28"/>
        <v>0</v>
      </c>
      <c r="H978" s="9">
        <f t="shared" si="29"/>
        <v>0</v>
      </c>
    </row>
    <row r="979" spans="1:8" ht="16" x14ac:dyDescent="0.2">
      <c r="A979" s="10">
        <v>2193010</v>
      </c>
      <c r="B979" s="5">
        <v>4382010</v>
      </c>
      <c r="C979" s="11" t="s">
        <v>955</v>
      </c>
      <c r="D979" s="7">
        <v>0</v>
      </c>
      <c r="E979" s="7">
        <v>0</v>
      </c>
      <c r="F979" s="7">
        <v>0</v>
      </c>
      <c r="G979" s="8">
        <f t="shared" si="28"/>
        <v>0</v>
      </c>
      <c r="H979" s="9">
        <f t="shared" si="29"/>
        <v>0</v>
      </c>
    </row>
    <row r="980" spans="1:8" ht="16" x14ac:dyDescent="0.2">
      <c r="A980" s="10">
        <v>2193015</v>
      </c>
      <c r="B980" s="5">
        <v>4382015</v>
      </c>
      <c r="C980" s="11" t="s">
        <v>956</v>
      </c>
      <c r="D980" s="7">
        <v>0</v>
      </c>
      <c r="E980" s="7">
        <v>0</v>
      </c>
      <c r="F980" s="7">
        <v>0</v>
      </c>
      <c r="G980" s="8">
        <f t="shared" si="28"/>
        <v>0</v>
      </c>
      <c r="H980" s="9">
        <f t="shared" si="29"/>
        <v>0</v>
      </c>
    </row>
    <row r="981" spans="1:8" ht="16" x14ac:dyDescent="0.2">
      <c r="A981" s="10">
        <v>2193020</v>
      </c>
      <c r="B981" s="5">
        <v>4382020</v>
      </c>
      <c r="C981" s="11" t="s">
        <v>957</v>
      </c>
      <c r="D981" s="7">
        <v>0</v>
      </c>
      <c r="E981" s="7">
        <v>0</v>
      </c>
      <c r="F981" s="7">
        <v>0</v>
      </c>
      <c r="G981" s="8">
        <f t="shared" si="28"/>
        <v>0</v>
      </c>
      <c r="H981" s="9">
        <f t="shared" si="29"/>
        <v>0</v>
      </c>
    </row>
    <row r="982" spans="1:8" ht="16" x14ac:dyDescent="0.2">
      <c r="A982" s="10">
        <v>2193025</v>
      </c>
      <c r="B982" s="5">
        <v>4382025</v>
      </c>
      <c r="C982" s="11" t="s">
        <v>958</v>
      </c>
      <c r="D982" s="7">
        <v>0</v>
      </c>
      <c r="E982" s="7">
        <v>0</v>
      </c>
      <c r="F982" s="7">
        <v>0</v>
      </c>
      <c r="G982" s="8">
        <f t="shared" si="28"/>
        <v>0</v>
      </c>
      <c r="H982" s="9">
        <f t="shared" si="29"/>
        <v>0</v>
      </c>
    </row>
    <row r="983" spans="1:8" ht="16" x14ac:dyDescent="0.2">
      <c r="A983" s="10">
        <v>2193030</v>
      </c>
      <c r="B983" s="5">
        <v>4382030</v>
      </c>
      <c r="C983" s="11" t="s">
        <v>959</v>
      </c>
      <c r="D983" s="7">
        <v>0</v>
      </c>
      <c r="E983" s="7">
        <v>0</v>
      </c>
      <c r="F983" s="7">
        <v>0</v>
      </c>
      <c r="G983" s="8">
        <f t="shared" si="28"/>
        <v>0</v>
      </c>
      <c r="H983" s="9">
        <f t="shared" si="29"/>
        <v>0</v>
      </c>
    </row>
    <row r="984" spans="1:8" ht="16" x14ac:dyDescent="0.2">
      <c r="A984" s="10">
        <v>2193035</v>
      </c>
      <c r="B984" s="5">
        <v>4382035</v>
      </c>
      <c r="C984" s="11" t="s">
        <v>960</v>
      </c>
      <c r="D984" s="7">
        <v>0</v>
      </c>
      <c r="E984" s="7">
        <v>0</v>
      </c>
      <c r="F984" s="7">
        <v>0</v>
      </c>
      <c r="G984" s="8">
        <f t="shared" si="28"/>
        <v>0</v>
      </c>
      <c r="H984" s="9">
        <f t="shared" si="29"/>
        <v>0</v>
      </c>
    </row>
    <row r="985" spans="1:8" ht="16" x14ac:dyDescent="0.2">
      <c r="A985" s="10">
        <v>2193040</v>
      </c>
      <c r="B985" s="5">
        <v>4382040</v>
      </c>
      <c r="C985" s="11" t="s">
        <v>961</v>
      </c>
      <c r="D985" s="7">
        <v>0</v>
      </c>
      <c r="E985" s="7">
        <v>0</v>
      </c>
      <c r="F985" s="7">
        <v>0</v>
      </c>
      <c r="G985" s="8">
        <f t="shared" si="28"/>
        <v>0</v>
      </c>
      <c r="H985" s="9">
        <f t="shared" si="29"/>
        <v>0</v>
      </c>
    </row>
    <row r="986" spans="1:8" ht="16" x14ac:dyDescent="0.2">
      <c r="A986" s="10">
        <v>2193045</v>
      </c>
      <c r="B986" s="5">
        <v>4382045</v>
      </c>
      <c r="C986" s="11" t="s">
        <v>962</v>
      </c>
      <c r="D986" s="7">
        <v>0</v>
      </c>
      <c r="E986" s="7">
        <v>0</v>
      </c>
      <c r="F986" s="7">
        <v>0</v>
      </c>
      <c r="G986" s="8">
        <f t="shared" si="28"/>
        <v>0</v>
      </c>
      <c r="H986" s="9">
        <f t="shared" si="29"/>
        <v>0</v>
      </c>
    </row>
    <row r="987" spans="1:8" ht="16" x14ac:dyDescent="0.2">
      <c r="A987" s="10">
        <v>2193050</v>
      </c>
      <c r="B987" s="5">
        <v>4382050</v>
      </c>
      <c r="C987" s="11" t="s">
        <v>963</v>
      </c>
      <c r="D987" s="7">
        <v>0</v>
      </c>
      <c r="E987" s="7">
        <v>0</v>
      </c>
      <c r="F987" s="7">
        <v>0</v>
      </c>
      <c r="G987" s="8">
        <f t="shared" si="28"/>
        <v>0</v>
      </c>
      <c r="H987" s="9">
        <f t="shared" si="29"/>
        <v>0</v>
      </c>
    </row>
    <row r="988" spans="1:8" ht="16" x14ac:dyDescent="0.2">
      <c r="A988" s="10">
        <v>2193055</v>
      </c>
      <c r="B988" s="5">
        <v>4382055</v>
      </c>
      <c r="C988" s="11" t="s">
        <v>964</v>
      </c>
      <c r="D988" s="7">
        <v>0</v>
      </c>
      <c r="E988" s="7">
        <v>0</v>
      </c>
      <c r="F988" s="7">
        <v>0</v>
      </c>
      <c r="G988" s="8">
        <f t="shared" si="28"/>
        <v>0</v>
      </c>
      <c r="H988" s="9">
        <f t="shared" si="29"/>
        <v>0</v>
      </c>
    </row>
    <row r="989" spans="1:8" ht="16" x14ac:dyDescent="0.2">
      <c r="A989" s="10">
        <v>2193060</v>
      </c>
      <c r="B989" s="5">
        <v>4382060</v>
      </c>
      <c r="C989" s="11" t="s">
        <v>965</v>
      </c>
      <c r="D989" s="7">
        <v>0</v>
      </c>
      <c r="E989" s="7">
        <v>0</v>
      </c>
      <c r="F989" s="7">
        <v>0</v>
      </c>
      <c r="G989" s="8">
        <f t="shared" si="28"/>
        <v>0</v>
      </c>
      <c r="H989" s="9">
        <f t="shared" si="29"/>
        <v>0</v>
      </c>
    </row>
    <row r="990" spans="1:8" ht="16" x14ac:dyDescent="0.2">
      <c r="A990" s="10">
        <v>2193065</v>
      </c>
      <c r="B990" s="5">
        <v>4382065</v>
      </c>
      <c r="C990" s="11" t="s">
        <v>966</v>
      </c>
      <c r="D990" s="7">
        <v>0</v>
      </c>
      <c r="E990" s="7">
        <v>0</v>
      </c>
      <c r="F990" s="7">
        <v>0</v>
      </c>
      <c r="G990" s="8">
        <f t="shared" si="28"/>
        <v>0</v>
      </c>
      <c r="H990" s="9">
        <f t="shared" si="29"/>
        <v>0</v>
      </c>
    </row>
    <row r="991" spans="1:8" ht="16" x14ac:dyDescent="0.2">
      <c r="A991" s="10">
        <v>2193070</v>
      </c>
      <c r="B991" s="5">
        <v>4382070</v>
      </c>
      <c r="C991" s="11" t="s">
        <v>967</v>
      </c>
      <c r="D991" s="7">
        <v>0</v>
      </c>
      <c r="E991" s="7">
        <v>0</v>
      </c>
      <c r="F991" s="7">
        <v>0</v>
      </c>
      <c r="G991" s="8">
        <f t="shared" si="28"/>
        <v>0</v>
      </c>
      <c r="H991" s="9">
        <f t="shared" si="29"/>
        <v>0</v>
      </c>
    </row>
    <row r="992" spans="1:8" ht="16" x14ac:dyDescent="0.2">
      <c r="A992" s="10">
        <v>2193075</v>
      </c>
      <c r="B992" s="5">
        <v>4382075</v>
      </c>
      <c r="C992" s="11" t="s">
        <v>968</v>
      </c>
      <c r="D992" s="7">
        <v>0</v>
      </c>
      <c r="E992" s="7">
        <v>0</v>
      </c>
      <c r="F992" s="7">
        <v>0</v>
      </c>
      <c r="G992" s="8">
        <f t="shared" si="28"/>
        <v>0</v>
      </c>
      <c r="H992" s="9">
        <f t="shared" si="29"/>
        <v>0</v>
      </c>
    </row>
    <row r="993" spans="1:8" ht="16" x14ac:dyDescent="0.2">
      <c r="A993" s="10">
        <v>2193080</v>
      </c>
      <c r="B993" s="5">
        <v>4382080</v>
      </c>
      <c r="C993" s="11" t="s">
        <v>969</v>
      </c>
      <c r="D993" s="7">
        <v>0</v>
      </c>
      <c r="E993" s="7">
        <v>0</v>
      </c>
      <c r="F993" s="7">
        <v>0</v>
      </c>
      <c r="G993" s="8">
        <f t="shared" si="28"/>
        <v>0</v>
      </c>
      <c r="H993" s="9">
        <f t="shared" si="29"/>
        <v>0</v>
      </c>
    </row>
    <row r="994" spans="1:8" ht="16" x14ac:dyDescent="0.2">
      <c r="A994" s="10">
        <v>2193085</v>
      </c>
      <c r="B994" s="5">
        <v>4382085</v>
      </c>
      <c r="C994" s="11" t="s">
        <v>970</v>
      </c>
      <c r="D994" s="7">
        <v>0</v>
      </c>
      <c r="E994" s="7">
        <v>0</v>
      </c>
      <c r="F994" s="7">
        <v>0</v>
      </c>
      <c r="G994" s="8">
        <f t="shared" si="28"/>
        <v>0</v>
      </c>
      <c r="H994" s="9">
        <f t="shared" si="29"/>
        <v>0</v>
      </c>
    </row>
    <row r="995" spans="1:8" ht="16" x14ac:dyDescent="0.2">
      <c r="A995" s="10">
        <v>2193090</v>
      </c>
      <c r="B995" s="5">
        <v>4382090</v>
      </c>
      <c r="C995" s="11" t="s">
        <v>971</v>
      </c>
      <c r="D995" s="7">
        <v>0</v>
      </c>
      <c r="E995" s="7">
        <v>0</v>
      </c>
      <c r="F995" s="7">
        <v>0</v>
      </c>
      <c r="G995" s="8">
        <f t="shared" si="28"/>
        <v>0</v>
      </c>
      <c r="H995" s="9">
        <f t="shared" si="29"/>
        <v>0</v>
      </c>
    </row>
    <row r="996" spans="1:8" ht="16" x14ac:dyDescent="0.2">
      <c r="A996" s="10">
        <v>2193095</v>
      </c>
      <c r="B996" s="5">
        <v>4382095</v>
      </c>
      <c r="C996" s="11" t="s">
        <v>972</v>
      </c>
      <c r="D996" s="7">
        <v>0</v>
      </c>
      <c r="E996" s="7">
        <v>0</v>
      </c>
      <c r="F996" s="7">
        <v>0</v>
      </c>
      <c r="G996" s="8">
        <f t="shared" si="28"/>
        <v>0</v>
      </c>
      <c r="H996" s="9">
        <f t="shared" si="29"/>
        <v>0</v>
      </c>
    </row>
    <row r="997" spans="1:8" ht="16" x14ac:dyDescent="0.2">
      <c r="A997" s="10">
        <v>2193100</v>
      </c>
      <c r="B997" s="5">
        <v>4382100</v>
      </c>
      <c r="C997" s="11" t="s">
        <v>973</v>
      </c>
      <c r="D997" s="7">
        <v>0</v>
      </c>
      <c r="E997" s="7">
        <v>0</v>
      </c>
      <c r="F997" s="7">
        <v>0</v>
      </c>
      <c r="G997" s="8">
        <f t="shared" si="28"/>
        <v>0</v>
      </c>
      <c r="H997" s="9">
        <f t="shared" si="29"/>
        <v>0</v>
      </c>
    </row>
    <row r="998" spans="1:8" ht="16" x14ac:dyDescent="0.2">
      <c r="A998" s="10">
        <v>2193105</v>
      </c>
      <c r="B998" s="5">
        <v>4382105</v>
      </c>
      <c r="C998" s="11" t="s">
        <v>974</v>
      </c>
      <c r="D998" s="7">
        <v>0</v>
      </c>
      <c r="E998" s="7">
        <v>0</v>
      </c>
      <c r="F998" s="7">
        <v>0</v>
      </c>
      <c r="G998" s="8">
        <f t="shared" si="28"/>
        <v>0</v>
      </c>
      <c r="H998" s="9">
        <f t="shared" si="29"/>
        <v>0</v>
      </c>
    </row>
    <row r="999" spans="1:8" ht="16" x14ac:dyDescent="0.2">
      <c r="A999" s="10">
        <v>2193110</v>
      </c>
      <c r="B999" s="5">
        <v>4382110</v>
      </c>
      <c r="C999" s="11" t="s">
        <v>975</v>
      </c>
      <c r="D999" s="7">
        <v>0</v>
      </c>
      <c r="E999" s="7">
        <v>0</v>
      </c>
      <c r="F999" s="7">
        <v>0</v>
      </c>
      <c r="G999" s="8">
        <f t="shared" si="28"/>
        <v>0</v>
      </c>
      <c r="H999" s="9">
        <f t="shared" si="29"/>
        <v>0</v>
      </c>
    </row>
    <row r="1000" spans="1:8" ht="16" x14ac:dyDescent="0.2">
      <c r="A1000" s="10">
        <v>2193115</v>
      </c>
      <c r="B1000" s="5">
        <v>4382115</v>
      </c>
      <c r="C1000" s="11" t="s">
        <v>976</v>
      </c>
      <c r="D1000" s="7">
        <v>0</v>
      </c>
      <c r="E1000" s="7">
        <v>0</v>
      </c>
      <c r="F1000" s="7">
        <v>0</v>
      </c>
      <c r="G1000" s="8">
        <f t="shared" si="28"/>
        <v>0</v>
      </c>
      <c r="H1000" s="9">
        <f t="shared" si="29"/>
        <v>0</v>
      </c>
    </row>
    <row r="1001" spans="1:8" ht="16" x14ac:dyDescent="0.2">
      <c r="A1001" s="10">
        <v>2193120</v>
      </c>
      <c r="B1001" s="5">
        <v>4382120</v>
      </c>
      <c r="C1001" s="11" t="s">
        <v>977</v>
      </c>
      <c r="D1001" s="7">
        <v>0</v>
      </c>
      <c r="E1001" s="7">
        <v>0</v>
      </c>
      <c r="F1001" s="7">
        <v>0</v>
      </c>
      <c r="G1001" s="8">
        <f t="shared" ref="G1001:G1065" si="30">E1001-F1001</f>
        <v>0</v>
      </c>
      <c r="H1001" s="9">
        <f t="shared" ref="H1001:H1065" si="31">D1001+G1001</f>
        <v>0</v>
      </c>
    </row>
    <row r="1002" spans="1:8" ht="16" x14ac:dyDescent="0.2">
      <c r="A1002" s="10">
        <v>2193125</v>
      </c>
      <c r="B1002" s="5">
        <v>4382125</v>
      </c>
      <c r="C1002" s="11" t="s">
        <v>978</v>
      </c>
      <c r="D1002" s="7">
        <v>0</v>
      </c>
      <c r="E1002" s="7">
        <v>0</v>
      </c>
      <c r="F1002" s="7">
        <v>0</v>
      </c>
      <c r="G1002" s="8">
        <f t="shared" si="30"/>
        <v>0</v>
      </c>
      <c r="H1002" s="9">
        <f t="shared" si="31"/>
        <v>0</v>
      </c>
    </row>
    <row r="1003" spans="1:8" ht="16" x14ac:dyDescent="0.2">
      <c r="A1003" s="10">
        <v>2193130</v>
      </c>
      <c r="B1003" s="5">
        <v>4382130</v>
      </c>
      <c r="C1003" s="11" t="s">
        <v>979</v>
      </c>
      <c r="D1003" s="7">
        <v>0</v>
      </c>
      <c r="E1003" s="7">
        <v>0</v>
      </c>
      <c r="F1003" s="7">
        <v>0</v>
      </c>
      <c r="G1003" s="8">
        <f t="shared" si="30"/>
        <v>0</v>
      </c>
      <c r="H1003" s="9">
        <f t="shared" si="31"/>
        <v>0</v>
      </c>
    </row>
    <row r="1004" spans="1:8" ht="16" x14ac:dyDescent="0.2">
      <c r="A1004" s="10">
        <v>2193135</v>
      </c>
      <c r="B1004" s="5">
        <v>4382135</v>
      </c>
      <c r="C1004" s="11" t="s">
        <v>980</v>
      </c>
      <c r="D1004" s="7">
        <v>0</v>
      </c>
      <c r="E1004" s="7">
        <v>0</v>
      </c>
      <c r="F1004" s="7">
        <v>0</v>
      </c>
      <c r="G1004" s="8">
        <f t="shared" si="30"/>
        <v>0</v>
      </c>
      <c r="H1004" s="9">
        <f t="shared" si="31"/>
        <v>0</v>
      </c>
    </row>
    <row r="1005" spans="1:8" ht="16" x14ac:dyDescent="0.2">
      <c r="A1005" s="10">
        <v>2193145</v>
      </c>
      <c r="B1005" s="5">
        <v>4382145</v>
      </c>
      <c r="C1005" s="11" t="s">
        <v>981</v>
      </c>
      <c r="D1005" s="7">
        <v>0</v>
      </c>
      <c r="E1005" s="7">
        <v>0</v>
      </c>
      <c r="F1005" s="7">
        <v>0</v>
      </c>
      <c r="G1005" s="8">
        <f t="shared" si="30"/>
        <v>0</v>
      </c>
      <c r="H1005" s="9">
        <f t="shared" si="31"/>
        <v>0</v>
      </c>
    </row>
    <row r="1006" spans="1:8" ht="16" x14ac:dyDescent="0.2">
      <c r="A1006" s="10">
        <v>2193150</v>
      </c>
      <c r="B1006" s="5">
        <v>4382150</v>
      </c>
      <c r="C1006" s="11" t="s">
        <v>982</v>
      </c>
      <c r="D1006" s="7">
        <v>0</v>
      </c>
      <c r="E1006" s="7">
        <v>0</v>
      </c>
      <c r="F1006" s="7">
        <v>0</v>
      </c>
      <c r="G1006" s="8">
        <f t="shared" si="30"/>
        <v>0</v>
      </c>
      <c r="H1006" s="9">
        <f t="shared" si="31"/>
        <v>0</v>
      </c>
    </row>
    <row r="1007" spans="1:8" ht="16" x14ac:dyDescent="0.2">
      <c r="A1007" s="10">
        <v>2193155</v>
      </c>
      <c r="B1007" s="5">
        <v>4382155</v>
      </c>
      <c r="C1007" s="11" t="s">
        <v>983</v>
      </c>
      <c r="D1007" s="7">
        <v>0</v>
      </c>
      <c r="E1007" s="7">
        <v>0</v>
      </c>
      <c r="F1007" s="7">
        <v>0</v>
      </c>
      <c r="G1007" s="8">
        <f t="shared" si="30"/>
        <v>0</v>
      </c>
      <c r="H1007" s="9">
        <f t="shared" si="31"/>
        <v>0</v>
      </c>
    </row>
    <row r="1008" spans="1:8" ht="16" x14ac:dyDescent="0.2">
      <c r="A1008" s="10">
        <v>2193160</v>
      </c>
      <c r="B1008" s="5">
        <v>4382160</v>
      </c>
      <c r="C1008" s="11" t="s">
        <v>984</v>
      </c>
      <c r="D1008" s="7">
        <v>0</v>
      </c>
      <c r="E1008" s="7">
        <v>0</v>
      </c>
      <c r="F1008" s="7">
        <v>0</v>
      </c>
      <c r="G1008" s="8">
        <f t="shared" si="30"/>
        <v>0</v>
      </c>
      <c r="H1008" s="9">
        <f t="shared" si="31"/>
        <v>0</v>
      </c>
    </row>
    <row r="1009" spans="1:8" ht="16" x14ac:dyDescent="0.2">
      <c r="A1009" s="10">
        <v>2193165</v>
      </c>
      <c r="B1009" s="5">
        <v>4382165</v>
      </c>
      <c r="C1009" s="11" t="s">
        <v>985</v>
      </c>
      <c r="D1009" s="7">
        <v>0</v>
      </c>
      <c r="E1009" s="7">
        <v>0</v>
      </c>
      <c r="F1009" s="7">
        <v>0</v>
      </c>
      <c r="G1009" s="8">
        <f t="shared" si="30"/>
        <v>0</v>
      </c>
      <c r="H1009" s="9">
        <f t="shared" si="31"/>
        <v>0</v>
      </c>
    </row>
    <row r="1010" spans="1:8" ht="16" x14ac:dyDescent="0.2">
      <c r="A1010" s="10">
        <v>2193170</v>
      </c>
      <c r="B1010" s="5">
        <v>4382170</v>
      </c>
      <c r="C1010" s="11" t="s">
        <v>986</v>
      </c>
      <c r="D1010" s="7">
        <v>0</v>
      </c>
      <c r="E1010" s="7">
        <v>0</v>
      </c>
      <c r="F1010" s="7">
        <v>0</v>
      </c>
      <c r="G1010" s="8">
        <f t="shared" si="30"/>
        <v>0</v>
      </c>
      <c r="H1010" s="9">
        <f t="shared" si="31"/>
        <v>0</v>
      </c>
    </row>
    <row r="1011" spans="1:8" ht="16" x14ac:dyDescent="0.2">
      <c r="A1011" s="10">
        <v>2193175</v>
      </c>
      <c r="B1011" s="5">
        <v>4382175</v>
      </c>
      <c r="C1011" s="11" t="s">
        <v>987</v>
      </c>
      <c r="D1011" s="7">
        <v>0</v>
      </c>
      <c r="E1011" s="7">
        <v>0</v>
      </c>
      <c r="F1011" s="7">
        <v>0</v>
      </c>
      <c r="G1011" s="8">
        <f t="shared" si="30"/>
        <v>0</v>
      </c>
      <c r="H1011" s="9">
        <f t="shared" si="31"/>
        <v>0</v>
      </c>
    </row>
    <row r="1012" spans="1:8" ht="16" x14ac:dyDescent="0.2">
      <c r="A1012" s="10">
        <v>2193180</v>
      </c>
      <c r="B1012" s="5">
        <v>4382180</v>
      </c>
      <c r="C1012" s="11" t="s">
        <v>988</v>
      </c>
      <c r="D1012" s="7">
        <v>0</v>
      </c>
      <c r="E1012" s="7">
        <v>0</v>
      </c>
      <c r="F1012" s="7">
        <v>0</v>
      </c>
      <c r="G1012" s="8">
        <f t="shared" si="30"/>
        <v>0</v>
      </c>
      <c r="H1012" s="9">
        <f t="shared" si="31"/>
        <v>0</v>
      </c>
    </row>
    <row r="1013" spans="1:8" ht="16" x14ac:dyDescent="0.2">
      <c r="A1013" s="10">
        <v>2193185</v>
      </c>
      <c r="B1013" s="5">
        <v>4382185</v>
      </c>
      <c r="C1013" s="11" t="s">
        <v>989</v>
      </c>
      <c r="D1013" s="7">
        <v>0</v>
      </c>
      <c r="E1013" s="7">
        <v>0</v>
      </c>
      <c r="F1013" s="7">
        <v>0</v>
      </c>
      <c r="G1013" s="8">
        <f t="shared" si="30"/>
        <v>0</v>
      </c>
      <c r="H1013" s="9">
        <f t="shared" si="31"/>
        <v>0</v>
      </c>
    </row>
    <row r="1014" spans="1:8" ht="16" x14ac:dyDescent="0.2">
      <c r="A1014" s="10">
        <v>2193190</v>
      </c>
      <c r="B1014" s="5">
        <v>4382190</v>
      </c>
      <c r="C1014" s="11" t="s">
        <v>990</v>
      </c>
      <c r="D1014" s="7">
        <v>0</v>
      </c>
      <c r="E1014" s="7">
        <v>0</v>
      </c>
      <c r="F1014" s="7">
        <v>0</v>
      </c>
      <c r="G1014" s="8">
        <f t="shared" si="30"/>
        <v>0</v>
      </c>
      <c r="H1014" s="9">
        <f t="shared" si="31"/>
        <v>0</v>
      </c>
    </row>
    <row r="1015" spans="1:8" ht="16" x14ac:dyDescent="0.2">
      <c r="A1015" s="10">
        <v>2193195</v>
      </c>
      <c r="B1015" s="5">
        <v>4382195</v>
      </c>
      <c r="C1015" s="11" t="s">
        <v>991</v>
      </c>
      <c r="D1015" s="7">
        <v>0</v>
      </c>
      <c r="E1015" s="7">
        <v>0</v>
      </c>
      <c r="F1015" s="7">
        <v>0</v>
      </c>
      <c r="G1015" s="8">
        <f t="shared" si="30"/>
        <v>0</v>
      </c>
      <c r="H1015" s="9">
        <f t="shared" si="31"/>
        <v>0</v>
      </c>
    </row>
    <row r="1016" spans="1:8" ht="16" x14ac:dyDescent="0.2">
      <c r="A1016" s="10">
        <v>2193200</v>
      </c>
      <c r="B1016" s="5">
        <v>4382200</v>
      </c>
      <c r="C1016" s="11" t="s">
        <v>992</v>
      </c>
      <c r="D1016" s="7">
        <v>0</v>
      </c>
      <c r="E1016" s="7">
        <v>0</v>
      </c>
      <c r="F1016" s="7">
        <v>0</v>
      </c>
      <c r="G1016" s="8">
        <f t="shared" si="30"/>
        <v>0</v>
      </c>
      <c r="H1016" s="9">
        <f t="shared" si="31"/>
        <v>0</v>
      </c>
    </row>
    <row r="1017" spans="1:8" ht="16" x14ac:dyDescent="0.2">
      <c r="A1017" s="10">
        <v>2193205</v>
      </c>
      <c r="B1017" s="5">
        <v>4382205</v>
      </c>
      <c r="C1017" s="11" t="s">
        <v>993</v>
      </c>
      <c r="D1017" s="7">
        <v>0</v>
      </c>
      <c r="E1017" s="7">
        <v>0</v>
      </c>
      <c r="F1017" s="7">
        <v>0</v>
      </c>
      <c r="G1017" s="8">
        <f t="shared" si="30"/>
        <v>0</v>
      </c>
      <c r="H1017" s="9">
        <f t="shared" si="31"/>
        <v>0</v>
      </c>
    </row>
    <row r="1018" spans="1:8" ht="16" x14ac:dyDescent="0.2">
      <c r="A1018" s="10">
        <v>2193210</v>
      </c>
      <c r="B1018" s="5">
        <v>4382210</v>
      </c>
      <c r="C1018" s="11" t="s">
        <v>994</v>
      </c>
      <c r="D1018" s="7">
        <v>0</v>
      </c>
      <c r="E1018" s="7">
        <v>0</v>
      </c>
      <c r="F1018" s="7">
        <v>0</v>
      </c>
      <c r="G1018" s="8">
        <f t="shared" si="30"/>
        <v>0</v>
      </c>
      <c r="H1018" s="9">
        <f t="shared" si="31"/>
        <v>0</v>
      </c>
    </row>
    <row r="1019" spans="1:8" ht="16" x14ac:dyDescent="0.2">
      <c r="A1019" s="10">
        <v>2193215</v>
      </c>
      <c r="B1019" s="5">
        <v>4382215</v>
      </c>
      <c r="C1019" s="11" t="s">
        <v>995</v>
      </c>
      <c r="D1019" s="7">
        <v>0</v>
      </c>
      <c r="E1019" s="7">
        <v>0</v>
      </c>
      <c r="F1019" s="7">
        <v>0</v>
      </c>
      <c r="G1019" s="8">
        <f t="shared" si="30"/>
        <v>0</v>
      </c>
      <c r="H1019" s="9">
        <f t="shared" si="31"/>
        <v>0</v>
      </c>
    </row>
    <row r="1020" spans="1:8" ht="16" x14ac:dyDescent="0.2">
      <c r="A1020" s="10">
        <v>2193220</v>
      </c>
      <c r="B1020" s="5">
        <v>4382220</v>
      </c>
      <c r="C1020" s="11" t="s">
        <v>996</v>
      </c>
      <c r="D1020" s="7">
        <v>0</v>
      </c>
      <c r="E1020" s="7">
        <v>0</v>
      </c>
      <c r="F1020" s="7">
        <v>0</v>
      </c>
      <c r="G1020" s="8">
        <f t="shared" si="30"/>
        <v>0</v>
      </c>
      <c r="H1020" s="9">
        <f t="shared" si="31"/>
        <v>0</v>
      </c>
    </row>
    <row r="1021" spans="1:8" ht="16" x14ac:dyDescent="0.2">
      <c r="A1021" s="10">
        <v>2193225</v>
      </c>
      <c r="B1021" s="5">
        <v>4382225</v>
      </c>
      <c r="C1021" s="11" t="s">
        <v>997</v>
      </c>
      <c r="D1021" s="7">
        <v>0</v>
      </c>
      <c r="E1021" s="7">
        <v>0</v>
      </c>
      <c r="F1021" s="7">
        <v>0</v>
      </c>
      <c r="G1021" s="8">
        <f t="shared" si="30"/>
        <v>0</v>
      </c>
      <c r="H1021" s="9">
        <f t="shared" si="31"/>
        <v>0</v>
      </c>
    </row>
    <row r="1022" spans="1:8" ht="16" x14ac:dyDescent="0.2">
      <c r="A1022" s="10">
        <v>2193230</v>
      </c>
      <c r="B1022" s="5">
        <v>4382230</v>
      </c>
      <c r="C1022" s="11" t="s">
        <v>998</v>
      </c>
      <c r="D1022" s="7">
        <v>0</v>
      </c>
      <c r="E1022" s="7">
        <v>0</v>
      </c>
      <c r="F1022" s="7">
        <v>0</v>
      </c>
      <c r="G1022" s="8">
        <f t="shared" si="30"/>
        <v>0</v>
      </c>
      <c r="H1022" s="9">
        <f t="shared" si="31"/>
        <v>0</v>
      </c>
    </row>
    <row r="1023" spans="1:8" ht="16" x14ac:dyDescent="0.2">
      <c r="A1023" s="10">
        <v>2193235</v>
      </c>
      <c r="B1023" s="5">
        <v>4382235</v>
      </c>
      <c r="C1023" s="11" t="s">
        <v>999</v>
      </c>
      <c r="D1023" s="7">
        <v>0</v>
      </c>
      <c r="E1023" s="7">
        <v>0</v>
      </c>
      <c r="F1023" s="7">
        <v>0</v>
      </c>
      <c r="G1023" s="8">
        <f t="shared" si="30"/>
        <v>0</v>
      </c>
      <c r="H1023" s="9">
        <f t="shared" si="31"/>
        <v>0</v>
      </c>
    </row>
    <row r="1024" spans="1:8" ht="16" x14ac:dyDescent="0.2">
      <c r="A1024" s="10">
        <v>2193240</v>
      </c>
      <c r="B1024" s="5">
        <v>4382240</v>
      </c>
      <c r="C1024" s="11" t="s">
        <v>1000</v>
      </c>
      <c r="D1024" s="7">
        <v>0</v>
      </c>
      <c r="E1024" s="7">
        <v>0</v>
      </c>
      <c r="F1024" s="7">
        <v>0</v>
      </c>
      <c r="G1024" s="8">
        <f t="shared" si="30"/>
        <v>0</v>
      </c>
      <c r="H1024" s="9">
        <f t="shared" si="31"/>
        <v>0</v>
      </c>
    </row>
    <row r="1025" spans="1:8" ht="16" x14ac:dyDescent="0.2">
      <c r="A1025" s="10">
        <v>2193241</v>
      </c>
      <c r="B1025" s="5">
        <v>4382241</v>
      </c>
      <c r="C1025" s="11" t="s">
        <v>1001</v>
      </c>
      <c r="D1025" s="7">
        <v>0</v>
      </c>
      <c r="E1025" s="7">
        <v>0</v>
      </c>
      <c r="F1025" s="7">
        <v>0</v>
      </c>
      <c r="G1025" s="8">
        <f t="shared" si="30"/>
        <v>0</v>
      </c>
      <c r="H1025" s="9">
        <f t="shared" si="31"/>
        <v>0</v>
      </c>
    </row>
    <row r="1026" spans="1:8" ht="16" x14ac:dyDescent="0.2">
      <c r="A1026" s="10">
        <v>2193242</v>
      </c>
      <c r="B1026" s="5">
        <v>4382242</v>
      </c>
      <c r="C1026" s="11" t="s">
        <v>1002</v>
      </c>
      <c r="D1026" s="7">
        <v>0</v>
      </c>
      <c r="E1026" s="7">
        <v>0</v>
      </c>
      <c r="F1026" s="7">
        <v>0</v>
      </c>
      <c r="G1026" s="8">
        <f t="shared" si="30"/>
        <v>0</v>
      </c>
      <c r="H1026" s="9">
        <f t="shared" si="31"/>
        <v>0</v>
      </c>
    </row>
    <row r="1027" spans="1:8" ht="16" x14ac:dyDescent="0.2">
      <c r="A1027" s="10">
        <v>2200200</v>
      </c>
      <c r="B1027" s="5">
        <v>4360600</v>
      </c>
      <c r="C1027" s="11" t="s">
        <v>1003</v>
      </c>
      <c r="D1027" s="7">
        <v>-34595.520000000004</v>
      </c>
      <c r="E1027" s="7">
        <v>0</v>
      </c>
      <c r="F1027" s="7">
        <v>0</v>
      </c>
      <c r="G1027" s="8">
        <f t="shared" si="30"/>
        <v>0</v>
      </c>
      <c r="H1027" s="9">
        <f t="shared" si="31"/>
        <v>-34595.520000000004</v>
      </c>
    </row>
    <row r="1028" spans="1:8" ht="16" x14ac:dyDescent="0.2">
      <c r="A1028" s="10">
        <v>2200300</v>
      </c>
      <c r="B1028" s="5">
        <v>4360700</v>
      </c>
      <c r="C1028" s="11" t="s">
        <v>1003</v>
      </c>
      <c r="D1028" s="7">
        <v>-2263</v>
      </c>
      <c r="E1028" s="7">
        <v>0</v>
      </c>
      <c r="F1028" s="7">
        <v>4400</v>
      </c>
      <c r="G1028" s="8">
        <f t="shared" si="30"/>
        <v>-4400</v>
      </c>
      <c r="H1028" s="9">
        <f t="shared" si="31"/>
        <v>-6663</v>
      </c>
    </row>
    <row r="1029" spans="1:8" ht="16" x14ac:dyDescent="0.2">
      <c r="A1029" s="10">
        <v>2210100</v>
      </c>
      <c r="B1029" s="5">
        <v>4363100</v>
      </c>
      <c r="C1029" s="11" t="s">
        <v>1004</v>
      </c>
      <c r="D1029" s="7">
        <v>202700</v>
      </c>
      <c r="E1029" s="7">
        <v>452700</v>
      </c>
      <c r="F1029" s="7">
        <v>522400</v>
      </c>
      <c r="G1029" s="8">
        <f t="shared" si="30"/>
        <v>-69700</v>
      </c>
      <c r="H1029" s="9">
        <f t="shared" si="31"/>
        <v>133000</v>
      </c>
    </row>
    <row r="1030" spans="1:8" ht="16" x14ac:dyDescent="0.2">
      <c r="A1030" s="10">
        <v>2210110</v>
      </c>
      <c r="B1030" s="5">
        <v>4363110</v>
      </c>
      <c r="C1030" s="11" t="s">
        <v>1005</v>
      </c>
      <c r="D1030" s="7">
        <v>54700</v>
      </c>
      <c r="E1030" s="7">
        <v>128100</v>
      </c>
      <c r="F1030" s="7">
        <v>132100</v>
      </c>
      <c r="G1030" s="8">
        <f t="shared" si="30"/>
        <v>-4000</v>
      </c>
      <c r="H1030" s="9">
        <f t="shared" si="31"/>
        <v>50700</v>
      </c>
    </row>
    <row r="1031" spans="1:8" ht="16" x14ac:dyDescent="0.2">
      <c r="A1031" s="10">
        <v>2210120</v>
      </c>
      <c r="B1031" s="5">
        <v>4363120</v>
      </c>
      <c r="C1031" s="11" t="s">
        <v>1006</v>
      </c>
      <c r="D1031" s="7">
        <v>26900</v>
      </c>
      <c r="E1031" s="7">
        <v>69600</v>
      </c>
      <c r="F1031" s="7">
        <v>70300</v>
      </c>
      <c r="G1031" s="8">
        <f t="shared" si="30"/>
        <v>-700</v>
      </c>
      <c r="H1031" s="9">
        <f t="shared" si="31"/>
        <v>26200</v>
      </c>
    </row>
    <row r="1032" spans="1:8" ht="16" x14ac:dyDescent="0.2">
      <c r="A1032" s="10">
        <v>2210130</v>
      </c>
      <c r="B1032" s="5">
        <v>4363130</v>
      </c>
      <c r="C1032" s="11" t="s">
        <v>1007</v>
      </c>
      <c r="D1032" s="7">
        <v>75500</v>
      </c>
      <c r="E1032" s="7">
        <v>10900</v>
      </c>
      <c r="F1032" s="7">
        <v>0</v>
      </c>
      <c r="G1032" s="8">
        <f t="shared" si="30"/>
        <v>10900</v>
      </c>
      <c r="H1032" s="9">
        <f t="shared" si="31"/>
        <v>86400</v>
      </c>
    </row>
    <row r="1033" spans="1:8" ht="16" x14ac:dyDescent="0.2">
      <c r="A1033" s="10">
        <v>2210140</v>
      </c>
      <c r="B1033" s="5">
        <v>4363140</v>
      </c>
      <c r="C1033" s="11" t="s">
        <v>1008</v>
      </c>
      <c r="D1033" s="7">
        <v>108200</v>
      </c>
      <c r="E1033" s="7">
        <v>79900</v>
      </c>
      <c r="F1033" s="7">
        <v>82200</v>
      </c>
      <c r="G1033" s="8">
        <f t="shared" si="30"/>
        <v>-2300</v>
      </c>
      <c r="H1033" s="9">
        <f t="shared" si="31"/>
        <v>105900</v>
      </c>
    </row>
    <row r="1034" spans="1:8" ht="16" x14ac:dyDescent="0.2">
      <c r="A1034" s="10">
        <v>2210150</v>
      </c>
      <c r="B1034" s="5">
        <v>4363150</v>
      </c>
      <c r="C1034" s="11" t="s">
        <v>1009</v>
      </c>
      <c r="D1034" s="7">
        <v>-19800</v>
      </c>
      <c r="E1034" s="7">
        <v>259200</v>
      </c>
      <c r="F1034" s="7">
        <v>258400</v>
      </c>
      <c r="G1034" s="8">
        <f t="shared" si="30"/>
        <v>800</v>
      </c>
      <c r="H1034" s="9">
        <f t="shared" si="31"/>
        <v>-19000</v>
      </c>
    </row>
    <row r="1035" spans="1:8" ht="16" x14ac:dyDescent="0.2">
      <c r="A1035" s="10">
        <v>2210160</v>
      </c>
      <c r="B1035" s="5">
        <v>4363160</v>
      </c>
      <c r="C1035" s="11" t="s">
        <v>1010</v>
      </c>
      <c r="D1035" s="7">
        <v>-146000</v>
      </c>
      <c r="E1035" s="7">
        <v>289400</v>
      </c>
      <c r="F1035" s="7">
        <v>296500</v>
      </c>
      <c r="G1035" s="8">
        <f t="shared" si="30"/>
        <v>-7100</v>
      </c>
      <c r="H1035" s="9">
        <f t="shared" si="31"/>
        <v>-153100</v>
      </c>
    </row>
    <row r="1036" spans="1:8" ht="16" x14ac:dyDescent="0.2">
      <c r="A1036" s="10">
        <v>2210170</v>
      </c>
      <c r="B1036" s="5">
        <v>4363170</v>
      </c>
      <c r="C1036" s="11" t="s">
        <v>1011</v>
      </c>
      <c r="D1036" s="7">
        <v>2700</v>
      </c>
      <c r="E1036" s="7">
        <v>46300</v>
      </c>
      <c r="F1036" s="7">
        <v>47000</v>
      </c>
      <c r="G1036" s="8">
        <f t="shared" si="30"/>
        <v>-700</v>
      </c>
      <c r="H1036" s="9">
        <f t="shared" si="31"/>
        <v>2000</v>
      </c>
    </row>
    <row r="1037" spans="1:8" ht="16" x14ac:dyDescent="0.2">
      <c r="A1037" s="10">
        <v>2210180</v>
      </c>
      <c r="B1037" s="5">
        <v>4363180</v>
      </c>
      <c r="C1037" s="11" t="s">
        <v>1012</v>
      </c>
      <c r="D1037" s="7">
        <v>-18100</v>
      </c>
      <c r="E1037" s="7">
        <v>174900</v>
      </c>
      <c r="F1037" s="7">
        <v>177300</v>
      </c>
      <c r="G1037" s="8">
        <f t="shared" si="30"/>
        <v>-2400</v>
      </c>
      <c r="H1037" s="9">
        <f t="shared" si="31"/>
        <v>-20500</v>
      </c>
    </row>
    <row r="1038" spans="1:8" ht="16" x14ac:dyDescent="0.2">
      <c r="A1038" s="10">
        <v>2210185</v>
      </c>
      <c r="B1038" s="5">
        <v>4363185</v>
      </c>
      <c r="C1038" s="11" t="s">
        <v>1013</v>
      </c>
      <c r="D1038" s="7">
        <v>49900</v>
      </c>
      <c r="E1038" s="7">
        <v>66200</v>
      </c>
      <c r="F1038" s="7">
        <v>0</v>
      </c>
      <c r="G1038" s="8">
        <f t="shared" si="30"/>
        <v>66200</v>
      </c>
      <c r="H1038" s="9">
        <f t="shared" si="31"/>
        <v>116100</v>
      </c>
    </row>
    <row r="1039" spans="1:8" ht="16" x14ac:dyDescent="0.2">
      <c r="A1039" s="10">
        <v>2210190</v>
      </c>
      <c r="B1039" s="5">
        <v>4363190</v>
      </c>
      <c r="C1039" s="11" t="s">
        <v>1014</v>
      </c>
      <c r="D1039" s="7">
        <v>0</v>
      </c>
      <c r="E1039" s="7">
        <v>18300</v>
      </c>
      <c r="F1039" s="7">
        <v>34600</v>
      </c>
      <c r="G1039" s="8">
        <f t="shared" si="30"/>
        <v>-16300</v>
      </c>
      <c r="H1039" s="9">
        <f t="shared" si="31"/>
        <v>-16300</v>
      </c>
    </row>
    <row r="1040" spans="1:8" ht="16" x14ac:dyDescent="0.2">
      <c r="A1040" s="10">
        <v>2210300</v>
      </c>
      <c r="B1040" s="5">
        <v>4360800</v>
      </c>
      <c r="C1040" s="11" t="s">
        <v>1015</v>
      </c>
      <c r="D1040" s="7">
        <v>-27163799.480000012</v>
      </c>
      <c r="E1040" s="7">
        <v>237124021.09999999</v>
      </c>
      <c r="F1040" s="7">
        <v>182060151.56</v>
      </c>
      <c r="G1040" s="8">
        <f t="shared" si="30"/>
        <v>55063869.539999992</v>
      </c>
      <c r="H1040" s="9">
        <f t="shared" si="31"/>
        <v>27900070.05999998</v>
      </c>
    </row>
    <row r="1041" spans="1:8" ht="16" x14ac:dyDescent="0.2">
      <c r="A1041" s="10">
        <v>2210400</v>
      </c>
      <c r="B1041" s="5">
        <v>4360900</v>
      </c>
      <c r="C1041" s="11" t="s">
        <v>1016</v>
      </c>
      <c r="D1041" s="7">
        <v>219222.75999999978</v>
      </c>
      <c r="E1041" s="7">
        <v>2689072</v>
      </c>
      <c r="F1041" s="7">
        <v>3096150</v>
      </c>
      <c r="G1041" s="8">
        <f t="shared" si="30"/>
        <v>-407078</v>
      </c>
      <c r="H1041" s="9">
        <f t="shared" si="31"/>
        <v>-187855.24000000022</v>
      </c>
    </row>
    <row r="1042" spans="1:8" ht="16" x14ac:dyDescent="0.2">
      <c r="A1042" s="10">
        <v>2210410</v>
      </c>
      <c r="B1042" s="5">
        <v>4361000</v>
      </c>
      <c r="C1042" s="11" t="s">
        <v>1017</v>
      </c>
      <c r="D1042" s="7">
        <v>0</v>
      </c>
      <c r="E1042" s="7">
        <v>0</v>
      </c>
      <c r="F1042" s="7">
        <v>0</v>
      </c>
      <c r="G1042" s="8">
        <f t="shared" si="30"/>
        <v>0</v>
      </c>
      <c r="H1042" s="9">
        <f t="shared" si="31"/>
        <v>0</v>
      </c>
    </row>
    <row r="1043" spans="1:8" ht="16" x14ac:dyDescent="0.2">
      <c r="A1043" s="10">
        <v>2210420</v>
      </c>
      <c r="B1043" s="5">
        <v>4361100</v>
      </c>
      <c r="C1043" s="11" t="s">
        <v>578</v>
      </c>
      <c r="D1043" s="7">
        <v>0</v>
      </c>
      <c r="E1043" s="7">
        <v>0</v>
      </c>
      <c r="F1043" s="7">
        <v>0</v>
      </c>
      <c r="G1043" s="8">
        <f t="shared" si="30"/>
        <v>0</v>
      </c>
      <c r="H1043" s="9">
        <f t="shared" si="31"/>
        <v>0</v>
      </c>
    </row>
    <row r="1044" spans="1:8" ht="16" x14ac:dyDescent="0.2">
      <c r="A1044" s="10">
        <v>2210430</v>
      </c>
      <c r="B1044" s="5">
        <v>4361200</v>
      </c>
      <c r="C1044" s="11" t="s">
        <v>1018</v>
      </c>
      <c r="D1044" s="7">
        <v>0</v>
      </c>
      <c r="E1044" s="7">
        <v>0</v>
      </c>
      <c r="F1044" s="7">
        <v>0</v>
      </c>
      <c r="G1044" s="8">
        <f t="shared" si="30"/>
        <v>0</v>
      </c>
      <c r="H1044" s="9">
        <f t="shared" si="31"/>
        <v>0</v>
      </c>
    </row>
    <row r="1045" spans="1:8" ht="16" x14ac:dyDescent="0.2">
      <c r="A1045" s="10">
        <v>2210440</v>
      </c>
      <c r="B1045" s="5">
        <v>4361300</v>
      </c>
      <c r="C1045" s="11" t="s">
        <v>1019</v>
      </c>
      <c r="D1045" s="7">
        <v>0</v>
      </c>
      <c r="E1045" s="7">
        <v>0</v>
      </c>
      <c r="F1045" s="7">
        <v>0</v>
      </c>
      <c r="G1045" s="8">
        <f t="shared" si="30"/>
        <v>0</v>
      </c>
      <c r="H1045" s="9">
        <f t="shared" si="31"/>
        <v>0</v>
      </c>
    </row>
    <row r="1046" spans="1:8" ht="16" x14ac:dyDescent="0.2">
      <c r="A1046" s="10">
        <v>2210450</v>
      </c>
      <c r="B1046" s="5">
        <v>4361400</v>
      </c>
      <c r="C1046" s="11" t="s">
        <v>1020</v>
      </c>
      <c r="D1046" s="7">
        <v>1861599</v>
      </c>
      <c r="E1046" s="7">
        <v>221100</v>
      </c>
      <c r="F1046" s="7">
        <v>261450</v>
      </c>
      <c r="G1046" s="8">
        <f t="shared" si="30"/>
        <v>-40350</v>
      </c>
      <c r="H1046" s="9">
        <f t="shared" si="31"/>
        <v>1821249</v>
      </c>
    </row>
    <row r="1047" spans="1:8" ht="16" x14ac:dyDescent="0.2">
      <c r="A1047" s="10">
        <v>2210455</v>
      </c>
      <c r="B1047" s="5">
        <v>4361455</v>
      </c>
      <c r="C1047" s="11" t="s">
        <v>1021</v>
      </c>
      <c r="D1047" s="7">
        <v>0</v>
      </c>
      <c r="E1047" s="7">
        <v>0</v>
      </c>
      <c r="F1047" s="7">
        <v>0</v>
      </c>
      <c r="G1047" s="8">
        <f t="shared" si="30"/>
        <v>0</v>
      </c>
      <c r="H1047" s="9">
        <f t="shared" si="31"/>
        <v>0</v>
      </c>
    </row>
    <row r="1048" spans="1:8" ht="16" x14ac:dyDescent="0.2">
      <c r="A1048" s="10">
        <v>2210456</v>
      </c>
      <c r="B1048" s="5">
        <v>4361456</v>
      </c>
      <c r="C1048" s="11" t="s">
        <v>1022</v>
      </c>
      <c r="D1048" s="7">
        <v>-25144</v>
      </c>
      <c r="E1048" s="7">
        <v>300915</v>
      </c>
      <c r="F1048" s="7">
        <v>316665</v>
      </c>
      <c r="G1048" s="8">
        <f t="shared" si="30"/>
        <v>-15750</v>
      </c>
      <c r="H1048" s="9">
        <f t="shared" si="31"/>
        <v>-40894</v>
      </c>
    </row>
    <row r="1049" spans="1:8" ht="16" x14ac:dyDescent="0.2">
      <c r="A1049" s="10">
        <v>2210457</v>
      </c>
      <c r="B1049" s="5">
        <v>4361457</v>
      </c>
      <c r="C1049" s="11" t="s">
        <v>1023</v>
      </c>
      <c r="D1049" s="7">
        <v>-339925</v>
      </c>
      <c r="E1049" s="7">
        <v>0</v>
      </c>
      <c r="F1049" s="7">
        <v>0</v>
      </c>
      <c r="G1049" s="8">
        <f t="shared" si="30"/>
        <v>0</v>
      </c>
      <c r="H1049" s="9">
        <f t="shared" si="31"/>
        <v>-339925</v>
      </c>
    </row>
    <row r="1050" spans="1:8" ht="16" x14ac:dyDescent="0.2">
      <c r="A1050" s="10">
        <v>2210460</v>
      </c>
      <c r="B1050" s="5">
        <v>4361500</v>
      </c>
      <c r="C1050" s="11" t="s">
        <v>1024</v>
      </c>
      <c r="D1050" s="7">
        <v>0</v>
      </c>
      <c r="E1050" s="7">
        <v>0</v>
      </c>
      <c r="F1050" s="7">
        <v>0</v>
      </c>
      <c r="G1050" s="8">
        <f t="shared" si="30"/>
        <v>0</v>
      </c>
      <c r="H1050" s="9">
        <f t="shared" si="31"/>
        <v>0</v>
      </c>
    </row>
    <row r="1051" spans="1:8" ht="16" x14ac:dyDescent="0.2">
      <c r="A1051" s="10">
        <v>2210461</v>
      </c>
      <c r="B1051" s="5">
        <v>4361600</v>
      </c>
      <c r="C1051" s="11" t="s">
        <v>1025</v>
      </c>
      <c r="D1051" s="7">
        <v>-15000</v>
      </c>
      <c r="E1051" s="7">
        <v>535000</v>
      </c>
      <c r="F1051" s="7">
        <v>0</v>
      </c>
      <c r="G1051" s="8">
        <f t="shared" si="30"/>
        <v>535000</v>
      </c>
      <c r="H1051" s="9">
        <f t="shared" si="31"/>
        <v>520000</v>
      </c>
    </row>
    <row r="1052" spans="1:8" ht="16" x14ac:dyDescent="0.2">
      <c r="A1052" s="10">
        <v>2210462</v>
      </c>
      <c r="B1052" s="5">
        <v>4361700</v>
      </c>
      <c r="C1052" s="11" t="s">
        <v>796</v>
      </c>
      <c r="D1052" s="7">
        <v>-24563</v>
      </c>
      <c r="E1052" s="7">
        <v>0</v>
      </c>
      <c r="F1052" s="7">
        <v>0</v>
      </c>
      <c r="G1052" s="8">
        <f t="shared" si="30"/>
        <v>0</v>
      </c>
      <c r="H1052" s="9">
        <f t="shared" si="31"/>
        <v>-24563</v>
      </c>
    </row>
    <row r="1053" spans="1:8" ht="16" x14ac:dyDescent="0.2">
      <c r="A1053" s="10">
        <v>2210463</v>
      </c>
      <c r="B1053" s="5">
        <v>4361130</v>
      </c>
      <c r="C1053" s="11" t="s">
        <v>1026</v>
      </c>
      <c r="D1053" s="7">
        <v>37110</v>
      </c>
      <c r="E1053" s="7">
        <v>0</v>
      </c>
      <c r="F1053" s="7">
        <v>0</v>
      </c>
      <c r="G1053" s="8">
        <f t="shared" si="30"/>
        <v>0</v>
      </c>
      <c r="H1053" s="9">
        <f t="shared" si="31"/>
        <v>37110</v>
      </c>
    </row>
    <row r="1054" spans="1:8" ht="16" x14ac:dyDescent="0.2">
      <c r="A1054" s="10">
        <v>2210475</v>
      </c>
      <c r="B1054" s="5">
        <v>4361800</v>
      </c>
      <c r="C1054" s="11" t="s">
        <v>1027</v>
      </c>
      <c r="D1054" s="7">
        <v>-2890594.25</v>
      </c>
      <c r="E1054" s="7">
        <v>7179690</v>
      </c>
      <c r="F1054" s="7">
        <v>6656509</v>
      </c>
      <c r="G1054" s="8">
        <f t="shared" si="30"/>
        <v>523181</v>
      </c>
      <c r="H1054" s="9">
        <f t="shared" si="31"/>
        <v>-2367413.25</v>
      </c>
    </row>
    <row r="1055" spans="1:8" ht="16" x14ac:dyDescent="0.2">
      <c r="A1055" s="10">
        <v>2210500</v>
      </c>
      <c r="B1055" s="5">
        <v>4361110</v>
      </c>
      <c r="C1055" s="11" t="s">
        <v>1028</v>
      </c>
      <c r="D1055" s="7">
        <v>2831458</v>
      </c>
      <c r="E1055" s="7">
        <v>20924407</v>
      </c>
      <c r="F1055" s="7">
        <v>18695724</v>
      </c>
      <c r="G1055" s="8">
        <f t="shared" si="30"/>
        <v>2228683</v>
      </c>
      <c r="H1055" s="9">
        <f t="shared" si="31"/>
        <v>5060141</v>
      </c>
    </row>
    <row r="1056" spans="1:8" ht="16" x14ac:dyDescent="0.2">
      <c r="A1056" s="10">
        <v>2210600</v>
      </c>
      <c r="B1056" s="5">
        <v>4361120</v>
      </c>
      <c r="C1056" s="11" t="s">
        <v>1029</v>
      </c>
      <c r="D1056" s="7">
        <v>3021677</v>
      </c>
      <c r="E1056" s="7">
        <v>14222730</v>
      </c>
      <c r="F1056" s="7">
        <v>14503664</v>
      </c>
      <c r="G1056" s="8">
        <f t="shared" si="30"/>
        <v>-280934</v>
      </c>
      <c r="H1056" s="9">
        <f t="shared" si="31"/>
        <v>2740743</v>
      </c>
    </row>
    <row r="1057" spans="1:8" ht="16" x14ac:dyDescent="0.2">
      <c r="A1057" s="10">
        <v>2210700</v>
      </c>
      <c r="B1057" s="5">
        <v>4362000</v>
      </c>
      <c r="C1057" s="11" t="s">
        <v>1030</v>
      </c>
      <c r="D1057" s="7">
        <v>-33012264</v>
      </c>
      <c r="E1057" s="7">
        <v>20198984</v>
      </c>
      <c r="F1057" s="7">
        <v>26000000</v>
      </c>
      <c r="G1057" s="8">
        <f t="shared" si="30"/>
        <v>-5801016</v>
      </c>
      <c r="H1057" s="9">
        <f t="shared" si="31"/>
        <v>-38813280</v>
      </c>
    </row>
    <row r="1058" spans="1:8" ht="16" x14ac:dyDescent="0.2">
      <c r="A1058" s="10">
        <v>2210800</v>
      </c>
      <c r="B1058" s="5">
        <v>4362020</v>
      </c>
      <c r="C1058" s="11" t="s">
        <v>1031</v>
      </c>
      <c r="D1058" s="7">
        <v>-5710274</v>
      </c>
      <c r="E1058" s="7">
        <v>88396974</v>
      </c>
      <c r="F1058" s="7">
        <v>88348974</v>
      </c>
      <c r="G1058" s="8">
        <f t="shared" si="30"/>
        <v>48000</v>
      </c>
      <c r="H1058" s="9">
        <f t="shared" si="31"/>
        <v>-5662274</v>
      </c>
    </row>
    <row r="1059" spans="1:8" ht="16" x14ac:dyDescent="0.2">
      <c r="A1059" s="10">
        <v>2215200</v>
      </c>
      <c r="B1059" s="5">
        <v>4361900</v>
      </c>
      <c r="C1059" s="11" t="s">
        <v>1032</v>
      </c>
      <c r="D1059" s="7">
        <v>2631865</v>
      </c>
      <c r="E1059" s="7">
        <v>52941</v>
      </c>
      <c r="F1059" s="7">
        <v>52941</v>
      </c>
      <c r="G1059" s="8">
        <f t="shared" si="30"/>
        <v>0</v>
      </c>
      <c r="H1059" s="9">
        <f t="shared" si="31"/>
        <v>2631865</v>
      </c>
    </row>
    <row r="1060" spans="1:8" ht="16" x14ac:dyDescent="0.2">
      <c r="A1060" s="10">
        <v>2215300</v>
      </c>
      <c r="B1060" s="5">
        <v>4362010</v>
      </c>
      <c r="C1060" s="11" t="s">
        <v>1033</v>
      </c>
      <c r="D1060" s="7">
        <v>427916</v>
      </c>
      <c r="E1060" s="7">
        <v>94555804</v>
      </c>
      <c r="F1060" s="7">
        <v>94555804</v>
      </c>
      <c r="G1060" s="8">
        <f t="shared" si="30"/>
        <v>0</v>
      </c>
      <c r="H1060" s="9">
        <f t="shared" si="31"/>
        <v>427916</v>
      </c>
    </row>
    <row r="1061" spans="1:8" ht="16" x14ac:dyDescent="0.2">
      <c r="A1061" s="10">
        <v>2230200</v>
      </c>
      <c r="B1061" s="5">
        <v>4362030</v>
      </c>
      <c r="C1061" s="11" t="s">
        <v>1034</v>
      </c>
      <c r="D1061" s="7">
        <v>0</v>
      </c>
      <c r="E1061" s="7">
        <v>0</v>
      </c>
      <c r="F1061" s="7">
        <v>0</v>
      </c>
      <c r="G1061" s="8">
        <f t="shared" si="30"/>
        <v>0</v>
      </c>
      <c r="H1061" s="9">
        <f t="shared" si="31"/>
        <v>0</v>
      </c>
    </row>
    <row r="1062" spans="1:8" ht="16" x14ac:dyDescent="0.2">
      <c r="A1062" s="10">
        <v>2240100</v>
      </c>
      <c r="B1062" s="5">
        <v>3150000</v>
      </c>
      <c r="C1062" s="11" t="s">
        <v>1035</v>
      </c>
      <c r="D1062" s="7">
        <v>-479621455</v>
      </c>
      <c r="E1062" s="7">
        <v>360970231</v>
      </c>
      <c r="F1062" s="7">
        <v>245367244</v>
      </c>
      <c r="G1062" s="8">
        <f t="shared" si="30"/>
        <v>115602987</v>
      </c>
      <c r="H1062" s="9">
        <f t="shared" si="31"/>
        <v>-364018468</v>
      </c>
    </row>
    <row r="1063" spans="1:8" ht="16" x14ac:dyDescent="0.2">
      <c r="A1063" s="10">
        <v>2240110</v>
      </c>
      <c r="B1063" s="5">
        <v>3150910</v>
      </c>
      <c r="C1063" s="11" t="s">
        <v>1036</v>
      </c>
      <c r="D1063" s="7">
        <v>-44321241</v>
      </c>
      <c r="E1063" s="7">
        <v>129547418</v>
      </c>
      <c r="F1063" s="7">
        <v>148053330</v>
      </c>
      <c r="G1063" s="8">
        <f t="shared" si="30"/>
        <v>-18505912</v>
      </c>
      <c r="H1063" s="9">
        <f t="shared" si="31"/>
        <v>-62827153</v>
      </c>
    </row>
    <row r="1064" spans="1:8" ht="16" x14ac:dyDescent="0.2">
      <c r="A1064" s="10">
        <v>2240120</v>
      </c>
      <c r="B1064" s="5">
        <v>3150120</v>
      </c>
      <c r="C1064" s="11" t="s">
        <v>1037</v>
      </c>
      <c r="D1064" s="7">
        <v>0</v>
      </c>
      <c r="E1064" s="7">
        <v>0</v>
      </c>
      <c r="F1064" s="7">
        <v>0</v>
      </c>
      <c r="G1064" s="8">
        <f t="shared" si="30"/>
        <v>0</v>
      </c>
      <c r="H1064" s="9">
        <f t="shared" si="31"/>
        <v>0</v>
      </c>
    </row>
    <row r="1065" spans="1:8" ht="16" x14ac:dyDescent="0.2">
      <c r="A1065" s="10">
        <v>2240130</v>
      </c>
      <c r="B1065" s="5">
        <v>3150130</v>
      </c>
      <c r="C1065" s="11" t="s">
        <v>1038</v>
      </c>
      <c r="D1065" s="7">
        <v>0</v>
      </c>
      <c r="E1065" s="7">
        <v>0</v>
      </c>
      <c r="F1065" s="7">
        <v>0</v>
      </c>
      <c r="G1065" s="8">
        <f t="shared" si="30"/>
        <v>0</v>
      </c>
      <c r="H1065" s="9">
        <f t="shared" si="31"/>
        <v>0</v>
      </c>
    </row>
    <row r="1066" spans="1:8" ht="16" x14ac:dyDescent="0.2">
      <c r="A1066" s="10">
        <v>2240140</v>
      </c>
      <c r="B1066" s="5">
        <v>3150140</v>
      </c>
      <c r="C1066" s="11" t="s">
        <v>1039</v>
      </c>
      <c r="D1066" s="7">
        <v>0</v>
      </c>
      <c r="E1066" s="7">
        <v>0</v>
      </c>
      <c r="F1066" s="7">
        <v>0</v>
      </c>
      <c r="G1066" s="8">
        <f t="shared" ref="G1066:G1130" si="32">E1066-F1066</f>
        <v>0</v>
      </c>
      <c r="H1066" s="9">
        <f t="shared" ref="H1066:H1130" si="33">D1066+G1066</f>
        <v>0</v>
      </c>
    </row>
    <row r="1067" spans="1:8" ht="16" x14ac:dyDescent="0.2">
      <c r="A1067" s="10">
        <v>2240150</v>
      </c>
      <c r="B1067" s="5">
        <v>3150150</v>
      </c>
      <c r="C1067" s="11" t="s">
        <v>1040</v>
      </c>
      <c r="D1067" s="7">
        <v>0</v>
      </c>
      <c r="E1067" s="7">
        <v>0</v>
      </c>
      <c r="F1067" s="7">
        <v>0</v>
      </c>
      <c r="G1067" s="8">
        <f t="shared" si="32"/>
        <v>0</v>
      </c>
      <c r="H1067" s="9">
        <f t="shared" si="33"/>
        <v>0</v>
      </c>
    </row>
    <row r="1068" spans="1:8" ht="16" x14ac:dyDescent="0.2">
      <c r="A1068" s="10">
        <v>2240160</v>
      </c>
      <c r="B1068" s="5">
        <v>3150160</v>
      </c>
      <c r="C1068" s="11" t="s">
        <v>1041</v>
      </c>
      <c r="D1068" s="7">
        <v>0</v>
      </c>
      <c r="E1068" s="7">
        <v>0</v>
      </c>
      <c r="F1068" s="7">
        <v>0</v>
      </c>
      <c r="G1068" s="8">
        <f t="shared" si="32"/>
        <v>0</v>
      </c>
      <c r="H1068" s="9">
        <f t="shared" si="33"/>
        <v>0</v>
      </c>
    </row>
    <row r="1069" spans="1:8" ht="16" x14ac:dyDescent="0.2">
      <c r="A1069" s="10">
        <v>2240170</v>
      </c>
      <c r="B1069" s="5">
        <v>3150170</v>
      </c>
      <c r="C1069" s="11" t="s">
        <v>1042</v>
      </c>
      <c r="D1069" s="7">
        <v>0</v>
      </c>
      <c r="E1069" s="7">
        <v>0</v>
      </c>
      <c r="F1069" s="7">
        <v>0</v>
      </c>
      <c r="G1069" s="8">
        <f t="shared" si="32"/>
        <v>0</v>
      </c>
      <c r="H1069" s="9">
        <f t="shared" si="33"/>
        <v>0</v>
      </c>
    </row>
    <row r="1070" spans="1:8" ht="16" x14ac:dyDescent="0.2">
      <c r="A1070" s="10">
        <v>2240172</v>
      </c>
      <c r="B1070" s="5">
        <v>3150172</v>
      </c>
      <c r="C1070" s="11" t="s">
        <v>1043</v>
      </c>
      <c r="D1070" s="7">
        <v>0</v>
      </c>
      <c r="E1070" s="7">
        <v>0</v>
      </c>
      <c r="F1070" s="7">
        <v>0</v>
      </c>
      <c r="G1070" s="8">
        <f t="shared" si="32"/>
        <v>0</v>
      </c>
      <c r="H1070" s="9">
        <f t="shared" si="33"/>
        <v>0</v>
      </c>
    </row>
    <row r="1071" spans="1:8" ht="16" x14ac:dyDescent="0.2">
      <c r="A1071" s="10">
        <v>2240173</v>
      </c>
      <c r="B1071" s="5">
        <v>3150173</v>
      </c>
      <c r="C1071" s="11" t="s">
        <v>1044</v>
      </c>
      <c r="D1071" s="7">
        <v>0</v>
      </c>
      <c r="E1071" s="7">
        <v>0</v>
      </c>
      <c r="F1071" s="7">
        <v>0</v>
      </c>
      <c r="G1071" s="8">
        <f t="shared" si="32"/>
        <v>0</v>
      </c>
      <c r="H1071" s="9">
        <f t="shared" si="33"/>
        <v>0</v>
      </c>
    </row>
    <row r="1072" spans="1:8" ht="16" x14ac:dyDescent="0.2">
      <c r="A1072" s="10">
        <v>2240174</v>
      </c>
      <c r="B1072" s="5">
        <v>3150174</v>
      </c>
      <c r="C1072" s="11" t="s">
        <v>1045</v>
      </c>
      <c r="D1072" s="7">
        <v>0</v>
      </c>
      <c r="E1072" s="7">
        <v>0</v>
      </c>
      <c r="F1072" s="7">
        <v>0</v>
      </c>
      <c r="G1072" s="8">
        <f t="shared" si="32"/>
        <v>0</v>
      </c>
      <c r="H1072" s="9">
        <f t="shared" si="33"/>
        <v>0</v>
      </c>
    </row>
    <row r="1073" spans="1:8" ht="16" x14ac:dyDescent="0.2">
      <c r="A1073" s="10">
        <v>2240175</v>
      </c>
      <c r="B1073" s="5">
        <v>3150175</v>
      </c>
      <c r="C1073" s="11" t="s">
        <v>1046</v>
      </c>
      <c r="D1073" s="7">
        <v>0</v>
      </c>
      <c r="E1073" s="7">
        <v>0</v>
      </c>
      <c r="F1073" s="7">
        <v>0</v>
      </c>
      <c r="G1073" s="8">
        <f t="shared" si="32"/>
        <v>0</v>
      </c>
      <c r="H1073" s="9">
        <f t="shared" si="33"/>
        <v>0</v>
      </c>
    </row>
    <row r="1074" spans="1:8" ht="16" x14ac:dyDescent="0.2">
      <c r="A1074" s="10">
        <v>2240176</v>
      </c>
      <c r="B1074" s="5">
        <v>3150176</v>
      </c>
      <c r="C1074" s="11" t="s">
        <v>1047</v>
      </c>
      <c r="D1074" s="7">
        <v>0</v>
      </c>
      <c r="E1074" s="7">
        <v>0</v>
      </c>
      <c r="F1074" s="7">
        <v>0</v>
      </c>
      <c r="G1074" s="8">
        <f t="shared" si="32"/>
        <v>0</v>
      </c>
      <c r="H1074" s="9">
        <f t="shared" si="33"/>
        <v>0</v>
      </c>
    </row>
    <row r="1075" spans="1:8" ht="16" x14ac:dyDescent="0.2">
      <c r="A1075" s="10">
        <v>2240180</v>
      </c>
      <c r="B1075" s="5">
        <v>3150180</v>
      </c>
      <c r="C1075" s="11" t="s">
        <v>1048</v>
      </c>
      <c r="D1075" s="7">
        <v>0</v>
      </c>
      <c r="E1075" s="7">
        <v>0</v>
      </c>
      <c r="F1075" s="7">
        <v>2000000</v>
      </c>
      <c r="G1075" s="8">
        <f t="shared" si="32"/>
        <v>-2000000</v>
      </c>
      <c r="H1075" s="9">
        <f t="shared" si="33"/>
        <v>-2000000</v>
      </c>
    </row>
    <row r="1076" spans="1:8" ht="16" x14ac:dyDescent="0.2">
      <c r="A1076" s="10">
        <v>2240200</v>
      </c>
      <c r="B1076" s="5">
        <v>3150500</v>
      </c>
      <c r="C1076" s="11" t="s">
        <v>1049</v>
      </c>
      <c r="D1076" s="7">
        <v>-92007454</v>
      </c>
      <c r="E1076" s="7">
        <v>43831130</v>
      </c>
      <c r="F1076" s="7">
        <v>63594406</v>
      </c>
      <c r="G1076" s="8">
        <f t="shared" si="32"/>
        <v>-19763276</v>
      </c>
      <c r="H1076" s="9">
        <f t="shared" si="33"/>
        <v>-111770730</v>
      </c>
    </row>
    <row r="1077" spans="1:8" ht="16" x14ac:dyDescent="0.2">
      <c r="A1077" s="10">
        <v>2240210</v>
      </c>
      <c r="B1077" s="5">
        <v>3150920</v>
      </c>
      <c r="C1077" s="11" t="s">
        <v>1050</v>
      </c>
      <c r="D1077" s="7">
        <v>-1049233</v>
      </c>
      <c r="E1077" s="7">
        <v>13472979</v>
      </c>
      <c r="F1077" s="7">
        <v>29550736</v>
      </c>
      <c r="G1077" s="8">
        <f t="shared" si="32"/>
        <v>-16077757</v>
      </c>
      <c r="H1077" s="9">
        <f t="shared" si="33"/>
        <v>-17126990</v>
      </c>
    </row>
    <row r="1078" spans="1:8" ht="16" x14ac:dyDescent="0.2">
      <c r="A1078" s="10">
        <v>2240400</v>
      </c>
      <c r="B1078" s="5">
        <v>3150100</v>
      </c>
      <c r="C1078" s="11" t="s">
        <v>1051</v>
      </c>
      <c r="D1078" s="7">
        <v>0</v>
      </c>
      <c r="E1078" s="7">
        <v>0</v>
      </c>
      <c r="F1078" s="7">
        <v>0</v>
      </c>
      <c r="G1078" s="8">
        <f t="shared" si="32"/>
        <v>0</v>
      </c>
      <c r="H1078" s="9">
        <f t="shared" si="33"/>
        <v>0</v>
      </c>
    </row>
    <row r="1079" spans="1:8" ht="16" x14ac:dyDescent="0.2">
      <c r="A1079" s="10">
        <v>2240500</v>
      </c>
      <c r="B1079" s="5">
        <v>3150930</v>
      </c>
      <c r="C1079" s="11" t="s">
        <v>1052</v>
      </c>
      <c r="D1079" s="7">
        <v>-1168</v>
      </c>
      <c r="E1079" s="7">
        <v>54050</v>
      </c>
      <c r="F1079" s="7">
        <v>54050</v>
      </c>
      <c r="G1079" s="8">
        <f t="shared" si="32"/>
        <v>0</v>
      </c>
      <c r="H1079" s="9">
        <f t="shared" si="33"/>
        <v>-1168</v>
      </c>
    </row>
    <row r="1080" spans="1:8" ht="16" x14ac:dyDescent="0.2">
      <c r="A1080" s="10">
        <v>2240600</v>
      </c>
      <c r="B1080" s="5">
        <v>3150200</v>
      </c>
      <c r="C1080" s="11" t="s">
        <v>1053</v>
      </c>
      <c r="D1080" s="7">
        <v>-2807268</v>
      </c>
      <c r="E1080" s="7">
        <v>5634298</v>
      </c>
      <c r="F1080" s="7">
        <v>4351278</v>
      </c>
      <c r="G1080" s="8">
        <f t="shared" si="32"/>
        <v>1283020</v>
      </c>
      <c r="H1080" s="9">
        <f t="shared" si="33"/>
        <v>-1524248</v>
      </c>
    </row>
    <row r="1081" spans="1:8" ht="16" x14ac:dyDescent="0.2">
      <c r="A1081" s="10">
        <v>2241100</v>
      </c>
      <c r="B1081" s="5">
        <v>3150940</v>
      </c>
      <c r="C1081" s="11" t="s">
        <v>1054</v>
      </c>
      <c r="D1081" s="7">
        <v>-95553700</v>
      </c>
      <c r="E1081" s="7">
        <v>332794487</v>
      </c>
      <c r="F1081" s="7">
        <v>349107803</v>
      </c>
      <c r="G1081" s="8">
        <f t="shared" si="32"/>
        <v>-16313316</v>
      </c>
      <c r="H1081" s="9">
        <f t="shared" si="33"/>
        <v>-111867016</v>
      </c>
    </row>
    <row r="1082" spans="1:8" ht="16" x14ac:dyDescent="0.2">
      <c r="A1082" s="10">
        <v>2241200</v>
      </c>
      <c r="B1082" s="5">
        <v>0</v>
      </c>
      <c r="C1082" s="11" t="s">
        <v>1055</v>
      </c>
      <c r="D1082" s="7">
        <v>0</v>
      </c>
      <c r="E1082" s="7">
        <v>0</v>
      </c>
      <c r="F1082" s="7">
        <v>0</v>
      </c>
      <c r="G1082" s="8">
        <f t="shared" si="32"/>
        <v>0</v>
      </c>
      <c r="H1082" s="9">
        <f t="shared" si="33"/>
        <v>0</v>
      </c>
    </row>
    <row r="1083" spans="1:8" ht="16" x14ac:dyDescent="0.2">
      <c r="A1083" s="10">
        <v>2242000</v>
      </c>
      <c r="B1083" s="5">
        <v>3150600</v>
      </c>
      <c r="C1083" s="11" t="s">
        <v>1056</v>
      </c>
      <c r="D1083" s="7">
        <v>-500837</v>
      </c>
      <c r="E1083" s="7">
        <v>142489119</v>
      </c>
      <c r="F1083" s="7">
        <v>142489119</v>
      </c>
      <c r="G1083" s="8">
        <f t="shared" si="32"/>
        <v>0</v>
      </c>
      <c r="H1083" s="9">
        <f t="shared" si="33"/>
        <v>-500837</v>
      </c>
    </row>
    <row r="1084" spans="1:8" ht="16" x14ac:dyDescent="0.2">
      <c r="A1084" s="10">
        <v>2243100</v>
      </c>
      <c r="B1084" s="5">
        <v>0</v>
      </c>
      <c r="C1084" s="11" t="s">
        <v>1057</v>
      </c>
      <c r="D1084" s="7">
        <v>0</v>
      </c>
      <c r="E1084" s="7">
        <v>0</v>
      </c>
      <c r="F1084" s="7">
        <v>0</v>
      </c>
      <c r="G1084" s="8">
        <f t="shared" si="32"/>
        <v>0</v>
      </c>
      <c r="H1084" s="9">
        <f t="shared" si="33"/>
        <v>0</v>
      </c>
    </row>
    <row r="1085" spans="1:8" ht="16" x14ac:dyDescent="0.2">
      <c r="A1085" s="10">
        <v>2245104</v>
      </c>
      <c r="B1085" s="5">
        <v>3150700</v>
      </c>
      <c r="C1085" s="11" t="s">
        <v>1058</v>
      </c>
      <c r="D1085" s="7">
        <v>-15023259</v>
      </c>
      <c r="E1085" s="7">
        <v>39723395</v>
      </c>
      <c r="F1085" s="7">
        <v>33223354</v>
      </c>
      <c r="G1085" s="8">
        <f t="shared" si="32"/>
        <v>6500041</v>
      </c>
      <c r="H1085" s="9">
        <f t="shared" si="33"/>
        <v>-8523218</v>
      </c>
    </row>
    <row r="1086" spans="1:8" ht="16" x14ac:dyDescent="0.2">
      <c r="A1086" s="10">
        <v>2245200</v>
      </c>
      <c r="B1086" s="5">
        <v>3150800</v>
      </c>
      <c r="C1086" s="11" t="s">
        <v>1059</v>
      </c>
      <c r="D1086" s="7">
        <v>-1424978373</v>
      </c>
      <c r="E1086" s="7">
        <f>52948003+16402643</f>
        <v>69350646</v>
      </c>
      <c r="F1086" s="7">
        <v>27844042</v>
      </c>
      <c r="G1086" s="8">
        <f t="shared" si="32"/>
        <v>41506604</v>
      </c>
      <c r="H1086" s="9">
        <f t="shared" si="33"/>
        <v>-1383471769</v>
      </c>
    </row>
    <row r="1087" spans="1:8" ht="16" x14ac:dyDescent="0.2">
      <c r="A1087" s="10">
        <v>2245300</v>
      </c>
      <c r="B1087" s="5">
        <v>3150900</v>
      </c>
      <c r="C1087" s="11" t="s">
        <v>1060</v>
      </c>
      <c r="D1087" s="7">
        <v>-390498567</v>
      </c>
      <c r="E1087" s="7">
        <v>0</v>
      </c>
      <c r="F1087" s="7">
        <v>150000000</v>
      </c>
      <c r="G1087" s="8">
        <f t="shared" si="32"/>
        <v>-150000000</v>
      </c>
      <c r="H1087" s="9">
        <f t="shared" si="33"/>
        <v>-540498567</v>
      </c>
    </row>
    <row r="1088" spans="1:8" ht="16" x14ac:dyDescent="0.2">
      <c r="A1088" s="10">
        <v>2246400</v>
      </c>
      <c r="B1088" s="5">
        <v>0</v>
      </c>
      <c r="C1088" s="11" t="s">
        <v>1061</v>
      </c>
      <c r="D1088" s="7">
        <v>0</v>
      </c>
      <c r="E1088" s="7">
        <v>0</v>
      </c>
      <c r="F1088" s="7">
        <v>0</v>
      </c>
      <c r="G1088" s="8">
        <f t="shared" si="32"/>
        <v>0</v>
      </c>
      <c r="H1088" s="9">
        <f t="shared" si="33"/>
        <v>0</v>
      </c>
    </row>
    <row r="1089" spans="1:8" ht="16" x14ac:dyDescent="0.2">
      <c r="A1089" s="10">
        <v>2247800</v>
      </c>
      <c r="B1089" s="5">
        <v>3150300</v>
      </c>
      <c r="C1089" s="11" t="s">
        <v>1062</v>
      </c>
      <c r="D1089" s="7">
        <v>0</v>
      </c>
      <c r="E1089" s="7">
        <v>0</v>
      </c>
      <c r="F1089" s="7">
        <v>0</v>
      </c>
      <c r="G1089" s="8">
        <f t="shared" si="32"/>
        <v>0</v>
      </c>
      <c r="H1089" s="9">
        <f t="shared" si="33"/>
        <v>0</v>
      </c>
    </row>
    <row r="1090" spans="1:8" ht="16" x14ac:dyDescent="0.2">
      <c r="A1090" s="10">
        <v>2247900</v>
      </c>
      <c r="B1090" s="5">
        <v>3150800</v>
      </c>
      <c r="C1090" s="11" t="s">
        <v>9</v>
      </c>
      <c r="D1090" s="7">
        <v>0</v>
      </c>
      <c r="E1090" s="7">
        <v>0</v>
      </c>
      <c r="F1090" s="7">
        <v>0</v>
      </c>
      <c r="G1090" s="8">
        <f t="shared" si="32"/>
        <v>0</v>
      </c>
      <c r="H1090" s="9">
        <f t="shared" si="33"/>
        <v>0</v>
      </c>
    </row>
    <row r="1091" spans="1:8" ht="16" x14ac:dyDescent="0.2">
      <c r="A1091" s="10">
        <v>2249700</v>
      </c>
      <c r="B1091" s="5">
        <v>3150400</v>
      </c>
      <c r="C1091" s="11" t="s">
        <v>1063</v>
      </c>
      <c r="D1091" s="7">
        <v>0</v>
      </c>
      <c r="E1091" s="7">
        <v>0</v>
      </c>
      <c r="F1091" s="7">
        <v>0</v>
      </c>
      <c r="G1091" s="8">
        <f t="shared" si="32"/>
        <v>0</v>
      </c>
      <c r="H1091" s="9">
        <f t="shared" si="33"/>
        <v>0</v>
      </c>
    </row>
    <row r="1092" spans="1:8" ht="16" x14ac:dyDescent="0.2">
      <c r="A1092" s="10">
        <v>2250000</v>
      </c>
      <c r="B1092" s="5">
        <v>1120010</v>
      </c>
      <c r="C1092" s="11" t="s">
        <v>1064</v>
      </c>
      <c r="D1092" s="7">
        <v>0</v>
      </c>
      <c r="E1092" s="7">
        <v>0</v>
      </c>
      <c r="F1092" s="7">
        <v>0</v>
      </c>
      <c r="G1092" s="8">
        <f t="shared" si="32"/>
        <v>0</v>
      </c>
      <c r="H1092" s="9">
        <f t="shared" si="33"/>
        <v>0</v>
      </c>
    </row>
    <row r="1093" spans="1:8" ht="16" x14ac:dyDescent="0.2">
      <c r="A1093" s="10">
        <v>2250100</v>
      </c>
      <c r="B1093" s="5">
        <v>0</v>
      </c>
      <c r="C1093" s="11" t="s">
        <v>1065</v>
      </c>
      <c r="D1093" s="7">
        <v>0</v>
      </c>
      <c r="E1093" s="7">
        <v>0</v>
      </c>
      <c r="F1093" s="7">
        <v>0</v>
      </c>
      <c r="G1093" s="8">
        <f t="shared" si="32"/>
        <v>0</v>
      </c>
      <c r="H1093" s="9">
        <f t="shared" si="33"/>
        <v>0</v>
      </c>
    </row>
    <row r="1094" spans="1:8" ht="16" x14ac:dyDescent="0.2">
      <c r="A1094" s="10">
        <v>2250200</v>
      </c>
      <c r="B1094" s="5">
        <v>1340000</v>
      </c>
      <c r="C1094" s="11" t="s">
        <v>1066</v>
      </c>
      <c r="D1094" s="7">
        <v>0</v>
      </c>
      <c r="E1094" s="7">
        <v>0</v>
      </c>
      <c r="F1094" s="7">
        <v>0</v>
      </c>
      <c r="G1094" s="8">
        <f t="shared" si="32"/>
        <v>0</v>
      </c>
      <c r="H1094" s="9">
        <f t="shared" si="33"/>
        <v>0</v>
      </c>
    </row>
    <row r="1095" spans="1:8" ht="16" x14ac:dyDescent="0.2">
      <c r="A1095" s="10">
        <v>2250300</v>
      </c>
      <c r="B1095" s="5">
        <v>84640</v>
      </c>
      <c r="C1095" s="11" t="s">
        <v>1067</v>
      </c>
      <c r="D1095" s="7">
        <v>0</v>
      </c>
      <c r="E1095" s="7">
        <v>0</v>
      </c>
      <c r="F1095" s="7">
        <v>0</v>
      </c>
      <c r="G1095" s="8">
        <f t="shared" si="32"/>
        <v>0</v>
      </c>
      <c r="H1095" s="9">
        <f t="shared" si="33"/>
        <v>0</v>
      </c>
    </row>
    <row r="1096" spans="1:8" ht="16" x14ac:dyDescent="0.2">
      <c r="A1096" s="10">
        <v>2251000</v>
      </c>
      <c r="B1096" s="5">
        <v>0</v>
      </c>
      <c r="C1096" s="11" t="s">
        <v>1068</v>
      </c>
      <c r="D1096" s="7">
        <v>0</v>
      </c>
      <c r="E1096" s="7">
        <v>0</v>
      </c>
      <c r="F1096" s="7">
        <v>0</v>
      </c>
      <c r="G1096" s="8">
        <f t="shared" si="32"/>
        <v>0</v>
      </c>
      <c r="H1096" s="9">
        <f t="shared" si="33"/>
        <v>0</v>
      </c>
    </row>
    <row r="1097" spans="1:8" ht="16" x14ac:dyDescent="0.2">
      <c r="A1097" s="10">
        <v>2251100</v>
      </c>
      <c r="B1097" s="5">
        <v>0</v>
      </c>
      <c r="C1097" s="11" t="s">
        <v>1069</v>
      </c>
      <c r="D1097" s="7">
        <v>0</v>
      </c>
      <c r="E1097" s="7">
        <v>0</v>
      </c>
      <c r="F1097" s="7">
        <v>0</v>
      </c>
      <c r="G1097" s="8">
        <f t="shared" si="32"/>
        <v>0</v>
      </c>
      <c r="H1097" s="9">
        <f t="shared" si="33"/>
        <v>0</v>
      </c>
    </row>
    <row r="1098" spans="1:8" ht="16" x14ac:dyDescent="0.2">
      <c r="A1098" s="10">
        <v>2255100</v>
      </c>
      <c r="B1098" s="5">
        <v>3104000</v>
      </c>
      <c r="C1098" s="11" t="s">
        <v>1070</v>
      </c>
      <c r="D1098" s="7">
        <v>-32849505210</v>
      </c>
      <c r="E1098" s="7">
        <v>0</v>
      </c>
      <c r="F1098" s="7">
        <f>1808514555+434526093</f>
        <v>2243040648</v>
      </c>
      <c r="G1098" s="8">
        <f t="shared" si="32"/>
        <v>-2243040648</v>
      </c>
      <c r="H1098" s="9">
        <f t="shared" si="33"/>
        <v>-35092545858</v>
      </c>
    </row>
    <row r="1099" spans="1:8" ht="16" x14ac:dyDescent="0.2">
      <c r="A1099" s="10">
        <v>2255300</v>
      </c>
      <c r="B1099" s="5">
        <v>3104500</v>
      </c>
      <c r="C1099" s="11" t="s">
        <v>1071</v>
      </c>
      <c r="D1099" s="7">
        <v>-20623688</v>
      </c>
      <c r="E1099" s="7">
        <v>113411219</v>
      </c>
      <c r="F1099" s="7">
        <v>92787531</v>
      </c>
      <c r="G1099" s="8">
        <f t="shared" si="32"/>
        <v>20623688</v>
      </c>
      <c r="H1099" s="9">
        <f t="shared" si="33"/>
        <v>0</v>
      </c>
    </row>
    <row r="1100" spans="1:8" ht="16" x14ac:dyDescent="0.2">
      <c r="A1100" s="10">
        <v>2255400</v>
      </c>
      <c r="B1100" s="5">
        <v>3104600</v>
      </c>
      <c r="C1100" s="11" t="s">
        <v>1072</v>
      </c>
      <c r="D1100" s="7">
        <v>-456796018</v>
      </c>
      <c r="E1100" s="7">
        <v>40678758</v>
      </c>
      <c r="F1100" s="7">
        <f>25685873+21940707</f>
        <v>47626580</v>
      </c>
      <c r="G1100" s="8">
        <f t="shared" si="32"/>
        <v>-6947822</v>
      </c>
      <c r="H1100" s="9">
        <f t="shared" si="33"/>
        <v>-463743840</v>
      </c>
    </row>
    <row r="1101" spans="1:8" ht="16" x14ac:dyDescent="0.2">
      <c r="A1101" s="10">
        <v>2260000</v>
      </c>
      <c r="B1101" s="5">
        <v>1580000</v>
      </c>
      <c r="C1101" s="11" t="s">
        <v>1073</v>
      </c>
      <c r="D1101" s="7">
        <v>-381656244</v>
      </c>
      <c r="E1101" s="7">
        <v>0</v>
      </c>
      <c r="F1101" s="7">
        <v>100000000</v>
      </c>
      <c r="G1101" s="8">
        <f t="shared" si="32"/>
        <v>-100000000</v>
      </c>
      <c r="H1101" s="9">
        <f t="shared" si="33"/>
        <v>-481656244</v>
      </c>
    </row>
    <row r="1102" spans="1:8" ht="16" x14ac:dyDescent="0.2">
      <c r="A1102" s="10">
        <v>2261100</v>
      </c>
      <c r="B1102" s="5">
        <v>0</v>
      </c>
      <c r="C1102" s="11" t="s">
        <v>1074</v>
      </c>
      <c r="D1102" s="7">
        <v>0</v>
      </c>
      <c r="E1102" s="7">
        <v>0</v>
      </c>
      <c r="F1102" s="7">
        <v>0</v>
      </c>
      <c r="G1102" s="8">
        <f t="shared" si="32"/>
        <v>0</v>
      </c>
      <c r="H1102" s="9">
        <f t="shared" si="33"/>
        <v>0</v>
      </c>
    </row>
    <row r="1103" spans="1:8" ht="16" x14ac:dyDescent="0.2">
      <c r="A1103" s="10">
        <v>2280000</v>
      </c>
      <c r="B1103" s="5">
        <v>1630000</v>
      </c>
      <c r="C1103" s="11" t="s">
        <v>1075</v>
      </c>
      <c r="D1103" s="7">
        <v>0</v>
      </c>
      <c r="E1103" s="7">
        <v>0</v>
      </c>
      <c r="F1103" s="7">
        <v>0</v>
      </c>
      <c r="G1103" s="8">
        <f t="shared" si="32"/>
        <v>0</v>
      </c>
      <c r="H1103" s="9">
        <f t="shared" si="33"/>
        <v>0</v>
      </c>
    </row>
    <row r="1104" spans="1:8" ht="16" x14ac:dyDescent="0.2">
      <c r="A1104" s="10">
        <v>2280100</v>
      </c>
      <c r="B1104" s="5">
        <v>4900200</v>
      </c>
      <c r="C1104" s="11" t="s">
        <v>1076</v>
      </c>
      <c r="D1104" s="7">
        <v>-105341023</v>
      </c>
      <c r="E1104" s="7">
        <v>137710</v>
      </c>
      <c r="F1104" s="7">
        <v>0</v>
      </c>
      <c r="G1104" s="8">
        <f t="shared" si="32"/>
        <v>137710</v>
      </c>
      <c r="H1104" s="9">
        <f t="shared" si="33"/>
        <v>-105203313</v>
      </c>
    </row>
    <row r="1105" spans="1:8" ht="16" x14ac:dyDescent="0.2">
      <c r="A1105" s="10">
        <v>2287400</v>
      </c>
      <c r="B1105" s="5">
        <v>0</v>
      </c>
      <c r="C1105" s="11" t="s">
        <v>1077</v>
      </c>
      <c r="D1105" s="7">
        <v>0</v>
      </c>
      <c r="E1105" s="7">
        <v>0</v>
      </c>
      <c r="F1105" s="7">
        <v>0</v>
      </c>
      <c r="G1105" s="8">
        <f t="shared" si="32"/>
        <v>0</v>
      </c>
      <c r="H1105" s="9">
        <f t="shared" si="33"/>
        <v>0</v>
      </c>
    </row>
    <row r="1106" spans="1:8" ht="16" x14ac:dyDescent="0.2">
      <c r="A1106" s="10">
        <v>2290100</v>
      </c>
      <c r="B1106" s="5">
        <v>0</v>
      </c>
      <c r="C1106" s="11" t="s">
        <v>1078</v>
      </c>
      <c r="D1106" s="7">
        <v>0</v>
      </c>
      <c r="E1106" s="7">
        <v>0</v>
      </c>
      <c r="F1106" s="7">
        <v>0</v>
      </c>
      <c r="G1106" s="8">
        <f t="shared" si="32"/>
        <v>0</v>
      </c>
      <c r="H1106" s="9">
        <f t="shared" si="33"/>
        <v>0</v>
      </c>
    </row>
    <row r="1107" spans="1:8" ht="16" x14ac:dyDescent="0.2">
      <c r="A1107" s="10">
        <v>2290400</v>
      </c>
      <c r="B1107" s="5">
        <v>0</v>
      </c>
      <c r="C1107" s="11" t="s">
        <v>1079</v>
      </c>
      <c r="D1107" s="7">
        <v>0</v>
      </c>
      <c r="E1107" s="7">
        <v>0</v>
      </c>
      <c r="F1107" s="7">
        <v>0</v>
      </c>
      <c r="G1107" s="8">
        <f t="shared" si="32"/>
        <v>0</v>
      </c>
      <c r="H1107" s="9">
        <f t="shared" si="33"/>
        <v>0</v>
      </c>
    </row>
    <row r="1108" spans="1:8" ht="16" x14ac:dyDescent="0.2">
      <c r="A1108" s="10">
        <v>2290500</v>
      </c>
      <c r="B1108" s="5">
        <v>4900300</v>
      </c>
      <c r="C1108" s="11" t="s">
        <v>1080</v>
      </c>
      <c r="D1108" s="7">
        <v>0</v>
      </c>
      <c r="E1108" s="7">
        <v>0</v>
      </c>
      <c r="F1108" s="7">
        <v>0</v>
      </c>
      <c r="G1108" s="8">
        <f t="shared" si="32"/>
        <v>0</v>
      </c>
      <c r="H1108" s="9">
        <f t="shared" si="33"/>
        <v>0</v>
      </c>
    </row>
    <row r="1109" spans="1:8" ht="16" x14ac:dyDescent="0.2">
      <c r="A1109" s="10">
        <v>2290600</v>
      </c>
      <c r="B1109" s="5">
        <v>0</v>
      </c>
      <c r="C1109" s="11" t="s">
        <v>1081</v>
      </c>
      <c r="D1109" s="7">
        <v>0</v>
      </c>
      <c r="E1109" s="7">
        <v>0</v>
      </c>
      <c r="F1109" s="7">
        <v>0</v>
      </c>
      <c r="G1109" s="8">
        <f t="shared" si="32"/>
        <v>0</v>
      </c>
      <c r="H1109" s="9">
        <f t="shared" si="33"/>
        <v>0</v>
      </c>
    </row>
    <row r="1110" spans="1:8" ht="16" x14ac:dyDescent="0.2">
      <c r="A1110" s="10">
        <v>2290700</v>
      </c>
      <c r="B1110" s="5">
        <v>0</v>
      </c>
      <c r="C1110" s="11" t="s">
        <v>1082</v>
      </c>
      <c r="D1110" s="7">
        <v>0</v>
      </c>
      <c r="E1110" s="7">
        <v>0</v>
      </c>
      <c r="F1110" s="7">
        <v>0</v>
      </c>
      <c r="G1110" s="8">
        <f t="shared" si="32"/>
        <v>0</v>
      </c>
      <c r="H1110" s="9">
        <f t="shared" si="33"/>
        <v>0</v>
      </c>
    </row>
    <row r="1111" spans="1:8" ht="16" x14ac:dyDescent="0.2">
      <c r="A1111" s="10">
        <v>2293000</v>
      </c>
      <c r="B1111" s="5">
        <v>0</v>
      </c>
      <c r="C1111" s="11" t="s">
        <v>1083</v>
      </c>
      <c r="D1111" s="7">
        <v>0</v>
      </c>
      <c r="E1111" s="7">
        <v>0</v>
      </c>
      <c r="F1111" s="7">
        <v>0</v>
      </c>
      <c r="G1111" s="8">
        <f t="shared" si="32"/>
        <v>0</v>
      </c>
      <c r="H1111" s="9">
        <f t="shared" si="33"/>
        <v>0</v>
      </c>
    </row>
    <row r="1112" spans="1:8" ht="16" x14ac:dyDescent="0.2">
      <c r="A1112" s="10">
        <v>2295100</v>
      </c>
      <c r="B1112" s="5">
        <v>0</v>
      </c>
      <c r="C1112" s="11" t="s">
        <v>1084</v>
      </c>
      <c r="D1112" s="7">
        <v>0</v>
      </c>
      <c r="E1112" s="7">
        <v>0</v>
      </c>
      <c r="F1112" s="7">
        <v>0</v>
      </c>
      <c r="G1112" s="8">
        <f t="shared" si="32"/>
        <v>0</v>
      </c>
      <c r="H1112" s="9">
        <f t="shared" si="33"/>
        <v>0</v>
      </c>
    </row>
    <row r="1113" spans="1:8" ht="16" x14ac:dyDescent="0.2">
      <c r="A1113" s="10">
        <v>2295200</v>
      </c>
      <c r="B1113" s="5">
        <v>0</v>
      </c>
      <c r="C1113" s="11" t="s">
        <v>1085</v>
      </c>
      <c r="D1113" s="7">
        <v>0</v>
      </c>
      <c r="E1113" s="7">
        <v>0</v>
      </c>
      <c r="F1113" s="7">
        <v>0</v>
      </c>
      <c r="G1113" s="8">
        <f t="shared" si="32"/>
        <v>0</v>
      </c>
      <c r="H1113" s="9">
        <f t="shared" si="33"/>
        <v>0</v>
      </c>
    </row>
    <row r="1114" spans="1:8" ht="16" x14ac:dyDescent="0.2">
      <c r="A1114" s="10">
        <v>2300100</v>
      </c>
      <c r="B1114" s="5">
        <v>4900400</v>
      </c>
      <c r="C1114" s="11" t="s">
        <v>1086</v>
      </c>
      <c r="D1114" s="7">
        <v>413366</v>
      </c>
      <c r="E1114" s="7">
        <v>74328003.340000004</v>
      </c>
      <c r="F1114" s="7">
        <v>74397576.340000004</v>
      </c>
      <c r="G1114" s="8">
        <f t="shared" si="32"/>
        <v>-69573</v>
      </c>
      <c r="H1114" s="9">
        <f t="shared" si="33"/>
        <v>343793</v>
      </c>
    </row>
    <row r="1115" spans="1:8" ht="16" x14ac:dyDescent="0.2">
      <c r="A1115" s="10">
        <v>2300200</v>
      </c>
      <c r="B1115" s="5">
        <v>4900500</v>
      </c>
      <c r="C1115" s="11" t="s">
        <v>1087</v>
      </c>
      <c r="D1115" s="7">
        <v>-1509425</v>
      </c>
      <c r="E1115" s="7">
        <f>10630839+559425</f>
        <v>11190264</v>
      </c>
      <c r="F1115" s="7">
        <f>5285000+10379662</f>
        <v>15664662</v>
      </c>
      <c r="G1115" s="8">
        <f t="shared" si="32"/>
        <v>-4474398</v>
      </c>
      <c r="H1115" s="9">
        <f t="shared" si="33"/>
        <v>-5983823</v>
      </c>
    </row>
    <row r="1116" spans="1:8" ht="16" x14ac:dyDescent="0.2">
      <c r="A1116" s="10">
        <v>2300300</v>
      </c>
      <c r="B1116" s="5">
        <v>4900600</v>
      </c>
      <c r="C1116" s="11" t="s">
        <v>1088</v>
      </c>
      <c r="D1116" s="7">
        <v>58859</v>
      </c>
      <c r="E1116" s="7">
        <v>1161258314</v>
      </c>
      <c r="F1116" s="7">
        <v>1173683882</v>
      </c>
      <c r="G1116" s="8">
        <f t="shared" si="32"/>
        <v>-12425568</v>
      </c>
      <c r="H1116" s="9">
        <f t="shared" si="33"/>
        <v>-12366709</v>
      </c>
    </row>
    <row r="1117" spans="1:8" ht="16" x14ac:dyDescent="0.2">
      <c r="A1117" s="10">
        <v>2300600</v>
      </c>
      <c r="B1117" s="5">
        <v>4900700</v>
      </c>
      <c r="C1117" s="11" t="s">
        <v>1089</v>
      </c>
      <c r="D1117" s="7">
        <v>13913912</v>
      </c>
      <c r="E1117" s="7">
        <v>115483838</v>
      </c>
      <c r="F1117" s="7">
        <v>142762323</v>
      </c>
      <c r="G1117" s="8">
        <f t="shared" si="32"/>
        <v>-27278485</v>
      </c>
      <c r="H1117" s="9">
        <f t="shared" si="33"/>
        <v>-13364573</v>
      </c>
    </row>
    <row r="1118" spans="1:8" ht="16" x14ac:dyDescent="0.2">
      <c r="A1118" s="10">
        <v>2300704</v>
      </c>
      <c r="B1118" s="5">
        <v>0</v>
      </c>
      <c r="C1118" s="11" t="s">
        <v>9</v>
      </c>
      <c r="D1118" s="7">
        <v>0</v>
      </c>
      <c r="E1118" s="7">
        <v>0</v>
      </c>
      <c r="F1118" s="7">
        <v>0</v>
      </c>
      <c r="G1118" s="8">
        <f t="shared" si="32"/>
        <v>0</v>
      </c>
      <c r="H1118" s="9">
        <f t="shared" si="33"/>
        <v>0</v>
      </c>
    </row>
    <row r="1119" spans="1:8" ht="16" x14ac:dyDescent="0.2">
      <c r="A1119" s="10">
        <v>2300800</v>
      </c>
      <c r="B1119" s="5">
        <v>4900800</v>
      </c>
      <c r="C1119" s="11" t="s">
        <v>1090</v>
      </c>
      <c r="D1119" s="7">
        <v>473164</v>
      </c>
      <c r="E1119" s="7">
        <v>0</v>
      </c>
      <c r="F1119" s="7">
        <v>0</v>
      </c>
      <c r="G1119" s="8">
        <f t="shared" si="32"/>
        <v>0</v>
      </c>
      <c r="H1119" s="9">
        <f t="shared" si="33"/>
        <v>473164</v>
      </c>
    </row>
    <row r="1120" spans="1:8" ht="16" x14ac:dyDescent="0.2">
      <c r="A1120" s="10">
        <v>2301000</v>
      </c>
      <c r="B1120" s="5">
        <v>4900900</v>
      </c>
      <c r="C1120" s="11" t="s">
        <v>1091</v>
      </c>
      <c r="D1120" s="7">
        <v>0</v>
      </c>
      <c r="E1120" s="7">
        <v>0</v>
      </c>
      <c r="F1120" s="7">
        <v>0</v>
      </c>
      <c r="G1120" s="8">
        <f t="shared" si="32"/>
        <v>0</v>
      </c>
      <c r="H1120" s="9">
        <f t="shared" si="33"/>
        <v>0</v>
      </c>
    </row>
    <row r="1121" spans="1:8" ht="16" x14ac:dyDescent="0.2">
      <c r="A1121" s="10">
        <v>2301100</v>
      </c>
      <c r="B1121" s="5">
        <v>0</v>
      </c>
      <c r="C1121" s="11" t="s">
        <v>1092</v>
      </c>
      <c r="D1121" s="7">
        <v>0</v>
      </c>
      <c r="E1121" s="7">
        <v>0</v>
      </c>
      <c r="F1121" s="7">
        <v>0</v>
      </c>
      <c r="G1121" s="8">
        <f t="shared" si="32"/>
        <v>0</v>
      </c>
      <c r="H1121" s="9">
        <f t="shared" si="33"/>
        <v>0</v>
      </c>
    </row>
    <row r="1122" spans="1:8" ht="16" x14ac:dyDescent="0.2">
      <c r="A1122" s="10">
        <v>2301200</v>
      </c>
      <c r="B1122" s="5">
        <v>0</v>
      </c>
      <c r="C1122" s="11" t="s">
        <v>1093</v>
      </c>
      <c r="D1122" s="7">
        <v>0</v>
      </c>
      <c r="E1122" s="7">
        <v>0</v>
      </c>
      <c r="F1122" s="7">
        <v>0</v>
      </c>
      <c r="G1122" s="8">
        <f t="shared" si="32"/>
        <v>0</v>
      </c>
      <c r="H1122" s="9">
        <f t="shared" si="33"/>
        <v>0</v>
      </c>
    </row>
    <row r="1123" spans="1:8" ht="16" x14ac:dyDescent="0.2">
      <c r="A1123" s="10">
        <v>2301500</v>
      </c>
      <c r="B1123" s="5">
        <v>4901000</v>
      </c>
      <c r="C1123" s="11" t="s">
        <v>1094</v>
      </c>
      <c r="D1123" s="7">
        <v>-55816471</v>
      </c>
      <c r="E1123" s="7">
        <v>0</v>
      </c>
      <c r="F1123" s="7">
        <v>0</v>
      </c>
      <c r="G1123" s="8">
        <f t="shared" si="32"/>
        <v>0</v>
      </c>
      <c r="H1123" s="9">
        <f t="shared" si="33"/>
        <v>-55816471</v>
      </c>
    </row>
    <row r="1124" spans="1:8" ht="16" x14ac:dyDescent="0.2">
      <c r="A1124" s="10">
        <v>2302000</v>
      </c>
      <c r="B1124" s="5">
        <v>0</v>
      </c>
      <c r="C1124" s="11" t="s">
        <v>1095</v>
      </c>
      <c r="D1124" s="7">
        <v>0</v>
      </c>
      <c r="E1124" s="7">
        <v>0</v>
      </c>
      <c r="F1124" s="7">
        <v>0</v>
      </c>
      <c r="G1124" s="8">
        <f t="shared" si="32"/>
        <v>0</v>
      </c>
      <c r="H1124" s="9">
        <f t="shared" si="33"/>
        <v>0</v>
      </c>
    </row>
    <row r="1125" spans="1:8" ht="16" x14ac:dyDescent="0.2">
      <c r="A1125" s="10">
        <v>2302500</v>
      </c>
      <c r="B1125" s="5">
        <v>4901100</v>
      </c>
      <c r="C1125" s="11" t="s">
        <v>1096</v>
      </c>
      <c r="D1125" s="7">
        <v>-2349862</v>
      </c>
      <c r="E1125" s="7">
        <v>0</v>
      </c>
      <c r="F1125" s="7">
        <v>0</v>
      </c>
      <c r="G1125" s="8">
        <f t="shared" si="32"/>
        <v>0</v>
      </c>
      <c r="H1125" s="9">
        <f t="shared" si="33"/>
        <v>-2349862</v>
      </c>
    </row>
    <row r="1126" spans="1:8" ht="16" x14ac:dyDescent="0.2">
      <c r="A1126" s="10">
        <v>2302700</v>
      </c>
      <c r="B1126" s="5">
        <v>3150110</v>
      </c>
      <c r="C1126" s="11" t="s">
        <v>1097</v>
      </c>
      <c r="D1126" s="7">
        <v>-1689098965.0299997</v>
      </c>
      <c r="E1126" s="7">
        <v>4253490084.9099998</v>
      </c>
      <c r="F1126" s="7">
        <v>4337226831.3100004</v>
      </c>
      <c r="G1126" s="8">
        <f t="shared" si="32"/>
        <v>-83736746.400000572</v>
      </c>
      <c r="H1126" s="9">
        <f t="shared" si="33"/>
        <v>-1772835711.4300003</v>
      </c>
    </row>
    <row r="1127" spans="1:8" ht="16" x14ac:dyDescent="0.2">
      <c r="A1127" s="10">
        <v>2302701</v>
      </c>
      <c r="B1127" s="5">
        <v>3150121</v>
      </c>
      <c r="C1127" s="11" t="s">
        <v>1098</v>
      </c>
      <c r="D1127" s="7">
        <v>-22132798.550000191</v>
      </c>
      <c r="E1127" s="7">
        <v>2271267379</v>
      </c>
      <c r="F1127" s="7">
        <v>2233538411.4499998</v>
      </c>
      <c r="G1127" s="8">
        <f t="shared" si="32"/>
        <v>37728967.550000191</v>
      </c>
      <c r="H1127" s="9">
        <f t="shared" si="33"/>
        <v>15596169</v>
      </c>
    </row>
    <row r="1128" spans="1:8" ht="16" x14ac:dyDescent="0.2">
      <c r="A1128" s="10">
        <v>2302702</v>
      </c>
      <c r="B1128" s="5">
        <v>3150132</v>
      </c>
      <c r="C1128" s="11" t="s">
        <v>1099</v>
      </c>
      <c r="D1128" s="7">
        <v>-35301585.399999857</v>
      </c>
      <c r="E1128" s="7">
        <v>1555600465.3499999</v>
      </c>
      <c r="F1128" s="7">
        <v>1583721197.3</v>
      </c>
      <c r="G1128" s="8">
        <f t="shared" si="32"/>
        <v>-28120731.950000048</v>
      </c>
      <c r="H1128" s="9">
        <f t="shared" si="33"/>
        <v>-63422317.349999905</v>
      </c>
    </row>
    <row r="1129" spans="1:8" ht="16" x14ac:dyDescent="0.2">
      <c r="A1129" s="10">
        <v>2302703</v>
      </c>
      <c r="B1129" s="5">
        <v>3150143</v>
      </c>
      <c r="C1129" s="11" t="s">
        <v>1100</v>
      </c>
      <c r="D1129" s="7">
        <v>0</v>
      </c>
      <c r="E1129" s="7">
        <v>0</v>
      </c>
      <c r="F1129" s="7">
        <v>0</v>
      </c>
      <c r="G1129" s="8">
        <f t="shared" si="32"/>
        <v>0</v>
      </c>
      <c r="H1129" s="9">
        <f t="shared" si="33"/>
        <v>0</v>
      </c>
    </row>
    <row r="1130" spans="1:8" ht="16" x14ac:dyDescent="0.2">
      <c r="A1130" s="10">
        <v>2302704</v>
      </c>
      <c r="B1130" s="5">
        <v>3150154</v>
      </c>
      <c r="C1130" s="11" t="s">
        <v>1101</v>
      </c>
      <c r="D1130" s="7">
        <v>-1692488678.3200002</v>
      </c>
      <c r="E1130" s="7">
        <v>705528816.97000003</v>
      </c>
      <c r="F1130" s="7">
        <v>1012427734.67</v>
      </c>
      <c r="G1130" s="8">
        <f t="shared" si="32"/>
        <v>-306898917.69999993</v>
      </c>
      <c r="H1130" s="9">
        <f t="shared" si="33"/>
        <v>-1999387596.02</v>
      </c>
    </row>
    <row r="1131" spans="1:8" ht="16" x14ac:dyDescent="0.2">
      <c r="A1131" s="10">
        <v>2302705</v>
      </c>
      <c r="B1131" s="5">
        <v>3150165</v>
      </c>
      <c r="C1131" s="11" t="s">
        <v>1102</v>
      </c>
      <c r="D1131" s="7">
        <v>211162105</v>
      </c>
      <c r="E1131" s="7">
        <v>805915844</v>
      </c>
      <c r="F1131" s="7">
        <v>1037430572</v>
      </c>
      <c r="G1131" s="8">
        <f t="shared" ref="G1131:G1194" si="34">E1131-F1131</f>
        <v>-231514728</v>
      </c>
      <c r="H1131" s="9">
        <f t="shared" ref="H1131:H1194" si="35">D1131+G1131</f>
        <v>-20352623</v>
      </c>
    </row>
    <row r="1132" spans="1:8" ht="16" x14ac:dyDescent="0.2">
      <c r="A1132" s="10">
        <v>2302706</v>
      </c>
      <c r="B1132" s="5">
        <v>4901106</v>
      </c>
      <c r="C1132" s="11" t="s">
        <v>1103</v>
      </c>
      <c r="D1132" s="7">
        <v>-24858073</v>
      </c>
      <c r="E1132" s="7">
        <v>169322496.56</v>
      </c>
      <c r="F1132" s="7">
        <v>158820134.06</v>
      </c>
      <c r="G1132" s="8">
        <f t="shared" si="34"/>
        <v>10502362.5</v>
      </c>
      <c r="H1132" s="9">
        <f t="shared" si="35"/>
        <v>-14355710.5</v>
      </c>
    </row>
    <row r="1133" spans="1:8" ht="16" x14ac:dyDescent="0.2">
      <c r="A1133" s="10">
        <v>2302707</v>
      </c>
      <c r="B1133" s="5">
        <v>4901107</v>
      </c>
      <c r="C1133" s="11" t="s">
        <v>1104</v>
      </c>
      <c r="D1133" s="7">
        <v>-11876732.639999989</v>
      </c>
      <c r="E1133" s="7">
        <v>206318914.37</v>
      </c>
      <c r="F1133" s="7">
        <v>232242577.13999999</v>
      </c>
      <c r="G1133" s="8">
        <f t="shared" si="34"/>
        <v>-25923662.769999981</v>
      </c>
      <c r="H1133" s="9">
        <f t="shared" si="35"/>
        <v>-37800395.409999967</v>
      </c>
    </row>
    <row r="1134" spans="1:8" ht="16" x14ac:dyDescent="0.2">
      <c r="A1134" s="10">
        <v>2302708</v>
      </c>
      <c r="B1134" s="5">
        <v>4130200</v>
      </c>
      <c r="C1134" s="11" t="s">
        <v>1105</v>
      </c>
      <c r="D1134" s="7">
        <v>49406984.230000019</v>
      </c>
      <c r="E1134" s="7">
        <v>390123418</v>
      </c>
      <c r="F1134" s="7">
        <v>318103345</v>
      </c>
      <c r="G1134" s="8">
        <f t="shared" si="34"/>
        <v>72020073</v>
      </c>
      <c r="H1134" s="9">
        <f t="shared" si="35"/>
        <v>121427057.23000002</v>
      </c>
    </row>
    <row r="1135" spans="1:8" ht="16" x14ac:dyDescent="0.2">
      <c r="A1135" s="10">
        <v>2302709</v>
      </c>
      <c r="B1135" s="5">
        <v>4680233</v>
      </c>
      <c r="C1135" s="11" t="s">
        <v>1106</v>
      </c>
      <c r="D1135" s="7">
        <v>473711</v>
      </c>
      <c r="E1135" s="7">
        <v>62696828</v>
      </c>
      <c r="F1135" s="7">
        <v>41711993</v>
      </c>
      <c r="G1135" s="8">
        <f t="shared" si="34"/>
        <v>20984835</v>
      </c>
      <c r="H1135" s="9">
        <f t="shared" si="35"/>
        <v>21458546</v>
      </c>
    </row>
    <row r="1136" spans="1:8" ht="16" x14ac:dyDescent="0.2">
      <c r="A1136" s="10">
        <v>2302710</v>
      </c>
      <c r="B1136" s="5">
        <v>4680263</v>
      </c>
      <c r="C1136" s="11" t="s">
        <v>1107</v>
      </c>
      <c r="D1136" s="7">
        <v>-4281166</v>
      </c>
      <c r="E1136" s="7">
        <v>48560220</v>
      </c>
      <c r="F1136" s="7">
        <v>72556310.120000005</v>
      </c>
      <c r="G1136" s="8">
        <f t="shared" si="34"/>
        <v>-23996090.120000005</v>
      </c>
      <c r="H1136" s="9">
        <f t="shared" si="35"/>
        <v>-28277256.120000005</v>
      </c>
    </row>
    <row r="1137" spans="1:8" ht="16" x14ac:dyDescent="0.2">
      <c r="A1137" s="10">
        <v>2302711</v>
      </c>
      <c r="B1137" s="5">
        <v>4130100</v>
      </c>
      <c r="C1137" s="11" t="s">
        <v>1108</v>
      </c>
      <c r="D1137" s="7">
        <v>-63605691</v>
      </c>
      <c r="E1137" s="7">
        <v>6442500</v>
      </c>
      <c r="F1137" s="7">
        <v>33629161</v>
      </c>
      <c r="G1137" s="8">
        <f t="shared" si="34"/>
        <v>-27186661</v>
      </c>
      <c r="H1137" s="9">
        <f t="shared" si="35"/>
        <v>-90792352</v>
      </c>
    </row>
    <row r="1138" spans="1:8" ht="16" x14ac:dyDescent="0.2">
      <c r="A1138" s="10">
        <v>2302712</v>
      </c>
      <c r="B1138" s="5">
        <v>4680264</v>
      </c>
      <c r="C1138" s="11" t="s">
        <v>1109</v>
      </c>
      <c r="D1138" s="7">
        <v>0</v>
      </c>
      <c r="E1138" s="7">
        <v>0</v>
      </c>
      <c r="F1138" s="7">
        <v>0</v>
      </c>
      <c r="G1138" s="8">
        <f t="shared" si="34"/>
        <v>0</v>
      </c>
      <c r="H1138" s="9">
        <f t="shared" si="35"/>
        <v>0</v>
      </c>
    </row>
    <row r="1139" spans="1:8" ht="16" x14ac:dyDescent="0.2">
      <c r="A1139" s="10">
        <v>2302713</v>
      </c>
      <c r="B1139" s="5">
        <v>4130101</v>
      </c>
      <c r="C1139" s="11" t="s">
        <v>1110</v>
      </c>
      <c r="D1139" s="7">
        <v>-20573</v>
      </c>
      <c r="E1139" s="7">
        <v>0</v>
      </c>
      <c r="F1139" s="7">
        <v>0</v>
      </c>
      <c r="G1139" s="8">
        <f t="shared" si="34"/>
        <v>0</v>
      </c>
      <c r="H1139" s="9">
        <f t="shared" si="35"/>
        <v>-20573</v>
      </c>
    </row>
    <row r="1140" spans="1:8" ht="16" x14ac:dyDescent="0.2">
      <c r="A1140" s="10">
        <v>2302714</v>
      </c>
      <c r="B1140" s="5">
        <v>4130114</v>
      </c>
      <c r="C1140" s="11" t="s">
        <v>1111</v>
      </c>
      <c r="D1140" s="7">
        <v>-2982354</v>
      </c>
      <c r="E1140" s="7">
        <v>0</v>
      </c>
      <c r="F1140" s="7">
        <v>6241180</v>
      </c>
      <c r="G1140" s="8">
        <f t="shared" si="34"/>
        <v>-6241180</v>
      </c>
      <c r="H1140" s="9">
        <f t="shared" si="35"/>
        <v>-9223534</v>
      </c>
    </row>
    <row r="1141" spans="1:8" ht="16" x14ac:dyDescent="0.2">
      <c r="A1141" s="10">
        <v>2302800</v>
      </c>
      <c r="B1141" s="5">
        <v>3150190</v>
      </c>
      <c r="C1141" s="11" t="s">
        <v>1112</v>
      </c>
      <c r="D1141" s="7">
        <v>0</v>
      </c>
      <c r="E1141" s="7">
        <v>26227788</v>
      </c>
      <c r="F1141" s="7">
        <v>57079991</v>
      </c>
      <c r="G1141" s="8">
        <f t="shared" si="34"/>
        <v>-30852203</v>
      </c>
      <c r="H1141" s="9">
        <f t="shared" si="35"/>
        <v>-30852203</v>
      </c>
    </row>
    <row r="1142" spans="1:8" ht="16" x14ac:dyDescent="0.2">
      <c r="A1142" s="10">
        <v>2302802</v>
      </c>
      <c r="B1142" s="5">
        <v>3150210</v>
      </c>
      <c r="C1142" s="11" t="s">
        <v>1113</v>
      </c>
      <c r="D1142" s="7">
        <v>-4688133.0500000007</v>
      </c>
      <c r="E1142" s="7">
        <v>105318607</v>
      </c>
      <c r="F1142" s="7">
        <v>77654610</v>
      </c>
      <c r="G1142" s="8">
        <f t="shared" si="34"/>
        <v>27663997</v>
      </c>
      <c r="H1142" s="9">
        <f>D1142+G1142</f>
        <v>22975863.949999999</v>
      </c>
    </row>
    <row r="1143" spans="1:8" ht="16" x14ac:dyDescent="0.2">
      <c r="A1143" s="10">
        <v>2302805</v>
      </c>
      <c r="B1143" s="5">
        <v>3150220</v>
      </c>
      <c r="C1143" s="11" t="s">
        <v>1114</v>
      </c>
      <c r="D1143" s="7">
        <v>-160686435</v>
      </c>
      <c r="E1143" s="7">
        <v>442473396</v>
      </c>
      <c r="F1143" s="7">
        <v>393540048</v>
      </c>
      <c r="G1143" s="8">
        <f t="shared" si="34"/>
        <v>48933348</v>
      </c>
      <c r="H1143" s="9">
        <f t="shared" si="35"/>
        <v>-111753087</v>
      </c>
    </row>
    <row r="1144" spans="1:8" ht="16" x14ac:dyDescent="0.2">
      <c r="A1144" s="10">
        <v>2302806</v>
      </c>
      <c r="B1144" s="5">
        <v>4901206</v>
      </c>
      <c r="C1144" s="11" t="s">
        <v>1115</v>
      </c>
      <c r="D1144" s="7">
        <v>0</v>
      </c>
      <c r="E1144" s="7">
        <v>0</v>
      </c>
      <c r="F1144" s="7">
        <v>0</v>
      </c>
      <c r="G1144" s="8">
        <f t="shared" si="34"/>
        <v>0</v>
      </c>
      <c r="H1144" s="9">
        <f t="shared" si="35"/>
        <v>0</v>
      </c>
    </row>
    <row r="1145" spans="1:8" ht="16" x14ac:dyDescent="0.2">
      <c r="A1145" s="10">
        <v>2302807</v>
      </c>
      <c r="B1145" s="5">
        <v>4901207</v>
      </c>
      <c r="C1145" s="11" t="s">
        <v>1116</v>
      </c>
      <c r="D1145" s="7">
        <v>0</v>
      </c>
      <c r="E1145" s="7">
        <v>0</v>
      </c>
      <c r="F1145" s="7">
        <v>0</v>
      </c>
      <c r="G1145" s="8">
        <f t="shared" si="34"/>
        <v>0</v>
      </c>
      <c r="H1145" s="9">
        <f t="shared" si="35"/>
        <v>0</v>
      </c>
    </row>
    <row r="1146" spans="1:8" ht="16" x14ac:dyDescent="0.2">
      <c r="A1146" s="10">
        <v>2302808</v>
      </c>
      <c r="B1146" s="5">
        <v>0</v>
      </c>
      <c r="C1146" s="11" t="s">
        <v>9</v>
      </c>
      <c r="D1146" s="7">
        <v>0</v>
      </c>
      <c r="E1146" s="7">
        <v>0</v>
      </c>
      <c r="F1146" s="7">
        <v>0</v>
      </c>
      <c r="G1146" s="8">
        <f t="shared" si="34"/>
        <v>0</v>
      </c>
      <c r="H1146" s="9">
        <f t="shared" si="35"/>
        <v>0</v>
      </c>
    </row>
    <row r="1147" spans="1:8" ht="16" x14ac:dyDescent="0.2">
      <c r="A1147" s="10">
        <v>2303000</v>
      </c>
      <c r="B1147" s="5">
        <v>2504100</v>
      </c>
      <c r="C1147" s="11" t="s">
        <v>1117</v>
      </c>
      <c r="D1147" s="7">
        <v>0</v>
      </c>
      <c r="E1147" s="7">
        <v>0</v>
      </c>
      <c r="F1147" s="7">
        <v>0</v>
      </c>
      <c r="G1147" s="8">
        <f t="shared" si="34"/>
        <v>0</v>
      </c>
      <c r="H1147" s="9">
        <f t="shared" si="35"/>
        <v>0</v>
      </c>
    </row>
    <row r="1148" spans="1:8" ht="16" x14ac:dyDescent="0.2">
      <c r="A1148" s="10">
        <v>2303200</v>
      </c>
      <c r="B1148" s="5">
        <v>4901800</v>
      </c>
      <c r="C1148" s="11" t="s">
        <v>1118</v>
      </c>
      <c r="D1148" s="7">
        <v>35268742.869996488</v>
      </c>
      <c r="E1148" s="7">
        <v>21002229699.630001</v>
      </c>
      <c r="F1148" s="7">
        <v>21162117712.5</v>
      </c>
      <c r="G1148" s="8">
        <f t="shared" si="34"/>
        <v>-159888012.86999893</v>
      </c>
      <c r="H1148" s="9">
        <f t="shared" si="35"/>
        <v>-124619270.00000244</v>
      </c>
    </row>
    <row r="1149" spans="1:8" ht="16" x14ac:dyDescent="0.2">
      <c r="A1149" s="10">
        <v>2303201</v>
      </c>
      <c r="B1149" s="5">
        <v>4120201</v>
      </c>
      <c r="C1149" s="11" t="s">
        <v>1119</v>
      </c>
      <c r="D1149" s="7">
        <v>0</v>
      </c>
      <c r="E1149" s="7">
        <v>0</v>
      </c>
      <c r="F1149" s="7">
        <v>0</v>
      </c>
      <c r="G1149" s="8">
        <f t="shared" si="34"/>
        <v>0</v>
      </c>
      <c r="H1149" s="9">
        <f t="shared" si="35"/>
        <v>0</v>
      </c>
    </row>
    <row r="1150" spans="1:8" ht="16" x14ac:dyDescent="0.2">
      <c r="A1150" s="10">
        <v>2303202</v>
      </c>
      <c r="B1150" s="5">
        <v>4120202</v>
      </c>
      <c r="C1150" s="11" t="s">
        <v>1120</v>
      </c>
      <c r="D1150" s="7">
        <v>519830</v>
      </c>
      <c r="E1150" s="7">
        <v>0</v>
      </c>
      <c r="F1150" s="7">
        <v>519830</v>
      </c>
      <c r="G1150" s="8">
        <f t="shared" si="34"/>
        <v>-519830</v>
      </c>
      <c r="H1150" s="9">
        <f t="shared" si="35"/>
        <v>0</v>
      </c>
    </row>
    <row r="1151" spans="1:8" ht="16" x14ac:dyDescent="0.2">
      <c r="A1151" s="10">
        <v>2303204</v>
      </c>
      <c r="B1151" s="5">
        <v>4120204</v>
      </c>
      <c r="C1151" s="11" t="s">
        <v>1121</v>
      </c>
      <c r="D1151" s="7">
        <v>337411</v>
      </c>
      <c r="E1151" s="7">
        <v>0</v>
      </c>
      <c r="F1151" s="7">
        <v>337411</v>
      </c>
      <c r="G1151" s="8">
        <f t="shared" si="34"/>
        <v>-337411</v>
      </c>
      <c r="H1151" s="9">
        <f t="shared" si="35"/>
        <v>0</v>
      </c>
    </row>
    <row r="1152" spans="1:8" ht="16" x14ac:dyDescent="0.2">
      <c r="A1152" s="10">
        <v>2303205</v>
      </c>
      <c r="B1152" s="5">
        <v>4901805</v>
      </c>
      <c r="C1152" s="11" t="s">
        <v>1122</v>
      </c>
      <c r="D1152" s="7">
        <v>-376023</v>
      </c>
      <c r="E1152" s="7">
        <v>0</v>
      </c>
      <c r="F1152" s="7">
        <v>0</v>
      </c>
      <c r="G1152" s="8">
        <f t="shared" si="34"/>
        <v>0</v>
      </c>
      <c r="H1152" s="9">
        <f t="shared" si="35"/>
        <v>-376023</v>
      </c>
    </row>
    <row r="1153" spans="1:8" ht="16" x14ac:dyDescent="0.2">
      <c r="A1153" s="10">
        <v>2303206</v>
      </c>
      <c r="B1153" s="5">
        <v>4901806</v>
      </c>
      <c r="C1153" s="11" t="s">
        <v>1123</v>
      </c>
      <c r="D1153" s="7">
        <v>0</v>
      </c>
      <c r="E1153" s="7">
        <v>0</v>
      </c>
      <c r="F1153" s="7">
        <v>0</v>
      </c>
      <c r="G1153" s="8">
        <f t="shared" si="34"/>
        <v>0</v>
      </c>
      <c r="H1153" s="9">
        <f t="shared" si="35"/>
        <v>0</v>
      </c>
    </row>
    <row r="1154" spans="1:8" ht="16" x14ac:dyDescent="0.2">
      <c r="A1154" s="10">
        <v>2303207</v>
      </c>
      <c r="B1154" s="5">
        <v>4903400</v>
      </c>
      <c r="C1154" s="11" t="s">
        <v>1124</v>
      </c>
      <c r="D1154" s="7">
        <v>-6365</v>
      </c>
      <c r="E1154" s="7">
        <v>0</v>
      </c>
      <c r="F1154" s="7">
        <v>0</v>
      </c>
      <c r="G1154" s="8">
        <f t="shared" si="34"/>
        <v>0</v>
      </c>
      <c r="H1154" s="9">
        <f t="shared" si="35"/>
        <v>-6365</v>
      </c>
    </row>
    <row r="1155" spans="1:8" ht="16" x14ac:dyDescent="0.2">
      <c r="A1155" s="10">
        <v>2303208</v>
      </c>
      <c r="B1155" s="5">
        <v>4120208</v>
      </c>
      <c r="C1155" s="11" t="s">
        <v>1125</v>
      </c>
      <c r="D1155" s="7">
        <v>0</v>
      </c>
      <c r="E1155" s="7">
        <v>0</v>
      </c>
      <c r="F1155" s="7">
        <v>0</v>
      </c>
      <c r="G1155" s="8">
        <f t="shared" si="34"/>
        <v>0</v>
      </c>
      <c r="H1155" s="9">
        <f t="shared" si="35"/>
        <v>0</v>
      </c>
    </row>
    <row r="1156" spans="1:8" ht="16" x14ac:dyDescent="0.2">
      <c r="A1156" s="10">
        <v>2303209</v>
      </c>
      <c r="B1156" s="5">
        <v>4120209</v>
      </c>
      <c r="C1156" s="11" t="s">
        <v>1126</v>
      </c>
      <c r="D1156" s="7">
        <v>0</v>
      </c>
      <c r="E1156" s="7">
        <v>0</v>
      </c>
      <c r="F1156" s="7">
        <v>0</v>
      </c>
      <c r="G1156" s="8">
        <f t="shared" si="34"/>
        <v>0</v>
      </c>
      <c r="H1156" s="9">
        <f t="shared" si="35"/>
        <v>0</v>
      </c>
    </row>
    <row r="1157" spans="1:8" ht="16" x14ac:dyDescent="0.2">
      <c r="A1157" s="10">
        <v>2303210</v>
      </c>
      <c r="B1157" s="5">
        <v>4902400</v>
      </c>
      <c r="C1157" s="11" t="s">
        <v>1127</v>
      </c>
      <c r="D1157" s="7">
        <v>-52076515</v>
      </c>
      <c r="E1157" s="7">
        <v>132426868</v>
      </c>
      <c r="F1157" s="7">
        <v>110875134</v>
      </c>
      <c r="G1157" s="8">
        <f t="shared" si="34"/>
        <v>21551734</v>
      </c>
      <c r="H1157" s="9">
        <f t="shared" si="35"/>
        <v>-30524781</v>
      </c>
    </row>
    <row r="1158" spans="1:8" ht="16" x14ac:dyDescent="0.2">
      <c r="A1158" s="10">
        <v>2303211</v>
      </c>
      <c r="B1158" s="5">
        <v>4120211</v>
      </c>
      <c r="C1158" s="11" t="s">
        <v>1128</v>
      </c>
      <c r="D1158" s="7">
        <v>0</v>
      </c>
      <c r="E1158" s="7">
        <v>0</v>
      </c>
      <c r="F1158" s="7">
        <v>0</v>
      </c>
      <c r="G1158" s="8">
        <f t="shared" si="34"/>
        <v>0</v>
      </c>
      <c r="H1158" s="9">
        <f t="shared" si="35"/>
        <v>0</v>
      </c>
    </row>
    <row r="1159" spans="1:8" ht="16" x14ac:dyDescent="0.2">
      <c r="A1159" s="10">
        <v>2303212</v>
      </c>
      <c r="B1159" s="5">
        <v>4120212</v>
      </c>
      <c r="C1159" s="11" t="s">
        <v>1129</v>
      </c>
      <c r="D1159" s="7">
        <v>0</v>
      </c>
      <c r="E1159" s="7">
        <v>0</v>
      </c>
      <c r="F1159" s="7">
        <v>0</v>
      </c>
      <c r="G1159" s="8">
        <f t="shared" si="34"/>
        <v>0</v>
      </c>
      <c r="H1159" s="9">
        <f t="shared" si="35"/>
        <v>0</v>
      </c>
    </row>
    <row r="1160" spans="1:8" ht="16" x14ac:dyDescent="0.2">
      <c r="A1160" s="10">
        <v>2303213</v>
      </c>
      <c r="B1160" s="5">
        <v>4120213</v>
      </c>
      <c r="C1160" s="11" t="s">
        <v>1130</v>
      </c>
      <c r="D1160" s="7">
        <v>0</v>
      </c>
      <c r="E1160" s="7">
        <v>0</v>
      </c>
      <c r="F1160" s="7">
        <v>0</v>
      </c>
      <c r="G1160" s="8">
        <f t="shared" si="34"/>
        <v>0</v>
      </c>
      <c r="H1160" s="9">
        <f t="shared" si="35"/>
        <v>0</v>
      </c>
    </row>
    <row r="1161" spans="1:8" ht="16" x14ac:dyDescent="0.2">
      <c r="A1161" s="10">
        <v>2303214</v>
      </c>
      <c r="B1161" s="5">
        <v>4120214</v>
      </c>
      <c r="C1161" s="11" t="s">
        <v>1131</v>
      </c>
      <c r="D1161" s="7">
        <v>0</v>
      </c>
      <c r="E1161" s="7">
        <v>0</v>
      </c>
      <c r="F1161" s="7">
        <v>0</v>
      </c>
      <c r="G1161" s="8">
        <f t="shared" si="34"/>
        <v>0</v>
      </c>
      <c r="H1161" s="9">
        <f t="shared" si="35"/>
        <v>0</v>
      </c>
    </row>
    <row r="1162" spans="1:8" ht="16" x14ac:dyDescent="0.2">
      <c r="A1162" s="10">
        <v>2303215</v>
      </c>
      <c r="B1162" s="5">
        <v>4120215</v>
      </c>
      <c r="C1162" s="11" t="s">
        <v>1132</v>
      </c>
      <c r="D1162" s="7">
        <v>0</v>
      </c>
      <c r="E1162" s="7">
        <v>0</v>
      </c>
      <c r="F1162" s="7">
        <v>0</v>
      </c>
      <c r="G1162" s="8">
        <f t="shared" si="34"/>
        <v>0</v>
      </c>
      <c r="H1162" s="9">
        <f t="shared" si="35"/>
        <v>0</v>
      </c>
    </row>
    <row r="1163" spans="1:8" ht="16" x14ac:dyDescent="0.2">
      <c r="A1163" s="10">
        <v>2303216</v>
      </c>
      <c r="B1163" s="5">
        <v>4120216</v>
      </c>
      <c r="C1163" s="11" t="s">
        <v>1133</v>
      </c>
      <c r="D1163" s="7">
        <v>0</v>
      </c>
      <c r="E1163" s="7">
        <v>0</v>
      </c>
      <c r="F1163" s="7">
        <v>0</v>
      </c>
      <c r="G1163" s="8">
        <f t="shared" si="34"/>
        <v>0</v>
      </c>
      <c r="H1163" s="9">
        <f t="shared" si="35"/>
        <v>0</v>
      </c>
    </row>
    <row r="1164" spans="1:8" ht="16" x14ac:dyDescent="0.2">
      <c r="A1164" s="10">
        <v>2303217</v>
      </c>
      <c r="B1164" s="5">
        <v>4120217</v>
      </c>
      <c r="C1164" s="11" t="s">
        <v>1134</v>
      </c>
      <c r="D1164" s="7">
        <v>0</v>
      </c>
      <c r="E1164" s="7">
        <v>0</v>
      </c>
      <c r="F1164" s="7">
        <v>0</v>
      </c>
      <c r="G1164" s="8">
        <f t="shared" si="34"/>
        <v>0</v>
      </c>
      <c r="H1164" s="9">
        <f t="shared" si="35"/>
        <v>0</v>
      </c>
    </row>
    <row r="1165" spans="1:8" ht="16" x14ac:dyDescent="0.2">
      <c r="A1165" s="10">
        <v>2303218</v>
      </c>
      <c r="B1165" s="5">
        <v>4120218</v>
      </c>
      <c r="C1165" s="11" t="s">
        <v>1135</v>
      </c>
      <c r="D1165" s="7">
        <v>0</v>
      </c>
      <c r="E1165" s="7">
        <v>0</v>
      </c>
      <c r="F1165" s="7">
        <v>0</v>
      </c>
      <c r="G1165" s="8">
        <f t="shared" si="34"/>
        <v>0</v>
      </c>
      <c r="H1165" s="9">
        <f t="shared" si="35"/>
        <v>0</v>
      </c>
    </row>
    <row r="1166" spans="1:8" ht="16" x14ac:dyDescent="0.2">
      <c r="A1166" s="10">
        <v>2303219</v>
      </c>
      <c r="B1166" s="5">
        <v>4120219</v>
      </c>
      <c r="C1166" s="11" t="s">
        <v>1136</v>
      </c>
      <c r="D1166" s="7">
        <v>0</v>
      </c>
      <c r="E1166" s="7">
        <v>0</v>
      </c>
      <c r="F1166" s="7">
        <v>0</v>
      </c>
      <c r="G1166" s="8">
        <f t="shared" si="34"/>
        <v>0</v>
      </c>
      <c r="H1166" s="9">
        <f t="shared" si="35"/>
        <v>0</v>
      </c>
    </row>
    <row r="1167" spans="1:8" ht="16" x14ac:dyDescent="0.2">
      <c r="A1167" s="10">
        <v>2303220</v>
      </c>
      <c r="B1167" s="5">
        <v>4902500</v>
      </c>
      <c r="C1167" s="11" t="s">
        <v>1137</v>
      </c>
      <c r="D1167" s="7">
        <v>-40185777</v>
      </c>
      <c r="E1167" s="7">
        <v>430965601</v>
      </c>
      <c r="F1167" s="7">
        <v>450741250</v>
      </c>
      <c r="G1167" s="8">
        <f t="shared" si="34"/>
        <v>-19775649</v>
      </c>
      <c r="H1167" s="9">
        <f t="shared" si="35"/>
        <v>-59961426</v>
      </c>
    </row>
    <row r="1168" spans="1:8" ht="16" x14ac:dyDescent="0.2">
      <c r="A1168" s="10">
        <v>2303222</v>
      </c>
      <c r="B1168" s="5">
        <v>4120222</v>
      </c>
      <c r="C1168" s="11" t="s">
        <v>1138</v>
      </c>
      <c r="D1168" s="7">
        <v>0</v>
      </c>
      <c r="E1168" s="7">
        <v>0</v>
      </c>
      <c r="F1168" s="7">
        <v>0</v>
      </c>
      <c r="G1168" s="8">
        <f t="shared" si="34"/>
        <v>0</v>
      </c>
      <c r="H1168" s="9">
        <f t="shared" si="35"/>
        <v>0</v>
      </c>
    </row>
    <row r="1169" spans="1:8" ht="16" x14ac:dyDescent="0.2">
      <c r="A1169" s="10">
        <v>2303223</v>
      </c>
      <c r="B1169" s="5">
        <v>4120223</v>
      </c>
      <c r="C1169" s="11" t="s">
        <v>1139</v>
      </c>
      <c r="D1169" s="7">
        <v>0</v>
      </c>
      <c r="E1169" s="7">
        <v>0</v>
      </c>
      <c r="F1169" s="7">
        <v>0</v>
      </c>
      <c r="G1169" s="8">
        <f t="shared" si="34"/>
        <v>0</v>
      </c>
      <c r="H1169" s="9">
        <f t="shared" si="35"/>
        <v>0</v>
      </c>
    </row>
    <row r="1170" spans="1:8" ht="16" x14ac:dyDescent="0.2">
      <c r="A1170" s="10">
        <v>2303225</v>
      </c>
      <c r="B1170" s="5">
        <v>4120225</v>
      </c>
      <c r="C1170" s="11" t="s">
        <v>1140</v>
      </c>
      <c r="D1170" s="7">
        <v>0</v>
      </c>
      <c r="E1170" s="7">
        <v>0</v>
      </c>
      <c r="F1170" s="7">
        <v>0</v>
      </c>
      <c r="G1170" s="8">
        <f t="shared" si="34"/>
        <v>0</v>
      </c>
      <c r="H1170" s="9">
        <f t="shared" si="35"/>
        <v>0</v>
      </c>
    </row>
    <row r="1171" spans="1:8" ht="16" x14ac:dyDescent="0.2">
      <c r="A1171" s="10">
        <v>2303226</v>
      </c>
      <c r="B1171" s="5">
        <v>4120226</v>
      </c>
      <c r="C1171" s="11" t="s">
        <v>1141</v>
      </c>
      <c r="D1171" s="7">
        <v>0</v>
      </c>
      <c r="E1171" s="7">
        <v>0</v>
      </c>
      <c r="F1171" s="7">
        <v>0</v>
      </c>
      <c r="G1171" s="8">
        <f t="shared" si="34"/>
        <v>0</v>
      </c>
      <c r="H1171" s="9">
        <f t="shared" si="35"/>
        <v>0</v>
      </c>
    </row>
    <row r="1172" spans="1:8" ht="16" x14ac:dyDescent="0.2">
      <c r="A1172" s="10">
        <v>2303227</v>
      </c>
      <c r="B1172" s="5">
        <v>4120227</v>
      </c>
      <c r="C1172" s="11" t="s">
        <v>1142</v>
      </c>
      <c r="D1172" s="7">
        <v>0</v>
      </c>
      <c r="E1172" s="7">
        <v>0</v>
      </c>
      <c r="F1172" s="7">
        <v>0</v>
      </c>
      <c r="G1172" s="8">
        <f t="shared" si="34"/>
        <v>0</v>
      </c>
      <c r="H1172" s="9">
        <f t="shared" si="35"/>
        <v>0</v>
      </c>
    </row>
    <row r="1173" spans="1:8" ht="16" x14ac:dyDescent="0.2">
      <c r="A1173" s="10">
        <v>2303228</v>
      </c>
      <c r="B1173" s="5">
        <v>4120228</v>
      </c>
      <c r="C1173" s="11" t="s">
        <v>1143</v>
      </c>
      <c r="D1173" s="7">
        <v>0</v>
      </c>
      <c r="E1173" s="7">
        <v>0</v>
      </c>
      <c r="F1173" s="7">
        <v>0</v>
      </c>
      <c r="G1173" s="8">
        <f t="shared" si="34"/>
        <v>0</v>
      </c>
      <c r="H1173" s="9">
        <f t="shared" si="35"/>
        <v>0</v>
      </c>
    </row>
    <row r="1174" spans="1:8" ht="16" x14ac:dyDescent="0.2">
      <c r="A1174" s="10">
        <v>2303229</v>
      </c>
      <c r="B1174" s="5">
        <v>4120229</v>
      </c>
      <c r="C1174" s="11" t="s">
        <v>1144</v>
      </c>
      <c r="D1174" s="7">
        <v>0</v>
      </c>
      <c r="E1174" s="7">
        <v>0</v>
      </c>
      <c r="F1174" s="7">
        <v>0</v>
      </c>
      <c r="G1174" s="8">
        <f t="shared" si="34"/>
        <v>0</v>
      </c>
      <c r="H1174" s="9">
        <f t="shared" si="35"/>
        <v>0</v>
      </c>
    </row>
    <row r="1175" spans="1:8" ht="16" x14ac:dyDescent="0.2">
      <c r="A1175" s="10">
        <v>2303230</v>
      </c>
      <c r="B1175" s="5">
        <v>4902600</v>
      </c>
      <c r="C1175" s="11" t="s">
        <v>1145</v>
      </c>
      <c r="D1175" s="7">
        <v>-12760935</v>
      </c>
      <c r="E1175" s="7">
        <v>109872425</v>
      </c>
      <c r="F1175" s="7">
        <v>116146064</v>
      </c>
      <c r="G1175" s="8">
        <f t="shared" si="34"/>
        <v>-6273639</v>
      </c>
      <c r="H1175" s="9">
        <f t="shared" si="35"/>
        <v>-19034574</v>
      </c>
    </row>
    <row r="1176" spans="1:8" ht="16" x14ac:dyDescent="0.2">
      <c r="A1176" s="10">
        <v>2303231</v>
      </c>
      <c r="B1176" s="5">
        <v>4120231</v>
      </c>
      <c r="C1176" s="11" t="s">
        <v>1146</v>
      </c>
      <c r="D1176" s="7">
        <v>0</v>
      </c>
      <c r="E1176" s="7">
        <v>0</v>
      </c>
      <c r="F1176" s="7">
        <v>0</v>
      </c>
      <c r="G1176" s="8">
        <f t="shared" si="34"/>
        <v>0</v>
      </c>
      <c r="H1176" s="9">
        <f t="shared" si="35"/>
        <v>0</v>
      </c>
    </row>
    <row r="1177" spans="1:8" ht="16" x14ac:dyDescent="0.2">
      <c r="A1177" s="10">
        <v>2303232</v>
      </c>
      <c r="B1177" s="5">
        <v>4120232</v>
      </c>
      <c r="C1177" s="11" t="s">
        <v>1147</v>
      </c>
      <c r="D1177" s="7">
        <v>0</v>
      </c>
      <c r="E1177" s="7">
        <v>0</v>
      </c>
      <c r="F1177" s="7">
        <v>0</v>
      </c>
      <c r="G1177" s="8">
        <f t="shared" si="34"/>
        <v>0</v>
      </c>
      <c r="H1177" s="9">
        <f t="shared" si="35"/>
        <v>0</v>
      </c>
    </row>
    <row r="1178" spans="1:8" ht="16" x14ac:dyDescent="0.2">
      <c r="A1178" s="10">
        <v>2303233</v>
      </c>
      <c r="B1178" s="5">
        <v>4120233</v>
      </c>
      <c r="C1178" s="11" t="s">
        <v>894</v>
      </c>
      <c r="D1178" s="7">
        <v>0</v>
      </c>
      <c r="E1178" s="7">
        <v>0</v>
      </c>
      <c r="F1178" s="7">
        <v>0</v>
      </c>
      <c r="G1178" s="8">
        <f t="shared" si="34"/>
        <v>0</v>
      </c>
      <c r="H1178" s="9">
        <f t="shared" si="35"/>
        <v>0</v>
      </c>
    </row>
    <row r="1179" spans="1:8" ht="16" x14ac:dyDescent="0.2">
      <c r="A1179" s="10">
        <v>2303234</v>
      </c>
      <c r="B1179" s="5">
        <v>4120234</v>
      </c>
      <c r="C1179" s="11" t="s">
        <v>1148</v>
      </c>
      <c r="D1179" s="7">
        <v>0</v>
      </c>
      <c r="E1179" s="7">
        <v>0</v>
      </c>
      <c r="F1179" s="7">
        <v>0</v>
      </c>
      <c r="G1179" s="8">
        <f t="shared" si="34"/>
        <v>0</v>
      </c>
      <c r="H1179" s="9">
        <f t="shared" si="35"/>
        <v>0</v>
      </c>
    </row>
    <row r="1180" spans="1:8" ht="16" x14ac:dyDescent="0.2">
      <c r="A1180" s="10">
        <v>2303235</v>
      </c>
      <c r="B1180" s="5">
        <v>4120235</v>
      </c>
      <c r="C1180" s="11" t="s">
        <v>1149</v>
      </c>
      <c r="D1180" s="7">
        <v>0</v>
      </c>
      <c r="E1180" s="7">
        <v>0</v>
      </c>
      <c r="F1180" s="7">
        <v>0</v>
      </c>
      <c r="G1180" s="8">
        <f t="shared" si="34"/>
        <v>0</v>
      </c>
      <c r="H1180" s="9">
        <f t="shared" si="35"/>
        <v>0</v>
      </c>
    </row>
    <row r="1181" spans="1:8" ht="16" x14ac:dyDescent="0.2">
      <c r="A1181" s="10">
        <v>2303236</v>
      </c>
      <c r="B1181" s="5">
        <v>4120236</v>
      </c>
      <c r="C1181" s="11" t="s">
        <v>1150</v>
      </c>
      <c r="D1181" s="7">
        <v>0</v>
      </c>
      <c r="E1181" s="7">
        <v>0</v>
      </c>
      <c r="F1181" s="7">
        <v>0</v>
      </c>
      <c r="G1181" s="8">
        <f t="shared" si="34"/>
        <v>0</v>
      </c>
      <c r="H1181" s="9">
        <f t="shared" si="35"/>
        <v>0</v>
      </c>
    </row>
    <row r="1182" spans="1:8" ht="16" x14ac:dyDescent="0.2">
      <c r="A1182" s="10">
        <v>2303237</v>
      </c>
      <c r="B1182" s="5">
        <v>4120237</v>
      </c>
      <c r="C1182" s="11" t="s">
        <v>1151</v>
      </c>
      <c r="D1182" s="7">
        <v>0</v>
      </c>
      <c r="E1182" s="7">
        <v>0</v>
      </c>
      <c r="F1182" s="7">
        <v>0</v>
      </c>
      <c r="G1182" s="8">
        <f t="shared" si="34"/>
        <v>0</v>
      </c>
      <c r="H1182" s="9">
        <f t="shared" si="35"/>
        <v>0</v>
      </c>
    </row>
    <row r="1183" spans="1:8" ht="16" x14ac:dyDescent="0.2">
      <c r="A1183" s="10">
        <v>2303238</v>
      </c>
      <c r="B1183" s="5">
        <v>4120238</v>
      </c>
      <c r="C1183" s="11" t="s">
        <v>1152</v>
      </c>
      <c r="D1183" s="7">
        <v>0</v>
      </c>
      <c r="E1183" s="7">
        <v>0</v>
      </c>
      <c r="F1183" s="7">
        <v>0</v>
      </c>
      <c r="G1183" s="8">
        <f t="shared" si="34"/>
        <v>0</v>
      </c>
      <c r="H1183" s="9">
        <f t="shared" si="35"/>
        <v>0</v>
      </c>
    </row>
    <row r="1184" spans="1:8" ht="16" x14ac:dyDescent="0.2">
      <c r="A1184" s="10">
        <v>2303239</v>
      </c>
      <c r="B1184" s="5">
        <v>4120239</v>
      </c>
      <c r="C1184" s="11" t="s">
        <v>1153</v>
      </c>
      <c r="D1184" s="7">
        <v>0</v>
      </c>
      <c r="E1184" s="7">
        <v>0</v>
      </c>
      <c r="F1184" s="7">
        <v>0</v>
      </c>
      <c r="G1184" s="8">
        <f t="shared" si="34"/>
        <v>0</v>
      </c>
      <c r="H1184" s="9">
        <f t="shared" si="35"/>
        <v>0</v>
      </c>
    </row>
    <row r="1185" spans="1:8" ht="16" x14ac:dyDescent="0.2">
      <c r="A1185" s="10">
        <v>2303240</v>
      </c>
      <c r="B1185" s="5">
        <v>4902700</v>
      </c>
      <c r="C1185" s="11" t="s">
        <v>1154</v>
      </c>
      <c r="D1185" s="7">
        <v>0</v>
      </c>
      <c r="E1185" s="7">
        <v>0</v>
      </c>
      <c r="F1185" s="7">
        <v>0</v>
      </c>
      <c r="G1185" s="8">
        <f t="shared" si="34"/>
        <v>0</v>
      </c>
      <c r="H1185" s="9">
        <f t="shared" si="35"/>
        <v>0</v>
      </c>
    </row>
    <row r="1186" spans="1:8" ht="16" x14ac:dyDescent="0.2">
      <c r="A1186" s="10">
        <v>2303241</v>
      </c>
      <c r="B1186" s="5">
        <v>4120241</v>
      </c>
      <c r="C1186" s="11" t="s">
        <v>1155</v>
      </c>
      <c r="D1186" s="7">
        <v>0</v>
      </c>
      <c r="E1186" s="7">
        <v>0</v>
      </c>
      <c r="F1186" s="7">
        <v>0</v>
      </c>
      <c r="G1186" s="8">
        <f t="shared" si="34"/>
        <v>0</v>
      </c>
      <c r="H1186" s="9">
        <f t="shared" si="35"/>
        <v>0</v>
      </c>
    </row>
    <row r="1187" spans="1:8" ht="16" x14ac:dyDescent="0.2">
      <c r="A1187" s="10">
        <v>2303242</v>
      </c>
      <c r="B1187" s="5">
        <v>4120242</v>
      </c>
      <c r="C1187" s="11" t="s">
        <v>1156</v>
      </c>
      <c r="D1187" s="7">
        <v>0</v>
      </c>
      <c r="E1187" s="7">
        <v>0</v>
      </c>
      <c r="F1187" s="7">
        <v>0</v>
      </c>
      <c r="G1187" s="8">
        <f t="shared" si="34"/>
        <v>0</v>
      </c>
      <c r="H1187" s="9">
        <f t="shared" si="35"/>
        <v>0</v>
      </c>
    </row>
    <row r="1188" spans="1:8" ht="16" x14ac:dyDescent="0.2">
      <c r="A1188" s="10">
        <v>2303243</v>
      </c>
      <c r="B1188" s="5">
        <v>4120243</v>
      </c>
      <c r="C1188" s="11" t="s">
        <v>1157</v>
      </c>
      <c r="D1188" s="7">
        <v>0</v>
      </c>
      <c r="E1188" s="7">
        <v>0</v>
      </c>
      <c r="F1188" s="7">
        <v>0</v>
      </c>
      <c r="G1188" s="8">
        <f t="shared" si="34"/>
        <v>0</v>
      </c>
      <c r="H1188" s="9">
        <f t="shared" si="35"/>
        <v>0</v>
      </c>
    </row>
    <row r="1189" spans="1:8" ht="16" x14ac:dyDescent="0.2">
      <c r="A1189" s="10">
        <v>2303244</v>
      </c>
      <c r="B1189" s="5">
        <v>4120244</v>
      </c>
      <c r="C1189" s="11" t="s">
        <v>1158</v>
      </c>
      <c r="D1189" s="7">
        <v>0</v>
      </c>
      <c r="E1189" s="7">
        <v>0</v>
      </c>
      <c r="F1189" s="7">
        <v>0</v>
      </c>
      <c r="G1189" s="8">
        <f t="shared" si="34"/>
        <v>0</v>
      </c>
      <c r="H1189" s="9">
        <f t="shared" si="35"/>
        <v>0</v>
      </c>
    </row>
    <row r="1190" spans="1:8" ht="16" x14ac:dyDescent="0.2">
      <c r="A1190" s="10">
        <v>2303245</v>
      </c>
      <c r="B1190" s="5">
        <v>4120245</v>
      </c>
      <c r="C1190" s="11" t="s">
        <v>1159</v>
      </c>
      <c r="D1190" s="7">
        <v>0</v>
      </c>
      <c r="E1190" s="7">
        <v>0</v>
      </c>
      <c r="F1190" s="7">
        <v>0</v>
      </c>
      <c r="G1190" s="8">
        <f t="shared" si="34"/>
        <v>0</v>
      </c>
      <c r="H1190" s="9">
        <f t="shared" si="35"/>
        <v>0</v>
      </c>
    </row>
    <row r="1191" spans="1:8" ht="16" x14ac:dyDescent="0.2">
      <c r="A1191" s="10">
        <v>2303246</v>
      </c>
      <c r="B1191" s="5">
        <v>4120246</v>
      </c>
      <c r="C1191" s="11" t="s">
        <v>1160</v>
      </c>
      <c r="D1191" s="7">
        <v>0</v>
      </c>
      <c r="E1191" s="7">
        <v>0</v>
      </c>
      <c r="F1191" s="7">
        <v>0</v>
      </c>
      <c r="G1191" s="8">
        <f t="shared" si="34"/>
        <v>0</v>
      </c>
      <c r="H1191" s="9">
        <f t="shared" si="35"/>
        <v>0</v>
      </c>
    </row>
    <row r="1192" spans="1:8" ht="16" x14ac:dyDescent="0.2">
      <c r="A1192" s="10">
        <v>2303247</v>
      </c>
      <c r="B1192" s="5">
        <v>4120247</v>
      </c>
      <c r="C1192" s="11" t="s">
        <v>1161</v>
      </c>
      <c r="D1192" s="7">
        <v>0</v>
      </c>
      <c r="E1192" s="7">
        <v>0</v>
      </c>
      <c r="F1192" s="7">
        <v>0</v>
      </c>
      <c r="G1192" s="8">
        <f t="shared" si="34"/>
        <v>0</v>
      </c>
      <c r="H1192" s="9">
        <f t="shared" si="35"/>
        <v>0</v>
      </c>
    </row>
    <row r="1193" spans="1:8" ht="16" x14ac:dyDescent="0.2">
      <c r="A1193" s="10">
        <v>2303248</v>
      </c>
      <c r="B1193" s="5">
        <v>4120248</v>
      </c>
      <c r="C1193" s="11" t="s">
        <v>1162</v>
      </c>
      <c r="D1193" s="7">
        <v>0</v>
      </c>
      <c r="E1193" s="7">
        <v>0</v>
      </c>
      <c r="F1193" s="7">
        <v>0</v>
      </c>
      <c r="G1193" s="8">
        <f t="shared" si="34"/>
        <v>0</v>
      </c>
      <c r="H1193" s="9">
        <f t="shared" si="35"/>
        <v>0</v>
      </c>
    </row>
    <row r="1194" spans="1:8" ht="16" x14ac:dyDescent="0.2">
      <c r="A1194" s="10">
        <v>2303249</v>
      </c>
      <c r="B1194" s="5">
        <v>4120249</v>
      </c>
      <c r="C1194" s="11" t="s">
        <v>1163</v>
      </c>
      <c r="D1194" s="7">
        <v>0</v>
      </c>
      <c r="E1194" s="7">
        <v>0</v>
      </c>
      <c r="F1194" s="7">
        <v>0</v>
      </c>
      <c r="G1194" s="8">
        <f t="shared" si="34"/>
        <v>0</v>
      </c>
      <c r="H1194" s="9">
        <f t="shared" si="35"/>
        <v>0</v>
      </c>
    </row>
    <row r="1195" spans="1:8" ht="16" x14ac:dyDescent="0.2">
      <c r="A1195" s="10">
        <v>2303250</v>
      </c>
      <c r="B1195" s="5">
        <v>4902800</v>
      </c>
      <c r="C1195" s="11" t="s">
        <v>1164</v>
      </c>
      <c r="D1195" s="7">
        <v>-51115854</v>
      </c>
      <c r="E1195" s="7">
        <v>274795156</v>
      </c>
      <c r="F1195" s="7">
        <v>294867083</v>
      </c>
      <c r="G1195" s="8">
        <f t="shared" ref="G1195:G1258" si="36">E1195-F1195</f>
        <v>-20071927</v>
      </c>
      <c r="H1195" s="9">
        <f t="shared" ref="H1195:H1258" si="37">D1195+G1195</f>
        <v>-71187781</v>
      </c>
    </row>
    <row r="1196" spans="1:8" ht="16" x14ac:dyDescent="0.2">
      <c r="A1196" s="10">
        <v>2303251</v>
      </c>
      <c r="B1196" s="5">
        <v>4120251</v>
      </c>
      <c r="C1196" s="11" t="s">
        <v>806</v>
      </c>
      <c r="D1196" s="7">
        <v>0</v>
      </c>
      <c r="E1196" s="7">
        <v>0</v>
      </c>
      <c r="F1196" s="7">
        <v>0</v>
      </c>
      <c r="G1196" s="8">
        <f t="shared" si="36"/>
        <v>0</v>
      </c>
      <c r="H1196" s="9">
        <f t="shared" si="37"/>
        <v>0</v>
      </c>
    </row>
    <row r="1197" spans="1:8" ht="16" x14ac:dyDescent="0.2">
      <c r="A1197" s="10">
        <v>2303252</v>
      </c>
      <c r="B1197" s="5">
        <v>4120252</v>
      </c>
      <c r="C1197" s="11" t="s">
        <v>1165</v>
      </c>
      <c r="D1197" s="7">
        <v>0</v>
      </c>
      <c r="E1197" s="7">
        <v>0</v>
      </c>
      <c r="F1197" s="7">
        <v>0</v>
      </c>
      <c r="G1197" s="8">
        <f t="shared" si="36"/>
        <v>0</v>
      </c>
      <c r="H1197" s="9">
        <f t="shared" si="37"/>
        <v>0</v>
      </c>
    </row>
    <row r="1198" spans="1:8" ht="16" x14ac:dyDescent="0.2">
      <c r="A1198" s="10">
        <v>2303253</v>
      </c>
      <c r="B1198" s="5">
        <v>4120253</v>
      </c>
      <c r="C1198" s="11" t="s">
        <v>1166</v>
      </c>
      <c r="D1198" s="7">
        <v>0</v>
      </c>
      <c r="E1198" s="7">
        <v>0</v>
      </c>
      <c r="F1198" s="7">
        <v>0</v>
      </c>
      <c r="G1198" s="8">
        <f t="shared" si="36"/>
        <v>0</v>
      </c>
      <c r="H1198" s="9">
        <f t="shared" si="37"/>
        <v>0</v>
      </c>
    </row>
    <row r="1199" spans="1:8" ht="16" x14ac:dyDescent="0.2">
      <c r="A1199" s="10">
        <v>2303254</v>
      </c>
      <c r="B1199" s="5">
        <v>4120254</v>
      </c>
      <c r="C1199" s="11" t="s">
        <v>1167</v>
      </c>
      <c r="D1199" s="7">
        <v>0</v>
      </c>
      <c r="E1199" s="7">
        <v>0</v>
      </c>
      <c r="F1199" s="7">
        <v>0</v>
      </c>
      <c r="G1199" s="8">
        <f t="shared" si="36"/>
        <v>0</v>
      </c>
      <c r="H1199" s="9">
        <f t="shared" si="37"/>
        <v>0</v>
      </c>
    </row>
    <row r="1200" spans="1:8" ht="16" x14ac:dyDescent="0.2">
      <c r="A1200" s="10">
        <v>2303256</v>
      </c>
      <c r="B1200" s="5">
        <v>4120256</v>
      </c>
      <c r="C1200" s="11" t="s">
        <v>1168</v>
      </c>
      <c r="D1200" s="7">
        <v>0</v>
      </c>
      <c r="E1200" s="7">
        <v>0</v>
      </c>
      <c r="F1200" s="7">
        <v>0</v>
      </c>
      <c r="G1200" s="8">
        <f t="shared" si="36"/>
        <v>0</v>
      </c>
      <c r="H1200" s="9">
        <f t="shared" si="37"/>
        <v>0</v>
      </c>
    </row>
    <row r="1201" spans="1:8" ht="16" x14ac:dyDescent="0.2">
      <c r="A1201" s="10">
        <v>2303257</v>
      </c>
      <c r="B1201" s="5">
        <v>4120257</v>
      </c>
      <c r="C1201" s="11" t="s">
        <v>1169</v>
      </c>
      <c r="D1201" s="7">
        <v>0</v>
      </c>
      <c r="E1201" s="7">
        <v>0</v>
      </c>
      <c r="F1201" s="7">
        <v>0</v>
      </c>
      <c r="G1201" s="8">
        <f t="shared" si="36"/>
        <v>0</v>
      </c>
      <c r="H1201" s="9">
        <f t="shared" si="37"/>
        <v>0</v>
      </c>
    </row>
    <row r="1202" spans="1:8" ht="16" x14ac:dyDescent="0.2">
      <c r="A1202" s="10">
        <v>2303258</v>
      </c>
      <c r="B1202" s="5">
        <v>4120258</v>
      </c>
      <c r="C1202" s="11" t="s">
        <v>1170</v>
      </c>
      <c r="D1202" s="7">
        <v>0</v>
      </c>
      <c r="E1202" s="7">
        <v>0</v>
      </c>
      <c r="F1202" s="7">
        <v>0</v>
      </c>
      <c r="G1202" s="8">
        <f t="shared" si="36"/>
        <v>0</v>
      </c>
      <c r="H1202" s="9">
        <f t="shared" si="37"/>
        <v>0</v>
      </c>
    </row>
    <row r="1203" spans="1:8" ht="16" x14ac:dyDescent="0.2">
      <c r="A1203" s="10">
        <v>2303259</v>
      </c>
      <c r="B1203" s="5">
        <v>4120259</v>
      </c>
      <c r="C1203" s="11" t="s">
        <v>1171</v>
      </c>
      <c r="D1203" s="7">
        <v>0</v>
      </c>
      <c r="E1203" s="7">
        <v>0</v>
      </c>
      <c r="F1203" s="7">
        <v>0</v>
      </c>
      <c r="G1203" s="8">
        <f t="shared" si="36"/>
        <v>0</v>
      </c>
      <c r="H1203" s="9">
        <f t="shared" si="37"/>
        <v>0</v>
      </c>
    </row>
    <row r="1204" spans="1:8" ht="16" x14ac:dyDescent="0.2">
      <c r="A1204" s="10">
        <v>2303260</v>
      </c>
      <c r="B1204" s="5">
        <v>4902900</v>
      </c>
      <c r="C1204" s="11" t="s">
        <v>1172</v>
      </c>
      <c r="D1204" s="7">
        <v>40805767</v>
      </c>
      <c r="E1204" s="7">
        <v>10492500</v>
      </c>
      <c r="F1204" s="7">
        <v>0</v>
      </c>
      <c r="G1204" s="8">
        <f t="shared" si="36"/>
        <v>10492500</v>
      </c>
      <c r="H1204" s="9">
        <f t="shared" si="37"/>
        <v>51298267</v>
      </c>
    </row>
    <row r="1205" spans="1:8" ht="16" x14ac:dyDescent="0.2">
      <c r="A1205" s="10">
        <v>2303261</v>
      </c>
      <c r="B1205" s="5">
        <v>4120261</v>
      </c>
      <c r="C1205" s="11" t="s">
        <v>1173</v>
      </c>
      <c r="D1205" s="7">
        <v>0</v>
      </c>
      <c r="E1205" s="7">
        <v>0</v>
      </c>
      <c r="F1205" s="7">
        <v>0</v>
      </c>
      <c r="G1205" s="8">
        <f t="shared" si="36"/>
        <v>0</v>
      </c>
      <c r="H1205" s="9">
        <f t="shared" si="37"/>
        <v>0</v>
      </c>
    </row>
    <row r="1206" spans="1:8" ht="16" x14ac:dyDescent="0.2">
      <c r="A1206" s="10">
        <v>2303262</v>
      </c>
      <c r="B1206" s="5">
        <v>4120262</v>
      </c>
      <c r="C1206" s="11" t="s">
        <v>1174</v>
      </c>
      <c r="D1206" s="7">
        <v>0</v>
      </c>
      <c r="E1206" s="7">
        <v>0</v>
      </c>
      <c r="F1206" s="7">
        <v>0</v>
      </c>
      <c r="G1206" s="8">
        <f t="shared" si="36"/>
        <v>0</v>
      </c>
      <c r="H1206" s="9">
        <f t="shared" si="37"/>
        <v>0</v>
      </c>
    </row>
    <row r="1207" spans="1:8" ht="16" x14ac:dyDescent="0.2">
      <c r="A1207" s="10">
        <v>2303263</v>
      </c>
      <c r="B1207" s="5">
        <v>4120263</v>
      </c>
      <c r="C1207" s="11" t="s">
        <v>1175</v>
      </c>
      <c r="D1207" s="7">
        <v>0</v>
      </c>
      <c r="E1207" s="7">
        <v>0</v>
      </c>
      <c r="F1207" s="7">
        <v>0</v>
      </c>
      <c r="G1207" s="8">
        <f t="shared" si="36"/>
        <v>0</v>
      </c>
      <c r="H1207" s="9">
        <f t="shared" si="37"/>
        <v>0</v>
      </c>
    </row>
    <row r="1208" spans="1:8" ht="16" x14ac:dyDescent="0.2">
      <c r="A1208" s="10">
        <v>2303264</v>
      </c>
      <c r="B1208" s="5">
        <v>4120264</v>
      </c>
      <c r="C1208" s="11" t="s">
        <v>1176</v>
      </c>
      <c r="D1208" s="7">
        <v>0</v>
      </c>
      <c r="E1208" s="7">
        <v>0</v>
      </c>
      <c r="F1208" s="7">
        <v>0</v>
      </c>
      <c r="G1208" s="8">
        <f t="shared" si="36"/>
        <v>0</v>
      </c>
      <c r="H1208" s="9">
        <f t="shared" si="37"/>
        <v>0</v>
      </c>
    </row>
    <row r="1209" spans="1:8" ht="16" x14ac:dyDescent="0.2">
      <c r="A1209" s="10">
        <v>2303265</v>
      </c>
      <c r="B1209" s="5">
        <v>4120265</v>
      </c>
      <c r="C1209" s="11" t="s">
        <v>1177</v>
      </c>
      <c r="D1209" s="7">
        <v>0</v>
      </c>
      <c r="E1209" s="7">
        <v>0</v>
      </c>
      <c r="F1209" s="7">
        <v>0</v>
      </c>
      <c r="G1209" s="8">
        <f t="shared" si="36"/>
        <v>0</v>
      </c>
      <c r="H1209" s="9">
        <f t="shared" si="37"/>
        <v>0</v>
      </c>
    </row>
    <row r="1210" spans="1:8" ht="16" x14ac:dyDescent="0.2">
      <c r="A1210" s="10">
        <v>2303266</v>
      </c>
      <c r="B1210" s="5">
        <v>4120266</v>
      </c>
      <c r="C1210" s="11" t="s">
        <v>1178</v>
      </c>
      <c r="D1210" s="7">
        <v>0</v>
      </c>
      <c r="E1210" s="7">
        <v>0</v>
      </c>
      <c r="F1210" s="7">
        <v>0</v>
      </c>
      <c r="G1210" s="8">
        <f t="shared" si="36"/>
        <v>0</v>
      </c>
      <c r="H1210" s="9">
        <f t="shared" si="37"/>
        <v>0</v>
      </c>
    </row>
    <row r="1211" spans="1:8" ht="16" x14ac:dyDescent="0.2">
      <c r="A1211" s="10">
        <v>2303267</v>
      </c>
      <c r="B1211" s="5">
        <v>4120267</v>
      </c>
      <c r="C1211" s="11" t="s">
        <v>1179</v>
      </c>
      <c r="D1211" s="7">
        <v>0</v>
      </c>
      <c r="E1211" s="7">
        <v>0</v>
      </c>
      <c r="F1211" s="7">
        <v>0</v>
      </c>
      <c r="G1211" s="8">
        <f t="shared" si="36"/>
        <v>0</v>
      </c>
      <c r="H1211" s="9">
        <f t="shared" si="37"/>
        <v>0</v>
      </c>
    </row>
    <row r="1212" spans="1:8" ht="16" x14ac:dyDescent="0.2">
      <c r="A1212" s="10">
        <v>2303268</v>
      </c>
      <c r="B1212" s="5">
        <v>4120268</v>
      </c>
      <c r="C1212" s="11" t="s">
        <v>1180</v>
      </c>
      <c r="D1212" s="7">
        <v>0</v>
      </c>
      <c r="E1212" s="7">
        <v>0</v>
      </c>
      <c r="F1212" s="7">
        <v>0</v>
      </c>
      <c r="G1212" s="8">
        <f t="shared" si="36"/>
        <v>0</v>
      </c>
      <c r="H1212" s="9">
        <f t="shared" si="37"/>
        <v>0</v>
      </c>
    </row>
    <row r="1213" spans="1:8" ht="16" x14ac:dyDescent="0.2">
      <c r="A1213" s="10">
        <v>2303269</v>
      </c>
      <c r="B1213" s="5">
        <v>4120269</v>
      </c>
      <c r="C1213" s="11" t="s">
        <v>1181</v>
      </c>
      <c r="D1213" s="7">
        <v>0</v>
      </c>
      <c r="E1213" s="7">
        <v>0</v>
      </c>
      <c r="F1213" s="7">
        <v>0</v>
      </c>
      <c r="G1213" s="8">
        <f t="shared" si="36"/>
        <v>0</v>
      </c>
      <c r="H1213" s="9">
        <f t="shared" si="37"/>
        <v>0</v>
      </c>
    </row>
    <row r="1214" spans="1:8" ht="16" x14ac:dyDescent="0.2">
      <c r="A1214" s="10">
        <v>2303270</v>
      </c>
      <c r="B1214" s="5">
        <v>4903000</v>
      </c>
      <c r="C1214" s="11" t="s">
        <v>1182</v>
      </c>
      <c r="D1214" s="7">
        <v>-16827139</v>
      </c>
      <c r="E1214" s="7">
        <v>197247545</v>
      </c>
      <c r="F1214" s="7">
        <v>198715466</v>
      </c>
      <c r="G1214" s="8">
        <f t="shared" si="36"/>
        <v>-1467921</v>
      </c>
      <c r="H1214" s="9">
        <f t="shared" si="37"/>
        <v>-18295060</v>
      </c>
    </row>
    <row r="1215" spans="1:8" ht="16" x14ac:dyDescent="0.2">
      <c r="A1215" s="10">
        <v>2303271</v>
      </c>
      <c r="B1215" s="5">
        <v>4120271</v>
      </c>
      <c r="C1215" s="11" t="s">
        <v>1183</v>
      </c>
      <c r="D1215" s="7">
        <v>0</v>
      </c>
      <c r="E1215" s="7">
        <v>0</v>
      </c>
      <c r="F1215" s="7">
        <v>0</v>
      </c>
      <c r="G1215" s="8">
        <f t="shared" si="36"/>
        <v>0</v>
      </c>
      <c r="H1215" s="9">
        <f t="shared" si="37"/>
        <v>0</v>
      </c>
    </row>
    <row r="1216" spans="1:8" ht="16" x14ac:dyDescent="0.2">
      <c r="A1216" s="10">
        <v>2303272</v>
      </c>
      <c r="B1216" s="5">
        <v>4120272</v>
      </c>
      <c r="C1216" s="11" t="s">
        <v>1184</v>
      </c>
      <c r="D1216" s="7">
        <v>0</v>
      </c>
      <c r="E1216" s="7">
        <v>0</v>
      </c>
      <c r="F1216" s="7">
        <v>0</v>
      </c>
      <c r="G1216" s="8">
        <f t="shared" si="36"/>
        <v>0</v>
      </c>
      <c r="H1216" s="9">
        <f t="shared" si="37"/>
        <v>0</v>
      </c>
    </row>
    <row r="1217" spans="1:8" ht="16" x14ac:dyDescent="0.2">
      <c r="A1217" s="10">
        <v>2303273</v>
      </c>
      <c r="B1217" s="5">
        <v>4120273</v>
      </c>
      <c r="C1217" s="11" t="s">
        <v>1185</v>
      </c>
      <c r="D1217" s="7">
        <v>0</v>
      </c>
      <c r="E1217" s="7">
        <v>0</v>
      </c>
      <c r="F1217" s="7">
        <v>0</v>
      </c>
      <c r="G1217" s="8">
        <f t="shared" si="36"/>
        <v>0</v>
      </c>
      <c r="H1217" s="9">
        <f t="shared" si="37"/>
        <v>0</v>
      </c>
    </row>
    <row r="1218" spans="1:8" ht="16" x14ac:dyDescent="0.2">
      <c r="A1218" s="10">
        <v>2303274</v>
      </c>
      <c r="B1218" s="5">
        <v>4120274</v>
      </c>
      <c r="C1218" s="11" t="s">
        <v>1186</v>
      </c>
      <c r="D1218" s="7">
        <v>0</v>
      </c>
      <c r="E1218" s="7">
        <v>0</v>
      </c>
      <c r="F1218" s="7">
        <v>0</v>
      </c>
      <c r="G1218" s="8">
        <f t="shared" si="36"/>
        <v>0</v>
      </c>
      <c r="H1218" s="9">
        <f t="shared" si="37"/>
        <v>0</v>
      </c>
    </row>
    <row r="1219" spans="1:8" ht="16" x14ac:dyDescent="0.2">
      <c r="A1219" s="10">
        <v>2303275</v>
      </c>
      <c r="B1219" s="5">
        <v>4120275</v>
      </c>
      <c r="C1219" s="11" t="s">
        <v>1187</v>
      </c>
      <c r="D1219" s="7">
        <v>0</v>
      </c>
      <c r="E1219" s="7">
        <v>0</v>
      </c>
      <c r="F1219" s="7">
        <v>0</v>
      </c>
      <c r="G1219" s="8">
        <f t="shared" si="36"/>
        <v>0</v>
      </c>
      <c r="H1219" s="9">
        <f t="shared" si="37"/>
        <v>0</v>
      </c>
    </row>
    <row r="1220" spans="1:8" ht="16" x14ac:dyDescent="0.2">
      <c r="A1220" s="10">
        <v>2303276</v>
      </c>
      <c r="B1220" s="5">
        <v>4120276</v>
      </c>
      <c r="C1220" s="11" t="s">
        <v>1188</v>
      </c>
      <c r="D1220" s="7">
        <v>0</v>
      </c>
      <c r="E1220" s="7">
        <v>0</v>
      </c>
      <c r="F1220" s="7">
        <v>0</v>
      </c>
      <c r="G1220" s="8">
        <f t="shared" si="36"/>
        <v>0</v>
      </c>
      <c r="H1220" s="9">
        <f t="shared" si="37"/>
        <v>0</v>
      </c>
    </row>
    <row r="1221" spans="1:8" ht="16" x14ac:dyDescent="0.2">
      <c r="A1221" s="10">
        <v>2303277</v>
      </c>
      <c r="B1221" s="5">
        <v>4120277</v>
      </c>
      <c r="C1221" s="11" t="s">
        <v>1189</v>
      </c>
      <c r="D1221" s="7">
        <v>0</v>
      </c>
      <c r="E1221" s="7">
        <v>0</v>
      </c>
      <c r="F1221" s="7">
        <v>0</v>
      </c>
      <c r="G1221" s="8">
        <f t="shared" si="36"/>
        <v>0</v>
      </c>
      <c r="H1221" s="9">
        <f t="shared" si="37"/>
        <v>0</v>
      </c>
    </row>
    <row r="1222" spans="1:8" ht="16" x14ac:dyDescent="0.2">
      <c r="A1222" s="10">
        <v>2303278</v>
      </c>
      <c r="B1222" s="5">
        <v>4120278</v>
      </c>
      <c r="C1222" s="11" t="s">
        <v>1190</v>
      </c>
      <c r="D1222" s="7">
        <v>0</v>
      </c>
      <c r="E1222" s="7">
        <v>0</v>
      </c>
      <c r="F1222" s="7">
        <v>0</v>
      </c>
      <c r="G1222" s="8">
        <f t="shared" si="36"/>
        <v>0</v>
      </c>
      <c r="H1222" s="9">
        <f t="shared" si="37"/>
        <v>0</v>
      </c>
    </row>
    <row r="1223" spans="1:8" ht="16" x14ac:dyDescent="0.2">
      <c r="A1223" s="10">
        <v>2303279</v>
      </c>
      <c r="B1223" s="5">
        <v>4120279</v>
      </c>
      <c r="C1223" s="11" t="s">
        <v>1191</v>
      </c>
      <c r="D1223" s="7">
        <v>0</v>
      </c>
      <c r="E1223" s="7">
        <v>0</v>
      </c>
      <c r="F1223" s="7">
        <v>0</v>
      </c>
      <c r="G1223" s="8">
        <f t="shared" si="36"/>
        <v>0</v>
      </c>
      <c r="H1223" s="9">
        <f t="shared" si="37"/>
        <v>0</v>
      </c>
    </row>
    <row r="1224" spans="1:8" ht="16" x14ac:dyDescent="0.2">
      <c r="A1224" s="10">
        <v>2303280</v>
      </c>
      <c r="B1224" s="5">
        <v>4903100</v>
      </c>
      <c r="C1224" s="11" t="s">
        <v>1192</v>
      </c>
      <c r="D1224" s="7">
        <v>-3015850</v>
      </c>
      <c r="E1224" s="7">
        <v>21229519</v>
      </c>
      <c r="F1224" s="7">
        <v>16446103</v>
      </c>
      <c r="G1224" s="8">
        <f t="shared" si="36"/>
        <v>4783416</v>
      </c>
      <c r="H1224" s="9">
        <f t="shared" si="37"/>
        <v>1767566</v>
      </c>
    </row>
    <row r="1225" spans="1:8" ht="16" x14ac:dyDescent="0.2">
      <c r="A1225" s="10">
        <v>2303281</v>
      </c>
      <c r="B1225" s="5">
        <v>4120281</v>
      </c>
      <c r="C1225" s="11" t="s">
        <v>1193</v>
      </c>
      <c r="D1225" s="7">
        <v>0</v>
      </c>
      <c r="E1225" s="7">
        <v>0</v>
      </c>
      <c r="F1225" s="7">
        <v>0</v>
      </c>
      <c r="G1225" s="8">
        <f t="shared" si="36"/>
        <v>0</v>
      </c>
      <c r="H1225" s="9">
        <f t="shared" si="37"/>
        <v>0</v>
      </c>
    </row>
    <row r="1226" spans="1:8" ht="16" x14ac:dyDescent="0.2">
      <c r="A1226" s="10">
        <v>2303282</v>
      </c>
      <c r="B1226" s="5">
        <v>4120282</v>
      </c>
      <c r="C1226" s="11" t="s">
        <v>1194</v>
      </c>
      <c r="D1226" s="7">
        <v>0</v>
      </c>
      <c r="E1226" s="7">
        <v>0</v>
      </c>
      <c r="F1226" s="7">
        <v>0</v>
      </c>
      <c r="G1226" s="8">
        <f t="shared" si="36"/>
        <v>0</v>
      </c>
      <c r="H1226" s="9">
        <f t="shared" si="37"/>
        <v>0</v>
      </c>
    </row>
    <row r="1227" spans="1:8" ht="16" x14ac:dyDescent="0.2">
      <c r="A1227" s="10">
        <v>2303283</v>
      </c>
      <c r="B1227" s="5">
        <v>4120283</v>
      </c>
      <c r="C1227" s="11" t="s">
        <v>1195</v>
      </c>
      <c r="D1227" s="7">
        <v>0</v>
      </c>
      <c r="E1227" s="7">
        <v>0</v>
      </c>
      <c r="F1227" s="7">
        <v>0</v>
      </c>
      <c r="G1227" s="8">
        <f t="shared" si="36"/>
        <v>0</v>
      </c>
      <c r="H1227" s="9">
        <f t="shared" si="37"/>
        <v>0</v>
      </c>
    </row>
    <row r="1228" spans="1:8" ht="16" x14ac:dyDescent="0.2">
      <c r="A1228" s="10">
        <v>2303284</v>
      </c>
      <c r="B1228" s="5">
        <v>4120284</v>
      </c>
      <c r="C1228" s="11" t="s">
        <v>1196</v>
      </c>
      <c r="D1228" s="7">
        <v>0</v>
      </c>
      <c r="E1228" s="7">
        <v>0</v>
      </c>
      <c r="F1228" s="7">
        <v>0</v>
      </c>
      <c r="G1228" s="8">
        <f t="shared" si="36"/>
        <v>0</v>
      </c>
      <c r="H1228" s="9">
        <f t="shared" si="37"/>
        <v>0</v>
      </c>
    </row>
    <row r="1229" spans="1:8" ht="16" x14ac:dyDescent="0.2">
      <c r="A1229" s="10">
        <v>2303285</v>
      </c>
      <c r="B1229" s="5">
        <v>4120285</v>
      </c>
      <c r="C1229" s="11" t="s">
        <v>1197</v>
      </c>
      <c r="D1229" s="7">
        <v>0</v>
      </c>
      <c r="E1229" s="7">
        <v>0</v>
      </c>
      <c r="F1229" s="7">
        <v>0</v>
      </c>
      <c r="G1229" s="8">
        <f t="shared" si="36"/>
        <v>0</v>
      </c>
      <c r="H1229" s="9">
        <f t="shared" si="37"/>
        <v>0</v>
      </c>
    </row>
    <row r="1230" spans="1:8" ht="16" x14ac:dyDescent="0.2">
      <c r="A1230" s="10">
        <v>2303286</v>
      </c>
      <c r="B1230" s="5">
        <v>4120286</v>
      </c>
      <c r="C1230" s="11" t="s">
        <v>1198</v>
      </c>
      <c r="D1230" s="7">
        <v>0</v>
      </c>
      <c r="E1230" s="7">
        <v>0</v>
      </c>
      <c r="F1230" s="7">
        <v>0</v>
      </c>
      <c r="G1230" s="8">
        <f t="shared" si="36"/>
        <v>0</v>
      </c>
      <c r="H1230" s="9">
        <f t="shared" si="37"/>
        <v>0</v>
      </c>
    </row>
    <row r="1231" spans="1:8" ht="16" x14ac:dyDescent="0.2">
      <c r="A1231" s="10">
        <v>2303287</v>
      </c>
      <c r="B1231" s="5">
        <v>4120287</v>
      </c>
      <c r="C1231" s="11" t="s">
        <v>1199</v>
      </c>
      <c r="D1231" s="7">
        <v>0</v>
      </c>
      <c r="E1231" s="7">
        <v>0</v>
      </c>
      <c r="F1231" s="7">
        <v>0</v>
      </c>
      <c r="G1231" s="8">
        <f t="shared" si="36"/>
        <v>0</v>
      </c>
      <c r="H1231" s="9">
        <f t="shared" si="37"/>
        <v>0</v>
      </c>
    </row>
    <row r="1232" spans="1:8" ht="16" x14ac:dyDescent="0.2">
      <c r="A1232" s="10">
        <v>2303288</v>
      </c>
      <c r="B1232" s="5">
        <v>4120102</v>
      </c>
      <c r="C1232" s="11" t="s">
        <v>1200</v>
      </c>
      <c r="D1232" s="7">
        <v>0</v>
      </c>
      <c r="E1232" s="7">
        <v>0</v>
      </c>
      <c r="F1232" s="7">
        <v>0</v>
      </c>
      <c r="G1232" s="8">
        <f t="shared" si="36"/>
        <v>0</v>
      </c>
      <c r="H1232" s="9">
        <f t="shared" si="37"/>
        <v>0</v>
      </c>
    </row>
    <row r="1233" spans="1:8" ht="16" x14ac:dyDescent="0.2">
      <c r="A1233" s="10">
        <v>2303289</v>
      </c>
      <c r="B1233" s="5">
        <v>4120103</v>
      </c>
      <c r="C1233" s="11" t="s">
        <v>1201</v>
      </c>
      <c r="D1233" s="7">
        <v>0</v>
      </c>
      <c r="E1233" s="7">
        <v>0</v>
      </c>
      <c r="F1233" s="7">
        <v>0</v>
      </c>
      <c r="G1233" s="8">
        <f t="shared" si="36"/>
        <v>0</v>
      </c>
      <c r="H1233" s="9">
        <f t="shared" si="37"/>
        <v>0</v>
      </c>
    </row>
    <row r="1234" spans="1:8" ht="16" x14ac:dyDescent="0.2">
      <c r="A1234" s="10">
        <v>2303290</v>
      </c>
      <c r="B1234" s="5">
        <v>4903200</v>
      </c>
      <c r="C1234" s="11" t="s">
        <v>1202</v>
      </c>
      <c r="D1234" s="7">
        <v>-141401616</v>
      </c>
      <c r="E1234" s="7">
        <v>1479246275</v>
      </c>
      <c r="F1234" s="7">
        <v>1522929453</v>
      </c>
      <c r="G1234" s="8">
        <f t="shared" si="36"/>
        <v>-43683178</v>
      </c>
      <c r="H1234" s="9">
        <f t="shared" si="37"/>
        <v>-185084794</v>
      </c>
    </row>
    <row r="1235" spans="1:8" ht="16" x14ac:dyDescent="0.2">
      <c r="A1235" s="10">
        <v>2303291</v>
      </c>
      <c r="B1235" s="5">
        <v>4903300</v>
      </c>
      <c r="C1235" s="11" t="s">
        <v>1203</v>
      </c>
      <c r="D1235" s="7">
        <v>0</v>
      </c>
      <c r="E1235" s="7">
        <v>8545312</v>
      </c>
      <c r="F1235" s="7">
        <v>12426880</v>
      </c>
      <c r="G1235" s="8">
        <f t="shared" si="36"/>
        <v>-3881568</v>
      </c>
      <c r="H1235" s="9">
        <f t="shared" si="37"/>
        <v>-3881568</v>
      </c>
    </row>
    <row r="1236" spans="1:8" ht="16" x14ac:dyDescent="0.2">
      <c r="A1236" s="10">
        <v>2303292</v>
      </c>
      <c r="B1236" s="5">
        <v>4120106</v>
      </c>
      <c r="C1236" s="11" t="s">
        <v>1204</v>
      </c>
      <c r="D1236" s="7">
        <v>0</v>
      </c>
      <c r="E1236" s="7">
        <v>0</v>
      </c>
      <c r="F1236" s="7">
        <v>0</v>
      </c>
      <c r="G1236" s="8">
        <f t="shared" si="36"/>
        <v>0</v>
      </c>
      <c r="H1236" s="9">
        <f t="shared" si="37"/>
        <v>0</v>
      </c>
    </row>
    <row r="1237" spans="1:8" ht="16" x14ac:dyDescent="0.2">
      <c r="A1237" s="10">
        <v>2303293</v>
      </c>
      <c r="B1237" s="5">
        <v>4120107</v>
      </c>
      <c r="C1237" s="11" t="s">
        <v>1205</v>
      </c>
      <c r="D1237" s="7">
        <v>0</v>
      </c>
      <c r="E1237" s="7">
        <v>0</v>
      </c>
      <c r="F1237" s="7">
        <v>0</v>
      </c>
      <c r="G1237" s="8">
        <f t="shared" si="36"/>
        <v>0</v>
      </c>
      <c r="H1237" s="9">
        <f t="shared" si="37"/>
        <v>0</v>
      </c>
    </row>
    <row r="1238" spans="1:8" ht="16" x14ac:dyDescent="0.2">
      <c r="A1238" s="10">
        <v>2303294</v>
      </c>
      <c r="B1238" s="5">
        <v>4120108</v>
      </c>
      <c r="C1238" s="11" t="s">
        <v>1206</v>
      </c>
      <c r="D1238" s="7">
        <v>0</v>
      </c>
      <c r="E1238" s="7">
        <v>0</v>
      </c>
      <c r="F1238" s="7">
        <v>0</v>
      </c>
      <c r="G1238" s="8">
        <f t="shared" si="36"/>
        <v>0</v>
      </c>
      <c r="H1238" s="9">
        <f t="shared" si="37"/>
        <v>0</v>
      </c>
    </row>
    <row r="1239" spans="1:8" ht="16" x14ac:dyDescent="0.2">
      <c r="A1239" s="10">
        <v>2303295</v>
      </c>
      <c r="B1239" s="5">
        <v>4120109</v>
      </c>
      <c r="C1239" s="11" t="s">
        <v>1207</v>
      </c>
      <c r="D1239" s="7">
        <v>0</v>
      </c>
      <c r="E1239" s="7">
        <v>0</v>
      </c>
      <c r="F1239" s="7">
        <v>0</v>
      </c>
      <c r="G1239" s="8">
        <f t="shared" si="36"/>
        <v>0</v>
      </c>
      <c r="H1239" s="9">
        <f t="shared" si="37"/>
        <v>0</v>
      </c>
    </row>
    <row r="1240" spans="1:8" ht="16" x14ac:dyDescent="0.2">
      <c r="A1240" s="10">
        <v>2303296</v>
      </c>
      <c r="B1240" s="5">
        <v>4120110</v>
      </c>
      <c r="C1240" s="11" t="s">
        <v>1208</v>
      </c>
      <c r="D1240" s="7">
        <v>0</v>
      </c>
      <c r="E1240" s="7">
        <v>0</v>
      </c>
      <c r="F1240" s="7">
        <v>0</v>
      </c>
      <c r="G1240" s="8">
        <f t="shared" si="36"/>
        <v>0</v>
      </c>
      <c r="H1240" s="9">
        <f t="shared" si="37"/>
        <v>0</v>
      </c>
    </row>
    <row r="1241" spans="1:8" ht="16" x14ac:dyDescent="0.2">
      <c r="A1241" s="10">
        <v>2303297</v>
      </c>
      <c r="B1241" s="5">
        <v>4903300</v>
      </c>
      <c r="C1241" s="11" t="s">
        <v>1209</v>
      </c>
      <c r="D1241" s="7">
        <v>-1572446</v>
      </c>
      <c r="E1241" s="7">
        <v>5920916</v>
      </c>
      <c r="F1241" s="7">
        <v>4206508</v>
      </c>
      <c r="G1241" s="8">
        <f t="shared" si="36"/>
        <v>1714408</v>
      </c>
      <c r="H1241" s="9">
        <f t="shared" si="37"/>
        <v>141962</v>
      </c>
    </row>
    <row r="1242" spans="1:8" ht="16" x14ac:dyDescent="0.2">
      <c r="A1242" s="10">
        <v>2303298</v>
      </c>
      <c r="B1242" s="5">
        <v>4903400</v>
      </c>
      <c r="C1242" s="11" t="s">
        <v>1210</v>
      </c>
      <c r="D1242" s="7">
        <v>-1995768</v>
      </c>
      <c r="E1242" s="7">
        <v>6555018</v>
      </c>
      <c r="F1242" s="7">
        <v>4559250</v>
      </c>
      <c r="G1242" s="8">
        <f t="shared" si="36"/>
        <v>1995768</v>
      </c>
      <c r="H1242" s="9">
        <f t="shared" si="37"/>
        <v>0</v>
      </c>
    </row>
    <row r="1243" spans="1:8" ht="16" x14ac:dyDescent="0.2">
      <c r="A1243" s="10">
        <v>2303300</v>
      </c>
      <c r="B1243" s="5">
        <v>4901900</v>
      </c>
      <c r="C1243" s="11" t="s">
        <v>1080</v>
      </c>
      <c r="D1243" s="7">
        <v>-19062746.68</v>
      </c>
      <c r="E1243" s="7">
        <v>3033773</v>
      </c>
      <c r="F1243" s="7">
        <v>9083268</v>
      </c>
      <c r="G1243" s="8">
        <f t="shared" si="36"/>
        <v>-6049495</v>
      </c>
      <c r="H1243" s="9">
        <f t="shared" si="37"/>
        <v>-25112241.68</v>
      </c>
    </row>
    <row r="1244" spans="1:8" ht="16" x14ac:dyDescent="0.2">
      <c r="A1244" s="10">
        <v>2303500</v>
      </c>
      <c r="B1244" s="5">
        <v>4902000</v>
      </c>
      <c r="C1244" s="11" t="s">
        <v>1211</v>
      </c>
      <c r="D1244" s="7">
        <v>-3310189</v>
      </c>
      <c r="E1244" s="7">
        <v>77290223.400000006</v>
      </c>
      <c r="F1244" s="7">
        <v>32524498</v>
      </c>
      <c r="G1244" s="8">
        <f t="shared" si="36"/>
        <v>44765725.400000006</v>
      </c>
      <c r="H1244" s="9">
        <f t="shared" si="37"/>
        <v>41455536.400000006</v>
      </c>
    </row>
    <row r="1245" spans="1:8" ht="16" x14ac:dyDescent="0.2">
      <c r="A1245" s="10">
        <v>2303600</v>
      </c>
      <c r="B1245" s="5">
        <v>4903600</v>
      </c>
      <c r="C1245" s="11" t="s">
        <v>1212</v>
      </c>
      <c r="D1245" s="7">
        <v>-10720509</v>
      </c>
      <c r="E1245" s="7">
        <v>0</v>
      </c>
      <c r="F1245" s="7">
        <v>0</v>
      </c>
      <c r="G1245" s="8">
        <f t="shared" si="36"/>
        <v>0</v>
      </c>
      <c r="H1245" s="9">
        <f t="shared" si="37"/>
        <v>-10720509</v>
      </c>
    </row>
    <row r="1246" spans="1:8" ht="16" x14ac:dyDescent="0.2">
      <c r="A1246" s="10">
        <v>2303700</v>
      </c>
      <c r="B1246" s="5">
        <v>4903700</v>
      </c>
      <c r="C1246" s="11" t="s">
        <v>1213</v>
      </c>
      <c r="D1246" s="7">
        <v>75517140</v>
      </c>
      <c r="E1246" s="7">
        <v>0</v>
      </c>
      <c r="F1246" s="7">
        <v>0</v>
      </c>
      <c r="G1246" s="8">
        <f t="shared" si="36"/>
        <v>0</v>
      </c>
      <c r="H1246" s="9">
        <f t="shared" si="37"/>
        <v>75517140</v>
      </c>
    </row>
    <row r="1247" spans="1:8" ht="16" x14ac:dyDescent="0.2">
      <c r="A1247" s="10">
        <v>2303970</v>
      </c>
      <c r="B1247" s="5">
        <v>4902100</v>
      </c>
      <c r="C1247" s="11" t="s">
        <v>1214</v>
      </c>
      <c r="D1247" s="7">
        <v>-75517140</v>
      </c>
      <c r="E1247" s="7">
        <v>0</v>
      </c>
      <c r="F1247" s="7">
        <v>0</v>
      </c>
      <c r="G1247" s="8">
        <f t="shared" si="36"/>
        <v>0</v>
      </c>
      <c r="H1247" s="9">
        <f t="shared" si="37"/>
        <v>-75517140</v>
      </c>
    </row>
    <row r="1248" spans="1:8" ht="16" x14ac:dyDescent="0.2">
      <c r="A1248" s="10">
        <v>2304500</v>
      </c>
      <c r="B1248" s="5">
        <v>0</v>
      </c>
      <c r="C1248" s="11" t="s">
        <v>1215</v>
      </c>
      <c r="D1248" s="7">
        <v>0</v>
      </c>
      <c r="E1248" s="7">
        <v>0</v>
      </c>
      <c r="F1248" s="7">
        <v>0</v>
      </c>
      <c r="G1248" s="8">
        <f t="shared" si="36"/>
        <v>0</v>
      </c>
      <c r="H1248" s="9">
        <f t="shared" si="37"/>
        <v>0</v>
      </c>
    </row>
    <row r="1249" spans="1:8" ht="16" x14ac:dyDescent="0.2">
      <c r="A1249" s="10">
        <v>2305100</v>
      </c>
      <c r="B1249" s="5">
        <v>4902200</v>
      </c>
      <c r="C1249" s="11" t="s">
        <v>454</v>
      </c>
      <c r="D1249" s="7">
        <v>-28878</v>
      </c>
      <c r="E1249" s="7">
        <v>0</v>
      </c>
      <c r="F1249" s="7">
        <v>3773</v>
      </c>
      <c r="G1249" s="8">
        <f t="shared" si="36"/>
        <v>-3773</v>
      </c>
      <c r="H1249" s="9">
        <f t="shared" si="37"/>
        <v>-32651</v>
      </c>
    </row>
    <row r="1250" spans="1:8" ht="16" x14ac:dyDescent="0.2">
      <c r="A1250" s="26">
        <v>2305702</v>
      </c>
      <c r="B1250" s="55"/>
      <c r="C1250" s="16" t="s">
        <v>9</v>
      </c>
      <c r="D1250" s="7">
        <v>0</v>
      </c>
      <c r="E1250" s="7">
        <v>0</v>
      </c>
      <c r="F1250" s="7">
        <v>0</v>
      </c>
      <c r="G1250" s="8">
        <f t="shared" si="36"/>
        <v>0</v>
      </c>
      <c r="H1250" s="9">
        <f t="shared" si="37"/>
        <v>0</v>
      </c>
    </row>
    <row r="1251" spans="1:8" ht="16" x14ac:dyDescent="0.2">
      <c r="A1251" s="10">
        <v>2411000</v>
      </c>
      <c r="B1251" s="5">
        <v>0</v>
      </c>
      <c r="C1251" s="11" t="s">
        <v>9</v>
      </c>
      <c r="D1251" s="7">
        <v>0</v>
      </c>
      <c r="E1251" s="7">
        <v>0</v>
      </c>
      <c r="F1251" s="7">
        <v>0</v>
      </c>
      <c r="G1251" s="8">
        <f t="shared" si="36"/>
        <v>0</v>
      </c>
      <c r="H1251" s="9">
        <f t="shared" si="37"/>
        <v>0</v>
      </c>
    </row>
    <row r="1252" spans="1:8" ht="16" x14ac:dyDescent="0.2">
      <c r="A1252" s="10">
        <v>2800100</v>
      </c>
      <c r="B1252" s="5">
        <v>0</v>
      </c>
      <c r="C1252" s="11" t="s">
        <v>1216</v>
      </c>
      <c r="D1252" s="7">
        <v>0</v>
      </c>
      <c r="E1252" s="7">
        <v>0</v>
      </c>
      <c r="F1252" s="7">
        <v>0</v>
      </c>
      <c r="G1252" s="8">
        <f t="shared" si="36"/>
        <v>0</v>
      </c>
      <c r="H1252" s="9">
        <f t="shared" si="37"/>
        <v>0</v>
      </c>
    </row>
    <row r="1253" spans="1:8" ht="16" x14ac:dyDescent="0.2">
      <c r="A1253" s="10">
        <v>2805100</v>
      </c>
      <c r="B1253" s="5">
        <v>4902300</v>
      </c>
      <c r="C1253" s="11" t="s">
        <v>1217</v>
      </c>
      <c r="D1253" s="7">
        <v>0</v>
      </c>
      <c r="E1253" s="7">
        <v>0</v>
      </c>
      <c r="F1253" s="7">
        <v>0</v>
      </c>
      <c r="G1253" s="8">
        <f t="shared" si="36"/>
        <v>0</v>
      </c>
      <c r="H1253" s="9">
        <f t="shared" si="37"/>
        <v>0</v>
      </c>
    </row>
    <row r="1254" spans="1:8" ht="16" x14ac:dyDescent="0.2">
      <c r="A1254" s="10">
        <v>2806000</v>
      </c>
      <c r="B1254" s="5">
        <v>0</v>
      </c>
      <c r="C1254" s="11" t="s">
        <v>1218</v>
      </c>
      <c r="D1254" s="7">
        <v>0</v>
      </c>
      <c r="E1254" s="7">
        <v>0</v>
      </c>
      <c r="F1254" s="7">
        <v>0</v>
      </c>
      <c r="G1254" s="8">
        <f t="shared" si="36"/>
        <v>0</v>
      </c>
      <c r="H1254" s="9">
        <f t="shared" si="37"/>
        <v>0</v>
      </c>
    </row>
    <row r="1255" spans="1:8" ht="16" x14ac:dyDescent="0.2">
      <c r="A1255" s="10">
        <v>2806100</v>
      </c>
      <c r="B1255" s="5">
        <v>2229000</v>
      </c>
      <c r="C1255" s="11" t="s">
        <v>1219</v>
      </c>
      <c r="D1255" s="7">
        <v>0</v>
      </c>
      <c r="E1255" s="7">
        <v>0</v>
      </c>
      <c r="F1255" s="7">
        <v>0</v>
      </c>
      <c r="G1255" s="8">
        <f t="shared" si="36"/>
        <v>0</v>
      </c>
      <c r="H1255" s="9">
        <f t="shared" si="37"/>
        <v>0</v>
      </c>
    </row>
    <row r="1256" spans="1:8" ht="16" x14ac:dyDescent="0.2">
      <c r="A1256" s="10">
        <v>2930000</v>
      </c>
      <c r="B1256" s="5">
        <v>2590000</v>
      </c>
      <c r="C1256" s="11" t="s">
        <v>1220</v>
      </c>
      <c r="D1256" s="7">
        <v>0</v>
      </c>
      <c r="E1256" s="7">
        <v>0</v>
      </c>
      <c r="F1256" s="7">
        <v>0</v>
      </c>
      <c r="G1256" s="8">
        <f t="shared" si="36"/>
        <v>0</v>
      </c>
      <c r="H1256" s="9">
        <f t="shared" si="37"/>
        <v>0</v>
      </c>
    </row>
    <row r="1257" spans="1:8" ht="16" x14ac:dyDescent="0.2">
      <c r="A1257" s="10">
        <v>2930100</v>
      </c>
      <c r="B1257" s="5">
        <v>2590100</v>
      </c>
      <c r="C1257" s="11" t="s">
        <v>1221</v>
      </c>
      <c r="D1257" s="7">
        <v>0</v>
      </c>
      <c r="E1257" s="7">
        <v>0</v>
      </c>
      <c r="F1257" s="7">
        <v>0</v>
      </c>
      <c r="G1257" s="8">
        <f t="shared" si="36"/>
        <v>0</v>
      </c>
      <c r="H1257" s="9">
        <f t="shared" si="37"/>
        <v>0</v>
      </c>
    </row>
    <row r="1258" spans="1:8" ht="16" x14ac:dyDescent="0.2">
      <c r="A1258" s="10">
        <v>2930110</v>
      </c>
      <c r="B1258" s="5">
        <v>2590110</v>
      </c>
      <c r="C1258" s="11" t="s">
        <v>1222</v>
      </c>
      <c r="D1258" s="7">
        <v>0</v>
      </c>
      <c r="E1258" s="7">
        <v>0</v>
      </c>
      <c r="F1258" s="7">
        <v>0</v>
      </c>
      <c r="G1258" s="8">
        <f t="shared" si="36"/>
        <v>0</v>
      </c>
      <c r="H1258" s="9">
        <f t="shared" si="37"/>
        <v>0</v>
      </c>
    </row>
    <row r="1259" spans="1:8" ht="16" x14ac:dyDescent="0.2">
      <c r="A1259" s="10">
        <v>2930120</v>
      </c>
      <c r="B1259" s="5">
        <v>2590120</v>
      </c>
      <c r="C1259" s="11" t="s">
        <v>1223</v>
      </c>
      <c r="D1259" s="7">
        <v>0</v>
      </c>
      <c r="E1259" s="7">
        <v>0</v>
      </c>
      <c r="F1259" s="7">
        <v>0</v>
      </c>
      <c r="G1259" s="8">
        <f t="shared" ref="G1259:G1323" si="38">E1259-F1259</f>
        <v>0</v>
      </c>
      <c r="H1259" s="9">
        <f t="shared" ref="H1259:H1323" si="39">D1259+G1259</f>
        <v>0</v>
      </c>
    </row>
    <row r="1260" spans="1:8" ht="16" x14ac:dyDescent="0.2">
      <c r="A1260" s="10">
        <v>2930130</v>
      </c>
      <c r="B1260" s="5">
        <v>2590130</v>
      </c>
      <c r="C1260" s="11" t="s">
        <v>1224</v>
      </c>
      <c r="D1260" s="7">
        <v>0</v>
      </c>
      <c r="E1260" s="7">
        <v>0</v>
      </c>
      <c r="F1260" s="7">
        <v>0</v>
      </c>
      <c r="G1260" s="8">
        <f t="shared" si="38"/>
        <v>0</v>
      </c>
      <c r="H1260" s="9">
        <f t="shared" si="39"/>
        <v>0</v>
      </c>
    </row>
    <row r="1261" spans="1:8" ht="16" x14ac:dyDescent="0.2">
      <c r="A1261" s="10">
        <v>2930140</v>
      </c>
      <c r="B1261" s="5">
        <v>2590140</v>
      </c>
      <c r="C1261" s="11" t="s">
        <v>1225</v>
      </c>
      <c r="D1261" s="7">
        <v>0</v>
      </c>
      <c r="E1261" s="7">
        <v>0</v>
      </c>
      <c r="F1261" s="7">
        <v>0</v>
      </c>
      <c r="G1261" s="8">
        <f t="shared" si="38"/>
        <v>0</v>
      </c>
      <c r="H1261" s="9">
        <f t="shared" si="39"/>
        <v>0</v>
      </c>
    </row>
    <row r="1262" spans="1:8" ht="16" x14ac:dyDescent="0.2">
      <c r="A1262" s="10">
        <v>2930145</v>
      </c>
      <c r="B1262" s="5">
        <v>2590145</v>
      </c>
      <c r="C1262" s="11" t="s">
        <v>1226</v>
      </c>
      <c r="D1262" s="7">
        <v>0</v>
      </c>
      <c r="E1262" s="7">
        <v>0</v>
      </c>
      <c r="F1262" s="7">
        <v>0</v>
      </c>
      <c r="G1262" s="8">
        <f t="shared" si="38"/>
        <v>0</v>
      </c>
      <c r="H1262" s="9">
        <f t="shared" si="39"/>
        <v>0</v>
      </c>
    </row>
    <row r="1263" spans="1:8" ht="16" x14ac:dyDescent="0.2">
      <c r="A1263" s="10">
        <v>2930150</v>
      </c>
      <c r="B1263" s="5">
        <v>2590150</v>
      </c>
      <c r="C1263" s="11" t="s">
        <v>1227</v>
      </c>
      <c r="D1263" s="7">
        <v>0</v>
      </c>
      <c r="E1263" s="7">
        <v>0</v>
      </c>
      <c r="F1263" s="7">
        <v>0</v>
      </c>
      <c r="G1263" s="8">
        <f t="shared" si="38"/>
        <v>0</v>
      </c>
      <c r="H1263" s="9">
        <f t="shared" si="39"/>
        <v>0</v>
      </c>
    </row>
    <row r="1264" spans="1:8" ht="16" x14ac:dyDescent="0.2">
      <c r="A1264" s="10">
        <v>2930155</v>
      </c>
      <c r="B1264" s="5">
        <v>2590155</v>
      </c>
      <c r="C1264" s="11" t="s">
        <v>1228</v>
      </c>
      <c r="D1264" s="7">
        <v>0</v>
      </c>
      <c r="E1264" s="7">
        <v>0</v>
      </c>
      <c r="F1264" s="7">
        <v>0</v>
      </c>
      <c r="G1264" s="8">
        <f t="shared" si="38"/>
        <v>0</v>
      </c>
      <c r="H1264" s="9">
        <f t="shared" si="39"/>
        <v>0</v>
      </c>
    </row>
    <row r="1265" spans="1:8" ht="16" x14ac:dyDescent="0.2">
      <c r="A1265" s="10">
        <v>2930160</v>
      </c>
      <c r="B1265" s="5">
        <v>2930160</v>
      </c>
      <c r="C1265" s="11" t="s">
        <v>1229</v>
      </c>
      <c r="D1265" s="7">
        <v>0</v>
      </c>
      <c r="E1265" s="7">
        <v>0</v>
      </c>
      <c r="F1265" s="7">
        <v>0</v>
      </c>
      <c r="G1265" s="8">
        <f t="shared" si="38"/>
        <v>0</v>
      </c>
      <c r="H1265" s="9">
        <f t="shared" si="39"/>
        <v>0</v>
      </c>
    </row>
    <row r="1266" spans="1:8" ht="16" x14ac:dyDescent="0.2">
      <c r="A1266" s="10">
        <v>2930165</v>
      </c>
      <c r="B1266" s="5">
        <v>2590165</v>
      </c>
      <c r="C1266" s="11" t="s">
        <v>1230</v>
      </c>
      <c r="D1266" s="7">
        <v>0</v>
      </c>
      <c r="E1266" s="7">
        <v>0</v>
      </c>
      <c r="F1266" s="7">
        <v>0</v>
      </c>
      <c r="G1266" s="8">
        <f t="shared" si="38"/>
        <v>0</v>
      </c>
      <c r="H1266" s="9">
        <f t="shared" si="39"/>
        <v>0</v>
      </c>
    </row>
    <row r="1267" spans="1:8" ht="16" x14ac:dyDescent="0.2">
      <c r="A1267" s="10">
        <v>2930170</v>
      </c>
      <c r="B1267" s="5">
        <v>2590165</v>
      </c>
      <c r="C1267" s="11" t="s">
        <v>1231</v>
      </c>
      <c r="D1267" s="7">
        <v>0</v>
      </c>
      <c r="E1267" s="7">
        <v>0</v>
      </c>
      <c r="F1267" s="7">
        <v>0</v>
      </c>
      <c r="G1267" s="8">
        <f t="shared" si="38"/>
        <v>0</v>
      </c>
      <c r="H1267" s="9">
        <f t="shared" si="39"/>
        <v>0</v>
      </c>
    </row>
    <row r="1268" spans="1:8" ht="16" x14ac:dyDescent="0.2">
      <c r="A1268" s="10">
        <v>2930210</v>
      </c>
      <c r="B1268" s="5">
        <v>2590210</v>
      </c>
      <c r="C1268" s="11" t="s">
        <v>1232</v>
      </c>
      <c r="D1268" s="7">
        <v>0</v>
      </c>
      <c r="E1268" s="7">
        <v>0</v>
      </c>
      <c r="F1268" s="7">
        <v>0</v>
      </c>
      <c r="G1268" s="8">
        <f t="shared" si="38"/>
        <v>0</v>
      </c>
      <c r="H1268" s="9">
        <f t="shared" si="39"/>
        <v>0</v>
      </c>
    </row>
    <row r="1269" spans="1:8" ht="16" x14ac:dyDescent="0.2">
      <c r="A1269" s="10">
        <v>2930220</v>
      </c>
      <c r="B1269" s="5">
        <v>2590220</v>
      </c>
      <c r="C1269" s="11" t="s">
        <v>1233</v>
      </c>
      <c r="D1269" s="7">
        <v>0</v>
      </c>
      <c r="E1269" s="7">
        <v>0</v>
      </c>
      <c r="F1269" s="7">
        <v>0</v>
      </c>
      <c r="G1269" s="8">
        <f t="shared" si="38"/>
        <v>0</v>
      </c>
      <c r="H1269" s="9">
        <f t="shared" si="39"/>
        <v>0</v>
      </c>
    </row>
    <row r="1270" spans="1:8" ht="16" x14ac:dyDescent="0.2">
      <c r="A1270" s="10">
        <v>2930230</v>
      </c>
      <c r="B1270" s="5">
        <v>2590230</v>
      </c>
      <c r="C1270" s="11" t="s">
        <v>1234</v>
      </c>
      <c r="D1270" s="7">
        <v>0</v>
      </c>
      <c r="E1270" s="7">
        <v>0</v>
      </c>
      <c r="F1270" s="7">
        <v>0</v>
      </c>
      <c r="G1270" s="8">
        <f t="shared" si="38"/>
        <v>0</v>
      </c>
      <c r="H1270" s="9">
        <f t="shared" si="39"/>
        <v>0</v>
      </c>
    </row>
    <row r="1271" spans="1:8" ht="16" x14ac:dyDescent="0.2">
      <c r="A1271" s="10">
        <v>2930240</v>
      </c>
      <c r="B1271" s="5">
        <v>2590240</v>
      </c>
      <c r="C1271" s="11" t="s">
        <v>1235</v>
      </c>
      <c r="D1271" s="7">
        <v>0</v>
      </c>
      <c r="E1271" s="7">
        <v>0</v>
      </c>
      <c r="F1271" s="7">
        <v>0</v>
      </c>
      <c r="G1271" s="8">
        <f t="shared" si="38"/>
        <v>0</v>
      </c>
      <c r="H1271" s="9">
        <f t="shared" si="39"/>
        <v>0</v>
      </c>
    </row>
    <row r="1272" spans="1:8" ht="16" x14ac:dyDescent="0.2">
      <c r="A1272" s="10">
        <v>2930250</v>
      </c>
      <c r="B1272" s="5">
        <v>2590250</v>
      </c>
      <c r="C1272" s="11" t="s">
        <v>1236</v>
      </c>
      <c r="D1272" s="7">
        <v>0</v>
      </c>
      <c r="E1272" s="7">
        <v>0</v>
      </c>
      <c r="F1272" s="7">
        <v>0</v>
      </c>
      <c r="G1272" s="8">
        <f t="shared" si="38"/>
        <v>0</v>
      </c>
      <c r="H1272" s="9">
        <f t="shared" si="39"/>
        <v>0</v>
      </c>
    </row>
    <row r="1273" spans="1:8" ht="16" x14ac:dyDescent="0.2">
      <c r="A1273" s="10">
        <v>2930252</v>
      </c>
      <c r="B1273" s="5">
        <v>2590252</v>
      </c>
      <c r="C1273" s="11" t="s">
        <v>159</v>
      </c>
      <c r="D1273" s="7">
        <v>0</v>
      </c>
      <c r="E1273" s="7">
        <v>0</v>
      </c>
      <c r="F1273" s="7">
        <v>0</v>
      </c>
      <c r="G1273" s="8">
        <f t="shared" si="38"/>
        <v>0</v>
      </c>
      <c r="H1273" s="9">
        <f t="shared" si="39"/>
        <v>0</v>
      </c>
    </row>
    <row r="1274" spans="1:8" ht="16" x14ac:dyDescent="0.2">
      <c r="A1274" s="10">
        <v>2930253</v>
      </c>
      <c r="B1274" s="5">
        <v>2590253</v>
      </c>
      <c r="C1274" s="11" t="s">
        <v>159</v>
      </c>
      <c r="D1274" s="7">
        <v>0</v>
      </c>
      <c r="E1274" s="7">
        <v>0</v>
      </c>
      <c r="F1274" s="7">
        <v>0</v>
      </c>
      <c r="G1274" s="8">
        <f t="shared" si="38"/>
        <v>0</v>
      </c>
      <c r="H1274" s="9">
        <f t="shared" si="39"/>
        <v>0</v>
      </c>
    </row>
    <row r="1275" spans="1:8" ht="16" x14ac:dyDescent="0.2">
      <c r="A1275" s="10">
        <v>2930260</v>
      </c>
      <c r="B1275" s="5">
        <v>2590260</v>
      </c>
      <c r="C1275" s="11" t="s">
        <v>1237</v>
      </c>
      <c r="D1275" s="7">
        <v>0</v>
      </c>
      <c r="E1275" s="7">
        <v>0</v>
      </c>
      <c r="F1275" s="7">
        <v>0</v>
      </c>
      <c r="G1275" s="8">
        <f t="shared" si="38"/>
        <v>0</v>
      </c>
      <c r="H1275" s="9">
        <f t="shared" si="39"/>
        <v>0</v>
      </c>
    </row>
    <row r="1276" spans="1:8" ht="16" x14ac:dyDescent="0.2">
      <c r="A1276" s="10">
        <v>2930270</v>
      </c>
      <c r="B1276" s="5">
        <v>2590270</v>
      </c>
      <c r="C1276" s="11" t="s">
        <v>1238</v>
      </c>
      <c r="D1276" s="7">
        <v>0</v>
      </c>
      <c r="E1276" s="7">
        <v>0</v>
      </c>
      <c r="F1276" s="7">
        <v>0</v>
      </c>
      <c r="G1276" s="8">
        <f t="shared" si="38"/>
        <v>0</v>
      </c>
      <c r="H1276" s="9">
        <f t="shared" si="39"/>
        <v>0</v>
      </c>
    </row>
    <row r="1277" spans="1:8" ht="16" x14ac:dyDescent="0.2">
      <c r="A1277" s="10">
        <v>2930280</v>
      </c>
      <c r="B1277" s="5">
        <v>2590280</v>
      </c>
      <c r="C1277" s="11" t="s">
        <v>1239</v>
      </c>
      <c r="D1277" s="7">
        <v>0</v>
      </c>
      <c r="E1277" s="7">
        <v>0</v>
      </c>
      <c r="F1277" s="7">
        <v>0</v>
      </c>
      <c r="G1277" s="8">
        <f t="shared" si="38"/>
        <v>0</v>
      </c>
      <c r="H1277" s="9">
        <f t="shared" si="39"/>
        <v>0</v>
      </c>
    </row>
    <row r="1278" spans="1:8" ht="16" x14ac:dyDescent="0.2">
      <c r="A1278" s="10">
        <v>2930285</v>
      </c>
      <c r="B1278" s="5">
        <v>2590285</v>
      </c>
      <c r="C1278" s="11" t="s">
        <v>1235</v>
      </c>
      <c r="D1278" s="7">
        <v>0</v>
      </c>
      <c r="E1278" s="7">
        <v>0</v>
      </c>
      <c r="F1278" s="7">
        <v>0</v>
      </c>
      <c r="G1278" s="8">
        <f t="shared" si="38"/>
        <v>0</v>
      </c>
      <c r="H1278" s="9">
        <f t="shared" si="39"/>
        <v>0</v>
      </c>
    </row>
    <row r="1279" spans="1:8" ht="16" x14ac:dyDescent="0.2">
      <c r="A1279" s="10">
        <v>2930290</v>
      </c>
      <c r="B1279" s="5">
        <v>2590290</v>
      </c>
      <c r="C1279" s="11" t="s">
        <v>1235</v>
      </c>
      <c r="D1279" s="7">
        <v>0</v>
      </c>
      <c r="E1279" s="7">
        <v>0</v>
      </c>
      <c r="F1279" s="7">
        <v>0</v>
      </c>
      <c r="G1279" s="8">
        <f t="shared" si="38"/>
        <v>0</v>
      </c>
      <c r="H1279" s="9">
        <f t="shared" si="39"/>
        <v>0</v>
      </c>
    </row>
    <row r="1280" spans="1:8" ht="16" x14ac:dyDescent="0.2">
      <c r="A1280" s="10">
        <v>2930295</v>
      </c>
      <c r="B1280" s="5">
        <v>2590295</v>
      </c>
      <c r="C1280" s="11" t="s">
        <v>1235</v>
      </c>
      <c r="D1280" s="7">
        <v>3</v>
      </c>
      <c r="E1280" s="7">
        <v>0</v>
      </c>
      <c r="F1280" s="7">
        <v>0</v>
      </c>
      <c r="G1280" s="8">
        <f t="shared" si="38"/>
        <v>0</v>
      </c>
      <c r="H1280" s="9">
        <f t="shared" si="39"/>
        <v>3</v>
      </c>
    </row>
    <row r="1281" spans="1:8" ht="16" x14ac:dyDescent="0.2">
      <c r="A1281" s="10">
        <v>2930300</v>
      </c>
      <c r="B1281" s="5">
        <v>25901</v>
      </c>
      <c r="C1281" s="11" t="s">
        <v>1235</v>
      </c>
      <c r="D1281" s="7">
        <v>0</v>
      </c>
      <c r="E1281" s="7">
        <v>0</v>
      </c>
      <c r="F1281" s="7">
        <v>0</v>
      </c>
      <c r="G1281" s="8">
        <f t="shared" si="38"/>
        <v>0</v>
      </c>
      <c r="H1281" s="9">
        <f t="shared" si="39"/>
        <v>0</v>
      </c>
    </row>
    <row r="1282" spans="1:8" ht="16" x14ac:dyDescent="0.2">
      <c r="A1282" s="10">
        <v>2930302</v>
      </c>
      <c r="B1282" s="5">
        <v>25901</v>
      </c>
      <c r="C1282" s="11" t="s">
        <v>1240</v>
      </c>
      <c r="D1282" s="7">
        <v>0</v>
      </c>
      <c r="E1282" s="7">
        <v>0</v>
      </c>
      <c r="F1282" s="7">
        <v>0</v>
      </c>
      <c r="G1282" s="8">
        <f t="shared" si="38"/>
        <v>0</v>
      </c>
      <c r="H1282" s="9">
        <f t="shared" si="39"/>
        <v>0</v>
      </c>
    </row>
    <row r="1283" spans="1:8" ht="16" x14ac:dyDescent="0.2">
      <c r="A1283" s="10">
        <v>2930305</v>
      </c>
      <c r="B1283" s="5">
        <v>2590305</v>
      </c>
      <c r="C1283" s="11" t="s">
        <v>1241</v>
      </c>
      <c r="D1283" s="7">
        <v>0</v>
      </c>
      <c r="E1283" s="7">
        <v>0</v>
      </c>
      <c r="F1283" s="7">
        <v>0</v>
      </c>
      <c r="G1283" s="8">
        <f t="shared" si="38"/>
        <v>0</v>
      </c>
      <c r="H1283" s="9">
        <f t="shared" si="39"/>
        <v>0</v>
      </c>
    </row>
    <row r="1284" spans="1:8" ht="16" x14ac:dyDescent="0.2">
      <c r="A1284" s="10">
        <v>2930310</v>
      </c>
      <c r="B1284" s="5">
        <v>2590310</v>
      </c>
      <c r="C1284" s="11" t="s">
        <v>1242</v>
      </c>
      <c r="D1284" s="7">
        <v>0</v>
      </c>
      <c r="E1284" s="7">
        <v>0</v>
      </c>
      <c r="F1284" s="7">
        <v>0</v>
      </c>
      <c r="G1284" s="8">
        <f t="shared" si="38"/>
        <v>0</v>
      </c>
      <c r="H1284" s="9">
        <f t="shared" si="39"/>
        <v>0</v>
      </c>
    </row>
    <row r="1285" spans="1:8" ht="16" x14ac:dyDescent="0.2">
      <c r="A1285" s="10">
        <v>2930315</v>
      </c>
      <c r="B1285" s="5">
        <v>2590315</v>
      </c>
      <c r="C1285" s="11" t="s">
        <v>1243</v>
      </c>
      <c r="D1285" s="7">
        <v>0</v>
      </c>
      <c r="E1285" s="7">
        <v>0</v>
      </c>
      <c r="F1285" s="7">
        <v>0</v>
      </c>
      <c r="G1285" s="8">
        <f t="shared" si="38"/>
        <v>0</v>
      </c>
      <c r="H1285" s="9">
        <f t="shared" si="39"/>
        <v>0</v>
      </c>
    </row>
    <row r="1286" spans="1:8" ht="16" x14ac:dyDescent="0.2">
      <c r="A1286" s="10">
        <v>2930320</v>
      </c>
      <c r="B1286" s="5">
        <v>2590320</v>
      </c>
      <c r="C1286" s="11" t="s">
        <v>1244</v>
      </c>
      <c r="D1286" s="7">
        <v>0</v>
      </c>
      <c r="E1286" s="7">
        <v>0</v>
      </c>
      <c r="F1286" s="7">
        <v>0</v>
      </c>
      <c r="G1286" s="8">
        <f t="shared" si="38"/>
        <v>0</v>
      </c>
      <c r="H1286" s="9">
        <f t="shared" si="39"/>
        <v>0</v>
      </c>
    </row>
    <row r="1287" spans="1:8" ht="16" x14ac:dyDescent="0.2">
      <c r="A1287" s="10">
        <v>2930325</v>
      </c>
      <c r="B1287" s="5">
        <v>2590325</v>
      </c>
      <c r="C1287" s="11" t="s">
        <v>1245</v>
      </c>
      <c r="D1287" s="7">
        <v>0</v>
      </c>
      <c r="E1287" s="7">
        <v>0</v>
      </c>
      <c r="F1287" s="7">
        <v>0</v>
      </c>
      <c r="G1287" s="8">
        <f t="shared" si="38"/>
        <v>0</v>
      </c>
      <c r="H1287" s="9">
        <f t="shared" si="39"/>
        <v>0</v>
      </c>
    </row>
    <row r="1288" spans="1:8" ht="16" x14ac:dyDescent="0.2">
      <c r="A1288" s="10">
        <v>2930330</v>
      </c>
      <c r="B1288" s="5">
        <v>2590330</v>
      </c>
      <c r="C1288" s="11" t="s">
        <v>1246</v>
      </c>
      <c r="D1288" s="7">
        <v>0</v>
      </c>
      <c r="E1288" s="7">
        <v>0</v>
      </c>
      <c r="F1288" s="7">
        <v>0</v>
      </c>
      <c r="G1288" s="8">
        <f t="shared" si="38"/>
        <v>0</v>
      </c>
      <c r="H1288" s="9">
        <f t="shared" si="39"/>
        <v>0</v>
      </c>
    </row>
    <row r="1289" spans="1:8" ht="16" x14ac:dyDescent="0.2">
      <c r="A1289" s="10">
        <v>2930335</v>
      </c>
      <c r="B1289" s="5">
        <v>2590335</v>
      </c>
      <c r="C1289" s="11" t="s">
        <v>1247</v>
      </c>
      <c r="D1289" s="7">
        <v>0</v>
      </c>
      <c r="E1289" s="7">
        <v>0</v>
      </c>
      <c r="F1289" s="7">
        <v>0</v>
      </c>
      <c r="G1289" s="8">
        <f t="shared" si="38"/>
        <v>0</v>
      </c>
      <c r="H1289" s="9">
        <f t="shared" si="39"/>
        <v>0</v>
      </c>
    </row>
    <row r="1290" spans="1:8" ht="16" x14ac:dyDescent="0.2">
      <c r="A1290" s="10">
        <v>2930340</v>
      </c>
      <c r="B1290" s="5">
        <v>2590340</v>
      </c>
      <c r="C1290" s="11" t="s">
        <v>1248</v>
      </c>
      <c r="D1290" s="7">
        <v>0</v>
      </c>
      <c r="E1290" s="7">
        <v>0</v>
      </c>
      <c r="F1290" s="7">
        <v>0</v>
      </c>
      <c r="G1290" s="8">
        <f t="shared" si="38"/>
        <v>0</v>
      </c>
      <c r="H1290" s="9">
        <f t="shared" si="39"/>
        <v>0</v>
      </c>
    </row>
    <row r="1291" spans="1:8" ht="16" x14ac:dyDescent="0.2">
      <c r="A1291" s="10">
        <v>2930350</v>
      </c>
      <c r="B1291" s="5">
        <v>2590350</v>
      </c>
      <c r="C1291" s="11" t="s">
        <v>1249</v>
      </c>
      <c r="D1291" s="7">
        <v>0</v>
      </c>
      <c r="E1291" s="7">
        <v>0</v>
      </c>
      <c r="F1291" s="7">
        <v>0</v>
      </c>
      <c r="G1291" s="8">
        <f t="shared" si="38"/>
        <v>0</v>
      </c>
      <c r="H1291" s="9">
        <f t="shared" si="39"/>
        <v>0</v>
      </c>
    </row>
    <row r="1292" spans="1:8" ht="16" x14ac:dyDescent="0.2">
      <c r="A1292" s="10">
        <v>2930360</v>
      </c>
      <c r="B1292" s="5">
        <v>2590360</v>
      </c>
      <c r="C1292" s="11" t="s">
        <v>1250</v>
      </c>
      <c r="D1292" s="7">
        <v>0</v>
      </c>
      <c r="E1292" s="7">
        <v>0</v>
      </c>
      <c r="F1292" s="7">
        <v>0</v>
      </c>
      <c r="G1292" s="8">
        <f t="shared" si="38"/>
        <v>0</v>
      </c>
      <c r="H1292" s="9">
        <f t="shared" si="39"/>
        <v>0</v>
      </c>
    </row>
    <row r="1293" spans="1:8" ht="16" x14ac:dyDescent="0.2">
      <c r="A1293" s="10">
        <v>2930370</v>
      </c>
      <c r="B1293" s="5">
        <v>2590370</v>
      </c>
      <c r="C1293" s="11" t="s">
        <v>1251</v>
      </c>
      <c r="D1293" s="7">
        <v>0</v>
      </c>
      <c r="E1293" s="7">
        <v>0</v>
      </c>
      <c r="F1293" s="7">
        <v>0</v>
      </c>
      <c r="G1293" s="8">
        <f t="shared" si="38"/>
        <v>0</v>
      </c>
      <c r="H1293" s="9">
        <f t="shared" si="39"/>
        <v>0</v>
      </c>
    </row>
    <row r="1294" spans="1:8" ht="16" x14ac:dyDescent="0.2">
      <c r="A1294" s="10">
        <v>2930375</v>
      </c>
      <c r="B1294" s="5">
        <v>25901</v>
      </c>
      <c r="C1294" s="11" t="s">
        <v>1252</v>
      </c>
      <c r="D1294" s="7">
        <v>0</v>
      </c>
      <c r="E1294" s="7">
        <v>0</v>
      </c>
      <c r="F1294" s="7">
        <v>0</v>
      </c>
      <c r="G1294" s="8">
        <f t="shared" si="38"/>
        <v>0</v>
      </c>
      <c r="H1294" s="9">
        <f t="shared" si="39"/>
        <v>0</v>
      </c>
    </row>
    <row r="1295" spans="1:8" ht="16" x14ac:dyDescent="0.2">
      <c r="A1295" s="10">
        <v>2930405</v>
      </c>
      <c r="B1295" s="5">
        <v>2590405</v>
      </c>
      <c r="C1295" s="11" t="s">
        <v>1253</v>
      </c>
      <c r="D1295" s="7">
        <v>0</v>
      </c>
      <c r="E1295" s="7">
        <v>0</v>
      </c>
      <c r="F1295" s="7">
        <v>0</v>
      </c>
      <c r="G1295" s="8">
        <f t="shared" si="38"/>
        <v>0</v>
      </c>
      <c r="H1295" s="9">
        <f t="shared" si="39"/>
        <v>0</v>
      </c>
    </row>
    <row r="1296" spans="1:8" ht="16" x14ac:dyDescent="0.2">
      <c r="A1296" s="10">
        <v>2930410</v>
      </c>
      <c r="B1296" s="5">
        <v>2590410</v>
      </c>
      <c r="C1296" s="11" t="s">
        <v>1254</v>
      </c>
      <c r="D1296" s="7">
        <v>0</v>
      </c>
      <c r="E1296" s="7">
        <v>0</v>
      </c>
      <c r="F1296" s="7">
        <v>0</v>
      </c>
      <c r="G1296" s="8">
        <f t="shared" si="38"/>
        <v>0</v>
      </c>
      <c r="H1296" s="9">
        <f t="shared" si="39"/>
        <v>0</v>
      </c>
    </row>
    <row r="1297" spans="1:8" ht="16" x14ac:dyDescent="0.2">
      <c r="A1297" s="10">
        <v>2930500</v>
      </c>
      <c r="B1297" s="5">
        <v>2590500</v>
      </c>
      <c r="C1297" s="11" t="s">
        <v>1255</v>
      </c>
      <c r="D1297" s="7">
        <v>0</v>
      </c>
      <c r="E1297" s="7">
        <v>0</v>
      </c>
      <c r="F1297" s="7">
        <v>0</v>
      </c>
      <c r="G1297" s="8">
        <f t="shared" si="38"/>
        <v>0</v>
      </c>
      <c r="H1297" s="9">
        <f t="shared" si="39"/>
        <v>0</v>
      </c>
    </row>
    <row r="1298" spans="1:8" ht="16" x14ac:dyDescent="0.2">
      <c r="A1298" s="10">
        <v>2930600</v>
      </c>
      <c r="B1298" s="5">
        <v>2590600</v>
      </c>
      <c r="C1298" s="11" t="s">
        <v>1256</v>
      </c>
      <c r="D1298" s="7">
        <v>-681085833</v>
      </c>
      <c r="E1298" s="7">
        <v>7138042151</v>
      </c>
      <c r="F1298" s="7">
        <v>7017607179</v>
      </c>
      <c r="G1298" s="8">
        <f t="shared" si="38"/>
        <v>120434972</v>
      </c>
      <c r="H1298" s="9">
        <f t="shared" si="39"/>
        <v>-560650861</v>
      </c>
    </row>
    <row r="1299" spans="1:8" ht="16" x14ac:dyDescent="0.2">
      <c r="A1299" s="10">
        <v>2930700</v>
      </c>
      <c r="B1299" s="5">
        <v>2590700</v>
      </c>
      <c r="C1299" s="11" t="s">
        <v>1257</v>
      </c>
      <c r="D1299" s="7">
        <v>-316029692.44000053</v>
      </c>
      <c r="E1299" s="7">
        <v>4157713133</v>
      </c>
      <c r="F1299" s="7">
        <v>3989213377</v>
      </c>
      <c r="G1299" s="8">
        <f t="shared" si="38"/>
        <v>168499756</v>
      </c>
      <c r="H1299" s="9">
        <f t="shared" si="39"/>
        <v>-147529936.44000053</v>
      </c>
    </row>
    <row r="1300" spans="1:8" ht="16" x14ac:dyDescent="0.2">
      <c r="A1300" s="10">
        <v>2940000</v>
      </c>
      <c r="B1300" s="5">
        <v>4190100</v>
      </c>
      <c r="C1300" s="11" t="s">
        <v>1258</v>
      </c>
      <c r="D1300" s="7">
        <v>-4050000</v>
      </c>
      <c r="E1300" s="7">
        <v>0</v>
      </c>
      <c r="F1300" s="7">
        <v>0</v>
      </c>
      <c r="G1300" s="8">
        <f t="shared" si="38"/>
        <v>0</v>
      </c>
      <c r="H1300" s="9">
        <f t="shared" si="39"/>
        <v>-4050000</v>
      </c>
    </row>
    <row r="1301" spans="1:8" ht="16" x14ac:dyDescent="0.2">
      <c r="A1301" s="10">
        <v>2941000</v>
      </c>
      <c r="B1301" s="5">
        <v>4190200</v>
      </c>
      <c r="C1301" s="11" t="s">
        <v>1259</v>
      </c>
      <c r="D1301" s="7">
        <v>-601557909</v>
      </c>
      <c r="E1301" s="7">
        <v>0</v>
      </c>
      <c r="F1301" s="7">
        <v>0</v>
      </c>
      <c r="G1301" s="8">
        <f t="shared" si="38"/>
        <v>0</v>
      </c>
      <c r="H1301" s="9">
        <f t="shared" si="39"/>
        <v>-601557909</v>
      </c>
    </row>
    <row r="1302" spans="1:8" ht="16" x14ac:dyDescent="0.2">
      <c r="A1302" s="10">
        <v>2950000</v>
      </c>
      <c r="B1302" s="5">
        <v>1550010</v>
      </c>
      <c r="C1302" s="11" t="s">
        <v>1260</v>
      </c>
      <c r="D1302" s="7">
        <v>0</v>
      </c>
      <c r="E1302" s="7">
        <v>0</v>
      </c>
      <c r="F1302" s="7">
        <v>0</v>
      </c>
      <c r="G1302" s="8">
        <f t="shared" si="38"/>
        <v>0</v>
      </c>
      <c r="H1302" s="9">
        <f t="shared" si="39"/>
        <v>0</v>
      </c>
    </row>
    <row r="1303" spans="1:8" ht="16" x14ac:dyDescent="0.2">
      <c r="A1303" s="10">
        <v>2960000</v>
      </c>
      <c r="B1303" s="5">
        <v>2690000</v>
      </c>
      <c r="C1303" s="11" t="s">
        <v>1261</v>
      </c>
      <c r="D1303" s="7">
        <v>0</v>
      </c>
      <c r="E1303" s="7">
        <v>0</v>
      </c>
      <c r="F1303" s="7">
        <v>0</v>
      </c>
      <c r="G1303" s="8">
        <f t="shared" si="38"/>
        <v>0</v>
      </c>
      <c r="H1303" s="9">
        <f t="shared" si="39"/>
        <v>0</v>
      </c>
    </row>
    <row r="1304" spans="1:8" ht="16" x14ac:dyDescent="0.2">
      <c r="A1304" s="10">
        <v>2990500</v>
      </c>
      <c r="B1304" s="5">
        <v>1556050</v>
      </c>
      <c r="C1304" s="11" t="s">
        <v>1262</v>
      </c>
      <c r="D1304" s="7">
        <v>-194062016</v>
      </c>
      <c r="E1304" s="7">
        <v>0</v>
      </c>
      <c r="F1304" s="7">
        <v>0</v>
      </c>
      <c r="G1304" s="8">
        <f t="shared" si="38"/>
        <v>0</v>
      </c>
      <c r="H1304" s="9">
        <f t="shared" si="39"/>
        <v>-194062016</v>
      </c>
    </row>
    <row r="1305" spans="1:8" ht="16" x14ac:dyDescent="0.2">
      <c r="A1305" s="10">
        <v>2990600</v>
      </c>
      <c r="B1305" s="5">
        <v>1556060</v>
      </c>
      <c r="C1305" s="11" t="s">
        <v>1263</v>
      </c>
      <c r="D1305" s="7">
        <v>0</v>
      </c>
      <c r="E1305" s="7">
        <v>0</v>
      </c>
      <c r="F1305" s="7">
        <v>0</v>
      </c>
      <c r="G1305" s="8">
        <f t="shared" si="38"/>
        <v>0</v>
      </c>
      <c r="H1305" s="9">
        <f t="shared" si="39"/>
        <v>0</v>
      </c>
    </row>
    <row r="1306" spans="1:8" ht="16" x14ac:dyDescent="0.2">
      <c r="A1306" s="10">
        <v>3010100</v>
      </c>
      <c r="B1306" s="5">
        <v>7010001</v>
      </c>
      <c r="C1306" s="11" t="s">
        <v>1264</v>
      </c>
      <c r="D1306" s="7">
        <v>0</v>
      </c>
      <c r="E1306" s="7">
        <v>0</v>
      </c>
      <c r="F1306" s="7">
        <v>0</v>
      </c>
      <c r="G1306" s="8">
        <f t="shared" si="38"/>
        <v>0</v>
      </c>
      <c r="H1306" s="9">
        <f t="shared" si="39"/>
        <v>0</v>
      </c>
    </row>
    <row r="1307" spans="1:8" ht="16" x14ac:dyDescent="0.2">
      <c r="A1307" s="10">
        <v>3011600</v>
      </c>
      <c r="B1307" s="5">
        <v>7010010</v>
      </c>
      <c r="C1307" s="11" t="s">
        <v>1265</v>
      </c>
      <c r="D1307" s="7">
        <v>0</v>
      </c>
      <c r="E1307" s="7">
        <v>0</v>
      </c>
      <c r="F1307" s="7">
        <v>0</v>
      </c>
      <c r="G1307" s="8">
        <f t="shared" si="38"/>
        <v>0</v>
      </c>
      <c r="H1307" s="9">
        <f t="shared" si="39"/>
        <v>0</v>
      </c>
    </row>
    <row r="1308" spans="1:8" ht="16" x14ac:dyDescent="0.2">
      <c r="A1308" s="10">
        <v>3012400</v>
      </c>
      <c r="B1308" s="5">
        <v>0</v>
      </c>
      <c r="C1308" s="11" t="s">
        <v>1266</v>
      </c>
      <c r="D1308" s="7">
        <v>0</v>
      </c>
      <c r="E1308" s="7">
        <v>0</v>
      </c>
      <c r="F1308" s="7">
        <v>0</v>
      </c>
      <c r="G1308" s="8">
        <f t="shared" si="38"/>
        <v>0</v>
      </c>
      <c r="H1308" s="9">
        <f t="shared" si="39"/>
        <v>0</v>
      </c>
    </row>
    <row r="1309" spans="1:8" ht="16" x14ac:dyDescent="0.2">
      <c r="A1309" s="10">
        <v>3012401</v>
      </c>
      <c r="B1309" s="5">
        <v>7010430</v>
      </c>
      <c r="C1309" s="11" t="s">
        <v>1267</v>
      </c>
      <c r="D1309" s="7">
        <v>0</v>
      </c>
      <c r="E1309" s="7">
        <v>1702500</v>
      </c>
      <c r="F1309" s="7">
        <v>54750357</v>
      </c>
      <c r="G1309" s="8">
        <f t="shared" si="38"/>
        <v>-53047857</v>
      </c>
      <c r="H1309" s="9">
        <f t="shared" si="39"/>
        <v>-53047857</v>
      </c>
    </row>
    <row r="1310" spans="1:8" ht="16" x14ac:dyDescent="0.2">
      <c r="A1310" s="10">
        <v>3013100</v>
      </c>
      <c r="B1310" s="5">
        <v>7010020</v>
      </c>
      <c r="C1310" s="11" t="s">
        <v>1268</v>
      </c>
      <c r="D1310" s="7">
        <v>0</v>
      </c>
      <c r="E1310" s="7">
        <v>0</v>
      </c>
      <c r="F1310" s="7">
        <v>0</v>
      </c>
      <c r="G1310" s="8">
        <f t="shared" si="38"/>
        <v>0</v>
      </c>
      <c r="H1310" s="9">
        <f t="shared" si="39"/>
        <v>0</v>
      </c>
    </row>
    <row r="1311" spans="1:8" ht="16" x14ac:dyDescent="0.2">
      <c r="A1311" s="10">
        <v>3013101</v>
      </c>
      <c r="B1311" s="5">
        <v>7010030</v>
      </c>
      <c r="C1311" s="11" t="s">
        <v>1269</v>
      </c>
      <c r="D1311" s="7">
        <v>0</v>
      </c>
      <c r="E1311" s="7">
        <v>311345</v>
      </c>
      <c r="F1311" s="7">
        <v>10000</v>
      </c>
      <c r="G1311" s="8">
        <f t="shared" si="38"/>
        <v>301345</v>
      </c>
      <c r="H1311" s="9">
        <f t="shared" si="39"/>
        <v>301345</v>
      </c>
    </row>
    <row r="1312" spans="1:8" ht="16" x14ac:dyDescent="0.2">
      <c r="A1312" s="10">
        <v>3013102</v>
      </c>
      <c r="B1312" s="5">
        <v>7010040</v>
      </c>
      <c r="C1312" s="11" t="s">
        <v>1270</v>
      </c>
      <c r="D1312" s="7">
        <v>0</v>
      </c>
      <c r="E1312" s="7">
        <v>0</v>
      </c>
      <c r="F1312" s="7">
        <v>0</v>
      </c>
      <c r="G1312" s="8">
        <f t="shared" si="38"/>
        <v>0</v>
      </c>
      <c r="H1312" s="9">
        <f t="shared" si="39"/>
        <v>0</v>
      </c>
    </row>
    <row r="1313" spans="1:8" ht="16" x14ac:dyDescent="0.2">
      <c r="A1313" s="10">
        <v>3014400</v>
      </c>
      <c r="B1313" s="5">
        <v>0</v>
      </c>
      <c r="C1313" s="11" t="s">
        <v>1271</v>
      </c>
      <c r="D1313" s="7">
        <v>0</v>
      </c>
      <c r="E1313" s="7">
        <v>0</v>
      </c>
      <c r="F1313" s="7">
        <v>0</v>
      </c>
      <c r="G1313" s="8">
        <f t="shared" si="38"/>
        <v>0</v>
      </c>
      <c r="H1313" s="9">
        <f t="shared" si="39"/>
        <v>0</v>
      </c>
    </row>
    <row r="1314" spans="1:8" ht="16" x14ac:dyDescent="0.2">
      <c r="A1314" s="10">
        <v>3015100</v>
      </c>
      <c r="B1314" s="5">
        <v>7010050</v>
      </c>
      <c r="C1314" s="11" t="s">
        <v>1272</v>
      </c>
      <c r="D1314" s="7">
        <v>0</v>
      </c>
      <c r="E1314" s="7">
        <v>31257081.010000002</v>
      </c>
      <c r="F1314" s="7">
        <v>657307500.13999999</v>
      </c>
      <c r="G1314" s="8">
        <f t="shared" si="38"/>
        <v>-626050419.13</v>
      </c>
      <c r="H1314" s="9">
        <f t="shared" si="39"/>
        <v>-626050419.13</v>
      </c>
    </row>
    <row r="1315" spans="1:8" ht="16" x14ac:dyDescent="0.2">
      <c r="A1315" s="10">
        <v>3015101</v>
      </c>
      <c r="B1315" s="5">
        <v>7010060</v>
      </c>
      <c r="C1315" s="11" t="s">
        <v>1273</v>
      </c>
      <c r="D1315" s="7">
        <v>0</v>
      </c>
      <c r="E1315" s="7">
        <v>0</v>
      </c>
      <c r="F1315" s="7">
        <v>0</v>
      </c>
      <c r="G1315" s="8">
        <f t="shared" si="38"/>
        <v>0</v>
      </c>
      <c r="H1315" s="9">
        <f t="shared" si="39"/>
        <v>0</v>
      </c>
    </row>
    <row r="1316" spans="1:8" ht="16" x14ac:dyDescent="0.2">
      <c r="A1316" s="10">
        <v>3015102</v>
      </c>
      <c r="B1316" s="5">
        <v>7010070</v>
      </c>
      <c r="C1316" s="11" t="s">
        <v>1274</v>
      </c>
      <c r="D1316" s="7">
        <v>0</v>
      </c>
      <c r="E1316" s="7">
        <v>0</v>
      </c>
      <c r="F1316" s="7">
        <v>0</v>
      </c>
      <c r="G1316" s="8">
        <f t="shared" si="38"/>
        <v>0</v>
      </c>
      <c r="H1316" s="9">
        <f t="shared" si="39"/>
        <v>0</v>
      </c>
    </row>
    <row r="1317" spans="1:8" ht="16" x14ac:dyDescent="0.2">
      <c r="A1317" s="10">
        <v>3015103</v>
      </c>
      <c r="B1317" s="5">
        <v>7010080</v>
      </c>
      <c r="C1317" s="11" t="s">
        <v>1275</v>
      </c>
      <c r="D1317" s="7">
        <v>0</v>
      </c>
      <c r="E1317" s="7">
        <v>136500</v>
      </c>
      <c r="F1317" s="7">
        <v>442029</v>
      </c>
      <c r="G1317" s="8">
        <f t="shared" si="38"/>
        <v>-305529</v>
      </c>
      <c r="H1317" s="9">
        <f t="shared" si="39"/>
        <v>-305529</v>
      </c>
    </row>
    <row r="1318" spans="1:8" ht="16" x14ac:dyDescent="0.2">
      <c r="A1318" s="10">
        <v>3015104</v>
      </c>
      <c r="B1318" s="5">
        <v>7010090</v>
      </c>
      <c r="C1318" s="11" t="s">
        <v>1276</v>
      </c>
      <c r="D1318" s="7">
        <v>0</v>
      </c>
      <c r="E1318" s="7">
        <v>30329008</v>
      </c>
      <c r="F1318" s="7">
        <v>1206939879</v>
      </c>
      <c r="G1318" s="8">
        <f t="shared" si="38"/>
        <v>-1176610871</v>
      </c>
      <c r="H1318" s="9">
        <f t="shared" si="39"/>
        <v>-1176610871</v>
      </c>
    </row>
    <row r="1319" spans="1:8" ht="16" x14ac:dyDescent="0.2">
      <c r="A1319" s="10">
        <v>3015105</v>
      </c>
      <c r="B1319" s="5">
        <v>7010100</v>
      </c>
      <c r="C1319" s="11" t="s">
        <v>1277</v>
      </c>
      <c r="D1319" s="7">
        <v>0</v>
      </c>
      <c r="E1319" s="7">
        <v>333024</v>
      </c>
      <c r="F1319" s="7">
        <v>132471</v>
      </c>
      <c r="G1319" s="8">
        <f t="shared" si="38"/>
        <v>200553</v>
      </c>
      <c r="H1319" s="9">
        <f t="shared" si="39"/>
        <v>200553</v>
      </c>
    </row>
    <row r="1320" spans="1:8" ht="16" x14ac:dyDescent="0.2">
      <c r="A1320" s="10">
        <v>3015106</v>
      </c>
      <c r="B1320" s="5">
        <v>7010110</v>
      </c>
      <c r="C1320" s="11" t="s">
        <v>1278</v>
      </c>
      <c r="D1320" s="7">
        <v>0</v>
      </c>
      <c r="E1320" s="7">
        <v>0</v>
      </c>
      <c r="F1320" s="7">
        <v>0</v>
      </c>
      <c r="G1320" s="8">
        <f t="shared" si="38"/>
        <v>0</v>
      </c>
      <c r="H1320" s="9">
        <f t="shared" si="39"/>
        <v>0</v>
      </c>
    </row>
    <row r="1321" spans="1:8" ht="16" x14ac:dyDescent="0.2">
      <c r="A1321" s="10">
        <v>3015107</v>
      </c>
      <c r="B1321" s="5">
        <v>7010120</v>
      </c>
      <c r="C1321" s="11" t="s">
        <v>1279</v>
      </c>
      <c r="D1321" s="7">
        <v>0</v>
      </c>
      <c r="E1321" s="7">
        <v>0</v>
      </c>
      <c r="F1321" s="7">
        <v>24000</v>
      </c>
      <c r="G1321" s="8">
        <f t="shared" si="38"/>
        <v>-24000</v>
      </c>
      <c r="H1321" s="9">
        <f t="shared" si="39"/>
        <v>-24000</v>
      </c>
    </row>
    <row r="1322" spans="1:8" ht="16" x14ac:dyDescent="0.2">
      <c r="A1322" s="10">
        <v>3015108</v>
      </c>
      <c r="B1322" s="5">
        <v>7010130</v>
      </c>
      <c r="C1322" s="11" t="s">
        <v>1280</v>
      </c>
      <c r="D1322" s="7">
        <v>0</v>
      </c>
      <c r="E1322" s="7">
        <v>0</v>
      </c>
      <c r="F1322" s="7">
        <v>0</v>
      </c>
      <c r="G1322" s="8">
        <f t="shared" si="38"/>
        <v>0</v>
      </c>
      <c r="H1322" s="9">
        <f t="shared" si="39"/>
        <v>0</v>
      </c>
    </row>
    <row r="1323" spans="1:8" ht="16" x14ac:dyDescent="0.2">
      <c r="A1323" s="10">
        <v>3015109</v>
      </c>
      <c r="B1323" s="5">
        <v>7010140</v>
      </c>
      <c r="C1323" s="11" t="s">
        <v>1281</v>
      </c>
      <c r="D1323" s="7">
        <v>0</v>
      </c>
      <c r="E1323" s="7">
        <v>0</v>
      </c>
      <c r="F1323" s="7">
        <v>0</v>
      </c>
      <c r="G1323" s="8">
        <f t="shared" si="38"/>
        <v>0</v>
      </c>
      <c r="H1323" s="9">
        <f t="shared" si="39"/>
        <v>0</v>
      </c>
    </row>
    <row r="1324" spans="1:8" ht="16" x14ac:dyDescent="0.2">
      <c r="A1324" s="10">
        <v>3015110</v>
      </c>
      <c r="B1324" s="5">
        <v>7010150</v>
      </c>
      <c r="C1324" s="11" t="s">
        <v>1282</v>
      </c>
      <c r="D1324" s="7">
        <v>0</v>
      </c>
      <c r="E1324" s="7">
        <v>0</v>
      </c>
      <c r="F1324" s="7">
        <v>0</v>
      </c>
      <c r="G1324" s="8">
        <f t="shared" ref="G1324:G1389" si="40">E1324-F1324</f>
        <v>0</v>
      </c>
      <c r="H1324" s="9">
        <f t="shared" ref="H1324:H1389" si="41">D1324+G1324</f>
        <v>0</v>
      </c>
    </row>
    <row r="1325" spans="1:8" ht="16" x14ac:dyDescent="0.2">
      <c r="A1325" s="10">
        <v>3015111</v>
      </c>
      <c r="B1325" s="5">
        <v>7010160</v>
      </c>
      <c r="C1325" s="11" t="s">
        <v>1283</v>
      </c>
      <c r="D1325" s="7">
        <v>0</v>
      </c>
      <c r="E1325" s="7">
        <v>3604928</v>
      </c>
      <c r="F1325" s="7">
        <v>145489164</v>
      </c>
      <c r="G1325" s="8">
        <f t="shared" si="40"/>
        <v>-141884236</v>
      </c>
      <c r="H1325" s="9">
        <f t="shared" si="41"/>
        <v>-141884236</v>
      </c>
    </row>
    <row r="1326" spans="1:8" ht="16" x14ac:dyDescent="0.2">
      <c r="A1326" s="10">
        <v>3015112</v>
      </c>
      <c r="B1326" s="5">
        <v>7010170</v>
      </c>
      <c r="C1326" s="11" t="s">
        <v>1284</v>
      </c>
      <c r="D1326" s="7">
        <v>0</v>
      </c>
      <c r="E1326" s="7">
        <v>0</v>
      </c>
      <c r="F1326" s="7">
        <v>0</v>
      </c>
      <c r="G1326" s="8">
        <f t="shared" si="40"/>
        <v>0</v>
      </c>
      <c r="H1326" s="9">
        <f t="shared" si="41"/>
        <v>0</v>
      </c>
    </row>
    <row r="1327" spans="1:8" ht="16" x14ac:dyDescent="0.2">
      <c r="A1327" s="10">
        <v>3015113</v>
      </c>
      <c r="B1327" s="5">
        <v>0</v>
      </c>
      <c r="C1327" s="11" t="s">
        <v>1285</v>
      </c>
      <c r="D1327" s="7">
        <v>0</v>
      </c>
      <c r="E1327" s="7">
        <v>0</v>
      </c>
      <c r="F1327" s="7">
        <v>0</v>
      </c>
      <c r="G1327" s="8">
        <f t="shared" si="40"/>
        <v>0</v>
      </c>
      <c r="H1327" s="9">
        <f t="shared" si="41"/>
        <v>0</v>
      </c>
    </row>
    <row r="1328" spans="1:8" ht="16" x14ac:dyDescent="0.2">
      <c r="A1328" s="10">
        <v>3016101</v>
      </c>
      <c r="B1328" s="5">
        <v>7010600</v>
      </c>
      <c r="C1328" s="11" t="s">
        <v>1286</v>
      </c>
      <c r="D1328" s="7">
        <v>0</v>
      </c>
      <c r="E1328" s="7">
        <v>16091968</v>
      </c>
      <c r="F1328" s="7">
        <v>16575585</v>
      </c>
      <c r="G1328" s="8">
        <f t="shared" si="40"/>
        <v>-483617</v>
      </c>
      <c r="H1328" s="9">
        <f t="shared" si="41"/>
        <v>-483617</v>
      </c>
    </row>
    <row r="1329" spans="1:8" ht="16" x14ac:dyDescent="0.2">
      <c r="A1329" s="10">
        <v>3016102</v>
      </c>
      <c r="B1329" s="5">
        <v>7010602</v>
      </c>
      <c r="C1329" s="11" t="s">
        <v>1287</v>
      </c>
      <c r="D1329" s="7">
        <v>0</v>
      </c>
      <c r="E1329" s="7">
        <v>10365863</v>
      </c>
      <c r="F1329" s="7">
        <v>158835686</v>
      </c>
      <c r="G1329" s="8">
        <f t="shared" si="40"/>
        <v>-148469823</v>
      </c>
      <c r="H1329" s="9">
        <f t="shared" si="41"/>
        <v>-148469823</v>
      </c>
    </row>
    <row r="1330" spans="1:8" ht="16" x14ac:dyDescent="0.2">
      <c r="A1330" s="10">
        <v>3016103</v>
      </c>
      <c r="B1330" s="5">
        <v>7010603</v>
      </c>
      <c r="C1330" s="11" t="s">
        <v>1288</v>
      </c>
      <c r="D1330" s="7">
        <v>0</v>
      </c>
      <c r="E1330" s="7">
        <v>2084717</v>
      </c>
      <c r="F1330" s="7">
        <v>92225118</v>
      </c>
      <c r="G1330" s="8">
        <f t="shared" si="40"/>
        <v>-90140401</v>
      </c>
      <c r="H1330" s="9">
        <f t="shared" si="41"/>
        <v>-90140401</v>
      </c>
    </row>
    <row r="1331" spans="1:8" ht="16" x14ac:dyDescent="0.2">
      <c r="A1331" s="10">
        <v>3016104</v>
      </c>
      <c r="B1331" s="5">
        <v>0</v>
      </c>
      <c r="C1331" s="11" t="s">
        <v>1289</v>
      </c>
      <c r="D1331" s="7">
        <v>0</v>
      </c>
      <c r="E1331" s="7">
        <v>0</v>
      </c>
      <c r="F1331" s="7">
        <v>0</v>
      </c>
      <c r="G1331" s="8">
        <f t="shared" si="40"/>
        <v>0</v>
      </c>
      <c r="H1331" s="9">
        <f t="shared" si="41"/>
        <v>0</v>
      </c>
    </row>
    <row r="1332" spans="1:8" ht="16" x14ac:dyDescent="0.2">
      <c r="A1332" s="10">
        <v>3016105</v>
      </c>
      <c r="B1332" s="5">
        <v>7010605</v>
      </c>
      <c r="C1332" s="11" t="s">
        <v>1290</v>
      </c>
      <c r="D1332" s="7">
        <v>0</v>
      </c>
      <c r="E1332" s="7">
        <v>0</v>
      </c>
      <c r="F1332" s="7">
        <v>0</v>
      </c>
      <c r="G1332" s="8">
        <f t="shared" si="40"/>
        <v>0</v>
      </c>
      <c r="H1332" s="9">
        <f t="shared" si="41"/>
        <v>0</v>
      </c>
    </row>
    <row r="1333" spans="1:8" ht="16" x14ac:dyDescent="0.2">
      <c r="A1333" s="10">
        <v>3016106</v>
      </c>
      <c r="B1333" s="5">
        <v>7010606</v>
      </c>
      <c r="C1333" s="11" t="s">
        <v>1291</v>
      </c>
      <c r="D1333" s="7">
        <v>0</v>
      </c>
      <c r="E1333" s="7">
        <v>91800000</v>
      </c>
      <c r="F1333" s="7">
        <v>207000000</v>
      </c>
      <c r="G1333" s="8">
        <f t="shared" si="40"/>
        <v>-115200000</v>
      </c>
      <c r="H1333" s="9">
        <f t="shared" si="41"/>
        <v>-115200000</v>
      </c>
    </row>
    <row r="1334" spans="1:8" ht="16" x14ac:dyDescent="0.2">
      <c r="A1334" s="10">
        <v>3016201</v>
      </c>
      <c r="B1334" s="5">
        <v>7010700</v>
      </c>
      <c r="C1334" s="11" t="s">
        <v>1292</v>
      </c>
      <c r="D1334" s="7">
        <v>0</v>
      </c>
      <c r="E1334" s="7">
        <v>0</v>
      </c>
      <c r="F1334" s="7">
        <v>0</v>
      </c>
      <c r="G1334" s="8">
        <f t="shared" si="40"/>
        <v>0</v>
      </c>
      <c r="H1334" s="9">
        <f t="shared" si="41"/>
        <v>0</v>
      </c>
    </row>
    <row r="1335" spans="1:8" ht="16" x14ac:dyDescent="0.2">
      <c r="A1335" s="10">
        <v>3016202</v>
      </c>
      <c r="B1335" s="5">
        <v>7010800</v>
      </c>
      <c r="C1335" s="11" t="s">
        <v>1293</v>
      </c>
      <c r="D1335" s="7">
        <v>0</v>
      </c>
      <c r="E1335" s="7">
        <v>0</v>
      </c>
      <c r="F1335" s="7">
        <v>0</v>
      </c>
      <c r="G1335" s="8">
        <f t="shared" si="40"/>
        <v>0</v>
      </c>
      <c r="H1335" s="9">
        <f t="shared" si="41"/>
        <v>0</v>
      </c>
    </row>
    <row r="1336" spans="1:8" ht="16" x14ac:dyDescent="0.2">
      <c r="A1336" s="10">
        <v>3016203</v>
      </c>
      <c r="B1336" s="5">
        <v>7010900</v>
      </c>
      <c r="C1336" s="11" t="s">
        <v>1294</v>
      </c>
      <c r="D1336" s="7">
        <v>0</v>
      </c>
      <c r="E1336" s="7">
        <v>0</v>
      </c>
      <c r="F1336" s="7">
        <v>0</v>
      </c>
      <c r="G1336" s="8">
        <f t="shared" si="40"/>
        <v>0</v>
      </c>
      <c r="H1336" s="9">
        <f t="shared" si="41"/>
        <v>0</v>
      </c>
    </row>
    <row r="1337" spans="1:8" ht="16" x14ac:dyDescent="0.2">
      <c r="A1337" s="10">
        <v>3016204</v>
      </c>
      <c r="B1337" s="5">
        <v>7011100</v>
      </c>
      <c r="C1337" s="11" t="s">
        <v>1295</v>
      </c>
      <c r="D1337" s="7">
        <v>0</v>
      </c>
      <c r="E1337" s="7">
        <v>0</v>
      </c>
      <c r="F1337" s="7">
        <v>0</v>
      </c>
      <c r="G1337" s="8">
        <f t="shared" si="40"/>
        <v>0</v>
      </c>
      <c r="H1337" s="9">
        <f t="shared" si="41"/>
        <v>0</v>
      </c>
    </row>
    <row r="1338" spans="1:8" ht="16" x14ac:dyDescent="0.2">
      <c r="A1338" s="10">
        <v>3016205</v>
      </c>
      <c r="B1338" s="5">
        <v>7010105</v>
      </c>
      <c r="C1338" s="11" t="s">
        <v>1296</v>
      </c>
      <c r="D1338" s="7">
        <v>0</v>
      </c>
      <c r="E1338" s="7">
        <v>0</v>
      </c>
      <c r="F1338" s="7">
        <v>0</v>
      </c>
      <c r="G1338" s="8">
        <f t="shared" si="40"/>
        <v>0</v>
      </c>
      <c r="H1338" s="9">
        <f t="shared" si="41"/>
        <v>0</v>
      </c>
    </row>
    <row r="1339" spans="1:8" ht="16" x14ac:dyDescent="0.2">
      <c r="A1339" s="10">
        <v>3016206</v>
      </c>
      <c r="B1339" s="5">
        <v>7010306</v>
      </c>
      <c r="C1339" s="11" t="s">
        <v>1297</v>
      </c>
      <c r="D1339" s="7">
        <v>0</v>
      </c>
      <c r="E1339" s="7">
        <v>850000</v>
      </c>
      <c r="F1339" s="7">
        <v>2293784</v>
      </c>
      <c r="G1339" s="8">
        <f t="shared" si="40"/>
        <v>-1443784</v>
      </c>
      <c r="H1339" s="9">
        <f t="shared" si="41"/>
        <v>-1443784</v>
      </c>
    </row>
    <row r="1340" spans="1:8" ht="16" x14ac:dyDescent="0.2">
      <c r="A1340" s="10">
        <v>3016207</v>
      </c>
      <c r="B1340" s="5">
        <v>7010307</v>
      </c>
      <c r="C1340" s="11" t="s">
        <v>1298</v>
      </c>
      <c r="D1340" s="7">
        <v>0</v>
      </c>
      <c r="E1340" s="7">
        <v>28529987</v>
      </c>
      <c r="F1340" s="7">
        <v>1542275345</v>
      </c>
      <c r="G1340" s="8">
        <f t="shared" si="40"/>
        <v>-1513745358</v>
      </c>
      <c r="H1340" s="9">
        <f t="shared" si="41"/>
        <v>-1513745358</v>
      </c>
    </row>
    <row r="1341" spans="1:8" ht="16" x14ac:dyDescent="0.2">
      <c r="A1341" s="10">
        <v>3016208</v>
      </c>
      <c r="B1341" s="5">
        <v>7010308</v>
      </c>
      <c r="C1341" s="11" t="s">
        <v>1299</v>
      </c>
      <c r="D1341" s="7">
        <v>0</v>
      </c>
      <c r="E1341" s="7">
        <v>21100676</v>
      </c>
      <c r="F1341" s="7">
        <v>829260761</v>
      </c>
      <c r="G1341" s="8">
        <f t="shared" si="40"/>
        <v>-808160085</v>
      </c>
      <c r="H1341" s="9">
        <f t="shared" si="41"/>
        <v>-808160085</v>
      </c>
    </row>
    <row r="1342" spans="1:8" ht="16" x14ac:dyDescent="0.2">
      <c r="A1342" s="10">
        <v>3016209</v>
      </c>
      <c r="B1342" s="5">
        <v>7010309</v>
      </c>
      <c r="C1342" s="11" t="s">
        <v>1300</v>
      </c>
      <c r="D1342" s="7">
        <v>0</v>
      </c>
      <c r="E1342" s="7">
        <v>0</v>
      </c>
      <c r="F1342" s="7">
        <v>0</v>
      </c>
      <c r="G1342" s="8">
        <f t="shared" si="40"/>
        <v>0</v>
      </c>
      <c r="H1342" s="9">
        <f t="shared" si="41"/>
        <v>0</v>
      </c>
    </row>
    <row r="1343" spans="1:8" ht="16" x14ac:dyDescent="0.2">
      <c r="A1343" s="47">
        <v>3016210</v>
      </c>
      <c r="B1343" s="5">
        <v>7010310</v>
      </c>
      <c r="C1343" s="48" t="s">
        <v>1301</v>
      </c>
      <c r="D1343" s="7">
        <v>0</v>
      </c>
      <c r="E1343" s="7">
        <v>0</v>
      </c>
      <c r="F1343" s="7">
        <v>0</v>
      </c>
      <c r="G1343" s="8">
        <f t="shared" si="40"/>
        <v>0</v>
      </c>
      <c r="H1343" s="9">
        <f t="shared" si="41"/>
        <v>0</v>
      </c>
    </row>
    <row r="1344" spans="1:8" ht="16" x14ac:dyDescent="0.2">
      <c r="A1344" s="49">
        <v>3016211</v>
      </c>
      <c r="B1344" s="52">
        <v>7010311</v>
      </c>
      <c r="C1344" s="48" t="s">
        <v>1302</v>
      </c>
      <c r="D1344" s="7">
        <v>0</v>
      </c>
      <c r="E1344" s="7">
        <v>0</v>
      </c>
      <c r="F1344" s="7">
        <v>0</v>
      </c>
      <c r="G1344" s="8">
        <f t="shared" si="40"/>
        <v>0</v>
      </c>
      <c r="H1344" s="9">
        <f t="shared" si="41"/>
        <v>0</v>
      </c>
    </row>
    <row r="1345" spans="1:8" ht="16" x14ac:dyDescent="0.2">
      <c r="A1345" s="10">
        <v>3017500</v>
      </c>
      <c r="B1345" s="5">
        <v>7010180</v>
      </c>
      <c r="C1345" s="11" t="s">
        <v>1303</v>
      </c>
      <c r="D1345" s="7">
        <v>0</v>
      </c>
      <c r="E1345" s="7">
        <v>348769015.69999999</v>
      </c>
      <c r="F1345" s="7">
        <v>199986005.03999999</v>
      </c>
      <c r="G1345" s="8">
        <f t="shared" si="40"/>
        <v>148783010.66</v>
      </c>
      <c r="H1345" s="9">
        <f t="shared" si="41"/>
        <v>148783010.66</v>
      </c>
    </row>
    <row r="1346" spans="1:8" ht="16" x14ac:dyDescent="0.2">
      <c r="A1346" s="10">
        <v>3017501</v>
      </c>
      <c r="B1346" s="5">
        <v>7010181</v>
      </c>
      <c r="C1346" s="11" t="s">
        <v>1304</v>
      </c>
      <c r="D1346" s="7">
        <v>0</v>
      </c>
      <c r="E1346" s="7">
        <v>0</v>
      </c>
      <c r="F1346" s="7">
        <v>0</v>
      </c>
      <c r="G1346" s="8">
        <f t="shared" si="40"/>
        <v>0</v>
      </c>
      <c r="H1346" s="9">
        <f t="shared" si="41"/>
        <v>0</v>
      </c>
    </row>
    <row r="1347" spans="1:8" ht="16" x14ac:dyDescent="0.2">
      <c r="A1347" s="10">
        <v>3017502</v>
      </c>
      <c r="B1347" s="5">
        <v>7010182</v>
      </c>
      <c r="C1347" s="11" t="s">
        <v>1305</v>
      </c>
      <c r="D1347" s="7">
        <v>0</v>
      </c>
      <c r="E1347" s="7">
        <v>0</v>
      </c>
      <c r="F1347" s="7">
        <v>0</v>
      </c>
      <c r="G1347" s="8">
        <f t="shared" si="40"/>
        <v>0</v>
      </c>
      <c r="H1347" s="9">
        <f t="shared" si="41"/>
        <v>0</v>
      </c>
    </row>
    <row r="1348" spans="1:8" ht="16" x14ac:dyDescent="0.2">
      <c r="A1348" s="10">
        <v>3017503</v>
      </c>
      <c r="B1348" s="52">
        <v>7010183</v>
      </c>
      <c r="C1348" s="48" t="s">
        <v>1306</v>
      </c>
      <c r="D1348" s="7">
        <v>0</v>
      </c>
      <c r="E1348" s="7">
        <v>0</v>
      </c>
      <c r="F1348" s="7">
        <v>0</v>
      </c>
      <c r="G1348" s="8">
        <f t="shared" si="40"/>
        <v>0</v>
      </c>
      <c r="H1348" s="9">
        <f t="shared" si="41"/>
        <v>0</v>
      </c>
    </row>
    <row r="1349" spans="1:8" ht="16" x14ac:dyDescent="0.2">
      <c r="A1349" s="10">
        <v>3018000</v>
      </c>
      <c r="B1349" s="5">
        <v>7010190</v>
      </c>
      <c r="C1349" s="11" t="s">
        <v>1307</v>
      </c>
      <c r="D1349" s="7">
        <v>0</v>
      </c>
      <c r="E1349" s="7">
        <v>59928</v>
      </c>
      <c r="F1349" s="7">
        <v>2802723.8</v>
      </c>
      <c r="G1349" s="8">
        <f t="shared" si="40"/>
        <v>-2742795.8</v>
      </c>
      <c r="H1349" s="9">
        <f t="shared" si="41"/>
        <v>-2742795.8</v>
      </c>
    </row>
    <row r="1350" spans="1:8" ht="16" x14ac:dyDescent="0.2">
      <c r="A1350" s="10">
        <v>3018400</v>
      </c>
      <c r="B1350" s="5">
        <v>700</v>
      </c>
      <c r="C1350" s="11" t="s">
        <v>1308</v>
      </c>
      <c r="D1350" s="7">
        <v>0</v>
      </c>
      <c r="E1350" s="7">
        <v>0</v>
      </c>
      <c r="F1350" s="7">
        <v>1011945</v>
      </c>
      <c r="G1350" s="8">
        <f t="shared" si="40"/>
        <v>-1011945</v>
      </c>
      <c r="H1350" s="9">
        <f t="shared" si="41"/>
        <v>-1011945</v>
      </c>
    </row>
    <row r="1351" spans="1:8" ht="16" x14ac:dyDescent="0.2">
      <c r="A1351" s="10">
        <v>3019000</v>
      </c>
      <c r="B1351" s="5">
        <v>7010200</v>
      </c>
      <c r="C1351" s="11" t="s">
        <v>1309</v>
      </c>
      <c r="D1351" s="7">
        <v>0</v>
      </c>
      <c r="E1351" s="7">
        <v>17435277</v>
      </c>
      <c r="F1351" s="7">
        <v>203404798.63999999</v>
      </c>
      <c r="G1351" s="8">
        <f t="shared" si="40"/>
        <v>-185969521.63999999</v>
      </c>
      <c r="H1351" s="9">
        <f t="shared" si="41"/>
        <v>-185969521.63999999</v>
      </c>
    </row>
    <row r="1352" spans="1:8" ht="16" x14ac:dyDescent="0.2">
      <c r="A1352" s="10">
        <v>3019100</v>
      </c>
      <c r="B1352" s="5">
        <v>7010002</v>
      </c>
      <c r="C1352" s="11" t="s">
        <v>1310</v>
      </c>
      <c r="D1352" s="7">
        <v>0</v>
      </c>
      <c r="E1352" s="7">
        <v>0</v>
      </c>
      <c r="F1352" s="7">
        <v>0</v>
      </c>
      <c r="G1352" s="8">
        <f t="shared" si="40"/>
        <v>0</v>
      </c>
      <c r="H1352" s="9">
        <f t="shared" si="41"/>
        <v>0</v>
      </c>
    </row>
    <row r="1353" spans="1:8" ht="16" x14ac:dyDescent="0.2">
      <c r="A1353" s="10">
        <v>3020100</v>
      </c>
      <c r="B1353" s="5">
        <v>0</v>
      </c>
      <c r="C1353" s="11" t="s">
        <v>1311</v>
      </c>
      <c r="D1353" s="7">
        <v>0</v>
      </c>
      <c r="E1353" s="7">
        <v>0</v>
      </c>
      <c r="F1353" s="7">
        <v>0</v>
      </c>
      <c r="G1353" s="8">
        <f t="shared" si="40"/>
        <v>0</v>
      </c>
      <c r="H1353" s="9">
        <f t="shared" si="41"/>
        <v>0</v>
      </c>
    </row>
    <row r="1354" spans="1:8" ht="16" x14ac:dyDescent="0.2">
      <c r="A1354" s="10">
        <v>3090800</v>
      </c>
      <c r="B1354" s="5">
        <v>0</v>
      </c>
      <c r="C1354" s="11" t="s">
        <v>1312</v>
      </c>
      <c r="D1354" s="7">
        <v>0</v>
      </c>
      <c r="E1354" s="7">
        <v>398933</v>
      </c>
      <c r="F1354" s="7">
        <v>398933</v>
      </c>
      <c r="G1354" s="8">
        <f t="shared" si="40"/>
        <v>0</v>
      </c>
      <c r="H1354" s="9">
        <f t="shared" si="41"/>
        <v>0</v>
      </c>
    </row>
    <row r="1355" spans="1:8" ht="16" x14ac:dyDescent="0.2">
      <c r="A1355" s="10">
        <v>3100100</v>
      </c>
      <c r="B1355" s="5">
        <v>7010210</v>
      </c>
      <c r="C1355" s="11" t="s">
        <v>1313</v>
      </c>
      <c r="D1355" s="7">
        <v>0</v>
      </c>
      <c r="E1355" s="7">
        <v>7238321</v>
      </c>
      <c r="F1355" s="7">
        <v>0</v>
      </c>
      <c r="G1355" s="8">
        <f t="shared" si="40"/>
        <v>7238321</v>
      </c>
      <c r="H1355" s="9">
        <f t="shared" si="41"/>
        <v>7238321</v>
      </c>
    </row>
    <row r="1356" spans="1:8" ht="16" x14ac:dyDescent="0.2">
      <c r="A1356" s="10">
        <v>3101600</v>
      </c>
      <c r="B1356" s="5">
        <v>7010220</v>
      </c>
      <c r="C1356" s="11" t="s">
        <v>1314</v>
      </c>
      <c r="D1356" s="7">
        <v>0</v>
      </c>
      <c r="E1356" s="7">
        <v>0</v>
      </c>
      <c r="F1356" s="7">
        <v>0</v>
      </c>
      <c r="G1356" s="8">
        <f t="shared" si="40"/>
        <v>0</v>
      </c>
      <c r="H1356" s="9">
        <f t="shared" si="41"/>
        <v>0</v>
      </c>
    </row>
    <row r="1357" spans="1:8" ht="16" x14ac:dyDescent="0.2">
      <c r="A1357" s="10">
        <v>3102400</v>
      </c>
      <c r="B1357" s="5">
        <v>0</v>
      </c>
      <c r="C1357" s="11" t="s">
        <v>1315</v>
      </c>
      <c r="D1357" s="7">
        <v>0</v>
      </c>
      <c r="E1357" s="7">
        <v>0</v>
      </c>
      <c r="F1357" s="7">
        <v>0</v>
      </c>
      <c r="G1357" s="8">
        <f t="shared" si="40"/>
        <v>0</v>
      </c>
      <c r="H1357" s="9">
        <f t="shared" si="41"/>
        <v>0</v>
      </c>
    </row>
    <row r="1358" spans="1:8" ht="16" x14ac:dyDescent="0.2">
      <c r="A1358" s="10">
        <v>3102401</v>
      </c>
      <c r="B1358" s="5">
        <v>7010440</v>
      </c>
      <c r="C1358" s="11" t="s">
        <v>1316</v>
      </c>
      <c r="D1358" s="7">
        <v>0</v>
      </c>
      <c r="E1358" s="7">
        <v>5206300</v>
      </c>
      <c r="F1358" s="7">
        <v>238818235</v>
      </c>
      <c r="G1358" s="8">
        <f t="shared" si="40"/>
        <v>-233611935</v>
      </c>
      <c r="H1358" s="9">
        <f t="shared" si="41"/>
        <v>-233611935</v>
      </c>
    </row>
    <row r="1359" spans="1:8" ht="16" x14ac:dyDescent="0.2">
      <c r="A1359" s="10">
        <v>3103100</v>
      </c>
      <c r="B1359" s="5">
        <v>7010230</v>
      </c>
      <c r="C1359" s="11" t="s">
        <v>1317</v>
      </c>
      <c r="D1359" s="7">
        <v>0</v>
      </c>
      <c r="E1359" s="7">
        <v>0</v>
      </c>
      <c r="F1359" s="7">
        <v>0</v>
      </c>
      <c r="G1359" s="8">
        <f t="shared" si="40"/>
        <v>0</v>
      </c>
      <c r="H1359" s="9">
        <f t="shared" si="41"/>
        <v>0</v>
      </c>
    </row>
    <row r="1360" spans="1:8" ht="16" x14ac:dyDescent="0.2">
      <c r="A1360" s="10">
        <v>3103101</v>
      </c>
      <c r="B1360" s="5">
        <v>7010240</v>
      </c>
      <c r="C1360" s="11" t="s">
        <v>1318</v>
      </c>
      <c r="D1360" s="7">
        <v>0</v>
      </c>
      <c r="E1360" s="7">
        <v>1306325</v>
      </c>
      <c r="F1360" s="7">
        <v>15144011</v>
      </c>
      <c r="G1360" s="8">
        <f t="shared" si="40"/>
        <v>-13837686</v>
      </c>
      <c r="H1360" s="9">
        <f t="shared" si="41"/>
        <v>-13837686</v>
      </c>
    </row>
    <row r="1361" spans="1:8" ht="16" x14ac:dyDescent="0.2">
      <c r="A1361" s="10">
        <v>3103102</v>
      </c>
      <c r="B1361" s="5">
        <v>0</v>
      </c>
      <c r="C1361" s="11" t="s">
        <v>1319</v>
      </c>
      <c r="D1361" s="7">
        <v>0</v>
      </c>
      <c r="E1361" s="7">
        <v>0</v>
      </c>
      <c r="F1361" s="7">
        <v>0</v>
      </c>
      <c r="G1361" s="8">
        <f t="shared" si="40"/>
        <v>0</v>
      </c>
      <c r="H1361" s="9">
        <f t="shared" si="41"/>
        <v>0</v>
      </c>
    </row>
    <row r="1362" spans="1:8" ht="16" x14ac:dyDescent="0.2">
      <c r="A1362" s="10">
        <v>3105100</v>
      </c>
      <c r="B1362" s="5">
        <v>7010250</v>
      </c>
      <c r="C1362" s="11" t="s">
        <v>1320</v>
      </c>
      <c r="D1362" s="7">
        <v>0</v>
      </c>
      <c r="E1362" s="7">
        <v>54763415.560000002</v>
      </c>
      <c r="F1362" s="7">
        <v>2153969446.0599999</v>
      </c>
      <c r="G1362" s="8">
        <f t="shared" si="40"/>
        <v>-2099206030.5</v>
      </c>
      <c r="H1362" s="9">
        <f t="shared" si="41"/>
        <v>-2099206030.5</v>
      </c>
    </row>
    <row r="1363" spans="1:8" ht="16" x14ac:dyDescent="0.2">
      <c r="A1363" s="10">
        <v>3105101</v>
      </c>
      <c r="B1363" s="5">
        <v>7010260</v>
      </c>
      <c r="C1363" s="11" t="s">
        <v>1321</v>
      </c>
      <c r="D1363" s="7">
        <v>0</v>
      </c>
      <c r="E1363" s="7">
        <v>0</v>
      </c>
      <c r="F1363" s="7">
        <v>126724</v>
      </c>
      <c r="G1363" s="8">
        <f t="shared" si="40"/>
        <v>-126724</v>
      </c>
      <c r="H1363" s="9">
        <f t="shared" si="41"/>
        <v>-126724</v>
      </c>
    </row>
    <row r="1364" spans="1:8" ht="16" x14ac:dyDescent="0.2">
      <c r="A1364" s="10">
        <v>3105102</v>
      </c>
      <c r="B1364" s="5">
        <v>7010270</v>
      </c>
      <c r="C1364" s="11" t="s">
        <v>1322</v>
      </c>
      <c r="D1364" s="7">
        <v>0</v>
      </c>
      <c r="E1364" s="7">
        <v>0</v>
      </c>
      <c r="F1364" s="7">
        <v>0</v>
      </c>
      <c r="G1364" s="8">
        <f t="shared" si="40"/>
        <v>0</v>
      </c>
      <c r="H1364" s="9">
        <f t="shared" si="41"/>
        <v>0</v>
      </c>
    </row>
    <row r="1365" spans="1:8" ht="16" x14ac:dyDescent="0.2">
      <c r="A1365" s="10">
        <v>3105103</v>
      </c>
      <c r="B1365" s="5">
        <v>7010280</v>
      </c>
      <c r="C1365" s="11" t="s">
        <v>1323</v>
      </c>
      <c r="D1365" s="7">
        <v>0</v>
      </c>
      <c r="E1365" s="7">
        <v>8137478</v>
      </c>
      <c r="F1365" s="7">
        <v>444883321</v>
      </c>
      <c r="G1365" s="8">
        <f t="shared" si="40"/>
        <v>-436745843</v>
      </c>
      <c r="H1365" s="9">
        <f t="shared" si="41"/>
        <v>-436745843</v>
      </c>
    </row>
    <row r="1366" spans="1:8" ht="16" x14ac:dyDescent="0.2">
      <c r="A1366" s="10">
        <v>3105104</v>
      </c>
      <c r="B1366" s="5">
        <v>7010290</v>
      </c>
      <c r="C1366" s="11" t="s">
        <v>1324</v>
      </c>
      <c r="D1366" s="7">
        <v>0</v>
      </c>
      <c r="E1366" s="7">
        <v>69257458</v>
      </c>
      <c r="F1366" s="7">
        <v>4676906171.54</v>
      </c>
      <c r="G1366" s="8">
        <f t="shared" si="40"/>
        <v>-4607648713.54</v>
      </c>
      <c r="H1366" s="9">
        <f t="shared" si="41"/>
        <v>-4607648713.54</v>
      </c>
    </row>
    <row r="1367" spans="1:8" ht="16" x14ac:dyDescent="0.2">
      <c r="A1367" s="10">
        <v>3105105</v>
      </c>
      <c r="B1367" s="5">
        <v>7010300</v>
      </c>
      <c r="C1367" s="11" t="s">
        <v>1325</v>
      </c>
      <c r="D1367" s="7">
        <v>0</v>
      </c>
      <c r="E1367" s="7">
        <v>11791963</v>
      </c>
      <c r="F1367" s="7">
        <v>838894965</v>
      </c>
      <c r="G1367" s="8">
        <f t="shared" si="40"/>
        <v>-827103002</v>
      </c>
      <c r="H1367" s="9">
        <f t="shared" si="41"/>
        <v>-827103002</v>
      </c>
    </row>
    <row r="1368" spans="1:8" ht="16" x14ac:dyDescent="0.2">
      <c r="A1368" s="10">
        <v>3105106</v>
      </c>
      <c r="B1368" s="5">
        <v>7010310</v>
      </c>
      <c r="C1368" s="11" t="s">
        <v>1326</v>
      </c>
      <c r="D1368" s="7">
        <v>0</v>
      </c>
      <c r="E1368" s="7">
        <v>0</v>
      </c>
      <c r="F1368" s="7">
        <v>77638</v>
      </c>
      <c r="G1368" s="8">
        <f t="shared" si="40"/>
        <v>-77638</v>
      </c>
      <c r="H1368" s="9">
        <f t="shared" si="41"/>
        <v>-77638</v>
      </c>
    </row>
    <row r="1369" spans="1:8" ht="16" x14ac:dyDescent="0.2">
      <c r="A1369" s="10">
        <v>3105107</v>
      </c>
      <c r="B1369" s="5">
        <v>7010320</v>
      </c>
      <c r="C1369" s="11" t="s">
        <v>1327</v>
      </c>
      <c r="D1369" s="7">
        <v>0</v>
      </c>
      <c r="E1369" s="7">
        <v>216000</v>
      </c>
      <c r="F1369" s="7">
        <v>6688114</v>
      </c>
      <c r="G1369" s="8">
        <f t="shared" si="40"/>
        <v>-6472114</v>
      </c>
      <c r="H1369" s="9">
        <f t="shared" si="41"/>
        <v>-6472114</v>
      </c>
    </row>
    <row r="1370" spans="1:8" ht="16" x14ac:dyDescent="0.2">
      <c r="A1370" s="10">
        <v>3105108</v>
      </c>
      <c r="B1370" s="5">
        <v>7010330</v>
      </c>
      <c r="C1370" s="11" t="s">
        <v>1328</v>
      </c>
      <c r="D1370" s="7">
        <v>0</v>
      </c>
      <c r="E1370" s="7">
        <v>0</v>
      </c>
      <c r="F1370" s="7">
        <v>249880</v>
      </c>
      <c r="G1370" s="8">
        <f t="shared" si="40"/>
        <v>-249880</v>
      </c>
      <c r="H1370" s="9">
        <f t="shared" si="41"/>
        <v>-249880</v>
      </c>
    </row>
    <row r="1371" spans="1:8" ht="16" x14ac:dyDescent="0.2">
      <c r="A1371" s="10">
        <v>3105109</v>
      </c>
      <c r="B1371" s="5">
        <v>7010340</v>
      </c>
      <c r="C1371" s="11" t="s">
        <v>1329</v>
      </c>
      <c r="D1371" s="7">
        <v>0</v>
      </c>
      <c r="E1371" s="7">
        <v>0</v>
      </c>
      <c r="F1371" s="7">
        <v>0</v>
      </c>
      <c r="G1371" s="8">
        <f t="shared" si="40"/>
        <v>0</v>
      </c>
      <c r="H1371" s="9">
        <f t="shared" si="41"/>
        <v>0</v>
      </c>
    </row>
    <row r="1372" spans="1:8" ht="16" x14ac:dyDescent="0.2">
      <c r="A1372" s="10">
        <v>3105110</v>
      </c>
      <c r="B1372" s="5">
        <v>7010350</v>
      </c>
      <c r="C1372" s="11" t="s">
        <v>1330</v>
      </c>
      <c r="D1372" s="7">
        <v>0</v>
      </c>
      <c r="E1372" s="7">
        <v>0</v>
      </c>
      <c r="F1372" s="7">
        <v>0</v>
      </c>
      <c r="G1372" s="8">
        <f t="shared" si="40"/>
        <v>0</v>
      </c>
      <c r="H1372" s="9">
        <f t="shared" si="41"/>
        <v>0</v>
      </c>
    </row>
    <row r="1373" spans="1:8" ht="16" x14ac:dyDescent="0.2">
      <c r="A1373" s="10">
        <v>3105111</v>
      </c>
      <c r="B1373" s="5">
        <v>7010360</v>
      </c>
      <c r="C1373" s="11" t="s">
        <v>1331</v>
      </c>
      <c r="D1373" s="7">
        <v>0</v>
      </c>
      <c r="E1373" s="7">
        <v>9436780</v>
      </c>
      <c r="F1373" s="7">
        <v>607191681.00999999</v>
      </c>
      <c r="G1373" s="8">
        <f t="shared" si="40"/>
        <v>-597754901.00999999</v>
      </c>
      <c r="H1373" s="9">
        <f t="shared" si="41"/>
        <v>-597754901.00999999</v>
      </c>
    </row>
    <row r="1374" spans="1:8" ht="16" x14ac:dyDescent="0.2">
      <c r="A1374" s="10">
        <v>3105112</v>
      </c>
      <c r="B1374" s="5">
        <v>7010370</v>
      </c>
      <c r="C1374" s="11" t="s">
        <v>1332</v>
      </c>
      <c r="D1374" s="7">
        <v>0</v>
      </c>
      <c r="E1374" s="7">
        <v>0</v>
      </c>
      <c r="F1374" s="7">
        <v>50000</v>
      </c>
      <c r="G1374" s="8">
        <f t="shared" si="40"/>
        <v>-50000</v>
      </c>
      <c r="H1374" s="9">
        <f t="shared" si="41"/>
        <v>-50000</v>
      </c>
    </row>
    <row r="1375" spans="1:8" ht="16" x14ac:dyDescent="0.2">
      <c r="A1375" s="10">
        <v>3105113</v>
      </c>
      <c r="B1375" s="5">
        <v>0</v>
      </c>
      <c r="C1375" s="11" t="s">
        <v>1333</v>
      </c>
      <c r="D1375" s="7">
        <v>0</v>
      </c>
      <c r="E1375" s="7">
        <v>0</v>
      </c>
      <c r="F1375" s="7">
        <v>0</v>
      </c>
      <c r="G1375" s="8">
        <f t="shared" si="40"/>
        <v>0</v>
      </c>
      <c r="H1375" s="9">
        <f t="shared" si="41"/>
        <v>0</v>
      </c>
    </row>
    <row r="1376" spans="1:8" ht="16" x14ac:dyDescent="0.2">
      <c r="A1376" s="10">
        <v>3106101</v>
      </c>
      <c r="B1376" s="5">
        <v>7010360</v>
      </c>
      <c r="C1376" s="11" t="s">
        <v>1334</v>
      </c>
      <c r="D1376" s="7">
        <v>0</v>
      </c>
      <c r="E1376" s="7">
        <v>64570629</v>
      </c>
      <c r="F1376" s="7">
        <v>1172812718</v>
      </c>
      <c r="G1376" s="8">
        <f t="shared" si="40"/>
        <v>-1108242089</v>
      </c>
      <c r="H1376" s="9">
        <f t="shared" si="41"/>
        <v>-1108242089</v>
      </c>
    </row>
    <row r="1377" spans="1:8" ht="16" x14ac:dyDescent="0.2">
      <c r="A1377" s="10">
        <v>3106102</v>
      </c>
      <c r="B1377" s="5">
        <v>7010362</v>
      </c>
      <c r="C1377" s="11" t="s">
        <v>1335</v>
      </c>
      <c r="D1377" s="7">
        <v>0</v>
      </c>
      <c r="E1377" s="7">
        <v>2498121</v>
      </c>
      <c r="F1377" s="7">
        <v>94725792</v>
      </c>
      <c r="G1377" s="8">
        <f t="shared" si="40"/>
        <v>-92227671</v>
      </c>
      <c r="H1377" s="9">
        <f t="shared" si="41"/>
        <v>-92227671</v>
      </c>
    </row>
    <row r="1378" spans="1:8" ht="16" x14ac:dyDescent="0.2">
      <c r="A1378" s="10">
        <v>3106104</v>
      </c>
      <c r="B1378" s="5">
        <v>0</v>
      </c>
      <c r="C1378" s="11" t="s">
        <v>1336</v>
      </c>
      <c r="D1378" s="7">
        <v>0</v>
      </c>
      <c r="E1378" s="7">
        <v>0</v>
      </c>
      <c r="F1378" s="7">
        <v>0</v>
      </c>
      <c r="G1378" s="8">
        <f t="shared" si="40"/>
        <v>0</v>
      </c>
      <c r="H1378" s="9">
        <f t="shared" si="41"/>
        <v>0</v>
      </c>
    </row>
    <row r="1379" spans="1:8" ht="16" x14ac:dyDescent="0.2">
      <c r="A1379" s="10">
        <v>3106105</v>
      </c>
      <c r="B1379" s="5">
        <v>7010365</v>
      </c>
      <c r="C1379" s="11" t="s">
        <v>1337</v>
      </c>
      <c r="D1379" s="7">
        <v>0</v>
      </c>
      <c r="E1379" s="7">
        <v>0</v>
      </c>
      <c r="F1379" s="7">
        <v>0</v>
      </c>
      <c r="G1379" s="8">
        <f t="shared" si="40"/>
        <v>0</v>
      </c>
      <c r="H1379" s="9">
        <f t="shared" si="41"/>
        <v>0</v>
      </c>
    </row>
    <row r="1380" spans="1:8" ht="16" x14ac:dyDescent="0.2">
      <c r="A1380" s="10">
        <v>3106106</v>
      </c>
      <c r="B1380" s="5">
        <v>7010366</v>
      </c>
      <c r="C1380" s="11" t="s">
        <v>1338</v>
      </c>
      <c r="D1380" s="7">
        <v>0</v>
      </c>
      <c r="E1380" s="7">
        <v>0</v>
      </c>
      <c r="F1380" s="7">
        <v>0</v>
      </c>
      <c r="G1380" s="8">
        <f t="shared" si="40"/>
        <v>0</v>
      </c>
      <c r="H1380" s="9">
        <f t="shared" si="41"/>
        <v>0</v>
      </c>
    </row>
    <row r="1381" spans="1:8" ht="16" x14ac:dyDescent="0.2">
      <c r="A1381" s="10">
        <v>3106201</v>
      </c>
      <c r="B1381" s="5">
        <v>7010370</v>
      </c>
      <c r="C1381" s="11" t="s">
        <v>1339</v>
      </c>
      <c r="D1381" s="7">
        <v>0</v>
      </c>
      <c r="E1381" s="7">
        <v>0</v>
      </c>
      <c r="F1381" s="7">
        <v>0</v>
      </c>
      <c r="G1381" s="8">
        <f t="shared" si="40"/>
        <v>0</v>
      </c>
      <c r="H1381" s="9">
        <f t="shared" si="41"/>
        <v>0</v>
      </c>
    </row>
    <row r="1382" spans="1:8" ht="16" x14ac:dyDescent="0.2">
      <c r="A1382" s="10">
        <v>3106202</v>
      </c>
      <c r="B1382" s="5">
        <v>7010380</v>
      </c>
      <c r="C1382" s="11" t="s">
        <v>1340</v>
      </c>
      <c r="D1382" s="7">
        <v>0</v>
      </c>
      <c r="E1382" s="7">
        <v>0</v>
      </c>
      <c r="F1382" s="7">
        <v>0</v>
      </c>
      <c r="G1382" s="8">
        <f t="shared" si="40"/>
        <v>0</v>
      </c>
      <c r="H1382" s="9">
        <f t="shared" si="41"/>
        <v>0</v>
      </c>
    </row>
    <row r="1383" spans="1:8" ht="16" x14ac:dyDescent="0.2">
      <c r="A1383" s="10">
        <v>3106203</v>
      </c>
      <c r="B1383" s="5">
        <v>7010390</v>
      </c>
      <c r="C1383" s="11" t="s">
        <v>1341</v>
      </c>
      <c r="D1383" s="7">
        <v>0</v>
      </c>
      <c r="E1383" s="7">
        <v>0</v>
      </c>
      <c r="F1383" s="7">
        <v>0</v>
      </c>
      <c r="G1383" s="8">
        <f t="shared" si="40"/>
        <v>0</v>
      </c>
      <c r="H1383" s="9">
        <f t="shared" si="41"/>
        <v>0</v>
      </c>
    </row>
    <row r="1384" spans="1:8" ht="16" x14ac:dyDescent="0.2">
      <c r="A1384" s="10">
        <v>3106204</v>
      </c>
      <c r="B1384" s="5">
        <v>7010401</v>
      </c>
      <c r="C1384" s="11" t="s">
        <v>1342</v>
      </c>
      <c r="D1384" s="7">
        <v>0</v>
      </c>
      <c r="E1384" s="7">
        <v>0</v>
      </c>
      <c r="F1384" s="7">
        <v>0</v>
      </c>
      <c r="G1384" s="8">
        <f t="shared" si="40"/>
        <v>0</v>
      </c>
      <c r="H1384" s="9">
        <f t="shared" si="41"/>
        <v>0</v>
      </c>
    </row>
    <row r="1385" spans="1:8" ht="16" x14ac:dyDescent="0.2">
      <c r="A1385" s="10">
        <v>3106205</v>
      </c>
      <c r="B1385" s="5">
        <v>7010305</v>
      </c>
      <c r="C1385" s="11" t="s">
        <v>1343</v>
      </c>
      <c r="D1385" s="7">
        <v>0</v>
      </c>
      <c r="E1385" s="7">
        <v>0</v>
      </c>
      <c r="F1385" s="7">
        <v>0</v>
      </c>
      <c r="G1385" s="8">
        <f t="shared" si="40"/>
        <v>0</v>
      </c>
      <c r="H1385" s="9">
        <f t="shared" si="41"/>
        <v>0</v>
      </c>
    </row>
    <row r="1386" spans="1:8" ht="16" x14ac:dyDescent="0.2">
      <c r="A1386" s="10">
        <v>3106206</v>
      </c>
      <c r="B1386" s="5">
        <v>7010106</v>
      </c>
      <c r="C1386" s="11" t="s">
        <v>1344</v>
      </c>
      <c r="D1386" s="7">
        <v>0</v>
      </c>
      <c r="E1386" s="7">
        <v>963742</v>
      </c>
      <c r="F1386" s="7">
        <v>28381848</v>
      </c>
      <c r="G1386" s="8">
        <f t="shared" si="40"/>
        <v>-27418106</v>
      </c>
      <c r="H1386" s="9">
        <f t="shared" si="41"/>
        <v>-27418106</v>
      </c>
    </row>
    <row r="1387" spans="1:8" ht="16" x14ac:dyDescent="0.2">
      <c r="A1387" s="10">
        <v>3106207</v>
      </c>
      <c r="B1387" s="5">
        <v>7010107</v>
      </c>
      <c r="C1387" s="11" t="s">
        <v>1345</v>
      </c>
      <c r="D1387" s="7">
        <v>0</v>
      </c>
      <c r="E1387" s="7">
        <v>16426446</v>
      </c>
      <c r="F1387" s="7">
        <v>1493990015</v>
      </c>
      <c r="G1387" s="8">
        <f t="shared" si="40"/>
        <v>-1477563569</v>
      </c>
      <c r="H1387" s="9">
        <f t="shared" si="41"/>
        <v>-1477563569</v>
      </c>
    </row>
    <row r="1388" spans="1:8" ht="16" x14ac:dyDescent="0.2">
      <c r="A1388" s="10">
        <v>3106208</v>
      </c>
      <c r="B1388" s="5">
        <v>7010108</v>
      </c>
      <c r="C1388" s="11" t="s">
        <v>1346</v>
      </c>
      <c r="D1388" s="7">
        <v>0</v>
      </c>
      <c r="E1388" s="7">
        <v>16855102</v>
      </c>
      <c r="F1388" s="7">
        <v>935114811</v>
      </c>
      <c r="G1388" s="8">
        <f t="shared" si="40"/>
        <v>-918259709</v>
      </c>
      <c r="H1388" s="9">
        <f t="shared" si="41"/>
        <v>-918259709</v>
      </c>
    </row>
    <row r="1389" spans="1:8" ht="16" x14ac:dyDescent="0.2">
      <c r="A1389" s="10">
        <v>3106209</v>
      </c>
      <c r="B1389" s="5">
        <v>7010109</v>
      </c>
      <c r="C1389" s="11" t="s">
        <v>1347</v>
      </c>
      <c r="D1389" s="7">
        <v>0</v>
      </c>
      <c r="E1389" s="7">
        <v>0</v>
      </c>
      <c r="F1389" s="7">
        <v>0</v>
      </c>
      <c r="G1389" s="8">
        <f t="shared" si="40"/>
        <v>0</v>
      </c>
      <c r="H1389" s="9">
        <f t="shared" si="41"/>
        <v>0</v>
      </c>
    </row>
    <row r="1390" spans="1:8" ht="16" x14ac:dyDescent="0.2">
      <c r="A1390" s="47">
        <v>3106210</v>
      </c>
      <c r="B1390" s="5">
        <v>7010110</v>
      </c>
      <c r="C1390" s="48" t="s">
        <v>1348</v>
      </c>
      <c r="D1390" s="7">
        <v>0</v>
      </c>
      <c r="E1390" s="7">
        <v>0</v>
      </c>
      <c r="F1390" s="7">
        <v>0</v>
      </c>
      <c r="G1390" s="8">
        <f t="shared" ref="G1390:G1459" si="42">E1390-F1390</f>
        <v>0</v>
      </c>
      <c r="H1390" s="9">
        <f t="shared" ref="H1390:H1459" si="43">D1390+G1390</f>
        <v>0</v>
      </c>
    </row>
    <row r="1391" spans="1:8" ht="16" x14ac:dyDescent="0.2">
      <c r="A1391" s="49">
        <v>3106211</v>
      </c>
      <c r="B1391" s="5">
        <v>7010111</v>
      </c>
      <c r="C1391" s="48" t="s">
        <v>1349</v>
      </c>
      <c r="D1391" s="7">
        <v>0</v>
      </c>
      <c r="E1391" s="7">
        <v>0</v>
      </c>
      <c r="F1391" s="7">
        <v>0</v>
      </c>
      <c r="G1391" s="8">
        <f t="shared" si="42"/>
        <v>0</v>
      </c>
      <c r="H1391" s="9">
        <f t="shared" si="43"/>
        <v>0</v>
      </c>
    </row>
    <row r="1392" spans="1:8" ht="16" x14ac:dyDescent="0.2">
      <c r="A1392" s="10">
        <v>3106103</v>
      </c>
      <c r="B1392" s="5">
        <v>7010363</v>
      </c>
      <c r="C1392" s="11" t="s">
        <v>1350</v>
      </c>
      <c r="D1392" s="7">
        <v>0</v>
      </c>
      <c r="E1392" s="7">
        <v>466842</v>
      </c>
      <c r="F1392" s="7">
        <v>83423918</v>
      </c>
      <c r="G1392" s="8">
        <f t="shared" si="42"/>
        <v>-82957076</v>
      </c>
      <c r="H1392" s="9">
        <f t="shared" si="43"/>
        <v>-82957076</v>
      </c>
    </row>
    <row r="1393" spans="1:8" ht="16" x14ac:dyDescent="0.2">
      <c r="A1393" s="10">
        <v>3107500</v>
      </c>
      <c r="B1393" s="5">
        <v>7010380</v>
      </c>
      <c r="C1393" s="11" t="s">
        <v>1351</v>
      </c>
      <c r="D1393" s="7">
        <v>0</v>
      </c>
      <c r="E1393" s="7">
        <v>218408954.75999999</v>
      </c>
      <c r="F1393" s="7">
        <v>392225657.19999999</v>
      </c>
      <c r="G1393" s="8">
        <f t="shared" si="42"/>
        <v>-173816702.44</v>
      </c>
      <c r="H1393" s="9">
        <f t="shared" si="43"/>
        <v>-173816702.44</v>
      </c>
    </row>
    <row r="1394" spans="1:8" ht="16" x14ac:dyDescent="0.2">
      <c r="A1394" s="10">
        <v>3107501</v>
      </c>
      <c r="B1394" s="5">
        <v>7010380</v>
      </c>
      <c r="C1394" s="11" t="s">
        <v>1352</v>
      </c>
      <c r="D1394" s="7">
        <v>0</v>
      </c>
      <c r="E1394" s="7">
        <v>0</v>
      </c>
      <c r="F1394" s="7">
        <v>0</v>
      </c>
      <c r="G1394" s="8">
        <f t="shared" si="42"/>
        <v>0</v>
      </c>
      <c r="H1394" s="9">
        <f t="shared" si="43"/>
        <v>0</v>
      </c>
    </row>
    <row r="1395" spans="1:8" ht="16" x14ac:dyDescent="0.2">
      <c r="A1395" s="49">
        <v>3107503</v>
      </c>
      <c r="B1395" s="52">
        <v>7010383</v>
      </c>
      <c r="C1395" s="48" t="s">
        <v>1353</v>
      </c>
      <c r="D1395" s="7">
        <v>0</v>
      </c>
      <c r="E1395" s="7">
        <v>0</v>
      </c>
      <c r="F1395" s="7">
        <v>0</v>
      </c>
      <c r="G1395" s="8">
        <f t="shared" si="42"/>
        <v>0</v>
      </c>
      <c r="H1395" s="9">
        <f t="shared" si="43"/>
        <v>0</v>
      </c>
    </row>
    <row r="1396" spans="1:8" ht="16" x14ac:dyDescent="0.2">
      <c r="A1396" s="10">
        <v>3108000</v>
      </c>
      <c r="B1396" s="5">
        <v>7010390</v>
      </c>
      <c r="C1396" s="11" t="s">
        <v>1354</v>
      </c>
      <c r="D1396" s="7">
        <v>0</v>
      </c>
      <c r="E1396" s="7">
        <v>200775.1</v>
      </c>
      <c r="F1396" s="7">
        <v>30766329.760000002</v>
      </c>
      <c r="G1396" s="8">
        <f t="shared" si="42"/>
        <v>-30565554.66</v>
      </c>
      <c r="H1396" s="9">
        <f t="shared" si="43"/>
        <v>-30565554.66</v>
      </c>
    </row>
    <row r="1397" spans="1:8" ht="16" x14ac:dyDescent="0.2">
      <c r="A1397" s="10">
        <v>3108400</v>
      </c>
      <c r="B1397" s="5">
        <v>7010390</v>
      </c>
      <c r="C1397" s="11" t="s">
        <v>1355</v>
      </c>
      <c r="D1397" s="7">
        <v>0</v>
      </c>
      <c r="E1397" s="7">
        <v>3000</v>
      </c>
      <c r="F1397" s="7">
        <v>137500</v>
      </c>
      <c r="G1397" s="8">
        <f t="shared" si="42"/>
        <v>-134500</v>
      </c>
      <c r="H1397" s="9">
        <f t="shared" si="43"/>
        <v>-134500</v>
      </c>
    </row>
    <row r="1398" spans="1:8" ht="16" x14ac:dyDescent="0.2">
      <c r="A1398" s="10">
        <v>3109000</v>
      </c>
      <c r="B1398" s="5">
        <v>7010400</v>
      </c>
      <c r="C1398" s="11" t="s">
        <v>1356</v>
      </c>
      <c r="D1398" s="7">
        <v>0</v>
      </c>
      <c r="E1398" s="7">
        <v>132500</v>
      </c>
      <c r="F1398" s="7">
        <v>916355</v>
      </c>
      <c r="G1398" s="8">
        <f t="shared" si="42"/>
        <v>-783855</v>
      </c>
      <c r="H1398" s="9">
        <f t="shared" si="43"/>
        <v>-783855</v>
      </c>
    </row>
    <row r="1399" spans="1:8" ht="16" x14ac:dyDescent="0.2">
      <c r="A1399" s="10">
        <v>3109100</v>
      </c>
      <c r="B1399" s="5">
        <v>7010003</v>
      </c>
      <c r="C1399" s="11" t="s">
        <v>1357</v>
      </c>
      <c r="D1399" s="7">
        <v>0</v>
      </c>
      <c r="E1399" s="7">
        <v>0</v>
      </c>
      <c r="F1399" s="7">
        <v>0</v>
      </c>
      <c r="G1399" s="8">
        <f t="shared" si="42"/>
        <v>0</v>
      </c>
      <c r="H1399" s="9">
        <f t="shared" si="43"/>
        <v>0</v>
      </c>
    </row>
    <row r="1400" spans="1:8" ht="16" x14ac:dyDescent="0.2">
      <c r="A1400" s="10">
        <v>3120000</v>
      </c>
      <c r="B1400" s="5">
        <v>7300000</v>
      </c>
      <c r="C1400" s="11" t="s">
        <v>1358</v>
      </c>
      <c r="D1400" s="7">
        <v>0</v>
      </c>
      <c r="E1400" s="7">
        <v>0</v>
      </c>
      <c r="F1400" s="7">
        <v>0</v>
      </c>
      <c r="G1400" s="8">
        <f t="shared" si="42"/>
        <v>0</v>
      </c>
      <c r="H1400" s="9">
        <f t="shared" si="43"/>
        <v>0</v>
      </c>
    </row>
    <row r="1401" spans="1:8" ht="16" x14ac:dyDescent="0.2">
      <c r="A1401" s="10">
        <v>3130100</v>
      </c>
      <c r="B1401" s="5">
        <v>7010410</v>
      </c>
      <c r="C1401" s="11" t="s">
        <v>1359</v>
      </c>
      <c r="D1401" s="7">
        <v>0</v>
      </c>
      <c r="E1401" s="7">
        <v>0</v>
      </c>
      <c r="F1401" s="7">
        <v>0</v>
      </c>
      <c r="G1401" s="8">
        <f t="shared" si="42"/>
        <v>0</v>
      </c>
      <c r="H1401" s="9">
        <f t="shared" si="43"/>
        <v>0</v>
      </c>
    </row>
    <row r="1402" spans="1:8" ht="16" x14ac:dyDescent="0.2">
      <c r="A1402" s="10">
        <v>3135100</v>
      </c>
      <c r="B1402" s="5">
        <v>7090000</v>
      </c>
      <c r="C1402" s="11" t="s">
        <v>1360</v>
      </c>
      <c r="D1402" s="7">
        <v>0</v>
      </c>
      <c r="E1402" s="7">
        <v>44585064</v>
      </c>
      <c r="F1402" s="7">
        <v>0</v>
      </c>
      <c r="G1402" s="8">
        <f t="shared" si="42"/>
        <v>44585064</v>
      </c>
      <c r="H1402" s="9">
        <f t="shared" si="43"/>
        <v>44585064</v>
      </c>
    </row>
    <row r="1403" spans="1:8" ht="16" x14ac:dyDescent="0.2">
      <c r="A1403" s="10">
        <v>3135200</v>
      </c>
      <c r="B1403" s="5">
        <v>7909000</v>
      </c>
      <c r="C1403" s="11" t="s">
        <v>1361</v>
      </c>
      <c r="D1403" s="7">
        <v>0</v>
      </c>
      <c r="E1403" s="7">
        <v>25000000</v>
      </c>
      <c r="F1403" s="7">
        <v>0</v>
      </c>
      <c r="G1403" s="8">
        <f t="shared" si="42"/>
        <v>25000000</v>
      </c>
      <c r="H1403" s="9">
        <f t="shared" si="43"/>
        <v>25000000</v>
      </c>
    </row>
    <row r="1404" spans="1:8" ht="16" x14ac:dyDescent="0.2">
      <c r="A1404" s="10">
        <v>3135400</v>
      </c>
      <c r="B1404" s="5">
        <v>7094000</v>
      </c>
      <c r="C1404" s="11" t="s">
        <v>1362</v>
      </c>
      <c r="D1404" s="7">
        <v>0</v>
      </c>
      <c r="E1404" s="7">
        <v>0</v>
      </c>
      <c r="F1404" s="7">
        <v>0</v>
      </c>
      <c r="G1404" s="8">
        <f t="shared" si="42"/>
        <v>0</v>
      </c>
      <c r="H1404" s="9">
        <f t="shared" si="43"/>
        <v>0</v>
      </c>
    </row>
    <row r="1405" spans="1:8" ht="16" x14ac:dyDescent="0.2">
      <c r="A1405" s="10">
        <v>3143100</v>
      </c>
      <c r="B1405" s="5">
        <v>7010420</v>
      </c>
      <c r="C1405" s="11" t="s">
        <v>1363</v>
      </c>
      <c r="D1405" s="7">
        <v>0</v>
      </c>
      <c r="E1405" s="7">
        <v>0</v>
      </c>
      <c r="F1405" s="7">
        <v>0</v>
      </c>
      <c r="G1405" s="8">
        <f t="shared" si="42"/>
        <v>0</v>
      </c>
      <c r="H1405" s="9">
        <f t="shared" si="43"/>
        <v>0</v>
      </c>
    </row>
    <row r="1406" spans="1:8" ht="16" x14ac:dyDescent="0.2">
      <c r="A1406" s="10">
        <v>3180000</v>
      </c>
      <c r="B1406" s="5">
        <v>7650000</v>
      </c>
      <c r="C1406" s="11" t="s">
        <v>1364</v>
      </c>
      <c r="D1406" s="7">
        <v>0</v>
      </c>
      <c r="E1406" s="7">
        <v>55021.37</v>
      </c>
      <c r="F1406" s="7">
        <v>7627940.0899999999</v>
      </c>
      <c r="G1406" s="8">
        <f t="shared" si="42"/>
        <v>-7572918.7199999997</v>
      </c>
      <c r="H1406" s="9">
        <f t="shared" si="43"/>
        <v>-7572918.7199999997</v>
      </c>
    </row>
    <row r="1407" spans="1:8" ht="16" x14ac:dyDescent="0.2">
      <c r="A1407" s="10">
        <v>3180100</v>
      </c>
      <c r="B1407" s="5">
        <v>7651000</v>
      </c>
      <c r="C1407" s="11" t="s">
        <v>1365</v>
      </c>
      <c r="D1407" s="7">
        <v>0</v>
      </c>
      <c r="E1407" s="7">
        <v>0</v>
      </c>
      <c r="F1407" s="7">
        <v>304000</v>
      </c>
      <c r="G1407" s="8">
        <f t="shared" si="42"/>
        <v>-304000</v>
      </c>
      <c r="H1407" s="9">
        <f t="shared" si="43"/>
        <v>-304000</v>
      </c>
    </row>
    <row r="1408" spans="1:8" ht="16" x14ac:dyDescent="0.2">
      <c r="A1408" s="10">
        <v>3180200</v>
      </c>
      <c r="B1408" s="5">
        <v>7652000</v>
      </c>
      <c r="C1408" s="11" t="s">
        <v>1366</v>
      </c>
      <c r="D1408" s="7">
        <v>0</v>
      </c>
      <c r="E1408" s="7">
        <v>0</v>
      </c>
      <c r="F1408" s="7">
        <v>0</v>
      </c>
      <c r="G1408" s="8">
        <f t="shared" si="42"/>
        <v>0</v>
      </c>
      <c r="H1408" s="9">
        <f t="shared" si="43"/>
        <v>0</v>
      </c>
    </row>
    <row r="1409" spans="1:8" ht="16" x14ac:dyDescent="0.2">
      <c r="A1409" s="10">
        <v>3180300</v>
      </c>
      <c r="B1409" s="5">
        <v>7653000</v>
      </c>
      <c r="C1409" s="11" t="s">
        <v>1367</v>
      </c>
      <c r="D1409" s="7">
        <v>0</v>
      </c>
      <c r="E1409" s="7">
        <v>1462732</v>
      </c>
      <c r="F1409" s="7">
        <v>4965232</v>
      </c>
      <c r="G1409" s="8">
        <f t="shared" si="42"/>
        <v>-3502500</v>
      </c>
      <c r="H1409" s="9">
        <f t="shared" si="43"/>
        <v>-3502500</v>
      </c>
    </row>
    <row r="1410" spans="1:8" ht="16" x14ac:dyDescent="0.2">
      <c r="A1410" s="10">
        <v>3210100</v>
      </c>
      <c r="B1410" s="5">
        <v>0</v>
      </c>
      <c r="C1410" s="11" t="s">
        <v>1368</v>
      </c>
      <c r="D1410" s="7">
        <v>0</v>
      </c>
      <c r="E1410" s="7">
        <v>0</v>
      </c>
      <c r="F1410" s="7">
        <v>0</v>
      </c>
      <c r="G1410" s="8">
        <f t="shared" si="42"/>
        <v>0</v>
      </c>
      <c r="H1410" s="9">
        <f t="shared" si="43"/>
        <v>0</v>
      </c>
    </row>
    <row r="1411" spans="1:8" ht="16" x14ac:dyDescent="0.2">
      <c r="A1411" s="10">
        <v>3220000</v>
      </c>
      <c r="B1411" s="5">
        <v>0</v>
      </c>
      <c r="C1411" s="11" t="s">
        <v>1369</v>
      </c>
      <c r="D1411" s="7">
        <v>0</v>
      </c>
      <c r="E1411" s="7">
        <v>0</v>
      </c>
      <c r="F1411" s="7">
        <v>0</v>
      </c>
      <c r="G1411" s="8">
        <f t="shared" si="42"/>
        <v>0</v>
      </c>
      <c r="H1411" s="9">
        <f t="shared" si="43"/>
        <v>0</v>
      </c>
    </row>
    <row r="1412" spans="1:8" ht="16" x14ac:dyDescent="0.2">
      <c r="A1412" s="10">
        <v>3220100</v>
      </c>
      <c r="B1412" s="5">
        <v>0</v>
      </c>
      <c r="C1412" s="11" t="s">
        <v>1369</v>
      </c>
      <c r="D1412" s="7">
        <v>0</v>
      </c>
      <c r="E1412" s="7">
        <v>0</v>
      </c>
      <c r="F1412" s="7">
        <v>0</v>
      </c>
      <c r="G1412" s="8">
        <f t="shared" si="42"/>
        <v>0</v>
      </c>
      <c r="H1412" s="9">
        <f t="shared" si="43"/>
        <v>0</v>
      </c>
    </row>
    <row r="1413" spans="1:8" ht="16" x14ac:dyDescent="0.2">
      <c r="A1413" s="10">
        <v>3223100</v>
      </c>
      <c r="B1413" s="5">
        <v>0</v>
      </c>
      <c r="C1413" s="11" t="s">
        <v>1370</v>
      </c>
      <c r="D1413" s="7">
        <v>0</v>
      </c>
      <c r="E1413" s="7">
        <v>0</v>
      </c>
      <c r="F1413" s="7">
        <v>0</v>
      </c>
      <c r="G1413" s="8">
        <f t="shared" si="42"/>
        <v>0</v>
      </c>
      <c r="H1413" s="9">
        <f t="shared" si="43"/>
        <v>0</v>
      </c>
    </row>
    <row r="1414" spans="1:8" ht="16" x14ac:dyDescent="0.2">
      <c r="A1414" s="10">
        <v>3243100</v>
      </c>
      <c r="B1414" s="5">
        <v>0</v>
      </c>
      <c r="C1414" s="11" t="s">
        <v>1371</v>
      </c>
      <c r="D1414" s="7">
        <v>0</v>
      </c>
      <c r="E1414" s="7">
        <v>0</v>
      </c>
      <c r="F1414" s="7">
        <v>0</v>
      </c>
      <c r="G1414" s="8">
        <f t="shared" si="42"/>
        <v>0</v>
      </c>
      <c r="H1414" s="9">
        <f t="shared" si="43"/>
        <v>0</v>
      </c>
    </row>
    <row r="1415" spans="1:8" ht="16" x14ac:dyDescent="0.2">
      <c r="A1415" s="10">
        <v>4010100</v>
      </c>
      <c r="B1415" s="5">
        <v>0</v>
      </c>
      <c r="C1415" s="11" t="s">
        <v>1372</v>
      </c>
      <c r="D1415" s="7">
        <v>0</v>
      </c>
      <c r="E1415" s="7">
        <v>0</v>
      </c>
      <c r="F1415" s="7">
        <v>0</v>
      </c>
      <c r="G1415" s="8">
        <f t="shared" si="42"/>
        <v>0</v>
      </c>
      <c r="H1415" s="9">
        <f t="shared" si="43"/>
        <v>0</v>
      </c>
    </row>
    <row r="1416" spans="1:8" ht="16" x14ac:dyDescent="0.2">
      <c r="A1416" s="10">
        <v>4010110</v>
      </c>
      <c r="B1416" s="5">
        <v>6010210</v>
      </c>
      <c r="C1416" s="11" t="s">
        <v>1373</v>
      </c>
      <c r="D1416" s="7">
        <v>0</v>
      </c>
      <c r="E1416" s="7">
        <v>0</v>
      </c>
      <c r="F1416" s="7">
        <v>0</v>
      </c>
      <c r="G1416" s="8">
        <f t="shared" si="42"/>
        <v>0</v>
      </c>
      <c r="H1416" s="9">
        <f t="shared" si="43"/>
        <v>0</v>
      </c>
    </row>
    <row r="1417" spans="1:8" ht="16" x14ac:dyDescent="0.2">
      <c r="A1417" s="10">
        <v>4010120</v>
      </c>
      <c r="B1417" s="5">
        <v>6010121</v>
      </c>
      <c r="C1417" s="11" t="s">
        <v>1037</v>
      </c>
      <c r="D1417" s="7">
        <v>0</v>
      </c>
      <c r="E1417" s="7">
        <v>0</v>
      </c>
      <c r="F1417" s="7">
        <v>0</v>
      </c>
      <c r="G1417" s="8">
        <f t="shared" si="42"/>
        <v>0</v>
      </c>
      <c r="H1417" s="9">
        <f t="shared" si="43"/>
        <v>0</v>
      </c>
    </row>
    <row r="1418" spans="1:8" ht="16" x14ac:dyDescent="0.2">
      <c r="A1418" s="10">
        <v>4010130</v>
      </c>
      <c r="B1418" s="5">
        <v>6010230</v>
      </c>
      <c r="C1418" s="11" t="s">
        <v>1374</v>
      </c>
      <c r="D1418" s="7">
        <v>0</v>
      </c>
      <c r="E1418" s="7">
        <v>6242062</v>
      </c>
      <c r="F1418" s="7">
        <v>0</v>
      </c>
      <c r="G1418" s="8">
        <f t="shared" si="42"/>
        <v>6242062</v>
      </c>
      <c r="H1418" s="9">
        <f t="shared" si="43"/>
        <v>6242062</v>
      </c>
    </row>
    <row r="1419" spans="1:8" ht="16" x14ac:dyDescent="0.2">
      <c r="A1419" s="10">
        <v>4010140</v>
      </c>
      <c r="B1419" s="5">
        <v>6010240</v>
      </c>
      <c r="C1419" s="11" t="s">
        <v>1375</v>
      </c>
      <c r="D1419" s="7">
        <v>0</v>
      </c>
      <c r="E1419" s="7">
        <v>37679474</v>
      </c>
      <c r="F1419" s="7">
        <v>1129474</v>
      </c>
      <c r="G1419" s="8">
        <f t="shared" si="42"/>
        <v>36550000</v>
      </c>
      <c r="H1419" s="9">
        <f t="shared" si="43"/>
        <v>36550000</v>
      </c>
    </row>
    <row r="1420" spans="1:8" ht="16" x14ac:dyDescent="0.2">
      <c r="A1420" s="10">
        <v>4010150</v>
      </c>
      <c r="B1420" s="5">
        <v>6010250</v>
      </c>
      <c r="C1420" s="11" t="s">
        <v>1376</v>
      </c>
      <c r="D1420" s="7">
        <v>0</v>
      </c>
      <c r="E1420" s="7">
        <f>364000+78000</f>
        <v>442000</v>
      </c>
      <c r="F1420" s="7">
        <v>182000</v>
      </c>
      <c r="G1420" s="8">
        <f t="shared" si="42"/>
        <v>260000</v>
      </c>
      <c r="H1420" s="9">
        <f t="shared" si="43"/>
        <v>260000</v>
      </c>
    </row>
    <row r="1421" spans="1:8" ht="16" x14ac:dyDescent="0.2">
      <c r="A1421" s="10">
        <v>4010160</v>
      </c>
      <c r="B1421" s="5">
        <v>6010260</v>
      </c>
      <c r="C1421" s="11" t="s">
        <v>1377</v>
      </c>
      <c r="D1421" s="7">
        <v>0</v>
      </c>
      <c r="E1421" s="7">
        <v>0</v>
      </c>
      <c r="F1421" s="7">
        <v>0</v>
      </c>
      <c r="G1421" s="8">
        <f t="shared" si="42"/>
        <v>0</v>
      </c>
      <c r="H1421" s="9">
        <f t="shared" si="43"/>
        <v>0</v>
      </c>
    </row>
    <row r="1422" spans="1:8" ht="16" x14ac:dyDescent="0.2">
      <c r="A1422" s="10">
        <v>4010170</v>
      </c>
      <c r="B1422" s="5">
        <v>6010170</v>
      </c>
      <c r="C1422" s="11" t="s">
        <v>1378</v>
      </c>
      <c r="D1422" s="7">
        <v>0</v>
      </c>
      <c r="E1422" s="7">
        <v>0</v>
      </c>
      <c r="F1422" s="7">
        <v>0</v>
      </c>
      <c r="G1422" s="8">
        <f t="shared" si="42"/>
        <v>0</v>
      </c>
      <c r="H1422" s="9">
        <f t="shared" si="43"/>
        <v>0</v>
      </c>
    </row>
    <row r="1423" spans="1:8" ht="16" x14ac:dyDescent="0.2">
      <c r="A1423" s="10">
        <v>4010171</v>
      </c>
      <c r="B1423" s="5">
        <v>6010171</v>
      </c>
      <c r="C1423" s="11" t="s">
        <v>1378</v>
      </c>
      <c r="D1423" s="7">
        <v>0</v>
      </c>
      <c r="E1423" s="7">
        <v>0</v>
      </c>
      <c r="F1423" s="7">
        <v>0</v>
      </c>
      <c r="G1423" s="8">
        <f t="shared" si="42"/>
        <v>0</v>
      </c>
      <c r="H1423" s="9">
        <f t="shared" si="43"/>
        <v>0</v>
      </c>
    </row>
    <row r="1424" spans="1:8" ht="16" x14ac:dyDescent="0.2">
      <c r="A1424" s="10">
        <v>4010172</v>
      </c>
      <c r="B1424" s="5">
        <v>6010172</v>
      </c>
      <c r="C1424" s="11" t="s">
        <v>1379</v>
      </c>
      <c r="D1424" s="7">
        <v>0</v>
      </c>
      <c r="E1424" s="7">
        <v>0</v>
      </c>
      <c r="F1424" s="7">
        <v>0</v>
      </c>
      <c r="G1424" s="8">
        <f t="shared" si="42"/>
        <v>0</v>
      </c>
      <c r="H1424" s="9">
        <f t="shared" si="43"/>
        <v>0</v>
      </c>
    </row>
    <row r="1425" spans="1:8" ht="16" x14ac:dyDescent="0.2">
      <c r="A1425" s="10">
        <v>4010173</v>
      </c>
      <c r="B1425" s="5">
        <v>6010173</v>
      </c>
      <c r="C1425" s="11" t="s">
        <v>1380</v>
      </c>
      <c r="D1425" s="7">
        <v>0</v>
      </c>
      <c r="E1425" s="7">
        <v>0</v>
      </c>
      <c r="F1425" s="7">
        <v>0</v>
      </c>
      <c r="G1425" s="8">
        <f t="shared" si="42"/>
        <v>0</v>
      </c>
      <c r="H1425" s="9">
        <f t="shared" si="43"/>
        <v>0</v>
      </c>
    </row>
    <row r="1426" spans="1:8" ht="16" x14ac:dyDescent="0.2">
      <c r="A1426" s="10">
        <v>4010174</v>
      </c>
      <c r="B1426" s="5">
        <v>6010174</v>
      </c>
      <c r="C1426" s="11" t="s">
        <v>1381</v>
      </c>
      <c r="D1426" s="7">
        <v>0</v>
      </c>
      <c r="E1426" s="7">
        <v>0</v>
      </c>
      <c r="F1426" s="7">
        <v>0</v>
      </c>
      <c r="G1426" s="8">
        <f t="shared" si="42"/>
        <v>0</v>
      </c>
      <c r="H1426" s="9">
        <f t="shared" si="43"/>
        <v>0</v>
      </c>
    </row>
    <row r="1427" spans="1:8" ht="16" x14ac:dyDescent="0.2">
      <c r="A1427" s="10">
        <v>4010175</v>
      </c>
      <c r="B1427" s="5">
        <v>6010175</v>
      </c>
      <c r="C1427" s="11" t="s">
        <v>1382</v>
      </c>
      <c r="D1427" s="7">
        <v>0</v>
      </c>
      <c r="E1427" s="7">
        <v>0</v>
      </c>
      <c r="F1427" s="7">
        <v>0</v>
      </c>
      <c r="G1427" s="8">
        <f t="shared" si="42"/>
        <v>0</v>
      </c>
      <c r="H1427" s="9">
        <f t="shared" si="43"/>
        <v>0</v>
      </c>
    </row>
    <row r="1428" spans="1:8" ht="16" x14ac:dyDescent="0.2">
      <c r="A1428" s="10">
        <v>4010176</v>
      </c>
      <c r="B1428" s="5">
        <v>6010176</v>
      </c>
      <c r="C1428" s="11" t="s">
        <v>1383</v>
      </c>
      <c r="D1428" s="7">
        <v>0</v>
      </c>
      <c r="E1428" s="7">
        <v>0</v>
      </c>
      <c r="F1428" s="7">
        <v>0</v>
      </c>
      <c r="G1428" s="8">
        <f t="shared" si="42"/>
        <v>0</v>
      </c>
      <c r="H1428" s="9">
        <f t="shared" si="43"/>
        <v>0</v>
      </c>
    </row>
    <row r="1429" spans="1:8" ht="16" x14ac:dyDescent="0.2">
      <c r="A1429" s="10">
        <v>4010200</v>
      </c>
      <c r="B1429" s="5">
        <v>0</v>
      </c>
      <c r="C1429" s="11" t="s">
        <v>1384</v>
      </c>
      <c r="D1429" s="7">
        <v>0</v>
      </c>
      <c r="E1429" s="7">
        <v>0</v>
      </c>
      <c r="F1429" s="7">
        <v>0</v>
      </c>
      <c r="G1429" s="8">
        <f t="shared" si="42"/>
        <v>0</v>
      </c>
      <c r="H1429" s="9">
        <f t="shared" si="43"/>
        <v>0</v>
      </c>
    </row>
    <row r="1430" spans="1:8" ht="16" x14ac:dyDescent="0.2">
      <c r="A1430" s="10">
        <v>4010210</v>
      </c>
      <c r="B1430" s="5">
        <v>6010220</v>
      </c>
      <c r="C1430" s="11" t="s">
        <v>1385</v>
      </c>
      <c r="D1430" s="7">
        <v>0</v>
      </c>
      <c r="E1430" s="7">
        <v>91616402</v>
      </c>
      <c r="F1430" s="7">
        <v>0</v>
      </c>
      <c r="G1430" s="8">
        <f t="shared" si="42"/>
        <v>91616402</v>
      </c>
      <c r="H1430" s="9">
        <f t="shared" si="43"/>
        <v>91616402</v>
      </c>
    </row>
    <row r="1431" spans="1:8" ht="16" x14ac:dyDescent="0.2">
      <c r="A1431" s="10">
        <v>4010300</v>
      </c>
      <c r="B1431" s="5">
        <v>0</v>
      </c>
      <c r="C1431" s="11" t="s">
        <v>1386</v>
      </c>
      <c r="D1431" s="7">
        <v>0</v>
      </c>
      <c r="E1431" s="7">
        <v>0</v>
      </c>
      <c r="F1431" s="7">
        <v>0</v>
      </c>
      <c r="G1431" s="8">
        <f t="shared" si="42"/>
        <v>0</v>
      </c>
      <c r="H1431" s="9">
        <f t="shared" si="43"/>
        <v>0</v>
      </c>
    </row>
    <row r="1432" spans="1:8" ht="16" x14ac:dyDescent="0.2">
      <c r="A1432" s="10">
        <v>4010500</v>
      </c>
      <c r="B1432" s="5">
        <v>6010231</v>
      </c>
      <c r="C1432" s="11" t="s">
        <v>1387</v>
      </c>
      <c r="D1432" s="7">
        <v>0</v>
      </c>
      <c r="E1432" s="7">
        <v>252598470</v>
      </c>
      <c r="F1432" s="7">
        <v>2070066</v>
      </c>
      <c r="G1432" s="8">
        <f t="shared" si="42"/>
        <v>250528404</v>
      </c>
      <c r="H1432" s="9">
        <f t="shared" si="43"/>
        <v>250528404</v>
      </c>
    </row>
    <row r="1433" spans="1:8" ht="16" x14ac:dyDescent="0.2">
      <c r="A1433" s="10">
        <v>4010600</v>
      </c>
      <c r="B1433" s="5">
        <v>0</v>
      </c>
      <c r="C1433" s="11" t="s">
        <v>1388</v>
      </c>
      <c r="D1433" s="7">
        <v>0</v>
      </c>
      <c r="E1433" s="7">
        <v>0</v>
      </c>
      <c r="F1433" s="7">
        <v>0</v>
      </c>
      <c r="G1433" s="8">
        <f t="shared" si="42"/>
        <v>0</v>
      </c>
      <c r="H1433" s="9">
        <f t="shared" si="43"/>
        <v>0</v>
      </c>
    </row>
    <row r="1434" spans="1:8" ht="16" x14ac:dyDescent="0.2">
      <c r="A1434" s="10">
        <v>4010700</v>
      </c>
      <c r="B1434" s="5">
        <v>0</v>
      </c>
      <c r="C1434" s="11" t="s">
        <v>1389</v>
      </c>
      <c r="D1434" s="7">
        <v>0</v>
      </c>
      <c r="E1434" s="7">
        <v>0</v>
      </c>
      <c r="F1434" s="7">
        <v>0</v>
      </c>
      <c r="G1434" s="8">
        <f t="shared" si="42"/>
        <v>0</v>
      </c>
      <c r="H1434" s="9">
        <f t="shared" si="43"/>
        <v>0</v>
      </c>
    </row>
    <row r="1435" spans="1:8" ht="16" x14ac:dyDescent="0.2">
      <c r="A1435" s="10">
        <v>4010800</v>
      </c>
      <c r="B1435" s="5">
        <v>0</v>
      </c>
      <c r="C1435" s="11" t="s">
        <v>1390</v>
      </c>
      <c r="D1435" s="7">
        <v>0</v>
      </c>
      <c r="E1435" s="7">
        <v>0</v>
      </c>
      <c r="F1435" s="7">
        <v>0</v>
      </c>
      <c r="G1435" s="8">
        <f t="shared" si="42"/>
        <v>0</v>
      </c>
      <c r="H1435" s="9">
        <f t="shared" si="43"/>
        <v>0</v>
      </c>
    </row>
    <row r="1436" spans="1:8" ht="16" x14ac:dyDescent="0.2">
      <c r="A1436" s="10">
        <v>4013100</v>
      </c>
      <c r="B1436" s="5">
        <v>0</v>
      </c>
      <c r="C1436" s="11" t="s">
        <v>1391</v>
      </c>
      <c r="D1436" s="7">
        <v>0</v>
      </c>
      <c r="E1436" s="7">
        <v>0</v>
      </c>
      <c r="F1436" s="7">
        <v>0</v>
      </c>
      <c r="G1436" s="8">
        <f t="shared" si="42"/>
        <v>0</v>
      </c>
      <c r="H1436" s="9">
        <f t="shared" si="43"/>
        <v>0</v>
      </c>
    </row>
    <row r="1437" spans="1:8" ht="16" x14ac:dyDescent="0.2">
      <c r="A1437" s="10">
        <v>4014000</v>
      </c>
      <c r="B1437" s="5">
        <v>0</v>
      </c>
      <c r="C1437" s="11" t="s">
        <v>1392</v>
      </c>
      <c r="D1437" s="7">
        <v>0</v>
      </c>
      <c r="E1437" s="7">
        <v>0</v>
      </c>
      <c r="F1437" s="7">
        <v>0</v>
      </c>
      <c r="G1437" s="8">
        <f t="shared" si="42"/>
        <v>0</v>
      </c>
      <c r="H1437" s="9">
        <f t="shared" si="43"/>
        <v>0</v>
      </c>
    </row>
    <row r="1438" spans="1:8" ht="16" x14ac:dyDescent="0.2">
      <c r="A1438" s="10">
        <v>4014600</v>
      </c>
      <c r="B1438" s="5">
        <v>0</v>
      </c>
      <c r="C1438" s="11" t="s">
        <v>1393</v>
      </c>
      <c r="D1438" s="7">
        <v>0</v>
      </c>
      <c r="E1438" s="7">
        <v>0</v>
      </c>
      <c r="F1438" s="7">
        <v>0</v>
      </c>
      <c r="G1438" s="8">
        <f t="shared" si="42"/>
        <v>0</v>
      </c>
      <c r="H1438" s="9">
        <f t="shared" si="43"/>
        <v>0</v>
      </c>
    </row>
    <row r="1439" spans="1:8" ht="16" x14ac:dyDescent="0.2">
      <c r="A1439" s="10">
        <v>4015100</v>
      </c>
      <c r="B1439" s="5">
        <v>6010000</v>
      </c>
      <c r="C1439" s="11" t="s">
        <v>1394</v>
      </c>
      <c r="D1439" s="7">
        <v>0</v>
      </c>
      <c r="E1439" s="7">
        <v>54050</v>
      </c>
      <c r="F1439" s="7">
        <v>0</v>
      </c>
      <c r="G1439" s="8">
        <f t="shared" si="42"/>
        <v>54050</v>
      </c>
      <c r="H1439" s="9">
        <f t="shared" si="43"/>
        <v>54050</v>
      </c>
    </row>
    <row r="1440" spans="1:8" ht="16" x14ac:dyDescent="0.2">
      <c r="A1440" s="10">
        <v>4015101</v>
      </c>
      <c r="B1440" s="5">
        <v>6010010</v>
      </c>
      <c r="C1440" s="11" t="s">
        <v>1395</v>
      </c>
      <c r="D1440" s="7">
        <v>0</v>
      </c>
      <c r="E1440" s="7">
        <v>297878259</v>
      </c>
      <c r="F1440" s="7">
        <v>3724210</v>
      </c>
      <c r="G1440" s="8">
        <f t="shared" si="42"/>
        <v>294154049</v>
      </c>
      <c r="H1440" s="9">
        <f t="shared" si="43"/>
        <v>294154049</v>
      </c>
    </row>
    <row r="1441" spans="1:8" ht="16" x14ac:dyDescent="0.2">
      <c r="A1441" s="10">
        <v>4015102</v>
      </c>
      <c r="B1441" s="5">
        <v>6013000</v>
      </c>
      <c r="C1441" s="11" t="s">
        <v>1396</v>
      </c>
      <c r="D1441" s="7">
        <v>0</v>
      </c>
      <c r="E1441" s="7">
        <v>147983074</v>
      </c>
      <c r="F1441" s="7">
        <v>3981177</v>
      </c>
      <c r="G1441" s="8">
        <f t="shared" si="42"/>
        <v>144001897</v>
      </c>
      <c r="H1441" s="9">
        <f t="shared" si="43"/>
        <v>144001897</v>
      </c>
    </row>
    <row r="1442" spans="1:8" ht="16" x14ac:dyDescent="0.2">
      <c r="A1442" s="10">
        <v>4015103</v>
      </c>
      <c r="B1442" s="5">
        <v>6010020</v>
      </c>
      <c r="C1442" s="11" t="s">
        <v>1397</v>
      </c>
      <c r="D1442" s="7">
        <v>0</v>
      </c>
      <c r="E1442" s="7">
        <v>0</v>
      </c>
      <c r="F1442" s="7">
        <v>0</v>
      </c>
      <c r="G1442" s="8">
        <f t="shared" si="42"/>
        <v>0</v>
      </c>
      <c r="H1442" s="9">
        <f t="shared" si="43"/>
        <v>0</v>
      </c>
    </row>
    <row r="1443" spans="1:8" ht="16" x14ac:dyDescent="0.2">
      <c r="A1443" s="10">
        <v>4015104</v>
      </c>
      <c r="B1443" s="5">
        <v>6010030</v>
      </c>
      <c r="C1443" s="11" t="s">
        <v>1398</v>
      </c>
      <c r="D1443" s="7">
        <v>0</v>
      </c>
      <c r="E1443" s="7">
        <v>7382229</v>
      </c>
      <c r="F1443" s="7">
        <v>0</v>
      </c>
      <c r="G1443" s="8">
        <f t="shared" si="42"/>
        <v>7382229</v>
      </c>
      <c r="H1443" s="9">
        <f t="shared" si="43"/>
        <v>7382229</v>
      </c>
    </row>
    <row r="1444" spans="1:8" ht="16" x14ac:dyDescent="0.2">
      <c r="A1444" s="10">
        <v>4015105</v>
      </c>
      <c r="B1444" s="5">
        <v>6010040</v>
      </c>
      <c r="C1444" s="11" t="s">
        <v>1399</v>
      </c>
      <c r="D1444" s="7">
        <v>0</v>
      </c>
      <c r="E1444" s="7">
        <v>0</v>
      </c>
      <c r="F1444" s="7">
        <v>0</v>
      </c>
      <c r="G1444" s="8">
        <f t="shared" si="42"/>
        <v>0</v>
      </c>
      <c r="H1444" s="9">
        <f t="shared" si="43"/>
        <v>0</v>
      </c>
    </row>
    <row r="1445" spans="1:8" ht="16" x14ac:dyDescent="0.2">
      <c r="A1445" s="10">
        <v>4015106</v>
      </c>
      <c r="B1445" s="5">
        <v>6010050</v>
      </c>
      <c r="C1445" s="11" t="s">
        <v>1400</v>
      </c>
      <c r="D1445" s="7">
        <v>0</v>
      </c>
      <c r="E1445" s="7">
        <v>0</v>
      </c>
      <c r="F1445" s="7">
        <v>0</v>
      </c>
      <c r="G1445" s="8">
        <f t="shared" si="42"/>
        <v>0</v>
      </c>
      <c r="H1445" s="9">
        <f t="shared" si="43"/>
        <v>0</v>
      </c>
    </row>
    <row r="1446" spans="1:8" ht="16" x14ac:dyDescent="0.2">
      <c r="A1446" s="10">
        <v>4015107</v>
      </c>
      <c r="B1446" s="5">
        <v>6010060</v>
      </c>
      <c r="C1446" s="11" t="s">
        <v>1401</v>
      </c>
      <c r="D1446" s="7">
        <v>0</v>
      </c>
      <c r="E1446" s="7">
        <v>4728993</v>
      </c>
      <c r="F1446" s="7">
        <v>0</v>
      </c>
      <c r="G1446" s="8">
        <f t="shared" si="42"/>
        <v>4728993</v>
      </c>
      <c r="H1446" s="9">
        <f t="shared" si="43"/>
        <v>4728993</v>
      </c>
    </row>
    <row r="1447" spans="1:8" ht="16" x14ac:dyDescent="0.2">
      <c r="A1447" s="10">
        <v>4015108</v>
      </c>
      <c r="B1447" s="5">
        <v>6010070</v>
      </c>
      <c r="C1447" s="11" t="s">
        <v>1402</v>
      </c>
      <c r="D1447" s="7">
        <v>0</v>
      </c>
      <c r="E1447" s="7">
        <v>43273964</v>
      </c>
      <c r="F1447" s="7">
        <v>0</v>
      </c>
      <c r="G1447" s="8">
        <f t="shared" si="42"/>
        <v>43273964</v>
      </c>
      <c r="H1447" s="9">
        <f t="shared" si="43"/>
        <v>43273964</v>
      </c>
    </row>
    <row r="1448" spans="1:8" ht="16" x14ac:dyDescent="0.2">
      <c r="A1448" s="10">
        <v>4015109</v>
      </c>
      <c r="B1448" s="5">
        <v>6010080</v>
      </c>
      <c r="C1448" s="11" t="s">
        <v>1403</v>
      </c>
      <c r="D1448" s="7">
        <v>0</v>
      </c>
      <c r="E1448" s="7">
        <v>0</v>
      </c>
      <c r="F1448" s="7">
        <v>0</v>
      </c>
      <c r="G1448" s="8">
        <f t="shared" si="42"/>
        <v>0</v>
      </c>
      <c r="H1448" s="9">
        <f t="shared" si="43"/>
        <v>0</v>
      </c>
    </row>
    <row r="1449" spans="1:8" ht="16" x14ac:dyDescent="0.2">
      <c r="A1449" s="10">
        <v>4015110</v>
      </c>
      <c r="B1449" s="5">
        <v>0</v>
      </c>
      <c r="C1449" s="11" t="s">
        <v>1404</v>
      </c>
      <c r="D1449" s="7">
        <v>0</v>
      </c>
      <c r="E1449" s="7">
        <v>0</v>
      </c>
      <c r="F1449" s="7">
        <v>0</v>
      </c>
      <c r="G1449" s="8">
        <f t="shared" si="42"/>
        <v>0</v>
      </c>
      <c r="H1449" s="9">
        <f t="shared" si="43"/>
        <v>0</v>
      </c>
    </row>
    <row r="1450" spans="1:8" ht="16" x14ac:dyDescent="0.2">
      <c r="A1450" s="10">
        <v>4015111</v>
      </c>
      <c r="B1450" s="5">
        <v>6010090</v>
      </c>
      <c r="C1450" s="11" t="s">
        <v>1405</v>
      </c>
      <c r="D1450" s="7">
        <v>0</v>
      </c>
      <c r="E1450" s="7">
        <v>0</v>
      </c>
      <c r="F1450" s="7">
        <v>0</v>
      </c>
      <c r="G1450" s="8">
        <f t="shared" si="42"/>
        <v>0</v>
      </c>
      <c r="H1450" s="9">
        <f t="shared" si="43"/>
        <v>0</v>
      </c>
    </row>
    <row r="1451" spans="1:8" ht="16" x14ac:dyDescent="0.2">
      <c r="A1451" s="10">
        <v>4015112</v>
      </c>
      <c r="B1451" s="5">
        <v>6010082</v>
      </c>
      <c r="C1451" s="11" t="s">
        <v>1406</v>
      </c>
      <c r="D1451" s="7">
        <v>0</v>
      </c>
      <c r="E1451" s="7">
        <v>0</v>
      </c>
      <c r="F1451" s="7">
        <v>0</v>
      </c>
      <c r="G1451" s="8">
        <f t="shared" si="42"/>
        <v>0</v>
      </c>
      <c r="H1451" s="9">
        <f t="shared" si="43"/>
        <v>0</v>
      </c>
    </row>
    <row r="1452" spans="1:8" ht="16" x14ac:dyDescent="0.2">
      <c r="A1452" s="10">
        <v>4015200</v>
      </c>
      <c r="B1452" s="5">
        <v>0</v>
      </c>
      <c r="C1452" s="11" t="s">
        <v>1407</v>
      </c>
      <c r="D1452" s="7">
        <v>0</v>
      </c>
      <c r="E1452" s="7">
        <v>0</v>
      </c>
      <c r="F1452" s="7">
        <v>0</v>
      </c>
      <c r="G1452" s="8">
        <f t="shared" si="42"/>
        <v>0</v>
      </c>
      <c r="H1452" s="9">
        <f t="shared" si="43"/>
        <v>0</v>
      </c>
    </row>
    <row r="1453" spans="1:8" ht="16" x14ac:dyDescent="0.2">
      <c r="A1453" s="10">
        <v>4016600</v>
      </c>
      <c r="B1453" s="5">
        <v>0</v>
      </c>
      <c r="C1453" s="11" t="s">
        <v>1408</v>
      </c>
      <c r="D1453" s="7">
        <v>0</v>
      </c>
      <c r="E1453" s="7">
        <v>0</v>
      </c>
      <c r="F1453" s="7">
        <v>0</v>
      </c>
      <c r="G1453" s="8">
        <f t="shared" si="42"/>
        <v>0</v>
      </c>
      <c r="H1453" s="9">
        <f t="shared" si="43"/>
        <v>0</v>
      </c>
    </row>
    <row r="1454" spans="1:8" ht="16" x14ac:dyDescent="0.2">
      <c r="A1454" s="10">
        <v>4018600</v>
      </c>
      <c r="B1454" s="5">
        <v>0</v>
      </c>
      <c r="C1454" s="11" t="s">
        <v>1393</v>
      </c>
      <c r="D1454" s="7">
        <v>0</v>
      </c>
      <c r="E1454" s="7">
        <v>0</v>
      </c>
      <c r="F1454" s="7">
        <v>0</v>
      </c>
      <c r="G1454" s="8">
        <f t="shared" si="42"/>
        <v>0</v>
      </c>
      <c r="H1454" s="9">
        <f t="shared" si="43"/>
        <v>0</v>
      </c>
    </row>
    <row r="1455" spans="1:8" ht="16" x14ac:dyDescent="0.2">
      <c r="A1455" s="10">
        <v>4020100</v>
      </c>
      <c r="B1455" s="5">
        <v>6010100</v>
      </c>
      <c r="C1455" s="11" t="s">
        <v>1409</v>
      </c>
      <c r="D1455" s="7">
        <v>0</v>
      </c>
      <c r="E1455" s="7">
        <v>245216827</v>
      </c>
      <c r="F1455" s="7">
        <v>360819814</v>
      </c>
      <c r="G1455" s="8">
        <f t="shared" si="42"/>
        <v>-115602987</v>
      </c>
      <c r="H1455" s="9">
        <f t="shared" si="43"/>
        <v>-115602987</v>
      </c>
    </row>
    <row r="1456" spans="1:8" ht="16" x14ac:dyDescent="0.2">
      <c r="A1456" s="10">
        <v>4020110</v>
      </c>
      <c r="B1456" s="5">
        <v>6010251</v>
      </c>
      <c r="C1456" s="11" t="s">
        <v>1373</v>
      </c>
      <c r="D1456" s="7">
        <v>0</v>
      </c>
      <c r="E1456" s="7">
        <v>148053330</v>
      </c>
      <c r="F1456" s="7">
        <v>129547418</v>
      </c>
      <c r="G1456" s="8">
        <f t="shared" si="42"/>
        <v>18505912</v>
      </c>
      <c r="H1456" s="9">
        <f t="shared" si="43"/>
        <v>18505912</v>
      </c>
    </row>
    <row r="1457" spans="1:8" ht="16" x14ac:dyDescent="0.2">
      <c r="A1457" s="10">
        <v>4020120</v>
      </c>
      <c r="B1457" s="5">
        <v>6010120</v>
      </c>
      <c r="C1457" s="11" t="s">
        <v>1037</v>
      </c>
      <c r="D1457" s="7">
        <v>0</v>
      </c>
      <c r="E1457" s="7">
        <v>0</v>
      </c>
      <c r="F1457" s="7">
        <v>0</v>
      </c>
      <c r="G1457" s="8">
        <f t="shared" si="42"/>
        <v>0</v>
      </c>
      <c r="H1457" s="9">
        <f t="shared" si="43"/>
        <v>0</v>
      </c>
    </row>
    <row r="1458" spans="1:8" ht="16" x14ac:dyDescent="0.2">
      <c r="A1458" s="10">
        <v>4020130</v>
      </c>
      <c r="B1458" s="5">
        <v>6010131</v>
      </c>
      <c r="C1458" s="11" t="s">
        <v>1410</v>
      </c>
      <c r="D1458" s="7">
        <v>0</v>
      </c>
      <c r="E1458" s="7">
        <v>0</v>
      </c>
      <c r="F1458" s="7">
        <v>0</v>
      </c>
      <c r="G1458" s="8">
        <f t="shared" si="42"/>
        <v>0</v>
      </c>
      <c r="H1458" s="9">
        <f t="shared" si="43"/>
        <v>0</v>
      </c>
    </row>
    <row r="1459" spans="1:8" ht="16" x14ac:dyDescent="0.2">
      <c r="A1459" s="10">
        <v>4020140</v>
      </c>
      <c r="B1459" s="5">
        <v>6010141</v>
      </c>
      <c r="C1459" s="11" t="s">
        <v>1411</v>
      </c>
      <c r="D1459" s="7">
        <v>0</v>
      </c>
      <c r="E1459" s="7">
        <v>0</v>
      </c>
      <c r="F1459" s="7">
        <v>0</v>
      </c>
      <c r="G1459" s="8">
        <f t="shared" si="42"/>
        <v>0</v>
      </c>
      <c r="H1459" s="9">
        <f t="shared" si="43"/>
        <v>0</v>
      </c>
    </row>
    <row r="1460" spans="1:8" ht="16" x14ac:dyDescent="0.2">
      <c r="A1460" s="10">
        <v>4020150</v>
      </c>
      <c r="B1460" s="5">
        <v>6010151</v>
      </c>
      <c r="C1460" s="11" t="s">
        <v>1412</v>
      </c>
      <c r="D1460" s="7">
        <v>0</v>
      </c>
      <c r="E1460" s="7">
        <v>260000</v>
      </c>
      <c r="F1460" s="7">
        <f>182000+78000</f>
        <v>260000</v>
      </c>
      <c r="G1460" s="8">
        <f t="shared" ref="G1460:G1523" si="44">E1460-F1460</f>
        <v>0</v>
      </c>
      <c r="H1460" s="9">
        <f t="shared" ref="H1460:H1523" si="45">D1460+G1460</f>
        <v>0</v>
      </c>
    </row>
    <row r="1461" spans="1:8" ht="16" x14ac:dyDescent="0.2">
      <c r="A1461" s="10">
        <v>4020160</v>
      </c>
      <c r="B1461" s="5">
        <v>6010160</v>
      </c>
      <c r="C1461" s="11" t="s">
        <v>1413</v>
      </c>
      <c r="D1461" s="7">
        <v>0</v>
      </c>
      <c r="E1461" s="7">
        <v>0</v>
      </c>
      <c r="F1461" s="7">
        <v>0</v>
      </c>
      <c r="G1461" s="8">
        <f t="shared" si="44"/>
        <v>0</v>
      </c>
      <c r="H1461" s="9">
        <f t="shared" si="45"/>
        <v>0</v>
      </c>
    </row>
    <row r="1462" spans="1:8" ht="16" x14ac:dyDescent="0.2">
      <c r="A1462" s="10">
        <v>4020172</v>
      </c>
      <c r="B1462" s="5">
        <v>6010172</v>
      </c>
      <c r="C1462" s="11" t="s">
        <v>1414</v>
      </c>
      <c r="D1462" s="7">
        <v>0</v>
      </c>
      <c r="E1462" s="7">
        <v>0</v>
      </c>
      <c r="F1462" s="7">
        <v>0</v>
      </c>
      <c r="G1462" s="8">
        <f t="shared" si="44"/>
        <v>0</v>
      </c>
      <c r="H1462" s="9">
        <f t="shared" si="45"/>
        <v>0</v>
      </c>
    </row>
    <row r="1463" spans="1:8" ht="16" x14ac:dyDescent="0.2">
      <c r="A1463" s="10">
        <v>4020173</v>
      </c>
      <c r="B1463" s="5">
        <v>6010173</v>
      </c>
      <c r="C1463" s="11" t="s">
        <v>1415</v>
      </c>
      <c r="D1463" s="7">
        <v>0</v>
      </c>
      <c r="E1463" s="7">
        <v>0</v>
      </c>
      <c r="F1463" s="7">
        <v>0</v>
      </c>
      <c r="G1463" s="8">
        <f t="shared" si="44"/>
        <v>0</v>
      </c>
      <c r="H1463" s="9">
        <f t="shared" si="45"/>
        <v>0</v>
      </c>
    </row>
    <row r="1464" spans="1:8" ht="16" x14ac:dyDescent="0.2">
      <c r="A1464" s="10">
        <v>4020175</v>
      </c>
      <c r="B1464" s="5">
        <v>6010175</v>
      </c>
      <c r="C1464" s="11" t="s">
        <v>1416</v>
      </c>
      <c r="D1464" s="7">
        <v>0</v>
      </c>
      <c r="E1464" s="7">
        <v>0</v>
      </c>
      <c r="F1464" s="7">
        <v>0</v>
      </c>
      <c r="G1464" s="8">
        <f t="shared" si="44"/>
        <v>0</v>
      </c>
      <c r="H1464" s="9">
        <f t="shared" si="45"/>
        <v>0</v>
      </c>
    </row>
    <row r="1465" spans="1:8" ht="16" x14ac:dyDescent="0.2">
      <c r="A1465" s="10">
        <v>4020176</v>
      </c>
      <c r="B1465" s="5">
        <v>6010167</v>
      </c>
      <c r="C1465" s="11" t="s">
        <v>1417</v>
      </c>
      <c r="D1465" s="7">
        <v>0</v>
      </c>
      <c r="E1465" s="7">
        <v>0</v>
      </c>
      <c r="F1465" s="7">
        <v>0</v>
      </c>
      <c r="G1465" s="8">
        <f t="shared" si="44"/>
        <v>0</v>
      </c>
      <c r="H1465" s="9">
        <f t="shared" si="45"/>
        <v>0</v>
      </c>
    </row>
    <row r="1466" spans="1:8" ht="16" x14ac:dyDescent="0.2">
      <c r="A1466" s="10">
        <v>4020180</v>
      </c>
      <c r="B1466" s="5">
        <v>6010180</v>
      </c>
      <c r="C1466" s="11" t="s">
        <v>1418</v>
      </c>
      <c r="D1466" s="7">
        <v>0</v>
      </c>
      <c r="E1466" s="7">
        <v>2000000</v>
      </c>
      <c r="F1466" s="7">
        <v>0</v>
      </c>
      <c r="G1466" s="8">
        <f t="shared" si="44"/>
        <v>2000000</v>
      </c>
      <c r="H1466" s="9">
        <f t="shared" si="45"/>
        <v>2000000</v>
      </c>
    </row>
    <row r="1467" spans="1:8" ht="16" x14ac:dyDescent="0.2">
      <c r="A1467" s="10">
        <v>4020200</v>
      </c>
      <c r="B1467" s="5">
        <v>6010110</v>
      </c>
      <c r="C1467" s="11" t="s">
        <v>1419</v>
      </c>
      <c r="D1467" s="7">
        <v>0</v>
      </c>
      <c r="E1467" s="7">
        <v>63594406</v>
      </c>
      <c r="F1467" s="7">
        <v>43831130</v>
      </c>
      <c r="G1467" s="8">
        <f t="shared" si="44"/>
        <v>19763276</v>
      </c>
      <c r="H1467" s="9">
        <f t="shared" si="45"/>
        <v>19763276</v>
      </c>
    </row>
    <row r="1468" spans="1:8" ht="16" x14ac:dyDescent="0.2">
      <c r="A1468" s="10">
        <v>4020210</v>
      </c>
      <c r="B1468" s="5">
        <v>6010261</v>
      </c>
      <c r="C1468" s="11" t="s">
        <v>1385</v>
      </c>
      <c r="D1468" s="7">
        <v>0</v>
      </c>
      <c r="E1468" s="7">
        <v>29550736</v>
      </c>
      <c r="F1468" s="7">
        <v>13472979</v>
      </c>
      <c r="G1468" s="8">
        <f t="shared" si="44"/>
        <v>16077757</v>
      </c>
      <c r="H1468" s="9">
        <f t="shared" si="45"/>
        <v>16077757</v>
      </c>
    </row>
    <row r="1469" spans="1:8" ht="16" x14ac:dyDescent="0.2">
      <c r="A1469" s="10">
        <v>4020400</v>
      </c>
      <c r="B1469" s="5">
        <v>6010122</v>
      </c>
      <c r="C1469" s="11" t="s">
        <v>1420</v>
      </c>
      <c r="D1469" s="7">
        <v>0</v>
      </c>
      <c r="E1469" s="7">
        <v>0</v>
      </c>
      <c r="F1469" s="7">
        <v>0</v>
      </c>
      <c r="G1469" s="8">
        <f t="shared" si="44"/>
        <v>0</v>
      </c>
      <c r="H1469" s="9">
        <f t="shared" si="45"/>
        <v>0</v>
      </c>
    </row>
    <row r="1470" spans="1:8" ht="16" x14ac:dyDescent="0.2">
      <c r="A1470" s="10">
        <v>4020500</v>
      </c>
      <c r="B1470" s="5">
        <v>6010280</v>
      </c>
      <c r="C1470" s="11" t="s">
        <v>1421</v>
      </c>
      <c r="D1470" s="7">
        <v>0</v>
      </c>
      <c r="E1470" s="7">
        <v>54050</v>
      </c>
      <c r="F1470" s="7">
        <v>54050</v>
      </c>
      <c r="G1470" s="8">
        <f t="shared" si="44"/>
        <v>0</v>
      </c>
      <c r="H1470" s="9">
        <f t="shared" si="45"/>
        <v>0</v>
      </c>
    </row>
    <row r="1471" spans="1:8" ht="16" x14ac:dyDescent="0.2">
      <c r="A1471" s="10">
        <v>4020600</v>
      </c>
      <c r="B1471" s="5">
        <v>6010130</v>
      </c>
      <c r="C1471" s="11" t="s">
        <v>1422</v>
      </c>
      <c r="D1471" s="7">
        <v>0</v>
      </c>
      <c r="E1471" s="7">
        <v>4351278</v>
      </c>
      <c r="F1471" s="7">
        <v>5634298</v>
      </c>
      <c r="G1471" s="8">
        <f t="shared" si="44"/>
        <v>-1283020</v>
      </c>
      <c r="H1471" s="9">
        <f t="shared" si="45"/>
        <v>-1283020</v>
      </c>
    </row>
    <row r="1472" spans="1:8" ht="16" x14ac:dyDescent="0.2">
      <c r="A1472" s="10">
        <v>4021100</v>
      </c>
      <c r="B1472" s="5">
        <v>0</v>
      </c>
      <c r="C1472" s="11" t="s">
        <v>1423</v>
      </c>
      <c r="D1472" s="7">
        <v>0</v>
      </c>
      <c r="E1472" s="7">
        <v>0</v>
      </c>
      <c r="F1472" s="7">
        <v>0</v>
      </c>
      <c r="G1472" s="8">
        <f t="shared" si="44"/>
        <v>0</v>
      </c>
      <c r="H1472" s="9">
        <f t="shared" si="45"/>
        <v>0</v>
      </c>
    </row>
    <row r="1473" spans="1:8" ht="16" x14ac:dyDescent="0.2">
      <c r="A1473" s="10">
        <v>4022000</v>
      </c>
      <c r="B1473" s="5">
        <v>6010140</v>
      </c>
      <c r="C1473" s="11" t="s">
        <v>1424</v>
      </c>
      <c r="D1473" s="7">
        <v>0</v>
      </c>
      <c r="E1473" s="7">
        <v>142489119</v>
      </c>
      <c r="F1473" s="7">
        <v>142489119</v>
      </c>
      <c r="G1473" s="8">
        <f t="shared" si="44"/>
        <v>0</v>
      </c>
      <c r="H1473" s="9">
        <f t="shared" si="45"/>
        <v>0</v>
      </c>
    </row>
    <row r="1474" spans="1:8" ht="16" x14ac:dyDescent="0.2">
      <c r="A1474" s="10">
        <v>4023100</v>
      </c>
      <c r="B1474" s="5">
        <v>0</v>
      </c>
      <c r="C1474" s="11" t="s">
        <v>1425</v>
      </c>
      <c r="D1474" s="7">
        <v>0</v>
      </c>
      <c r="E1474" s="7">
        <v>0</v>
      </c>
      <c r="F1474" s="7">
        <v>0</v>
      </c>
      <c r="G1474" s="8">
        <f t="shared" si="44"/>
        <v>0</v>
      </c>
      <c r="H1474" s="9">
        <f t="shared" si="45"/>
        <v>0</v>
      </c>
    </row>
    <row r="1475" spans="1:8" ht="16" x14ac:dyDescent="0.2">
      <c r="A1475" s="10">
        <v>4025100</v>
      </c>
      <c r="B1475" s="5">
        <v>6010290</v>
      </c>
      <c r="C1475" s="11" t="s">
        <v>1387</v>
      </c>
      <c r="D1475" s="7">
        <v>0</v>
      </c>
      <c r="E1475" s="7">
        <v>349094679</v>
      </c>
      <c r="F1475" s="7">
        <v>332781363</v>
      </c>
      <c r="G1475" s="8">
        <f t="shared" si="44"/>
        <v>16313316</v>
      </c>
      <c r="H1475" s="9">
        <f t="shared" si="45"/>
        <v>16313316</v>
      </c>
    </row>
    <row r="1476" spans="1:8" ht="16" x14ac:dyDescent="0.2">
      <c r="A1476" s="10">
        <v>4025104</v>
      </c>
      <c r="B1476" s="5">
        <v>6010150</v>
      </c>
      <c r="C1476" s="11" t="s">
        <v>1426</v>
      </c>
      <c r="D1476" s="7">
        <v>0</v>
      </c>
      <c r="E1476" s="7">
        <v>33223354</v>
      </c>
      <c r="F1476" s="7">
        <v>39723395</v>
      </c>
      <c r="G1476" s="8">
        <f t="shared" si="44"/>
        <v>-6500041</v>
      </c>
      <c r="H1476" s="9">
        <f t="shared" si="45"/>
        <v>-6500041</v>
      </c>
    </row>
    <row r="1477" spans="1:8" ht="16" x14ac:dyDescent="0.2">
      <c r="A1477" s="10">
        <v>4025200</v>
      </c>
      <c r="B1477" s="5">
        <v>6010161</v>
      </c>
      <c r="C1477" s="11" t="s">
        <v>9</v>
      </c>
      <c r="D1477" s="7">
        <v>0</v>
      </c>
      <c r="E1477" s="7">
        <v>0</v>
      </c>
      <c r="F1477" s="7">
        <v>0</v>
      </c>
      <c r="G1477" s="8">
        <f t="shared" si="44"/>
        <v>0</v>
      </c>
      <c r="H1477" s="9">
        <f t="shared" si="45"/>
        <v>0</v>
      </c>
    </row>
    <row r="1478" spans="1:8" ht="16" x14ac:dyDescent="0.2">
      <c r="A1478" s="10">
        <v>4026400</v>
      </c>
      <c r="B1478" s="5">
        <v>0</v>
      </c>
      <c r="C1478" s="11" t="s">
        <v>1061</v>
      </c>
      <c r="D1478" s="7">
        <v>0</v>
      </c>
      <c r="E1478" s="7">
        <v>0</v>
      </c>
      <c r="F1478" s="7">
        <v>0</v>
      </c>
      <c r="G1478" s="8">
        <f t="shared" si="44"/>
        <v>0</v>
      </c>
      <c r="H1478" s="9">
        <f t="shared" si="45"/>
        <v>0</v>
      </c>
    </row>
    <row r="1479" spans="1:8" ht="16" x14ac:dyDescent="0.2">
      <c r="A1479" s="10">
        <v>4026600</v>
      </c>
      <c r="B1479" s="5">
        <v>6010150</v>
      </c>
      <c r="C1479" s="11" t="s">
        <v>9</v>
      </c>
      <c r="D1479" s="7">
        <v>0</v>
      </c>
      <c r="E1479" s="7">
        <v>0</v>
      </c>
      <c r="F1479" s="7">
        <v>0</v>
      </c>
      <c r="G1479" s="8">
        <f t="shared" si="44"/>
        <v>0</v>
      </c>
      <c r="H1479" s="9">
        <f t="shared" si="45"/>
        <v>0</v>
      </c>
    </row>
    <row r="1480" spans="1:8" ht="16" x14ac:dyDescent="0.2">
      <c r="A1480" s="10">
        <v>4027800</v>
      </c>
      <c r="B1480" s="5">
        <v>6013010</v>
      </c>
      <c r="C1480" s="11" t="s">
        <v>1427</v>
      </c>
      <c r="D1480" s="7">
        <v>0</v>
      </c>
      <c r="E1480" s="7">
        <v>0</v>
      </c>
      <c r="F1480" s="7">
        <v>0</v>
      </c>
      <c r="G1480" s="8">
        <f t="shared" si="44"/>
        <v>0</v>
      </c>
      <c r="H1480" s="9">
        <f t="shared" si="45"/>
        <v>0</v>
      </c>
    </row>
    <row r="1481" spans="1:8" ht="16" x14ac:dyDescent="0.2">
      <c r="A1481" s="10">
        <v>4029700</v>
      </c>
      <c r="B1481" s="5">
        <v>6010173</v>
      </c>
      <c r="C1481" s="11" t="s">
        <v>1428</v>
      </c>
      <c r="D1481" s="7">
        <v>0</v>
      </c>
      <c r="E1481" s="7">
        <v>0</v>
      </c>
      <c r="F1481" s="7">
        <v>0</v>
      </c>
      <c r="G1481" s="8">
        <f t="shared" si="44"/>
        <v>0</v>
      </c>
      <c r="H1481" s="9">
        <f t="shared" si="45"/>
        <v>0</v>
      </c>
    </row>
    <row r="1482" spans="1:8" ht="16" x14ac:dyDescent="0.2">
      <c r="A1482" s="10">
        <v>4030100</v>
      </c>
      <c r="B1482" s="5">
        <v>6040100</v>
      </c>
      <c r="C1482" s="11" t="s">
        <v>1429</v>
      </c>
      <c r="D1482" s="7">
        <v>0</v>
      </c>
      <c r="E1482" s="7">
        <v>0</v>
      </c>
      <c r="F1482" s="7">
        <v>0</v>
      </c>
      <c r="G1482" s="8">
        <f t="shared" si="44"/>
        <v>0</v>
      </c>
      <c r="H1482" s="9">
        <f t="shared" si="45"/>
        <v>0</v>
      </c>
    </row>
    <row r="1483" spans="1:8" ht="16" x14ac:dyDescent="0.2">
      <c r="A1483" s="10">
        <v>4040100</v>
      </c>
      <c r="B1483" s="5">
        <v>6091010</v>
      </c>
      <c r="C1483" s="11" t="s">
        <v>1430</v>
      </c>
      <c r="D1483" s="7">
        <v>0</v>
      </c>
      <c r="E1483" s="7">
        <v>0</v>
      </c>
      <c r="F1483" s="7">
        <v>0</v>
      </c>
      <c r="G1483" s="8">
        <f t="shared" si="44"/>
        <v>0</v>
      </c>
      <c r="H1483" s="9">
        <f t="shared" si="45"/>
        <v>0</v>
      </c>
    </row>
    <row r="1484" spans="1:8" ht="16" x14ac:dyDescent="0.2">
      <c r="A1484" s="10">
        <v>4040500</v>
      </c>
      <c r="B1484" s="5">
        <v>0</v>
      </c>
      <c r="C1484" s="11" t="s">
        <v>1431</v>
      </c>
      <c r="D1484" s="7">
        <v>0</v>
      </c>
      <c r="E1484" s="7">
        <v>0</v>
      </c>
      <c r="F1484" s="7">
        <v>0</v>
      </c>
      <c r="G1484" s="8">
        <f t="shared" si="44"/>
        <v>0</v>
      </c>
      <c r="H1484" s="9">
        <f t="shared" si="45"/>
        <v>0</v>
      </c>
    </row>
    <row r="1485" spans="1:8" ht="16" x14ac:dyDescent="0.2">
      <c r="A1485" s="10">
        <v>4043100</v>
      </c>
      <c r="B1485" s="5">
        <v>0</v>
      </c>
      <c r="C1485" s="11" t="s">
        <v>1432</v>
      </c>
      <c r="D1485" s="7">
        <v>0</v>
      </c>
      <c r="E1485" s="7">
        <v>0</v>
      </c>
      <c r="F1485" s="7">
        <v>0</v>
      </c>
      <c r="G1485" s="8">
        <f t="shared" si="44"/>
        <v>0</v>
      </c>
      <c r="H1485" s="9">
        <f t="shared" si="45"/>
        <v>0</v>
      </c>
    </row>
    <row r="1486" spans="1:8" ht="16" x14ac:dyDescent="0.2">
      <c r="A1486" s="10">
        <v>4050100</v>
      </c>
      <c r="B1486" s="5">
        <v>6012100</v>
      </c>
      <c r="C1486" s="11" t="s">
        <v>1433</v>
      </c>
      <c r="D1486" s="7">
        <v>0</v>
      </c>
      <c r="E1486" s="7">
        <v>5084133261</v>
      </c>
      <c r="F1486" s="7">
        <v>47019544</v>
      </c>
      <c r="G1486" s="8">
        <f t="shared" si="44"/>
        <v>5037113717</v>
      </c>
      <c r="H1486" s="9">
        <f t="shared" si="45"/>
        <v>5037113717</v>
      </c>
    </row>
    <row r="1487" spans="1:8" ht="16" x14ac:dyDescent="0.2">
      <c r="A1487" s="10">
        <v>4050110</v>
      </c>
      <c r="B1487" s="5">
        <v>6012300</v>
      </c>
      <c r="C1487" s="11" t="s">
        <v>1434</v>
      </c>
      <c r="D1487" s="7">
        <v>0</v>
      </c>
      <c r="E1487" s="7">
        <v>54162046</v>
      </c>
      <c r="F1487" s="7">
        <v>11344114</v>
      </c>
      <c r="G1487" s="8">
        <f t="shared" si="44"/>
        <v>42817932</v>
      </c>
      <c r="H1487" s="9">
        <f t="shared" si="45"/>
        <v>42817932</v>
      </c>
    </row>
    <row r="1488" spans="1:8" ht="16" x14ac:dyDescent="0.2">
      <c r="A1488" s="10">
        <v>4055100</v>
      </c>
      <c r="B1488" s="5">
        <v>6012200</v>
      </c>
      <c r="C1488" s="11" t="s">
        <v>1435</v>
      </c>
      <c r="D1488" s="7">
        <v>0</v>
      </c>
      <c r="E1488" s="7">
        <v>53766702.850000001</v>
      </c>
      <c r="F1488" s="7">
        <v>73206.5</v>
      </c>
      <c r="G1488" s="8">
        <f t="shared" si="44"/>
        <v>53693496.350000001</v>
      </c>
      <c r="H1488" s="9">
        <f t="shared" si="45"/>
        <v>53693496.350000001</v>
      </c>
    </row>
    <row r="1489" spans="1:8" ht="16" x14ac:dyDescent="0.2">
      <c r="A1489" s="10">
        <v>4060174</v>
      </c>
      <c r="B1489" s="5">
        <v>6020174</v>
      </c>
      <c r="C1489" s="11" t="s">
        <v>1436</v>
      </c>
      <c r="D1489" s="7">
        <v>0</v>
      </c>
      <c r="E1489" s="7">
        <v>0</v>
      </c>
      <c r="F1489" s="7">
        <v>0</v>
      </c>
      <c r="G1489" s="8">
        <f t="shared" si="44"/>
        <v>0</v>
      </c>
      <c r="H1489" s="9">
        <f t="shared" si="45"/>
        <v>0</v>
      </c>
    </row>
    <row r="1490" spans="1:8" ht="16" x14ac:dyDescent="0.2">
      <c r="A1490" s="10">
        <v>4065110</v>
      </c>
      <c r="B1490" s="5">
        <v>6010172</v>
      </c>
      <c r="C1490" s="11" t="s">
        <v>1437</v>
      </c>
      <c r="D1490" s="7">
        <v>0</v>
      </c>
      <c r="E1490" s="7">
        <v>0</v>
      </c>
      <c r="F1490" s="7">
        <v>0</v>
      </c>
      <c r="G1490" s="8">
        <f t="shared" si="44"/>
        <v>0</v>
      </c>
      <c r="H1490" s="9">
        <f t="shared" si="45"/>
        <v>0</v>
      </c>
    </row>
    <row r="1491" spans="1:8" ht="16" x14ac:dyDescent="0.2">
      <c r="A1491" s="10">
        <v>4070100</v>
      </c>
      <c r="B1491" s="5">
        <v>6014100</v>
      </c>
      <c r="C1491" s="11" t="s">
        <v>1438</v>
      </c>
      <c r="D1491" s="7">
        <v>0</v>
      </c>
      <c r="E1491" s="7">
        <v>212652391</v>
      </c>
      <c r="F1491" s="7">
        <v>157561235</v>
      </c>
      <c r="G1491" s="8">
        <f t="shared" si="44"/>
        <v>55091156</v>
      </c>
      <c r="H1491" s="9">
        <f t="shared" si="45"/>
        <v>55091156</v>
      </c>
    </row>
    <row r="1492" spans="1:8" ht="16" x14ac:dyDescent="0.2">
      <c r="A1492" s="10">
        <v>4072400</v>
      </c>
      <c r="B1492" s="5">
        <v>0</v>
      </c>
      <c r="C1492" s="11" t="s">
        <v>1439</v>
      </c>
      <c r="D1492" s="7">
        <v>0</v>
      </c>
      <c r="E1492" s="7">
        <v>0</v>
      </c>
      <c r="F1492" s="7">
        <v>0</v>
      </c>
      <c r="G1492" s="8">
        <f t="shared" si="44"/>
        <v>0</v>
      </c>
      <c r="H1492" s="9">
        <f t="shared" si="45"/>
        <v>0</v>
      </c>
    </row>
    <row r="1493" spans="1:8" ht="16" x14ac:dyDescent="0.2">
      <c r="A1493" s="10">
        <v>4075100</v>
      </c>
      <c r="B1493" s="5">
        <v>6014110</v>
      </c>
      <c r="C1493" s="11" t="s">
        <v>1440</v>
      </c>
      <c r="D1493" s="7">
        <v>0</v>
      </c>
      <c r="E1493" s="7">
        <v>1732370944.04</v>
      </c>
      <c r="F1493" s="7">
        <v>7779824.4199999999</v>
      </c>
      <c r="G1493" s="8">
        <f t="shared" si="44"/>
        <v>1724591119.6199999</v>
      </c>
      <c r="H1493" s="9">
        <f t="shared" si="45"/>
        <v>1724591119.6199999</v>
      </c>
    </row>
    <row r="1494" spans="1:8" ht="16" x14ac:dyDescent="0.2">
      <c r="A1494" s="10">
        <v>4077400</v>
      </c>
      <c r="B1494" s="5">
        <v>6014111</v>
      </c>
      <c r="C1494" s="11" t="s">
        <v>1441</v>
      </c>
      <c r="D1494" s="7">
        <v>0</v>
      </c>
      <c r="E1494" s="7">
        <v>72230197</v>
      </c>
      <c r="F1494" s="7">
        <v>19016605</v>
      </c>
      <c r="G1494" s="8">
        <f t="shared" si="44"/>
        <v>53213592</v>
      </c>
      <c r="H1494" s="9">
        <f t="shared" si="45"/>
        <v>53213592</v>
      </c>
    </row>
    <row r="1495" spans="1:8" ht="16" x14ac:dyDescent="0.2">
      <c r="A1495" s="10">
        <v>4077401</v>
      </c>
      <c r="B1495" s="5">
        <v>6010180</v>
      </c>
      <c r="C1495" s="11" t="s">
        <v>1442</v>
      </c>
      <c r="D1495" s="7">
        <v>0</v>
      </c>
      <c r="E1495" s="7">
        <v>0</v>
      </c>
      <c r="F1495" s="7">
        <v>0</v>
      </c>
      <c r="G1495" s="8">
        <f t="shared" si="44"/>
        <v>0</v>
      </c>
      <c r="H1495" s="9">
        <f t="shared" si="45"/>
        <v>0</v>
      </c>
    </row>
    <row r="1496" spans="1:8" ht="16" x14ac:dyDescent="0.2">
      <c r="A1496" s="10">
        <v>4077402</v>
      </c>
      <c r="B1496" s="5">
        <v>6014120</v>
      </c>
      <c r="C1496" s="11" t="s">
        <v>1443</v>
      </c>
      <c r="D1496" s="7">
        <v>0</v>
      </c>
      <c r="E1496" s="7">
        <v>0</v>
      </c>
      <c r="F1496" s="7">
        <v>0</v>
      </c>
      <c r="G1496" s="8">
        <f t="shared" si="44"/>
        <v>0</v>
      </c>
      <c r="H1496" s="9">
        <f t="shared" si="45"/>
        <v>0</v>
      </c>
    </row>
    <row r="1497" spans="1:8" ht="16" x14ac:dyDescent="0.2">
      <c r="A1497" s="10">
        <v>4103100</v>
      </c>
      <c r="B1497" s="5">
        <v>0</v>
      </c>
      <c r="C1497" s="11" t="s">
        <v>1391</v>
      </c>
      <c r="D1497" s="7">
        <v>0</v>
      </c>
      <c r="E1497" s="7">
        <v>0</v>
      </c>
      <c r="F1497" s="7">
        <v>0</v>
      </c>
      <c r="G1497" s="8">
        <f t="shared" si="44"/>
        <v>0</v>
      </c>
      <c r="H1497" s="9">
        <f t="shared" si="45"/>
        <v>0</v>
      </c>
    </row>
    <row r="1498" spans="1:8" ht="16" x14ac:dyDescent="0.2">
      <c r="A1498" s="10">
        <v>4106700</v>
      </c>
      <c r="B1498" s="5">
        <v>0</v>
      </c>
      <c r="C1498" s="11" t="s">
        <v>1444</v>
      </c>
      <c r="D1498" s="7">
        <v>0</v>
      </c>
      <c r="E1498" s="7">
        <v>0</v>
      </c>
      <c r="F1498" s="7">
        <v>0</v>
      </c>
      <c r="G1498" s="8">
        <f t="shared" si="44"/>
        <v>0</v>
      </c>
      <c r="H1498" s="9">
        <f t="shared" si="45"/>
        <v>0</v>
      </c>
    </row>
    <row r="1499" spans="1:8" ht="16" x14ac:dyDescent="0.2">
      <c r="A1499" s="10">
        <v>4110100</v>
      </c>
      <c r="B1499" s="5">
        <v>0</v>
      </c>
      <c r="C1499" s="11" t="s">
        <v>1445</v>
      </c>
      <c r="D1499" s="7">
        <v>0</v>
      </c>
      <c r="E1499" s="7">
        <v>0</v>
      </c>
      <c r="F1499" s="7">
        <v>0</v>
      </c>
      <c r="G1499" s="8">
        <f t="shared" si="44"/>
        <v>0</v>
      </c>
      <c r="H1499" s="9">
        <f t="shared" si="45"/>
        <v>0</v>
      </c>
    </row>
    <row r="1500" spans="1:8" ht="16" x14ac:dyDescent="0.2">
      <c r="A1500" s="10">
        <v>4113100</v>
      </c>
      <c r="B1500" s="5">
        <v>0</v>
      </c>
      <c r="C1500" s="11" t="s">
        <v>1446</v>
      </c>
      <c r="D1500" s="7">
        <v>0</v>
      </c>
      <c r="E1500" s="7">
        <v>0</v>
      </c>
      <c r="F1500" s="7">
        <v>0</v>
      </c>
      <c r="G1500" s="8">
        <f t="shared" si="44"/>
        <v>0</v>
      </c>
      <c r="H1500" s="9">
        <f t="shared" si="45"/>
        <v>0</v>
      </c>
    </row>
    <row r="1501" spans="1:8" ht="16" x14ac:dyDescent="0.2">
      <c r="A1501" s="10">
        <v>4115100</v>
      </c>
      <c r="B1501" s="5">
        <v>6010190</v>
      </c>
      <c r="C1501" s="11" t="s">
        <v>1447</v>
      </c>
      <c r="D1501" s="7">
        <v>0</v>
      </c>
      <c r="E1501" s="7">
        <v>0</v>
      </c>
      <c r="F1501" s="7">
        <v>0</v>
      </c>
      <c r="G1501" s="8">
        <f t="shared" si="44"/>
        <v>0</v>
      </c>
      <c r="H1501" s="9">
        <f t="shared" si="45"/>
        <v>0</v>
      </c>
    </row>
    <row r="1502" spans="1:8" ht="16" x14ac:dyDescent="0.2">
      <c r="A1502" s="10">
        <v>4153100</v>
      </c>
      <c r="B1502" s="5">
        <v>0</v>
      </c>
      <c r="C1502" s="11" t="s">
        <v>1448</v>
      </c>
      <c r="D1502" s="7">
        <v>0</v>
      </c>
      <c r="E1502" s="7">
        <v>0</v>
      </c>
      <c r="F1502" s="7">
        <v>0</v>
      </c>
      <c r="G1502" s="8">
        <f t="shared" si="44"/>
        <v>0</v>
      </c>
      <c r="H1502" s="9">
        <f t="shared" si="45"/>
        <v>0</v>
      </c>
    </row>
    <row r="1503" spans="1:8" ht="16" x14ac:dyDescent="0.2">
      <c r="A1503" s="10">
        <v>4250100</v>
      </c>
      <c r="B1503" s="5">
        <v>0</v>
      </c>
      <c r="C1503" s="11" t="s">
        <v>1449</v>
      </c>
      <c r="D1503" s="7">
        <v>0</v>
      </c>
      <c r="E1503" s="7">
        <v>0</v>
      </c>
      <c r="F1503" s="7">
        <v>0</v>
      </c>
      <c r="G1503" s="8">
        <f t="shared" si="44"/>
        <v>0</v>
      </c>
      <c r="H1503" s="9">
        <f t="shared" si="45"/>
        <v>0</v>
      </c>
    </row>
    <row r="1504" spans="1:8" ht="16" x14ac:dyDescent="0.2">
      <c r="A1504" s="10">
        <v>4251100</v>
      </c>
      <c r="B1504" s="5">
        <v>0</v>
      </c>
      <c r="C1504" s="11" t="s">
        <v>1450</v>
      </c>
      <c r="D1504" s="7">
        <v>0</v>
      </c>
      <c r="E1504" s="7">
        <v>0</v>
      </c>
      <c r="F1504" s="7">
        <v>0</v>
      </c>
      <c r="G1504" s="8">
        <f t="shared" si="44"/>
        <v>0</v>
      </c>
      <c r="H1504" s="9">
        <f t="shared" si="45"/>
        <v>0</v>
      </c>
    </row>
    <row r="1505" spans="1:8" ht="16" x14ac:dyDescent="0.2">
      <c r="A1505" s="10">
        <v>4251200</v>
      </c>
      <c r="B1505" s="5">
        <v>6016000</v>
      </c>
      <c r="C1505" s="11" t="s">
        <v>1451</v>
      </c>
      <c r="D1505" s="7">
        <v>0</v>
      </c>
      <c r="E1505" s="7">
        <v>27844042</v>
      </c>
      <c r="F1505" s="7">
        <f>52948003+16402643</f>
        <v>69350646</v>
      </c>
      <c r="G1505" s="8">
        <f t="shared" si="44"/>
        <v>-41506604</v>
      </c>
      <c r="H1505" s="9">
        <f t="shared" si="45"/>
        <v>-41506604</v>
      </c>
    </row>
    <row r="1506" spans="1:8" ht="16" x14ac:dyDescent="0.2">
      <c r="A1506" s="10">
        <v>4251300</v>
      </c>
      <c r="B1506" s="5">
        <v>6017000</v>
      </c>
      <c r="C1506" s="11" t="s">
        <v>1452</v>
      </c>
      <c r="D1506" s="7">
        <v>0</v>
      </c>
      <c r="E1506" s="7">
        <v>150000000</v>
      </c>
      <c r="F1506" s="7">
        <v>0</v>
      </c>
      <c r="G1506" s="8">
        <f t="shared" si="44"/>
        <v>150000000</v>
      </c>
      <c r="H1506" s="9">
        <f t="shared" si="45"/>
        <v>150000000</v>
      </c>
    </row>
    <row r="1507" spans="1:8" ht="16" x14ac:dyDescent="0.2">
      <c r="A1507" s="10">
        <v>4255100</v>
      </c>
      <c r="B1507" s="5">
        <v>6080000</v>
      </c>
      <c r="C1507" s="11" t="s">
        <v>1070</v>
      </c>
      <c r="D1507" s="7">
        <v>0</v>
      </c>
      <c r="E1507" s="7">
        <f>1808514555+434526093</f>
        <v>2243040648</v>
      </c>
      <c r="F1507" s="7">
        <v>0</v>
      </c>
      <c r="G1507" s="8">
        <f t="shared" si="44"/>
        <v>2243040648</v>
      </c>
      <c r="H1507" s="9">
        <f t="shared" si="45"/>
        <v>2243040648</v>
      </c>
    </row>
    <row r="1508" spans="1:8" ht="16" x14ac:dyDescent="0.2">
      <c r="A1508" s="10">
        <v>4255300</v>
      </c>
      <c r="B1508" s="5">
        <v>6080300</v>
      </c>
      <c r="C1508" s="11" t="s">
        <v>1453</v>
      </c>
      <c r="D1508" s="7">
        <v>0</v>
      </c>
      <c r="E1508" s="7">
        <v>86274331</v>
      </c>
      <c r="F1508" s="7">
        <v>113411219</v>
      </c>
      <c r="G1508" s="8">
        <f t="shared" si="44"/>
        <v>-27136888</v>
      </c>
      <c r="H1508" s="9">
        <f t="shared" si="45"/>
        <v>-27136888</v>
      </c>
    </row>
    <row r="1509" spans="1:8" ht="16" x14ac:dyDescent="0.2">
      <c r="A1509" s="10">
        <v>4255400</v>
      </c>
      <c r="B1509" s="5">
        <v>6080400</v>
      </c>
      <c r="C1509" s="11" t="s">
        <v>1454</v>
      </c>
      <c r="D1509" s="7">
        <v>0</v>
      </c>
      <c r="E1509" s="7">
        <f>25685873+21940707</f>
        <v>47626580</v>
      </c>
      <c r="F1509" s="7">
        <v>40678758</v>
      </c>
      <c r="G1509" s="8">
        <f t="shared" si="44"/>
        <v>6947822</v>
      </c>
      <c r="H1509" s="9">
        <f t="shared" si="45"/>
        <v>6947822</v>
      </c>
    </row>
    <row r="1510" spans="1:8" ht="16" x14ac:dyDescent="0.2">
      <c r="A1510" s="10">
        <v>4300100</v>
      </c>
      <c r="B1510" s="5">
        <v>6530000</v>
      </c>
      <c r="C1510" s="11" t="s">
        <v>1455</v>
      </c>
      <c r="D1510" s="7">
        <v>0</v>
      </c>
      <c r="E1510" s="7">
        <v>0</v>
      </c>
      <c r="F1510" s="7">
        <v>0</v>
      </c>
      <c r="G1510" s="8">
        <f t="shared" si="44"/>
        <v>0</v>
      </c>
      <c r="H1510" s="9">
        <f t="shared" si="45"/>
        <v>0</v>
      </c>
    </row>
    <row r="1511" spans="1:8" ht="16" x14ac:dyDescent="0.2">
      <c r="A1511" s="10">
        <v>4303100</v>
      </c>
      <c r="B1511" s="5">
        <v>0</v>
      </c>
      <c r="C1511" s="11" t="s">
        <v>1456</v>
      </c>
      <c r="D1511" s="7">
        <v>0</v>
      </c>
      <c r="E1511" s="7">
        <v>0</v>
      </c>
      <c r="F1511" s="7">
        <v>0</v>
      </c>
      <c r="G1511" s="8">
        <f t="shared" si="44"/>
        <v>0</v>
      </c>
      <c r="H1511" s="9">
        <f t="shared" si="45"/>
        <v>0</v>
      </c>
    </row>
    <row r="1512" spans="1:8" ht="16" x14ac:dyDescent="0.2">
      <c r="A1512" s="10">
        <v>4305100</v>
      </c>
      <c r="B1512" s="5">
        <v>6530100</v>
      </c>
      <c r="C1512" s="11" t="s">
        <v>1457</v>
      </c>
      <c r="D1512" s="7">
        <v>0</v>
      </c>
      <c r="E1512" s="7">
        <v>1544203727</v>
      </c>
      <c r="F1512" s="7">
        <v>55164931</v>
      </c>
      <c r="G1512" s="8">
        <f t="shared" si="44"/>
        <v>1489038796</v>
      </c>
      <c r="H1512" s="9">
        <f t="shared" si="45"/>
        <v>1489038796</v>
      </c>
    </row>
    <row r="1513" spans="1:8" ht="16" x14ac:dyDescent="0.2">
      <c r="A1513" s="10">
        <v>4305200</v>
      </c>
      <c r="B1513" s="5">
        <v>6574000</v>
      </c>
      <c r="C1513" s="11" t="s">
        <v>1458</v>
      </c>
      <c r="D1513" s="7">
        <v>0</v>
      </c>
      <c r="E1513" s="7">
        <v>0</v>
      </c>
      <c r="F1513" s="7">
        <v>0</v>
      </c>
      <c r="G1513" s="8">
        <f t="shared" si="44"/>
        <v>0</v>
      </c>
      <c r="H1513" s="9">
        <f t="shared" si="45"/>
        <v>0</v>
      </c>
    </row>
    <row r="1514" spans="1:8" ht="16" x14ac:dyDescent="0.2">
      <c r="A1514" s="10">
        <v>4305800</v>
      </c>
      <c r="B1514" s="5">
        <v>6530200</v>
      </c>
      <c r="C1514" s="11" t="s">
        <v>1459</v>
      </c>
      <c r="D1514" s="7">
        <v>0</v>
      </c>
      <c r="E1514" s="7">
        <v>0</v>
      </c>
      <c r="F1514" s="7">
        <v>0</v>
      </c>
      <c r="G1514" s="8">
        <f t="shared" si="44"/>
        <v>0</v>
      </c>
      <c r="H1514" s="9">
        <f t="shared" si="45"/>
        <v>0</v>
      </c>
    </row>
    <row r="1515" spans="1:8" ht="16" x14ac:dyDescent="0.2">
      <c r="A1515" s="10">
        <v>4310100</v>
      </c>
      <c r="B1515" s="5">
        <v>0</v>
      </c>
      <c r="C1515" s="11" t="s">
        <v>1460</v>
      </c>
      <c r="D1515" s="7">
        <v>0</v>
      </c>
      <c r="E1515" s="7">
        <v>0</v>
      </c>
      <c r="F1515" s="7">
        <v>0</v>
      </c>
      <c r="G1515" s="8">
        <f t="shared" si="44"/>
        <v>0</v>
      </c>
      <c r="H1515" s="9">
        <f t="shared" si="45"/>
        <v>0</v>
      </c>
    </row>
    <row r="1516" spans="1:8" ht="16" x14ac:dyDescent="0.2">
      <c r="A1516" s="10">
        <v>4313100</v>
      </c>
      <c r="B1516" s="5">
        <v>0</v>
      </c>
      <c r="C1516" s="11" t="s">
        <v>1461</v>
      </c>
      <c r="D1516" s="7">
        <v>0</v>
      </c>
      <c r="E1516" s="7">
        <v>0</v>
      </c>
      <c r="F1516" s="7">
        <v>0</v>
      </c>
      <c r="G1516" s="8">
        <f t="shared" si="44"/>
        <v>0</v>
      </c>
      <c r="H1516" s="9">
        <f t="shared" si="45"/>
        <v>0</v>
      </c>
    </row>
    <row r="1517" spans="1:8" ht="16" x14ac:dyDescent="0.2">
      <c r="A1517" s="10">
        <v>4320100</v>
      </c>
      <c r="B1517" s="5">
        <v>6010200</v>
      </c>
      <c r="C1517" s="11" t="s">
        <v>1462</v>
      </c>
      <c r="D1517" s="7">
        <v>0</v>
      </c>
      <c r="E1517" s="7">
        <v>0</v>
      </c>
      <c r="F1517" s="7">
        <v>0</v>
      </c>
      <c r="G1517" s="8">
        <f t="shared" si="44"/>
        <v>0</v>
      </c>
      <c r="H1517" s="9">
        <f t="shared" si="45"/>
        <v>0</v>
      </c>
    </row>
    <row r="1518" spans="1:8" ht="16" x14ac:dyDescent="0.2">
      <c r="A1518" s="10">
        <v>4322000</v>
      </c>
      <c r="B1518" s="5">
        <v>0</v>
      </c>
      <c r="C1518" s="11" t="s">
        <v>1463</v>
      </c>
      <c r="D1518" s="7">
        <v>0</v>
      </c>
      <c r="E1518" s="7">
        <v>0</v>
      </c>
      <c r="F1518" s="7">
        <v>0</v>
      </c>
      <c r="G1518" s="8">
        <f t="shared" si="44"/>
        <v>0</v>
      </c>
      <c r="H1518" s="9">
        <f t="shared" si="45"/>
        <v>0</v>
      </c>
    </row>
    <row r="1519" spans="1:8" ht="16" x14ac:dyDescent="0.2">
      <c r="A1519" s="10">
        <v>4350100</v>
      </c>
      <c r="B1519" s="5">
        <v>6610110</v>
      </c>
      <c r="C1519" s="11" t="s">
        <v>1464</v>
      </c>
      <c r="D1519" s="7">
        <v>0</v>
      </c>
      <c r="E1519" s="7">
        <v>2522096</v>
      </c>
      <c r="F1519" s="7">
        <v>0</v>
      </c>
      <c r="G1519" s="8">
        <f t="shared" si="44"/>
        <v>2522096</v>
      </c>
      <c r="H1519" s="9">
        <f t="shared" si="45"/>
        <v>2522096</v>
      </c>
    </row>
    <row r="1520" spans="1:8" ht="16" x14ac:dyDescent="0.2">
      <c r="A1520" s="10">
        <v>4350300</v>
      </c>
      <c r="B1520" s="5">
        <v>0</v>
      </c>
      <c r="C1520" s="11" t="s">
        <v>1465</v>
      </c>
      <c r="D1520" s="7">
        <v>0</v>
      </c>
      <c r="E1520" s="7">
        <v>0</v>
      </c>
      <c r="F1520" s="7">
        <v>0</v>
      </c>
      <c r="G1520" s="8">
        <f t="shared" si="44"/>
        <v>0</v>
      </c>
      <c r="H1520" s="9">
        <f t="shared" si="45"/>
        <v>0</v>
      </c>
    </row>
    <row r="1521" spans="1:8" ht="16" x14ac:dyDescent="0.2">
      <c r="A1521" s="10">
        <v>4360100</v>
      </c>
      <c r="B1521" s="5">
        <v>6370000</v>
      </c>
      <c r="C1521" s="11" t="s">
        <v>1466</v>
      </c>
      <c r="D1521" s="7">
        <v>0</v>
      </c>
      <c r="E1521" s="7">
        <v>16439700</v>
      </c>
      <c r="F1521" s="7">
        <v>245000</v>
      </c>
      <c r="G1521" s="8">
        <f t="shared" si="44"/>
        <v>16194700</v>
      </c>
      <c r="H1521" s="9">
        <f t="shared" si="45"/>
        <v>16194700</v>
      </c>
    </row>
    <row r="1522" spans="1:8" ht="16" x14ac:dyDescent="0.2">
      <c r="A1522" s="10">
        <v>4390100</v>
      </c>
      <c r="B1522" s="5">
        <v>0</v>
      </c>
      <c r="C1522" s="11" t="s">
        <v>1467</v>
      </c>
      <c r="D1522" s="7">
        <v>0</v>
      </c>
      <c r="E1522" s="7">
        <v>0</v>
      </c>
      <c r="F1522" s="7">
        <v>0</v>
      </c>
      <c r="G1522" s="8">
        <f t="shared" si="44"/>
        <v>0</v>
      </c>
      <c r="H1522" s="9">
        <f t="shared" si="45"/>
        <v>0</v>
      </c>
    </row>
    <row r="1523" spans="1:8" ht="16" x14ac:dyDescent="0.2">
      <c r="A1523" s="10">
        <v>4393100</v>
      </c>
      <c r="B1523" s="5">
        <v>0</v>
      </c>
      <c r="C1523" s="11" t="s">
        <v>1468</v>
      </c>
      <c r="D1523" s="7">
        <v>0</v>
      </c>
      <c r="E1523" s="7">
        <v>0</v>
      </c>
      <c r="F1523" s="7">
        <v>0</v>
      </c>
      <c r="G1523" s="8">
        <f t="shared" si="44"/>
        <v>0</v>
      </c>
      <c r="H1523" s="9">
        <f t="shared" si="45"/>
        <v>0</v>
      </c>
    </row>
    <row r="1524" spans="1:8" ht="16" x14ac:dyDescent="0.2">
      <c r="A1524" s="10">
        <v>4410000</v>
      </c>
      <c r="B1524" s="5">
        <v>6380000</v>
      </c>
      <c r="C1524" s="11" t="s">
        <v>1469</v>
      </c>
      <c r="D1524" s="7">
        <v>0</v>
      </c>
      <c r="E1524" s="7">
        <v>0</v>
      </c>
      <c r="F1524" s="7">
        <v>0</v>
      </c>
      <c r="G1524" s="8">
        <f t="shared" ref="G1524:G1587" si="46">E1524-F1524</f>
        <v>0</v>
      </c>
      <c r="H1524" s="9">
        <f t="shared" ref="H1524:H1587" si="47">D1524+G1524</f>
        <v>0</v>
      </c>
    </row>
    <row r="1525" spans="1:8" ht="16" x14ac:dyDescent="0.2">
      <c r="A1525" s="10">
        <v>4410100</v>
      </c>
      <c r="B1525" s="5">
        <v>6610000</v>
      </c>
      <c r="C1525" s="11" t="s">
        <v>1470</v>
      </c>
      <c r="D1525" s="7">
        <v>0</v>
      </c>
      <c r="E1525" s="7">
        <v>42514481</v>
      </c>
      <c r="F1525" s="7">
        <v>3105000</v>
      </c>
      <c r="G1525" s="8">
        <f t="shared" si="46"/>
        <v>39409481</v>
      </c>
      <c r="H1525" s="9">
        <f t="shared" si="47"/>
        <v>39409481</v>
      </c>
    </row>
    <row r="1526" spans="1:8" ht="16" x14ac:dyDescent="0.2">
      <c r="A1526" s="10">
        <v>4410200</v>
      </c>
      <c r="B1526" s="5">
        <v>6610200</v>
      </c>
      <c r="C1526" s="56" t="s">
        <v>1471</v>
      </c>
      <c r="D1526" s="7">
        <v>0</v>
      </c>
      <c r="E1526" s="7">
        <v>41152265</v>
      </c>
      <c r="F1526" s="7">
        <v>0</v>
      </c>
      <c r="G1526" s="8">
        <f t="shared" si="46"/>
        <v>41152265</v>
      </c>
      <c r="H1526" s="9">
        <f t="shared" si="47"/>
        <v>41152265</v>
      </c>
    </row>
    <row r="1527" spans="1:8" ht="16" x14ac:dyDescent="0.2">
      <c r="A1527" s="10">
        <v>4420000</v>
      </c>
      <c r="B1527" s="5">
        <v>6530300</v>
      </c>
      <c r="C1527" s="11" t="s">
        <v>1472</v>
      </c>
      <c r="D1527" s="7">
        <v>0</v>
      </c>
      <c r="E1527" s="7">
        <v>15000000</v>
      </c>
      <c r="F1527" s="7">
        <v>4000000</v>
      </c>
      <c r="G1527" s="8">
        <f t="shared" si="46"/>
        <v>11000000</v>
      </c>
      <c r="H1527" s="9">
        <f t="shared" si="47"/>
        <v>11000000</v>
      </c>
    </row>
    <row r="1528" spans="1:8" ht="16" x14ac:dyDescent="0.2">
      <c r="A1528" s="10">
        <v>4430000</v>
      </c>
      <c r="B1528" s="5">
        <v>6530400</v>
      </c>
      <c r="C1528" s="11" t="s">
        <v>1473</v>
      </c>
      <c r="D1528" s="7">
        <v>0</v>
      </c>
      <c r="E1528" s="7">
        <v>0</v>
      </c>
      <c r="F1528" s="7">
        <v>0</v>
      </c>
      <c r="G1528" s="8">
        <f t="shared" si="46"/>
        <v>0</v>
      </c>
      <c r="H1528" s="9">
        <f t="shared" si="47"/>
        <v>0</v>
      </c>
    </row>
    <row r="1529" spans="1:8" ht="16" x14ac:dyDescent="0.2">
      <c r="A1529" s="10">
        <v>4450100</v>
      </c>
      <c r="B1529" s="5">
        <v>0</v>
      </c>
      <c r="C1529" s="11" t="s">
        <v>1474</v>
      </c>
      <c r="D1529" s="7">
        <v>0</v>
      </c>
      <c r="E1529" s="7">
        <v>0</v>
      </c>
      <c r="F1529" s="7">
        <v>0</v>
      </c>
      <c r="G1529" s="8">
        <f t="shared" si="46"/>
        <v>0</v>
      </c>
      <c r="H1529" s="9">
        <f t="shared" si="47"/>
        <v>0</v>
      </c>
    </row>
    <row r="1530" spans="1:8" ht="16" x14ac:dyDescent="0.2">
      <c r="A1530" s="10">
        <v>4500100</v>
      </c>
      <c r="B1530" s="5">
        <v>6530500</v>
      </c>
      <c r="C1530" s="11" t="s">
        <v>1475</v>
      </c>
      <c r="D1530" s="7">
        <v>0</v>
      </c>
      <c r="E1530" s="7">
        <v>0</v>
      </c>
      <c r="F1530" s="7">
        <v>0</v>
      </c>
      <c r="G1530" s="8">
        <f t="shared" si="46"/>
        <v>0</v>
      </c>
      <c r="H1530" s="9">
        <f t="shared" si="47"/>
        <v>0</v>
      </c>
    </row>
    <row r="1531" spans="1:8" ht="16" x14ac:dyDescent="0.2">
      <c r="A1531" s="10">
        <v>4503100</v>
      </c>
      <c r="B1531" s="5">
        <v>0</v>
      </c>
      <c r="C1531" s="11" t="s">
        <v>1476</v>
      </c>
      <c r="D1531" s="7">
        <v>0</v>
      </c>
      <c r="E1531" s="7">
        <v>0</v>
      </c>
      <c r="F1531" s="7">
        <v>0</v>
      </c>
      <c r="G1531" s="8">
        <f t="shared" si="46"/>
        <v>0</v>
      </c>
      <c r="H1531" s="9">
        <f t="shared" si="47"/>
        <v>0</v>
      </c>
    </row>
    <row r="1532" spans="1:8" ht="16" x14ac:dyDescent="0.2">
      <c r="A1532" s="10">
        <v>4505100</v>
      </c>
      <c r="B1532" s="5">
        <v>6530600</v>
      </c>
      <c r="C1532" s="11" t="s">
        <v>1477</v>
      </c>
      <c r="D1532" s="7">
        <v>0</v>
      </c>
      <c r="E1532" s="7">
        <v>674048750</v>
      </c>
      <c r="F1532" s="7">
        <v>1699547</v>
      </c>
      <c r="G1532" s="8">
        <f t="shared" si="46"/>
        <v>672349203</v>
      </c>
      <c r="H1532" s="9">
        <f t="shared" si="47"/>
        <v>672349203</v>
      </c>
    </row>
    <row r="1533" spans="1:8" ht="16" x14ac:dyDescent="0.2">
      <c r="A1533" s="10">
        <v>4510100</v>
      </c>
      <c r="B1533" s="5">
        <v>6530410</v>
      </c>
      <c r="C1533" s="11" t="s">
        <v>1478</v>
      </c>
      <c r="D1533" s="7">
        <v>0</v>
      </c>
      <c r="E1533" s="7">
        <v>0</v>
      </c>
      <c r="F1533" s="7">
        <v>0</v>
      </c>
      <c r="G1533" s="8">
        <f t="shared" si="46"/>
        <v>0</v>
      </c>
      <c r="H1533" s="9">
        <f t="shared" si="47"/>
        <v>0</v>
      </c>
    </row>
    <row r="1534" spans="1:8" ht="16" x14ac:dyDescent="0.2">
      <c r="A1534" s="10">
        <v>4513100</v>
      </c>
      <c r="B1534" s="5">
        <v>0</v>
      </c>
      <c r="C1534" s="11" t="s">
        <v>1479</v>
      </c>
      <c r="D1534" s="7">
        <v>0</v>
      </c>
      <c r="E1534" s="7">
        <v>0</v>
      </c>
      <c r="F1534" s="7">
        <v>0</v>
      </c>
      <c r="G1534" s="8">
        <f t="shared" si="46"/>
        <v>0</v>
      </c>
      <c r="H1534" s="9">
        <f t="shared" si="47"/>
        <v>0</v>
      </c>
    </row>
    <row r="1535" spans="1:8" ht="16" x14ac:dyDescent="0.2">
      <c r="A1535" s="10">
        <v>4540100</v>
      </c>
      <c r="B1535" s="5">
        <v>0</v>
      </c>
      <c r="C1535" s="11" t="s">
        <v>1480</v>
      </c>
      <c r="D1535" s="7">
        <v>0</v>
      </c>
      <c r="E1535" s="7">
        <v>0</v>
      </c>
      <c r="F1535" s="7">
        <v>0</v>
      </c>
      <c r="G1535" s="8">
        <f t="shared" si="46"/>
        <v>0</v>
      </c>
      <c r="H1535" s="9">
        <f t="shared" si="47"/>
        <v>0</v>
      </c>
    </row>
    <row r="1536" spans="1:8" ht="16" x14ac:dyDescent="0.2">
      <c r="A1536" s="10">
        <v>4542400</v>
      </c>
      <c r="B1536" s="5">
        <v>6530700</v>
      </c>
      <c r="C1536" s="11" t="s">
        <v>1481</v>
      </c>
      <c r="D1536" s="7">
        <v>0</v>
      </c>
      <c r="E1536" s="7">
        <v>0</v>
      </c>
      <c r="F1536" s="7">
        <v>0</v>
      </c>
      <c r="G1536" s="8">
        <f t="shared" si="46"/>
        <v>0</v>
      </c>
      <c r="H1536" s="9">
        <f t="shared" si="47"/>
        <v>0</v>
      </c>
    </row>
    <row r="1537" spans="1:8" ht="16" x14ac:dyDescent="0.2">
      <c r="A1537" s="10">
        <v>4543100</v>
      </c>
      <c r="B1537" s="5">
        <v>0</v>
      </c>
      <c r="C1537" s="11" t="s">
        <v>1482</v>
      </c>
      <c r="D1537" s="7">
        <v>0</v>
      </c>
      <c r="E1537" s="7">
        <v>0</v>
      </c>
      <c r="F1537" s="7">
        <v>0</v>
      </c>
      <c r="G1537" s="8">
        <f t="shared" si="46"/>
        <v>0</v>
      </c>
      <c r="H1537" s="9">
        <f t="shared" si="47"/>
        <v>0</v>
      </c>
    </row>
    <row r="1538" spans="1:8" ht="16" x14ac:dyDescent="0.2">
      <c r="A1538" s="10">
        <v>4572000</v>
      </c>
      <c r="B1538" s="5">
        <v>0</v>
      </c>
      <c r="C1538" s="11" t="s">
        <v>1483</v>
      </c>
      <c r="D1538" s="7">
        <v>0</v>
      </c>
      <c r="E1538" s="7">
        <v>0</v>
      </c>
      <c r="F1538" s="7">
        <v>0</v>
      </c>
      <c r="G1538" s="8">
        <f t="shared" si="46"/>
        <v>0</v>
      </c>
      <c r="H1538" s="9">
        <f t="shared" si="47"/>
        <v>0</v>
      </c>
    </row>
    <row r="1539" spans="1:8" ht="16" x14ac:dyDescent="0.2">
      <c r="A1539" s="10">
        <v>4575100</v>
      </c>
      <c r="B1539" s="5">
        <v>0</v>
      </c>
      <c r="C1539" s="11" t="s">
        <v>1484</v>
      </c>
      <c r="D1539" s="7">
        <v>0</v>
      </c>
      <c r="E1539" s="7">
        <v>0</v>
      </c>
      <c r="F1539" s="7">
        <v>0</v>
      </c>
      <c r="G1539" s="8">
        <f t="shared" si="46"/>
        <v>0</v>
      </c>
      <c r="H1539" s="9">
        <f t="shared" si="47"/>
        <v>0</v>
      </c>
    </row>
    <row r="1540" spans="1:8" ht="16" x14ac:dyDescent="0.2">
      <c r="A1540" s="10">
        <v>4680100</v>
      </c>
      <c r="B1540" s="5">
        <v>0</v>
      </c>
      <c r="C1540" s="11" t="s">
        <v>9</v>
      </c>
      <c r="D1540" s="7">
        <v>0</v>
      </c>
      <c r="E1540" s="7">
        <v>0</v>
      </c>
      <c r="F1540" s="7">
        <v>0</v>
      </c>
      <c r="G1540" s="8">
        <f t="shared" si="46"/>
        <v>0</v>
      </c>
      <c r="H1540" s="9">
        <f t="shared" si="47"/>
        <v>0</v>
      </c>
    </row>
    <row r="1541" spans="1:8" ht="16" x14ac:dyDescent="0.2">
      <c r="A1541" s="10">
        <v>4750100</v>
      </c>
      <c r="B1541" s="5">
        <v>0</v>
      </c>
      <c r="C1541" s="11" t="s">
        <v>1485</v>
      </c>
      <c r="D1541" s="7">
        <v>0</v>
      </c>
      <c r="E1541" s="7">
        <v>0</v>
      </c>
      <c r="F1541" s="7">
        <v>0</v>
      </c>
      <c r="G1541" s="8">
        <f t="shared" si="46"/>
        <v>0</v>
      </c>
      <c r="H1541" s="9">
        <f t="shared" si="47"/>
        <v>0</v>
      </c>
    </row>
    <row r="1542" spans="1:8" ht="16" x14ac:dyDescent="0.2">
      <c r="A1542" s="10">
        <v>5016400</v>
      </c>
      <c r="B1542" s="5">
        <v>7765100</v>
      </c>
      <c r="C1542" s="11" t="s">
        <v>1486</v>
      </c>
      <c r="D1542" s="7">
        <v>0</v>
      </c>
      <c r="E1542" s="7">
        <v>3996017643</v>
      </c>
      <c r="F1542" s="7">
        <v>3853769355</v>
      </c>
      <c r="G1542" s="8">
        <f t="shared" si="46"/>
        <v>142248288</v>
      </c>
      <c r="H1542" s="9">
        <f t="shared" si="47"/>
        <v>142248288</v>
      </c>
    </row>
    <row r="1543" spans="1:8" ht="16" x14ac:dyDescent="0.2">
      <c r="A1543" s="10">
        <v>5016500</v>
      </c>
      <c r="B1543" s="5">
        <v>7765000</v>
      </c>
      <c r="C1543" s="11" t="s">
        <v>1487</v>
      </c>
      <c r="D1543" s="7">
        <v>0</v>
      </c>
      <c r="E1543" s="7">
        <v>5545764</v>
      </c>
      <c r="F1543" s="7">
        <v>191696151</v>
      </c>
      <c r="G1543" s="8">
        <f t="shared" si="46"/>
        <v>-186150387</v>
      </c>
      <c r="H1543" s="9">
        <f t="shared" si="47"/>
        <v>-186150387</v>
      </c>
    </row>
    <row r="1544" spans="1:8" ht="16" x14ac:dyDescent="0.2">
      <c r="A1544" s="10">
        <v>5016600</v>
      </c>
      <c r="B1544" s="5">
        <v>0</v>
      </c>
      <c r="C1544" s="11" t="s">
        <v>1488</v>
      </c>
      <c r="D1544" s="7">
        <v>0</v>
      </c>
      <c r="E1544" s="7">
        <v>0</v>
      </c>
      <c r="F1544" s="7">
        <v>0</v>
      </c>
      <c r="G1544" s="8">
        <f t="shared" si="46"/>
        <v>0</v>
      </c>
      <c r="H1544" s="9">
        <f t="shared" si="47"/>
        <v>0</v>
      </c>
    </row>
    <row r="1545" spans="1:8" ht="16" x14ac:dyDescent="0.2">
      <c r="A1545" s="10">
        <v>5016700</v>
      </c>
      <c r="B1545" s="5">
        <v>7765010</v>
      </c>
      <c r="C1545" s="11" t="s">
        <v>1489</v>
      </c>
      <c r="D1545" s="7">
        <v>0</v>
      </c>
      <c r="E1545" s="7">
        <v>0</v>
      </c>
      <c r="F1545" s="7">
        <v>8047573</v>
      </c>
      <c r="G1545" s="8">
        <f t="shared" si="46"/>
        <v>-8047573</v>
      </c>
      <c r="H1545" s="9">
        <f t="shared" si="47"/>
        <v>-8047573</v>
      </c>
    </row>
    <row r="1546" spans="1:8" ht="16" x14ac:dyDescent="0.2">
      <c r="A1546" s="10">
        <v>5016800</v>
      </c>
      <c r="B1546" s="5">
        <v>7765020</v>
      </c>
      <c r="C1546" s="11" t="s">
        <v>1490</v>
      </c>
      <c r="D1546" s="7">
        <v>0</v>
      </c>
      <c r="E1546" s="7">
        <v>0</v>
      </c>
      <c r="F1546" s="7">
        <v>0</v>
      </c>
      <c r="G1546" s="8">
        <f t="shared" si="46"/>
        <v>0</v>
      </c>
      <c r="H1546" s="9">
        <f t="shared" si="47"/>
        <v>0</v>
      </c>
    </row>
    <row r="1547" spans="1:8" ht="16" x14ac:dyDescent="0.2">
      <c r="A1547" s="10">
        <v>5017200</v>
      </c>
      <c r="B1547" s="5">
        <v>6200100</v>
      </c>
      <c r="C1547" s="11" t="s">
        <v>1491</v>
      </c>
      <c r="D1547" s="7">
        <v>0</v>
      </c>
      <c r="E1547" s="7">
        <v>0</v>
      </c>
      <c r="F1547" s="7">
        <v>0</v>
      </c>
      <c r="G1547" s="8">
        <f t="shared" si="46"/>
        <v>0</v>
      </c>
      <c r="H1547" s="9">
        <f t="shared" si="47"/>
        <v>0</v>
      </c>
    </row>
    <row r="1548" spans="1:8" ht="16" x14ac:dyDescent="0.2">
      <c r="A1548" s="10">
        <v>5026100</v>
      </c>
      <c r="B1548" s="5">
        <v>0</v>
      </c>
      <c r="C1548" s="11" t="s">
        <v>1492</v>
      </c>
      <c r="D1548" s="7">
        <v>0</v>
      </c>
      <c r="E1548" s="7">
        <v>0</v>
      </c>
      <c r="F1548" s="7">
        <v>0</v>
      </c>
      <c r="G1548" s="8">
        <f t="shared" si="46"/>
        <v>0</v>
      </c>
      <c r="H1548" s="9">
        <f t="shared" si="47"/>
        <v>0</v>
      </c>
    </row>
    <row r="1549" spans="1:8" ht="16" x14ac:dyDescent="0.2">
      <c r="A1549" s="10">
        <v>5026400</v>
      </c>
      <c r="B1549" s="5">
        <v>7741000</v>
      </c>
      <c r="C1549" s="11" t="s">
        <v>1493</v>
      </c>
      <c r="D1549" s="7">
        <v>0</v>
      </c>
      <c r="E1549" s="7">
        <v>0</v>
      </c>
      <c r="F1549" s="7">
        <v>0</v>
      </c>
      <c r="G1549" s="8">
        <f t="shared" si="46"/>
        <v>0</v>
      </c>
      <c r="H1549" s="9">
        <f t="shared" si="47"/>
        <v>0</v>
      </c>
    </row>
    <row r="1550" spans="1:8" ht="16" x14ac:dyDescent="0.2">
      <c r="A1550" s="10">
        <v>5026500</v>
      </c>
      <c r="B1550" s="5">
        <v>0</v>
      </c>
      <c r="C1550" s="11" t="s">
        <v>1494</v>
      </c>
      <c r="D1550" s="7">
        <v>0</v>
      </c>
      <c r="E1550" s="7">
        <v>0</v>
      </c>
      <c r="F1550" s="7">
        <v>0</v>
      </c>
      <c r="G1550" s="8">
        <f t="shared" si="46"/>
        <v>0</v>
      </c>
      <c r="H1550" s="9">
        <f t="shared" si="47"/>
        <v>0</v>
      </c>
    </row>
    <row r="1551" spans="1:8" ht="16" x14ac:dyDescent="0.2">
      <c r="A1551" s="10">
        <v>5036300</v>
      </c>
      <c r="B1551" s="5">
        <v>7731300</v>
      </c>
      <c r="C1551" s="11" t="s">
        <v>1495</v>
      </c>
      <c r="D1551" s="7">
        <v>0</v>
      </c>
      <c r="E1551" s="7">
        <v>0</v>
      </c>
      <c r="F1551" s="7">
        <f>36756623+1950000</f>
        <v>38706623</v>
      </c>
      <c r="G1551" s="8">
        <f t="shared" si="46"/>
        <v>-38706623</v>
      </c>
      <c r="H1551" s="9">
        <f t="shared" si="47"/>
        <v>-38706623</v>
      </c>
    </row>
    <row r="1552" spans="1:8" ht="16" x14ac:dyDescent="0.2">
      <c r="A1552" s="10">
        <v>5036400</v>
      </c>
      <c r="B1552" s="5">
        <v>7731100</v>
      </c>
      <c r="C1552" s="11" t="s">
        <v>1496</v>
      </c>
      <c r="D1552" s="7">
        <v>0</v>
      </c>
      <c r="E1552" s="7">
        <f>45871466+1950000</f>
        <v>47821466</v>
      </c>
      <c r="F1552" s="7">
        <f>898576972+25812500</f>
        <v>924389472</v>
      </c>
      <c r="G1552" s="8">
        <f t="shared" si="46"/>
        <v>-876568006</v>
      </c>
      <c r="H1552" s="9">
        <f t="shared" si="47"/>
        <v>-876568006</v>
      </c>
    </row>
    <row r="1553" spans="1:8" ht="16" x14ac:dyDescent="0.2">
      <c r="A1553" s="10">
        <v>5036500</v>
      </c>
      <c r="B1553" s="5">
        <v>7735000</v>
      </c>
      <c r="C1553" s="11" t="s">
        <v>1497</v>
      </c>
      <c r="D1553" s="7">
        <v>0</v>
      </c>
      <c r="E1553" s="7">
        <f>41316128+5340681+7903</f>
        <v>46664712</v>
      </c>
      <c r="F1553" s="7">
        <v>114439875</v>
      </c>
      <c r="G1553" s="8">
        <f t="shared" si="46"/>
        <v>-67775163</v>
      </c>
      <c r="H1553" s="9">
        <f t="shared" si="47"/>
        <v>-67775163</v>
      </c>
    </row>
    <row r="1554" spans="1:8" ht="16" x14ac:dyDescent="0.2">
      <c r="A1554" s="10">
        <v>5036600</v>
      </c>
      <c r="B1554" s="5">
        <v>7731000</v>
      </c>
      <c r="C1554" s="11" t="s">
        <v>1498</v>
      </c>
      <c r="D1554" s="7">
        <v>0</v>
      </c>
      <c r="E1554" s="7">
        <v>11710843957</v>
      </c>
      <c r="F1554" s="7">
        <v>11893181102</v>
      </c>
      <c r="G1554" s="8">
        <f t="shared" si="46"/>
        <v>-182337145</v>
      </c>
      <c r="H1554" s="9">
        <f t="shared" si="47"/>
        <v>-182337145</v>
      </c>
    </row>
    <row r="1555" spans="1:8" ht="16" x14ac:dyDescent="0.2">
      <c r="A1555" s="10">
        <v>5036700</v>
      </c>
      <c r="B1555" s="5">
        <v>7731700</v>
      </c>
      <c r="C1555" s="11" t="s">
        <v>1499</v>
      </c>
      <c r="D1555" s="7">
        <v>0</v>
      </c>
      <c r="E1555" s="7">
        <v>251351423</v>
      </c>
      <c r="F1555" s="7">
        <v>257996136</v>
      </c>
      <c r="G1555" s="8">
        <f t="shared" si="46"/>
        <v>-6644713</v>
      </c>
      <c r="H1555" s="9">
        <f t="shared" si="47"/>
        <v>-6644713</v>
      </c>
    </row>
    <row r="1556" spans="1:8" ht="16" x14ac:dyDescent="0.2">
      <c r="A1556" s="10">
        <v>5036800</v>
      </c>
      <c r="B1556" s="5">
        <v>7732000</v>
      </c>
      <c r="C1556" s="11" t="s">
        <v>1500</v>
      </c>
      <c r="D1556" s="7">
        <v>0</v>
      </c>
      <c r="E1556" s="7">
        <v>0</v>
      </c>
      <c r="F1556" s="7">
        <f>12714008+459899+1911617+276804+95893+95307+191786+5340681+7903</f>
        <v>21093898</v>
      </c>
      <c r="G1556" s="8">
        <f t="shared" si="46"/>
        <v>-21093898</v>
      </c>
      <c r="H1556" s="9">
        <f t="shared" si="47"/>
        <v>-21093898</v>
      </c>
    </row>
    <row r="1557" spans="1:8" ht="16" x14ac:dyDescent="0.2">
      <c r="A1557" s="10">
        <v>5039900</v>
      </c>
      <c r="B1557" s="5">
        <v>7780000</v>
      </c>
      <c r="C1557" s="11" t="s">
        <v>1501</v>
      </c>
      <c r="D1557" s="7">
        <v>0</v>
      </c>
      <c r="E1557" s="7">
        <v>0</v>
      </c>
      <c r="F1557" s="7">
        <v>0</v>
      </c>
      <c r="G1557" s="8">
        <f t="shared" si="46"/>
        <v>0</v>
      </c>
      <c r="H1557" s="9">
        <f t="shared" si="47"/>
        <v>0</v>
      </c>
    </row>
    <row r="1558" spans="1:8" ht="16" x14ac:dyDescent="0.2">
      <c r="A1558" s="10">
        <v>5052400</v>
      </c>
      <c r="B1558" s="5">
        <v>7740000</v>
      </c>
      <c r="C1558" s="11" t="s">
        <v>1502</v>
      </c>
      <c r="D1558" s="7">
        <v>0</v>
      </c>
      <c r="E1558" s="7">
        <v>0</v>
      </c>
      <c r="F1558" s="7">
        <v>0</v>
      </c>
      <c r="G1558" s="8">
        <f t="shared" si="46"/>
        <v>0</v>
      </c>
      <c r="H1558" s="9">
        <f t="shared" si="47"/>
        <v>0</v>
      </c>
    </row>
    <row r="1559" spans="1:8" ht="16" x14ac:dyDescent="0.2">
      <c r="A1559" s="10">
        <v>5053970</v>
      </c>
      <c r="B1559" s="5">
        <v>77400</v>
      </c>
      <c r="C1559" s="11" t="s">
        <v>9</v>
      </c>
      <c r="D1559" s="7">
        <v>0</v>
      </c>
      <c r="E1559" s="7">
        <v>0</v>
      </c>
      <c r="F1559" s="7">
        <v>0</v>
      </c>
      <c r="G1559" s="8">
        <f t="shared" si="46"/>
        <v>0</v>
      </c>
      <c r="H1559" s="9">
        <f t="shared" si="47"/>
        <v>0</v>
      </c>
    </row>
    <row r="1560" spans="1:8" ht="16" x14ac:dyDescent="0.2">
      <c r="A1560" s="10">
        <v>5056400</v>
      </c>
      <c r="B1560" s="5">
        <v>7742100</v>
      </c>
      <c r="C1560" s="11" t="s">
        <v>1503</v>
      </c>
      <c r="D1560" s="7">
        <v>0</v>
      </c>
      <c r="E1560" s="7">
        <v>152466784.08000001</v>
      </c>
      <c r="F1560" s="7">
        <v>164482502</v>
      </c>
      <c r="G1560" s="8">
        <f t="shared" si="46"/>
        <v>-12015717.919999987</v>
      </c>
      <c r="H1560" s="9">
        <f t="shared" si="47"/>
        <v>-12015717.919999987</v>
      </c>
    </row>
    <row r="1561" spans="1:8" ht="16" x14ac:dyDescent="0.2">
      <c r="A1561" s="10">
        <v>5056500</v>
      </c>
      <c r="B1561" s="5">
        <v>7742200</v>
      </c>
      <c r="C1561" s="11" t="s">
        <v>1504</v>
      </c>
      <c r="D1561" s="7">
        <v>0</v>
      </c>
      <c r="E1561" s="7">
        <v>0</v>
      </c>
      <c r="F1561" s="7">
        <v>0</v>
      </c>
      <c r="G1561" s="8">
        <f t="shared" si="46"/>
        <v>0</v>
      </c>
      <c r="H1561" s="9">
        <f t="shared" si="47"/>
        <v>0</v>
      </c>
    </row>
    <row r="1562" spans="1:8" ht="16" x14ac:dyDescent="0.2">
      <c r="A1562" s="10">
        <v>5056600</v>
      </c>
      <c r="B1562" s="5">
        <v>7742000</v>
      </c>
      <c r="C1562" s="11" t="s">
        <v>1505</v>
      </c>
      <c r="D1562" s="7">
        <v>0</v>
      </c>
      <c r="E1562" s="7">
        <v>10215480</v>
      </c>
      <c r="F1562" s="7">
        <v>101457224</v>
      </c>
      <c r="G1562" s="8">
        <f t="shared" si="46"/>
        <v>-91241744</v>
      </c>
      <c r="H1562" s="9">
        <f t="shared" si="47"/>
        <v>-91241744</v>
      </c>
    </row>
    <row r="1563" spans="1:8" ht="16" x14ac:dyDescent="0.2">
      <c r="A1563" s="10">
        <v>5056700</v>
      </c>
      <c r="B1563" s="5">
        <v>7743000</v>
      </c>
      <c r="C1563" s="11" t="s">
        <v>1506</v>
      </c>
      <c r="D1563" s="7">
        <v>0</v>
      </c>
      <c r="E1563" s="7">
        <v>993888</v>
      </c>
      <c r="F1563" s="7">
        <v>664500</v>
      </c>
      <c r="G1563" s="8">
        <f t="shared" si="46"/>
        <v>329388</v>
      </c>
      <c r="H1563" s="9">
        <f t="shared" si="47"/>
        <v>329388</v>
      </c>
    </row>
    <row r="1564" spans="1:8" ht="16" x14ac:dyDescent="0.2">
      <c r="A1564" s="10">
        <v>5164000</v>
      </c>
      <c r="B1564" s="5"/>
      <c r="C1564" s="11" t="s">
        <v>9</v>
      </c>
      <c r="D1564" s="7">
        <v>0</v>
      </c>
      <c r="E1564" s="7">
        <v>0</v>
      </c>
      <c r="F1564" s="7">
        <v>0</v>
      </c>
      <c r="G1564" s="8">
        <f t="shared" si="46"/>
        <v>0</v>
      </c>
      <c r="H1564" s="9">
        <f t="shared" si="47"/>
        <v>0</v>
      </c>
    </row>
    <row r="1565" spans="1:8" ht="16" x14ac:dyDescent="0.2">
      <c r="A1565" s="10">
        <v>5251200</v>
      </c>
      <c r="B1565" s="5">
        <v>0</v>
      </c>
      <c r="C1565" s="11" t="s">
        <v>9</v>
      </c>
      <c r="D1565" s="7">
        <v>0</v>
      </c>
      <c r="E1565" s="7">
        <v>0</v>
      </c>
      <c r="F1565" s="7">
        <v>0</v>
      </c>
      <c r="G1565" s="8">
        <f t="shared" si="46"/>
        <v>0</v>
      </c>
      <c r="H1565" s="9">
        <f t="shared" si="47"/>
        <v>0</v>
      </c>
    </row>
    <row r="1566" spans="1:8" ht="16" x14ac:dyDescent="0.2">
      <c r="A1566" s="10">
        <v>5264400</v>
      </c>
      <c r="B1566" s="5">
        <v>7742300</v>
      </c>
      <c r="C1566" s="11" t="s">
        <v>1507</v>
      </c>
      <c r="D1566" s="7">
        <v>0</v>
      </c>
      <c r="E1566" s="7">
        <v>0</v>
      </c>
      <c r="F1566" s="7">
        <v>0</v>
      </c>
      <c r="G1566" s="8">
        <f t="shared" si="46"/>
        <v>0</v>
      </c>
      <c r="H1566" s="9">
        <f t="shared" si="47"/>
        <v>0</v>
      </c>
    </row>
    <row r="1567" spans="1:8" ht="16" x14ac:dyDescent="0.2">
      <c r="A1567" s="10">
        <v>5264500</v>
      </c>
      <c r="B1567" s="5">
        <v>6015000</v>
      </c>
      <c r="C1567" s="11" t="s">
        <v>1508</v>
      </c>
      <c r="D1567" s="7">
        <v>0</v>
      </c>
      <c r="E1567" s="7">
        <v>191850794.15000001</v>
      </c>
      <c r="F1567" s="7">
        <v>2714719.24</v>
      </c>
      <c r="G1567" s="8">
        <f t="shared" si="46"/>
        <v>189136074.91</v>
      </c>
      <c r="H1567" s="9">
        <f t="shared" si="47"/>
        <v>189136074.91</v>
      </c>
    </row>
    <row r="1568" spans="1:8" ht="16" x14ac:dyDescent="0.2">
      <c r="A1568" s="10">
        <v>5276400</v>
      </c>
      <c r="B1568" s="5">
        <v>0</v>
      </c>
      <c r="C1568" s="11" t="s">
        <v>1509</v>
      </c>
      <c r="D1568" s="7">
        <v>0</v>
      </c>
      <c r="E1568" s="7">
        <v>0</v>
      </c>
      <c r="F1568" s="7">
        <v>0</v>
      </c>
      <c r="G1568" s="8">
        <f t="shared" si="46"/>
        <v>0</v>
      </c>
      <c r="H1568" s="9">
        <f t="shared" si="47"/>
        <v>0</v>
      </c>
    </row>
    <row r="1569" spans="1:8" ht="16" x14ac:dyDescent="0.2">
      <c r="A1569" s="10">
        <v>5276401</v>
      </c>
      <c r="B1569" s="5">
        <v>67101</v>
      </c>
      <c r="C1569" s="11" t="s">
        <v>1510</v>
      </c>
      <c r="D1569" s="7">
        <v>0</v>
      </c>
      <c r="E1569" s="7">
        <v>22990</v>
      </c>
      <c r="F1569" s="7">
        <v>0</v>
      </c>
      <c r="G1569" s="8">
        <f t="shared" si="46"/>
        <v>22990</v>
      </c>
      <c r="H1569" s="9">
        <f t="shared" si="47"/>
        <v>22990</v>
      </c>
    </row>
    <row r="1570" spans="1:8" ht="16" x14ac:dyDescent="0.2">
      <c r="A1570" s="10">
        <v>5326400</v>
      </c>
      <c r="B1570" s="5">
        <v>0</v>
      </c>
      <c r="C1570" s="11" t="s">
        <v>1511</v>
      </c>
      <c r="D1570" s="7">
        <v>0</v>
      </c>
      <c r="E1570" s="7">
        <v>0</v>
      </c>
      <c r="F1570" s="7">
        <v>0</v>
      </c>
      <c r="G1570" s="8">
        <f t="shared" si="46"/>
        <v>0</v>
      </c>
      <c r="H1570" s="9">
        <f t="shared" si="47"/>
        <v>0</v>
      </c>
    </row>
    <row r="1571" spans="1:8" ht="16" x14ac:dyDescent="0.2">
      <c r="A1571" s="10">
        <v>5416400</v>
      </c>
      <c r="B1571" s="5">
        <v>7710000</v>
      </c>
      <c r="C1571" s="11" t="s">
        <v>1512</v>
      </c>
      <c r="D1571" s="7">
        <v>0</v>
      </c>
      <c r="E1571" s="7">
        <v>0</v>
      </c>
      <c r="F1571" s="7">
        <v>4500000</v>
      </c>
      <c r="G1571" s="8">
        <f t="shared" si="46"/>
        <v>-4500000</v>
      </c>
      <c r="H1571" s="9">
        <f t="shared" si="47"/>
        <v>-4500000</v>
      </c>
    </row>
    <row r="1572" spans="1:8" ht="16" x14ac:dyDescent="0.2">
      <c r="A1572" s="10">
        <v>5444600</v>
      </c>
      <c r="B1572" s="5">
        <v>0</v>
      </c>
      <c r="C1572" s="11" t="s">
        <v>1513</v>
      </c>
      <c r="D1572" s="7">
        <v>0</v>
      </c>
      <c r="E1572" s="7">
        <v>0</v>
      </c>
      <c r="F1572" s="7">
        <v>0</v>
      </c>
      <c r="G1572" s="8">
        <f t="shared" si="46"/>
        <v>0</v>
      </c>
      <c r="H1572" s="9">
        <f t="shared" si="47"/>
        <v>0</v>
      </c>
    </row>
    <row r="1573" spans="1:8" ht="16" x14ac:dyDescent="0.2">
      <c r="A1573" s="10">
        <v>5444800</v>
      </c>
      <c r="B1573" s="5">
        <v>6812000</v>
      </c>
      <c r="C1573" s="11" t="s">
        <v>1514</v>
      </c>
      <c r="D1573" s="7">
        <v>0</v>
      </c>
      <c r="E1573" s="7">
        <v>0</v>
      </c>
      <c r="F1573" s="7">
        <v>0</v>
      </c>
      <c r="G1573" s="8">
        <f t="shared" si="46"/>
        <v>0</v>
      </c>
      <c r="H1573" s="9">
        <f t="shared" si="47"/>
        <v>0</v>
      </c>
    </row>
    <row r="1574" spans="1:8" ht="16" x14ac:dyDescent="0.2">
      <c r="A1574" s="10">
        <v>5446400</v>
      </c>
      <c r="B1574" s="5">
        <v>6789000</v>
      </c>
      <c r="C1574" s="11" t="s">
        <v>1515</v>
      </c>
      <c r="D1574" s="7">
        <v>0</v>
      </c>
      <c r="E1574" s="7">
        <v>0</v>
      </c>
      <c r="F1574" s="7">
        <v>0</v>
      </c>
      <c r="G1574" s="8">
        <f t="shared" si="46"/>
        <v>0</v>
      </c>
      <c r="H1574" s="9">
        <f t="shared" si="47"/>
        <v>0</v>
      </c>
    </row>
    <row r="1575" spans="1:8" ht="16" x14ac:dyDescent="0.2">
      <c r="A1575" s="10">
        <v>5716400</v>
      </c>
      <c r="B1575" s="5">
        <v>7609000</v>
      </c>
      <c r="C1575" s="11" t="s">
        <v>1516</v>
      </c>
      <c r="D1575" s="7">
        <v>0</v>
      </c>
      <c r="E1575" s="7">
        <v>0</v>
      </c>
      <c r="F1575" s="7">
        <v>0</v>
      </c>
      <c r="G1575" s="8">
        <f t="shared" si="46"/>
        <v>0</v>
      </c>
      <c r="H1575" s="9">
        <f t="shared" si="47"/>
        <v>0</v>
      </c>
    </row>
    <row r="1576" spans="1:8" ht="16" x14ac:dyDescent="0.2">
      <c r="A1576" s="10">
        <v>5729000</v>
      </c>
      <c r="B1576" s="5">
        <v>0</v>
      </c>
      <c r="C1576" s="11" t="s">
        <v>1517</v>
      </c>
      <c r="D1576" s="7">
        <v>0</v>
      </c>
      <c r="E1576" s="7">
        <v>0</v>
      </c>
      <c r="F1576" s="7">
        <v>0</v>
      </c>
      <c r="G1576" s="8">
        <f t="shared" si="46"/>
        <v>0</v>
      </c>
      <c r="H1576" s="9">
        <f t="shared" si="47"/>
        <v>0</v>
      </c>
    </row>
    <row r="1577" spans="1:8" ht="16" x14ac:dyDescent="0.2">
      <c r="A1577" s="10">
        <v>5749000</v>
      </c>
      <c r="B1577" s="5">
        <v>8414000</v>
      </c>
      <c r="C1577" s="11" t="s">
        <v>1518</v>
      </c>
      <c r="D1577" s="7">
        <v>0</v>
      </c>
      <c r="E1577" s="7">
        <v>100610</v>
      </c>
      <c r="F1577" s="7">
        <v>0</v>
      </c>
      <c r="G1577" s="8">
        <f t="shared" si="46"/>
        <v>100610</v>
      </c>
      <c r="H1577" s="9">
        <f t="shared" si="47"/>
        <v>100610</v>
      </c>
    </row>
    <row r="1578" spans="1:8" ht="16" x14ac:dyDescent="0.2">
      <c r="A1578" s="10">
        <v>5769000</v>
      </c>
      <c r="B1578" s="5">
        <v>7540000</v>
      </c>
      <c r="C1578" s="11" t="s">
        <v>1519</v>
      </c>
      <c r="D1578" s="7">
        <v>0</v>
      </c>
      <c r="E1578" s="7">
        <v>0</v>
      </c>
      <c r="F1578" s="7">
        <v>9998745</v>
      </c>
      <c r="G1578" s="8">
        <f t="shared" si="46"/>
        <v>-9998745</v>
      </c>
      <c r="H1578" s="9">
        <f t="shared" si="47"/>
        <v>-9998745</v>
      </c>
    </row>
    <row r="1579" spans="1:8" ht="16" x14ac:dyDescent="0.2">
      <c r="A1579" s="10">
        <v>5769100</v>
      </c>
      <c r="B1579" s="5">
        <v>0</v>
      </c>
      <c r="C1579" s="11" t="s">
        <v>1520</v>
      </c>
      <c r="D1579" s="7">
        <v>0</v>
      </c>
      <c r="E1579" s="7">
        <v>0</v>
      </c>
      <c r="F1579" s="7">
        <v>0</v>
      </c>
      <c r="G1579" s="8">
        <f t="shared" si="46"/>
        <v>0</v>
      </c>
      <c r="H1579" s="9">
        <f t="shared" si="47"/>
        <v>0</v>
      </c>
    </row>
    <row r="1580" spans="1:8" ht="16" x14ac:dyDescent="0.2">
      <c r="A1580" s="10">
        <v>5785000</v>
      </c>
      <c r="B1580" s="5">
        <v>7850000</v>
      </c>
      <c r="C1580" s="11" t="s">
        <v>1521</v>
      </c>
      <c r="D1580" s="7">
        <v>0</v>
      </c>
      <c r="E1580" s="7">
        <v>205694237</v>
      </c>
      <c r="F1580" s="7">
        <v>205694237</v>
      </c>
      <c r="G1580" s="8">
        <f t="shared" si="46"/>
        <v>0</v>
      </c>
      <c r="H1580" s="9">
        <f t="shared" si="47"/>
        <v>0</v>
      </c>
    </row>
    <row r="1581" spans="1:8" ht="16" x14ac:dyDescent="0.2">
      <c r="A1581" s="18">
        <v>9010000</v>
      </c>
      <c r="B1581" s="11">
        <v>6100000</v>
      </c>
      <c r="C1581" s="11" t="s">
        <v>1522</v>
      </c>
      <c r="D1581" s="7">
        <v>0</v>
      </c>
      <c r="E1581" s="7">
        <v>1605415676</v>
      </c>
      <c r="F1581" s="7">
        <v>578251941</v>
      </c>
      <c r="G1581" s="8">
        <f t="shared" si="46"/>
        <v>1027163735</v>
      </c>
      <c r="H1581" s="9">
        <f t="shared" si="47"/>
        <v>1027163735</v>
      </c>
    </row>
    <row r="1582" spans="1:8" ht="16" x14ac:dyDescent="0.2">
      <c r="A1582" s="18">
        <v>9010100</v>
      </c>
      <c r="B1582" s="11">
        <v>6100100</v>
      </c>
      <c r="C1582" s="11" t="s">
        <v>1523</v>
      </c>
      <c r="D1582" s="7">
        <v>0</v>
      </c>
      <c r="E1582" s="7">
        <v>119706432</v>
      </c>
      <c r="F1582" s="7">
        <v>0</v>
      </c>
      <c r="G1582" s="8">
        <f t="shared" si="46"/>
        <v>119706432</v>
      </c>
      <c r="H1582" s="9">
        <f t="shared" si="47"/>
        <v>119706432</v>
      </c>
    </row>
    <row r="1583" spans="1:8" ht="16" x14ac:dyDescent="0.2">
      <c r="A1583" s="18">
        <v>9010200</v>
      </c>
      <c r="B1583" s="11">
        <v>6100200</v>
      </c>
      <c r="C1583" s="11" t="s">
        <v>1524</v>
      </c>
      <c r="D1583" s="7">
        <v>0</v>
      </c>
      <c r="E1583" s="7">
        <v>0</v>
      </c>
      <c r="F1583" s="7">
        <v>0</v>
      </c>
      <c r="G1583" s="8">
        <f t="shared" si="46"/>
        <v>0</v>
      </c>
      <c r="H1583" s="9">
        <f t="shared" si="47"/>
        <v>0</v>
      </c>
    </row>
    <row r="1584" spans="1:8" ht="16" x14ac:dyDescent="0.2">
      <c r="A1584" s="18">
        <v>9011500</v>
      </c>
      <c r="B1584" s="11">
        <v>6160000</v>
      </c>
      <c r="C1584" s="11" t="s">
        <v>1525</v>
      </c>
      <c r="D1584" s="7">
        <v>0</v>
      </c>
      <c r="E1584" s="7">
        <v>113025104</v>
      </c>
      <c r="F1584" s="7">
        <v>0</v>
      </c>
      <c r="G1584" s="8">
        <f t="shared" si="46"/>
        <v>113025104</v>
      </c>
      <c r="H1584" s="9">
        <f t="shared" si="47"/>
        <v>113025104</v>
      </c>
    </row>
    <row r="1585" spans="1:8" ht="16" x14ac:dyDescent="0.2">
      <c r="A1585" s="18">
        <v>9011600</v>
      </c>
      <c r="B1585" s="11">
        <v>6107000</v>
      </c>
      <c r="C1585" s="11" t="s">
        <v>1526</v>
      </c>
      <c r="D1585" s="7">
        <v>0</v>
      </c>
      <c r="E1585" s="7">
        <v>4221710</v>
      </c>
      <c r="F1585" s="7">
        <v>0</v>
      </c>
      <c r="G1585" s="8">
        <f t="shared" si="46"/>
        <v>4221710</v>
      </c>
      <c r="H1585" s="9">
        <f t="shared" si="47"/>
        <v>4221710</v>
      </c>
    </row>
    <row r="1586" spans="1:8" ht="16" x14ac:dyDescent="0.2">
      <c r="A1586" s="18">
        <v>9011601</v>
      </c>
      <c r="B1586" s="11">
        <v>6107601</v>
      </c>
      <c r="C1586" s="11" t="s">
        <v>1527</v>
      </c>
      <c r="D1586" s="7">
        <v>0</v>
      </c>
      <c r="E1586" s="7">
        <v>95000000</v>
      </c>
      <c r="F1586" s="7">
        <v>0</v>
      </c>
      <c r="G1586" s="8">
        <f t="shared" si="46"/>
        <v>95000000</v>
      </c>
      <c r="H1586" s="9">
        <f t="shared" si="47"/>
        <v>95000000</v>
      </c>
    </row>
    <row r="1587" spans="1:8" ht="16" x14ac:dyDescent="0.2">
      <c r="A1587" s="18">
        <v>9012000</v>
      </c>
      <c r="B1587" s="11">
        <v>0</v>
      </c>
      <c r="C1587" s="11" t="s">
        <v>1528</v>
      </c>
      <c r="D1587" s="7">
        <v>0</v>
      </c>
      <c r="E1587" s="7">
        <v>0</v>
      </c>
      <c r="F1587" s="7">
        <v>0</v>
      </c>
      <c r="G1587" s="8">
        <f t="shared" si="46"/>
        <v>0</v>
      </c>
      <c r="H1587" s="9">
        <f t="shared" si="47"/>
        <v>0</v>
      </c>
    </row>
    <row r="1588" spans="1:8" ht="16" x14ac:dyDescent="0.2">
      <c r="A1588" s="18">
        <v>9020000</v>
      </c>
      <c r="B1588" s="11">
        <v>6130000</v>
      </c>
      <c r="C1588" s="11" t="s">
        <v>1529</v>
      </c>
      <c r="D1588" s="7">
        <v>0</v>
      </c>
      <c r="E1588" s="7">
        <v>15171651</v>
      </c>
      <c r="F1588" s="7">
        <v>0</v>
      </c>
      <c r="G1588" s="8">
        <f t="shared" ref="G1588:G1651" si="48">E1588-F1588</f>
        <v>15171651</v>
      </c>
      <c r="H1588" s="9">
        <f t="shared" ref="H1588:H1651" si="49">D1588+G1588</f>
        <v>15171651</v>
      </c>
    </row>
    <row r="1589" spans="1:8" ht="16" x14ac:dyDescent="0.2">
      <c r="A1589" s="18">
        <v>9020100</v>
      </c>
      <c r="B1589" s="11">
        <v>6106010</v>
      </c>
      <c r="C1589" s="11" t="s">
        <v>1530</v>
      </c>
      <c r="D1589" s="7">
        <v>0</v>
      </c>
      <c r="E1589" s="7">
        <v>299642855</v>
      </c>
      <c r="F1589" s="7">
        <v>0</v>
      </c>
      <c r="G1589" s="8">
        <f t="shared" si="48"/>
        <v>299642855</v>
      </c>
      <c r="H1589" s="9">
        <f t="shared" si="49"/>
        <v>299642855</v>
      </c>
    </row>
    <row r="1590" spans="1:8" ht="16" x14ac:dyDescent="0.2">
      <c r="A1590" s="10">
        <v>9020200</v>
      </c>
      <c r="B1590" s="5">
        <v>6671000</v>
      </c>
      <c r="C1590" s="11" t="s">
        <v>1531</v>
      </c>
      <c r="D1590" s="7">
        <v>0</v>
      </c>
      <c r="E1590" s="7">
        <v>352941</v>
      </c>
      <c r="F1590" s="7">
        <v>0</v>
      </c>
      <c r="G1590" s="8">
        <f t="shared" si="48"/>
        <v>352941</v>
      </c>
      <c r="H1590" s="9">
        <f t="shared" si="49"/>
        <v>352941</v>
      </c>
    </row>
    <row r="1591" spans="1:8" ht="16" x14ac:dyDescent="0.2">
      <c r="A1591" s="10">
        <v>9020300</v>
      </c>
      <c r="B1591" s="5">
        <v>6672000</v>
      </c>
      <c r="C1591" s="11" t="s">
        <v>1532</v>
      </c>
      <c r="D1591" s="7">
        <v>0</v>
      </c>
      <c r="E1591" s="7">
        <v>0</v>
      </c>
      <c r="F1591" s="7">
        <v>0</v>
      </c>
      <c r="G1591" s="8">
        <f t="shared" si="48"/>
        <v>0</v>
      </c>
      <c r="H1591" s="9">
        <f t="shared" si="49"/>
        <v>0</v>
      </c>
    </row>
    <row r="1592" spans="1:8" ht="16" x14ac:dyDescent="0.2">
      <c r="A1592" s="10">
        <v>9020400</v>
      </c>
      <c r="B1592" s="5">
        <v>6106200</v>
      </c>
      <c r="C1592" s="11" t="s">
        <v>1533</v>
      </c>
      <c r="D1592" s="7">
        <v>0</v>
      </c>
      <c r="E1592" s="7">
        <v>1684140</v>
      </c>
      <c r="F1592" s="7">
        <v>0</v>
      </c>
      <c r="G1592" s="8">
        <f t="shared" si="48"/>
        <v>1684140</v>
      </c>
      <c r="H1592" s="9">
        <f t="shared" si="49"/>
        <v>1684140</v>
      </c>
    </row>
    <row r="1593" spans="1:8" ht="16" x14ac:dyDescent="0.2">
      <c r="A1593" s="10">
        <v>9022000</v>
      </c>
      <c r="B1593" s="5">
        <v>6106100</v>
      </c>
      <c r="C1593" s="11" t="s">
        <v>1534</v>
      </c>
      <c r="D1593" s="7">
        <v>0</v>
      </c>
      <c r="E1593" s="7">
        <v>0</v>
      </c>
      <c r="F1593" s="7">
        <v>0</v>
      </c>
      <c r="G1593" s="8">
        <f t="shared" si="48"/>
        <v>0</v>
      </c>
      <c r="H1593" s="9">
        <f t="shared" si="49"/>
        <v>0</v>
      </c>
    </row>
    <row r="1594" spans="1:8" ht="16" x14ac:dyDescent="0.2">
      <c r="A1594" s="10">
        <v>9023000</v>
      </c>
      <c r="B1594" s="5">
        <v>6611000</v>
      </c>
      <c r="C1594" s="11" t="s">
        <v>1535</v>
      </c>
      <c r="D1594" s="7">
        <v>0</v>
      </c>
      <c r="E1594" s="7">
        <v>0</v>
      </c>
      <c r="F1594" s="7">
        <v>0</v>
      </c>
      <c r="G1594" s="8">
        <f t="shared" si="48"/>
        <v>0</v>
      </c>
      <c r="H1594" s="9">
        <f t="shared" si="49"/>
        <v>0</v>
      </c>
    </row>
    <row r="1595" spans="1:8" ht="16" x14ac:dyDescent="0.2">
      <c r="A1595" s="10">
        <v>9030000</v>
      </c>
      <c r="B1595" s="5">
        <v>0</v>
      </c>
      <c r="C1595" s="11" t="s">
        <v>1536</v>
      </c>
      <c r="D1595" s="7">
        <v>0</v>
      </c>
      <c r="E1595" s="7">
        <v>0</v>
      </c>
      <c r="F1595" s="7">
        <v>0</v>
      </c>
      <c r="G1595" s="8">
        <f t="shared" si="48"/>
        <v>0</v>
      </c>
      <c r="H1595" s="9">
        <f t="shared" si="49"/>
        <v>0</v>
      </c>
    </row>
    <row r="1596" spans="1:8" ht="16" x14ac:dyDescent="0.2">
      <c r="A1596" s="10">
        <v>9032000</v>
      </c>
      <c r="B1596" s="5">
        <v>0</v>
      </c>
      <c r="C1596" s="11" t="s">
        <v>1537</v>
      </c>
      <c r="D1596" s="7">
        <v>0</v>
      </c>
      <c r="E1596" s="7">
        <v>0</v>
      </c>
      <c r="F1596" s="7">
        <v>0</v>
      </c>
      <c r="G1596" s="8">
        <f t="shared" si="48"/>
        <v>0</v>
      </c>
      <c r="H1596" s="9">
        <f t="shared" si="49"/>
        <v>0</v>
      </c>
    </row>
    <row r="1597" spans="1:8" ht="16" x14ac:dyDescent="0.2">
      <c r="A1597" s="10">
        <v>9040000</v>
      </c>
      <c r="B1597" s="5">
        <v>6180000</v>
      </c>
      <c r="C1597" s="11" t="s">
        <v>1538</v>
      </c>
      <c r="D1597" s="7">
        <v>0</v>
      </c>
      <c r="E1597" s="7">
        <v>180675163.19999999</v>
      </c>
      <c r="F1597" s="7">
        <v>26021488</v>
      </c>
      <c r="G1597" s="8">
        <f t="shared" si="48"/>
        <v>154653675.19999999</v>
      </c>
      <c r="H1597" s="9">
        <f t="shared" si="49"/>
        <v>154653675.19999999</v>
      </c>
    </row>
    <row r="1598" spans="1:8" ht="16" x14ac:dyDescent="0.2">
      <c r="A1598" s="10">
        <v>9040100</v>
      </c>
      <c r="B1598" s="5">
        <v>6130110</v>
      </c>
      <c r="C1598" s="11" t="s">
        <v>1539</v>
      </c>
      <c r="D1598" s="7">
        <v>0</v>
      </c>
      <c r="E1598" s="7">
        <v>350000</v>
      </c>
      <c r="F1598" s="7">
        <v>0</v>
      </c>
      <c r="G1598" s="8">
        <f t="shared" si="48"/>
        <v>350000</v>
      </c>
      <c r="H1598" s="9">
        <f t="shared" si="49"/>
        <v>350000</v>
      </c>
    </row>
    <row r="1599" spans="1:8" ht="16" x14ac:dyDescent="0.2">
      <c r="A1599" s="10">
        <v>9040200</v>
      </c>
      <c r="B1599" s="5">
        <v>6180100</v>
      </c>
      <c r="C1599" s="11" t="s">
        <v>1540</v>
      </c>
      <c r="D1599" s="7">
        <v>0</v>
      </c>
      <c r="E1599" s="7">
        <v>0</v>
      </c>
      <c r="F1599" s="7">
        <v>0</v>
      </c>
      <c r="G1599" s="8">
        <f t="shared" si="48"/>
        <v>0</v>
      </c>
      <c r="H1599" s="9">
        <f t="shared" si="49"/>
        <v>0</v>
      </c>
    </row>
    <row r="1600" spans="1:8" ht="16" x14ac:dyDescent="0.2">
      <c r="A1600" s="10">
        <v>9040300</v>
      </c>
      <c r="B1600" s="5">
        <v>6180200</v>
      </c>
      <c r="C1600" s="11" t="s">
        <v>1541</v>
      </c>
      <c r="D1600" s="7">
        <v>0</v>
      </c>
      <c r="E1600" s="7">
        <v>4270000</v>
      </c>
      <c r="F1600" s="7">
        <v>0</v>
      </c>
      <c r="G1600" s="8">
        <f t="shared" si="48"/>
        <v>4270000</v>
      </c>
      <c r="H1600" s="9">
        <f t="shared" si="49"/>
        <v>4270000</v>
      </c>
    </row>
    <row r="1601" spans="1:8" ht="16" x14ac:dyDescent="0.2">
      <c r="A1601" s="10">
        <v>9040500</v>
      </c>
      <c r="B1601" s="5">
        <v>6181100</v>
      </c>
      <c r="C1601" s="11" t="s">
        <v>1542</v>
      </c>
      <c r="D1601" s="7">
        <v>0</v>
      </c>
      <c r="E1601" s="7">
        <v>6540400</v>
      </c>
      <c r="F1601" s="7">
        <v>52200</v>
      </c>
      <c r="G1601" s="8">
        <f t="shared" si="48"/>
        <v>6488200</v>
      </c>
      <c r="H1601" s="9">
        <f t="shared" si="49"/>
        <v>6488200</v>
      </c>
    </row>
    <row r="1602" spans="1:8" ht="16" x14ac:dyDescent="0.2">
      <c r="A1602" s="10">
        <v>9040600</v>
      </c>
      <c r="B1602" s="5">
        <v>6181000</v>
      </c>
      <c r="C1602" s="11" t="s">
        <v>1543</v>
      </c>
      <c r="D1602" s="7">
        <v>0</v>
      </c>
      <c r="E1602" s="7">
        <v>38552470</v>
      </c>
      <c r="F1602" s="7">
        <v>1425000</v>
      </c>
      <c r="G1602" s="8">
        <f t="shared" si="48"/>
        <v>37127470</v>
      </c>
      <c r="H1602" s="9">
        <f t="shared" si="49"/>
        <v>37127470</v>
      </c>
    </row>
    <row r="1603" spans="1:8" ht="16" x14ac:dyDescent="0.2">
      <c r="A1603" s="10">
        <v>9042000</v>
      </c>
      <c r="B1603" s="5">
        <v>6170020</v>
      </c>
      <c r="C1603" s="11" t="s">
        <v>1544</v>
      </c>
      <c r="D1603" s="7">
        <v>0</v>
      </c>
      <c r="E1603" s="7">
        <v>158758537</v>
      </c>
      <c r="F1603" s="7">
        <v>10018528</v>
      </c>
      <c r="G1603" s="8">
        <f t="shared" si="48"/>
        <v>148740009</v>
      </c>
      <c r="H1603" s="9">
        <f t="shared" si="49"/>
        <v>148740009</v>
      </c>
    </row>
    <row r="1604" spans="1:8" ht="16" x14ac:dyDescent="0.2">
      <c r="A1604" s="10">
        <v>9043000</v>
      </c>
      <c r="B1604" s="5">
        <v>6170030</v>
      </c>
      <c r="C1604" s="11" t="s">
        <v>1545</v>
      </c>
      <c r="D1604" s="7">
        <v>0</v>
      </c>
      <c r="E1604" s="7">
        <v>0</v>
      </c>
      <c r="F1604" s="7">
        <v>0</v>
      </c>
      <c r="G1604" s="8">
        <f t="shared" si="48"/>
        <v>0</v>
      </c>
      <c r="H1604" s="9">
        <f t="shared" si="49"/>
        <v>0</v>
      </c>
    </row>
    <row r="1605" spans="1:8" ht="16" x14ac:dyDescent="0.2">
      <c r="A1605" s="10">
        <v>9050000</v>
      </c>
      <c r="B1605" s="5">
        <v>6480000</v>
      </c>
      <c r="C1605" s="11" t="s">
        <v>1546</v>
      </c>
      <c r="D1605" s="7">
        <v>0</v>
      </c>
      <c r="E1605" s="7">
        <v>1008680</v>
      </c>
      <c r="F1605" s="7">
        <v>0</v>
      </c>
      <c r="G1605" s="8">
        <f t="shared" si="48"/>
        <v>1008680</v>
      </c>
      <c r="H1605" s="9">
        <f t="shared" si="49"/>
        <v>1008680</v>
      </c>
    </row>
    <row r="1606" spans="1:8" ht="16" x14ac:dyDescent="0.2">
      <c r="A1606" s="10">
        <v>9060000</v>
      </c>
      <c r="B1606" s="5">
        <v>6207000</v>
      </c>
      <c r="C1606" s="11" t="s">
        <v>1547</v>
      </c>
      <c r="D1606" s="7">
        <v>0</v>
      </c>
      <c r="E1606" s="7">
        <v>82705582</v>
      </c>
      <c r="F1606" s="7">
        <v>52797217</v>
      </c>
      <c r="G1606" s="8">
        <f t="shared" si="48"/>
        <v>29908365</v>
      </c>
      <c r="H1606" s="9">
        <f t="shared" si="49"/>
        <v>29908365</v>
      </c>
    </row>
    <row r="1607" spans="1:8" ht="16" x14ac:dyDescent="0.2">
      <c r="A1607" s="10">
        <v>9060100</v>
      </c>
      <c r="B1607" s="5">
        <v>0</v>
      </c>
      <c r="C1607" s="11" t="s">
        <v>1548</v>
      </c>
      <c r="D1607" s="7">
        <v>0</v>
      </c>
      <c r="E1607" s="7">
        <v>0</v>
      </c>
      <c r="F1607" s="7">
        <v>0</v>
      </c>
      <c r="G1607" s="8">
        <f t="shared" si="48"/>
        <v>0</v>
      </c>
      <c r="H1607" s="9">
        <f t="shared" si="49"/>
        <v>0</v>
      </c>
    </row>
    <row r="1608" spans="1:8" ht="16" x14ac:dyDescent="0.2">
      <c r="A1608" s="10">
        <v>9061000</v>
      </c>
      <c r="B1608" s="5">
        <v>0</v>
      </c>
      <c r="C1608" s="11" t="s">
        <v>1549</v>
      </c>
      <c r="D1608" s="7">
        <v>0</v>
      </c>
      <c r="E1608" s="7">
        <v>0</v>
      </c>
      <c r="F1608" s="7">
        <v>0</v>
      </c>
      <c r="G1608" s="8">
        <f t="shared" si="48"/>
        <v>0</v>
      </c>
      <c r="H1608" s="9">
        <f t="shared" si="49"/>
        <v>0</v>
      </c>
    </row>
    <row r="1609" spans="1:8" ht="16" x14ac:dyDescent="0.2">
      <c r="A1609" s="10">
        <v>9062000</v>
      </c>
      <c r="B1609" s="5">
        <v>0</v>
      </c>
      <c r="C1609" s="11" t="s">
        <v>1550</v>
      </c>
      <c r="D1609" s="7">
        <v>0</v>
      </c>
      <c r="E1609" s="7">
        <v>0</v>
      </c>
      <c r="F1609" s="7">
        <v>0</v>
      </c>
      <c r="G1609" s="8">
        <f t="shared" si="48"/>
        <v>0</v>
      </c>
      <c r="H1609" s="9">
        <f t="shared" si="49"/>
        <v>0</v>
      </c>
    </row>
    <row r="1610" spans="1:8" ht="16" x14ac:dyDescent="0.2">
      <c r="A1610" s="10">
        <v>9063000</v>
      </c>
      <c r="B1610" s="5">
        <v>6280000</v>
      </c>
      <c r="C1610" s="11" t="s">
        <v>1551</v>
      </c>
      <c r="D1610" s="7">
        <v>0</v>
      </c>
      <c r="E1610" s="7">
        <v>4338179</v>
      </c>
      <c r="F1610" s="7">
        <v>0</v>
      </c>
      <c r="G1610" s="8">
        <f t="shared" si="48"/>
        <v>4338179</v>
      </c>
      <c r="H1610" s="9">
        <f t="shared" si="49"/>
        <v>4338179</v>
      </c>
    </row>
    <row r="1611" spans="1:8" ht="16" x14ac:dyDescent="0.2">
      <c r="A1611" s="10">
        <v>9070000</v>
      </c>
      <c r="B1611" s="5">
        <v>6200000</v>
      </c>
      <c r="C1611" s="11" t="s">
        <v>1552</v>
      </c>
      <c r="D1611" s="7">
        <v>0</v>
      </c>
      <c r="E1611" s="7">
        <v>14725096</v>
      </c>
      <c r="F1611" s="7">
        <v>4000</v>
      </c>
      <c r="G1611" s="8">
        <f t="shared" si="48"/>
        <v>14721096</v>
      </c>
      <c r="H1611" s="9">
        <f t="shared" si="49"/>
        <v>14721096</v>
      </c>
    </row>
    <row r="1612" spans="1:8" ht="16" x14ac:dyDescent="0.2">
      <c r="A1612" s="10">
        <v>9070010</v>
      </c>
      <c r="B1612" s="5">
        <v>6200010</v>
      </c>
      <c r="C1612" s="11" t="s">
        <v>1553</v>
      </c>
      <c r="D1612" s="7">
        <v>0</v>
      </c>
      <c r="E1612" s="7">
        <v>0</v>
      </c>
      <c r="F1612" s="7">
        <v>0</v>
      </c>
      <c r="G1612" s="8">
        <f t="shared" si="48"/>
        <v>0</v>
      </c>
      <c r="H1612" s="9">
        <f t="shared" si="49"/>
        <v>0</v>
      </c>
    </row>
    <row r="1613" spans="1:8" ht="16" x14ac:dyDescent="0.2">
      <c r="A1613" s="10">
        <v>9070100</v>
      </c>
      <c r="B1613" s="5">
        <v>6200200</v>
      </c>
      <c r="C1613" s="11" t="s">
        <v>1554</v>
      </c>
      <c r="D1613" s="7">
        <v>0</v>
      </c>
      <c r="E1613" s="7">
        <v>16080094</v>
      </c>
      <c r="F1613" s="7">
        <v>1576430</v>
      </c>
      <c r="G1613" s="8">
        <f t="shared" si="48"/>
        <v>14503664</v>
      </c>
      <c r="H1613" s="9">
        <f t="shared" si="49"/>
        <v>14503664</v>
      </c>
    </row>
    <row r="1614" spans="1:8" ht="16" x14ac:dyDescent="0.2">
      <c r="A1614" s="10">
        <v>9070200</v>
      </c>
      <c r="B1614" s="5">
        <v>6221000</v>
      </c>
      <c r="C1614" s="11" t="s">
        <v>1028</v>
      </c>
      <c r="D1614" s="7">
        <v>0</v>
      </c>
      <c r="E1614" s="7">
        <v>18695724</v>
      </c>
      <c r="F1614" s="7">
        <v>1741632</v>
      </c>
      <c r="G1614" s="8">
        <f t="shared" si="48"/>
        <v>16954092</v>
      </c>
      <c r="H1614" s="9">
        <f t="shared" si="49"/>
        <v>16954092</v>
      </c>
    </row>
    <row r="1615" spans="1:8" ht="16" x14ac:dyDescent="0.2">
      <c r="A1615" s="10">
        <v>9070300</v>
      </c>
      <c r="B1615" s="5">
        <v>6203000</v>
      </c>
      <c r="C1615" s="11" t="s">
        <v>1031</v>
      </c>
      <c r="D1615" s="7">
        <v>0</v>
      </c>
      <c r="E1615" s="7">
        <v>71292790</v>
      </c>
      <c r="F1615" s="7">
        <v>1300</v>
      </c>
      <c r="G1615" s="8">
        <f t="shared" si="48"/>
        <v>71291490</v>
      </c>
      <c r="H1615" s="9">
        <f t="shared" si="49"/>
        <v>71291490</v>
      </c>
    </row>
    <row r="1616" spans="1:8" ht="16" x14ac:dyDescent="0.2">
      <c r="A1616" s="10">
        <v>9070400</v>
      </c>
      <c r="B1616" s="5">
        <v>6284000</v>
      </c>
      <c r="C1616" s="11" t="s">
        <v>1555</v>
      </c>
      <c r="D1616" s="7">
        <v>0</v>
      </c>
      <c r="E1616" s="7">
        <v>0</v>
      </c>
      <c r="F1616" s="7">
        <v>0</v>
      </c>
      <c r="G1616" s="8">
        <f t="shared" si="48"/>
        <v>0</v>
      </c>
      <c r="H1616" s="9">
        <f t="shared" si="49"/>
        <v>0</v>
      </c>
    </row>
    <row r="1617" spans="1:8" ht="16" x14ac:dyDescent="0.2">
      <c r="A1617" s="10">
        <v>9070500</v>
      </c>
      <c r="B1617" s="5">
        <v>6240001</v>
      </c>
      <c r="C1617" s="11" t="s">
        <v>1556</v>
      </c>
      <c r="D1617" s="7">
        <v>0</v>
      </c>
      <c r="E1617" s="7">
        <v>507500</v>
      </c>
      <c r="F1617" s="7">
        <v>135000</v>
      </c>
      <c r="G1617" s="8">
        <f t="shared" si="48"/>
        <v>372500</v>
      </c>
      <c r="H1617" s="9">
        <f t="shared" si="49"/>
        <v>372500</v>
      </c>
    </row>
    <row r="1618" spans="1:8" ht="16" x14ac:dyDescent="0.2">
      <c r="A1618" s="10">
        <v>9070510</v>
      </c>
      <c r="B1618" s="5">
        <v>6240010</v>
      </c>
      <c r="C1618" s="11" t="s">
        <v>1557</v>
      </c>
      <c r="D1618" s="7">
        <v>0</v>
      </c>
      <c r="E1618" s="7">
        <v>0</v>
      </c>
      <c r="F1618" s="7">
        <v>0</v>
      </c>
      <c r="G1618" s="8">
        <f t="shared" si="48"/>
        <v>0</v>
      </c>
      <c r="H1618" s="9">
        <f t="shared" si="49"/>
        <v>0</v>
      </c>
    </row>
    <row r="1619" spans="1:8" ht="16" x14ac:dyDescent="0.2">
      <c r="A1619" s="10">
        <v>9070511</v>
      </c>
      <c r="B1619" s="5">
        <v>6240011</v>
      </c>
      <c r="C1619" s="11" t="s">
        <v>1558</v>
      </c>
      <c r="D1619" s="7">
        <v>0</v>
      </c>
      <c r="E1619" s="7">
        <v>0</v>
      </c>
      <c r="F1619" s="7">
        <v>0</v>
      </c>
      <c r="G1619" s="8">
        <f t="shared" si="48"/>
        <v>0</v>
      </c>
      <c r="H1619" s="9">
        <f t="shared" si="49"/>
        <v>0</v>
      </c>
    </row>
    <row r="1620" spans="1:8" ht="16" x14ac:dyDescent="0.2">
      <c r="A1620" s="10">
        <v>9070512</v>
      </c>
      <c r="B1620" s="5">
        <v>6240012</v>
      </c>
      <c r="C1620" s="11" t="s">
        <v>1559</v>
      </c>
      <c r="D1620" s="7">
        <v>0</v>
      </c>
      <c r="E1620" s="7">
        <v>0</v>
      </c>
      <c r="F1620" s="7">
        <v>0</v>
      </c>
      <c r="G1620" s="8">
        <f t="shared" si="48"/>
        <v>0</v>
      </c>
      <c r="H1620" s="9">
        <f t="shared" si="49"/>
        <v>0</v>
      </c>
    </row>
    <row r="1621" spans="1:8" ht="16" x14ac:dyDescent="0.2">
      <c r="A1621" s="10">
        <v>9070514</v>
      </c>
      <c r="B1621" s="5">
        <v>6240014</v>
      </c>
      <c r="C1621" s="11" t="s">
        <v>1560</v>
      </c>
      <c r="D1621" s="7">
        <v>0</v>
      </c>
      <c r="E1621" s="7">
        <v>0</v>
      </c>
      <c r="F1621" s="7">
        <v>0</v>
      </c>
      <c r="G1621" s="8">
        <f t="shared" si="48"/>
        <v>0</v>
      </c>
      <c r="H1621" s="9">
        <f t="shared" si="49"/>
        <v>0</v>
      </c>
    </row>
    <row r="1622" spans="1:8" ht="16" x14ac:dyDescent="0.2">
      <c r="A1622" s="10">
        <v>9070515</v>
      </c>
      <c r="B1622" s="5">
        <v>6240015</v>
      </c>
      <c r="C1622" s="11" t="s">
        <v>1561</v>
      </c>
      <c r="D1622" s="7">
        <v>0</v>
      </c>
      <c r="E1622" s="7">
        <v>0</v>
      </c>
      <c r="F1622" s="7">
        <v>0</v>
      </c>
      <c r="G1622" s="8">
        <f t="shared" si="48"/>
        <v>0</v>
      </c>
      <c r="H1622" s="9">
        <f t="shared" si="49"/>
        <v>0</v>
      </c>
    </row>
    <row r="1623" spans="1:8" ht="16" x14ac:dyDescent="0.2">
      <c r="A1623" s="10">
        <v>9070519</v>
      </c>
      <c r="B1623" s="5">
        <v>6240019</v>
      </c>
      <c r="C1623" s="11" t="s">
        <v>1562</v>
      </c>
      <c r="D1623" s="7">
        <v>0</v>
      </c>
      <c r="E1623" s="7">
        <v>1008000</v>
      </c>
      <c r="F1623" s="7">
        <v>0</v>
      </c>
      <c r="G1623" s="8">
        <f t="shared" si="48"/>
        <v>1008000</v>
      </c>
      <c r="H1623" s="9">
        <f t="shared" si="49"/>
        <v>1008000</v>
      </c>
    </row>
    <row r="1624" spans="1:8" ht="16" x14ac:dyDescent="0.2">
      <c r="A1624" s="10">
        <v>9070520</v>
      </c>
      <c r="B1624" s="5">
        <v>6240020</v>
      </c>
      <c r="C1624" s="11" t="s">
        <v>1563</v>
      </c>
      <c r="D1624" s="7">
        <v>0</v>
      </c>
      <c r="E1624" s="7">
        <v>0</v>
      </c>
      <c r="F1624" s="7">
        <v>0</v>
      </c>
      <c r="G1624" s="8">
        <f t="shared" si="48"/>
        <v>0</v>
      </c>
      <c r="H1624" s="9">
        <f t="shared" si="49"/>
        <v>0</v>
      </c>
    </row>
    <row r="1625" spans="1:8" ht="16" x14ac:dyDescent="0.2">
      <c r="A1625" s="10">
        <v>9070521</v>
      </c>
      <c r="B1625" s="5">
        <v>6240021</v>
      </c>
      <c r="C1625" s="11" t="s">
        <v>1564</v>
      </c>
      <c r="D1625" s="7">
        <v>0</v>
      </c>
      <c r="E1625" s="7">
        <v>0</v>
      </c>
      <c r="F1625" s="7">
        <v>0</v>
      </c>
      <c r="G1625" s="8">
        <f t="shared" si="48"/>
        <v>0</v>
      </c>
      <c r="H1625" s="9">
        <f t="shared" si="49"/>
        <v>0</v>
      </c>
    </row>
    <row r="1626" spans="1:8" ht="16" x14ac:dyDescent="0.2">
      <c r="A1626" s="10">
        <v>9070522</v>
      </c>
      <c r="B1626" s="5">
        <v>6240022</v>
      </c>
      <c r="C1626" s="11" t="s">
        <v>1565</v>
      </c>
      <c r="D1626" s="7">
        <v>0</v>
      </c>
      <c r="E1626" s="7">
        <v>0</v>
      </c>
      <c r="F1626" s="7">
        <v>0</v>
      </c>
      <c r="G1626" s="8">
        <f t="shared" si="48"/>
        <v>0</v>
      </c>
      <c r="H1626" s="9">
        <f t="shared" si="49"/>
        <v>0</v>
      </c>
    </row>
    <row r="1627" spans="1:8" ht="16" x14ac:dyDescent="0.2">
      <c r="A1627" s="10">
        <v>9070600</v>
      </c>
      <c r="B1627" s="5">
        <v>6241000</v>
      </c>
      <c r="C1627" s="11" t="s">
        <v>1566</v>
      </c>
      <c r="D1627" s="7">
        <v>0</v>
      </c>
      <c r="E1627" s="7">
        <v>304100</v>
      </c>
      <c r="F1627" s="7">
        <v>92700</v>
      </c>
      <c r="G1627" s="8">
        <f t="shared" si="48"/>
        <v>211400</v>
      </c>
      <c r="H1627" s="9">
        <f t="shared" si="49"/>
        <v>211400</v>
      </c>
    </row>
    <row r="1628" spans="1:8" ht="16" x14ac:dyDescent="0.2">
      <c r="A1628" s="10">
        <v>9070610</v>
      </c>
      <c r="B1628" s="5">
        <v>6241010</v>
      </c>
      <c r="C1628" s="11" t="s">
        <v>1567</v>
      </c>
      <c r="D1628" s="7">
        <v>0</v>
      </c>
      <c r="E1628" s="7">
        <v>1200</v>
      </c>
      <c r="F1628" s="7">
        <v>1200</v>
      </c>
      <c r="G1628" s="8">
        <f t="shared" si="48"/>
        <v>0</v>
      </c>
      <c r="H1628" s="9">
        <f t="shared" si="49"/>
        <v>0</v>
      </c>
    </row>
    <row r="1629" spans="1:8" ht="16" x14ac:dyDescent="0.2">
      <c r="A1629" s="10">
        <v>9070620</v>
      </c>
      <c r="B1629" s="5">
        <v>6241020</v>
      </c>
      <c r="C1629" s="11" t="s">
        <v>1568</v>
      </c>
      <c r="D1629" s="7">
        <v>0</v>
      </c>
      <c r="E1629" s="7">
        <v>18400</v>
      </c>
      <c r="F1629" s="7">
        <v>3200</v>
      </c>
      <c r="G1629" s="8">
        <f t="shared" si="48"/>
        <v>15200</v>
      </c>
      <c r="H1629" s="9">
        <f t="shared" si="49"/>
        <v>15200</v>
      </c>
    </row>
    <row r="1630" spans="1:8" ht="16" x14ac:dyDescent="0.2">
      <c r="A1630" s="10">
        <v>9070630</v>
      </c>
      <c r="B1630" s="5">
        <v>6241030</v>
      </c>
      <c r="C1630" s="11" t="s">
        <v>1569</v>
      </c>
      <c r="D1630" s="7">
        <v>0</v>
      </c>
      <c r="E1630" s="7">
        <v>13103</v>
      </c>
      <c r="F1630" s="7">
        <v>1800</v>
      </c>
      <c r="G1630" s="8">
        <f t="shared" si="48"/>
        <v>11303</v>
      </c>
      <c r="H1630" s="9">
        <f t="shared" si="49"/>
        <v>11303</v>
      </c>
    </row>
    <row r="1631" spans="1:8" ht="16" x14ac:dyDescent="0.2">
      <c r="A1631" s="10">
        <v>9070640</v>
      </c>
      <c r="B1631" s="5">
        <v>6241040</v>
      </c>
      <c r="C1631" s="11" t="s">
        <v>1570</v>
      </c>
      <c r="D1631" s="7">
        <v>0</v>
      </c>
      <c r="E1631" s="7">
        <v>6100</v>
      </c>
      <c r="F1631" s="7">
        <v>0</v>
      </c>
      <c r="G1631" s="8">
        <f t="shared" si="48"/>
        <v>6100</v>
      </c>
      <c r="H1631" s="9">
        <f t="shared" si="49"/>
        <v>6100</v>
      </c>
    </row>
    <row r="1632" spans="1:8" ht="16" x14ac:dyDescent="0.2">
      <c r="A1632" s="10">
        <v>9070650</v>
      </c>
      <c r="B1632" s="5">
        <v>6241050</v>
      </c>
      <c r="C1632" s="11" t="s">
        <v>1571</v>
      </c>
      <c r="D1632" s="7">
        <v>0</v>
      </c>
      <c r="E1632" s="7">
        <v>16100</v>
      </c>
      <c r="F1632" s="7">
        <v>900</v>
      </c>
      <c r="G1632" s="8">
        <f t="shared" si="48"/>
        <v>15200</v>
      </c>
      <c r="H1632" s="9">
        <f t="shared" si="49"/>
        <v>15200</v>
      </c>
    </row>
    <row r="1633" spans="1:8" ht="16" x14ac:dyDescent="0.2">
      <c r="A1633" s="10">
        <v>9070660</v>
      </c>
      <c r="B1633" s="5">
        <v>6241060</v>
      </c>
      <c r="C1633" s="11" t="s">
        <v>1572</v>
      </c>
      <c r="D1633" s="7">
        <v>0</v>
      </c>
      <c r="E1633" s="7">
        <v>7400</v>
      </c>
      <c r="F1633" s="7">
        <v>0</v>
      </c>
      <c r="G1633" s="8">
        <f t="shared" si="48"/>
        <v>7400</v>
      </c>
      <c r="H1633" s="9">
        <f t="shared" si="49"/>
        <v>7400</v>
      </c>
    </row>
    <row r="1634" spans="1:8" ht="16" x14ac:dyDescent="0.2">
      <c r="A1634" s="10">
        <v>9070670</v>
      </c>
      <c r="B1634" s="5">
        <v>6241070</v>
      </c>
      <c r="C1634" s="11" t="s">
        <v>1573</v>
      </c>
      <c r="D1634" s="7">
        <v>0</v>
      </c>
      <c r="E1634" s="7">
        <v>18700</v>
      </c>
      <c r="F1634" s="7">
        <v>0</v>
      </c>
      <c r="G1634" s="8">
        <f t="shared" si="48"/>
        <v>18700</v>
      </c>
      <c r="H1634" s="9">
        <f t="shared" si="49"/>
        <v>18700</v>
      </c>
    </row>
    <row r="1635" spans="1:8" ht="16" x14ac:dyDescent="0.2">
      <c r="A1635" s="10">
        <v>9070680</v>
      </c>
      <c r="B1635" s="5">
        <v>6241080</v>
      </c>
      <c r="C1635" s="11" t="s">
        <v>1574</v>
      </c>
      <c r="D1635" s="7">
        <v>0</v>
      </c>
      <c r="E1635" s="7">
        <v>4600</v>
      </c>
      <c r="F1635" s="7">
        <v>1000</v>
      </c>
      <c r="G1635" s="8">
        <f t="shared" si="48"/>
        <v>3600</v>
      </c>
      <c r="H1635" s="9">
        <f t="shared" si="49"/>
        <v>3600</v>
      </c>
    </row>
    <row r="1636" spans="1:8" ht="16" x14ac:dyDescent="0.2">
      <c r="A1636" s="10">
        <v>9070700</v>
      </c>
      <c r="B1636" s="5">
        <v>6250000</v>
      </c>
      <c r="C1636" s="11" t="s">
        <v>1575</v>
      </c>
      <c r="D1636" s="7">
        <v>0</v>
      </c>
      <c r="E1636" s="7">
        <v>0</v>
      </c>
      <c r="F1636" s="7">
        <v>0</v>
      </c>
      <c r="G1636" s="8">
        <f t="shared" si="48"/>
        <v>0</v>
      </c>
      <c r="H1636" s="9">
        <f t="shared" si="49"/>
        <v>0</v>
      </c>
    </row>
    <row r="1637" spans="1:8" ht="16" x14ac:dyDescent="0.2">
      <c r="A1637" s="10">
        <v>9070800</v>
      </c>
      <c r="B1637" s="5">
        <v>6288900</v>
      </c>
      <c r="C1637" s="11" t="s">
        <v>1576</v>
      </c>
      <c r="D1637" s="7">
        <v>0</v>
      </c>
      <c r="E1637" s="7">
        <v>696000</v>
      </c>
      <c r="F1637" s="7">
        <v>0</v>
      </c>
      <c r="G1637" s="8">
        <f t="shared" si="48"/>
        <v>696000</v>
      </c>
      <c r="H1637" s="9">
        <f t="shared" si="49"/>
        <v>696000</v>
      </c>
    </row>
    <row r="1638" spans="1:8" ht="16" x14ac:dyDescent="0.2">
      <c r="A1638" s="10">
        <v>9070810</v>
      </c>
      <c r="B1638" s="5">
        <v>6288910</v>
      </c>
      <c r="C1638" s="11" t="s">
        <v>1577</v>
      </c>
      <c r="D1638" s="7">
        <v>0</v>
      </c>
      <c r="E1638" s="7">
        <v>0</v>
      </c>
      <c r="F1638" s="7">
        <v>0</v>
      </c>
      <c r="G1638" s="8">
        <f t="shared" si="48"/>
        <v>0</v>
      </c>
      <c r="H1638" s="9">
        <f t="shared" si="49"/>
        <v>0</v>
      </c>
    </row>
    <row r="1639" spans="1:8" ht="16" x14ac:dyDescent="0.2">
      <c r="A1639" s="10">
        <v>9070820</v>
      </c>
      <c r="B1639" s="5">
        <v>6288920</v>
      </c>
      <c r="C1639" s="11" t="s">
        <v>1578</v>
      </c>
      <c r="D1639" s="7">
        <v>0</v>
      </c>
      <c r="E1639" s="7">
        <v>502800</v>
      </c>
      <c r="F1639" s="7">
        <v>0</v>
      </c>
      <c r="G1639" s="8">
        <f t="shared" si="48"/>
        <v>502800</v>
      </c>
      <c r="H1639" s="9">
        <f t="shared" si="49"/>
        <v>502800</v>
      </c>
    </row>
    <row r="1640" spans="1:8" ht="16" x14ac:dyDescent="0.2">
      <c r="A1640" s="10">
        <v>9070830</v>
      </c>
      <c r="B1640" s="5">
        <v>6288930</v>
      </c>
      <c r="C1640" s="11" t="s">
        <v>1579</v>
      </c>
      <c r="D1640" s="7">
        <v>0</v>
      </c>
      <c r="E1640" s="7">
        <v>0</v>
      </c>
      <c r="F1640" s="7">
        <v>0</v>
      </c>
      <c r="G1640" s="8">
        <f t="shared" si="48"/>
        <v>0</v>
      </c>
      <c r="H1640" s="9">
        <f t="shared" si="49"/>
        <v>0</v>
      </c>
    </row>
    <row r="1641" spans="1:8" ht="16" x14ac:dyDescent="0.2">
      <c r="A1641" s="10">
        <v>9070840</v>
      </c>
      <c r="B1641" s="5">
        <v>6288940</v>
      </c>
      <c r="C1641" s="11" t="s">
        <v>1580</v>
      </c>
      <c r="D1641" s="7">
        <v>0</v>
      </c>
      <c r="E1641" s="7">
        <v>0</v>
      </c>
      <c r="F1641" s="7">
        <v>0</v>
      </c>
      <c r="G1641" s="8">
        <f t="shared" si="48"/>
        <v>0</v>
      </c>
      <c r="H1641" s="9">
        <f t="shared" si="49"/>
        <v>0</v>
      </c>
    </row>
    <row r="1642" spans="1:8" ht="16" x14ac:dyDescent="0.2">
      <c r="A1642" s="10">
        <v>9070850</v>
      </c>
      <c r="B1642" s="5">
        <v>6288950</v>
      </c>
      <c r="C1642" s="11" t="s">
        <v>1581</v>
      </c>
      <c r="D1642" s="7">
        <v>0</v>
      </c>
      <c r="E1642" s="7">
        <v>0</v>
      </c>
      <c r="F1642" s="7">
        <v>0</v>
      </c>
      <c r="G1642" s="8">
        <f t="shared" si="48"/>
        <v>0</v>
      </c>
      <c r="H1642" s="9">
        <f t="shared" si="49"/>
        <v>0</v>
      </c>
    </row>
    <row r="1643" spans="1:8" ht="16" x14ac:dyDescent="0.2">
      <c r="A1643" s="10">
        <v>9070860</v>
      </c>
      <c r="B1643" s="5">
        <v>6288960</v>
      </c>
      <c r="C1643" s="11" t="s">
        <v>1582</v>
      </c>
      <c r="D1643" s="7">
        <v>0</v>
      </c>
      <c r="E1643" s="7">
        <v>0</v>
      </c>
      <c r="F1643" s="7">
        <v>0</v>
      </c>
      <c r="G1643" s="8">
        <f t="shared" si="48"/>
        <v>0</v>
      </c>
      <c r="H1643" s="9">
        <f t="shared" si="49"/>
        <v>0</v>
      </c>
    </row>
    <row r="1644" spans="1:8" ht="16" x14ac:dyDescent="0.2">
      <c r="A1644" s="10">
        <v>9070870</v>
      </c>
      <c r="B1644" s="5">
        <v>6288970</v>
      </c>
      <c r="C1644" s="11" t="s">
        <v>1583</v>
      </c>
      <c r="D1644" s="7">
        <v>0</v>
      </c>
      <c r="E1644" s="7">
        <v>520800</v>
      </c>
      <c r="F1644" s="7">
        <v>0</v>
      </c>
      <c r="G1644" s="8">
        <f t="shared" si="48"/>
        <v>520800</v>
      </c>
      <c r="H1644" s="9">
        <f t="shared" si="49"/>
        <v>520800</v>
      </c>
    </row>
    <row r="1645" spans="1:8" ht="16" x14ac:dyDescent="0.2">
      <c r="A1645" s="10">
        <v>9070880</v>
      </c>
      <c r="B1645" s="5">
        <v>6288980</v>
      </c>
      <c r="C1645" s="11" t="s">
        <v>1584</v>
      </c>
      <c r="D1645" s="7">
        <v>0</v>
      </c>
      <c r="E1645" s="7">
        <v>509700</v>
      </c>
      <c r="F1645" s="7">
        <v>0</v>
      </c>
      <c r="G1645" s="8">
        <f t="shared" si="48"/>
        <v>509700</v>
      </c>
      <c r="H1645" s="9">
        <f t="shared" si="49"/>
        <v>509700</v>
      </c>
    </row>
    <row r="1646" spans="1:8" ht="16" x14ac:dyDescent="0.2">
      <c r="A1646" s="10">
        <v>9070890</v>
      </c>
      <c r="B1646" s="5">
        <v>6288990</v>
      </c>
      <c r="C1646" s="11" t="s">
        <v>1585</v>
      </c>
      <c r="D1646" s="7">
        <v>0</v>
      </c>
      <c r="E1646" s="7">
        <v>1080000</v>
      </c>
      <c r="F1646" s="7">
        <v>0</v>
      </c>
      <c r="G1646" s="8">
        <f t="shared" si="48"/>
        <v>1080000</v>
      </c>
      <c r="H1646" s="9">
        <f t="shared" si="49"/>
        <v>1080000</v>
      </c>
    </row>
    <row r="1647" spans="1:8" ht="16" x14ac:dyDescent="0.2">
      <c r="A1647" s="10">
        <v>9070900</v>
      </c>
      <c r="B1647" s="5">
        <v>6289000</v>
      </c>
      <c r="C1647" s="11" t="s">
        <v>1586</v>
      </c>
      <c r="D1647" s="7">
        <v>0</v>
      </c>
      <c r="E1647" s="7">
        <v>1302500</v>
      </c>
      <c r="F1647" s="7">
        <v>0</v>
      </c>
      <c r="G1647" s="8">
        <f t="shared" si="48"/>
        <v>1302500</v>
      </c>
      <c r="H1647" s="9">
        <f t="shared" si="49"/>
        <v>1302500</v>
      </c>
    </row>
    <row r="1648" spans="1:8" ht="16" x14ac:dyDescent="0.2">
      <c r="A1648" s="10">
        <v>9080000</v>
      </c>
      <c r="B1648" s="5">
        <v>6130200</v>
      </c>
      <c r="C1648" s="11" t="s">
        <v>1587</v>
      </c>
      <c r="D1648" s="7">
        <v>0</v>
      </c>
      <c r="E1648" s="7">
        <v>30822066</v>
      </c>
      <c r="F1648" s="7">
        <v>0</v>
      </c>
      <c r="G1648" s="8">
        <f t="shared" si="48"/>
        <v>30822066</v>
      </c>
      <c r="H1648" s="9">
        <f t="shared" si="49"/>
        <v>30822066</v>
      </c>
    </row>
    <row r="1649" spans="1:8" ht="16" x14ac:dyDescent="0.2">
      <c r="A1649" s="10">
        <v>9080100</v>
      </c>
      <c r="B1649" s="5">
        <v>6130100</v>
      </c>
      <c r="C1649" s="11" t="s">
        <v>1588</v>
      </c>
      <c r="D1649" s="7">
        <v>0</v>
      </c>
      <c r="E1649" s="7">
        <v>91793054</v>
      </c>
      <c r="F1649" s="7">
        <v>0</v>
      </c>
      <c r="G1649" s="8">
        <f t="shared" si="48"/>
        <v>91793054</v>
      </c>
      <c r="H1649" s="9">
        <f t="shared" si="49"/>
        <v>91793054</v>
      </c>
    </row>
    <row r="1650" spans="1:8" ht="16" x14ac:dyDescent="0.2">
      <c r="A1650" s="10">
        <v>9080200</v>
      </c>
      <c r="B1650" s="5">
        <v>6130210</v>
      </c>
      <c r="C1650" s="11" t="s">
        <v>1589</v>
      </c>
      <c r="D1650" s="7">
        <v>0</v>
      </c>
      <c r="E1650" s="7">
        <v>12666987</v>
      </c>
      <c r="F1650" s="7">
        <v>0</v>
      </c>
      <c r="G1650" s="8">
        <f t="shared" si="48"/>
        <v>12666987</v>
      </c>
      <c r="H1650" s="9">
        <f t="shared" si="49"/>
        <v>12666987</v>
      </c>
    </row>
    <row r="1651" spans="1:8" ht="16" x14ac:dyDescent="0.2">
      <c r="A1651" s="10">
        <v>9080300</v>
      </c>
      <c r="B1651" s="5">
        <v>6130300</v>
      </c>
      <c r="C1651" s="11" t="s">
        <v>1590</v>
      </c>
      <c r="D1651" s="7">
        <v>0</v>
      </c>
      <c r="E1651" s="7">
        <v>51154600</v>
      </c>
      <c r="F1651" s="7">
        <v>0</v>
      </c>
      <c r="G1651" s="8">
        <f t="shared" si="48"/>
        <v>51154600</v>
      </c>
      <c r="H1651" s="9">
        <f t="shared" si="49"/>
        <v>51154600</v>
      </c>
    </row>
    <row r="1652" spans="1:8" ht="16" x14ac:dyDescent="0.2">
      <c r="A1652" s="10">
        <v>9090000</v>
      </c>
      <c r="B1652" s="5">
        <v>6170000</v>
      </c>
      <c r="C1652" s="11" t="s">
        <v>1591</v>
      </c>
      <c r="D1652" s="7">
        <v>0</v>
      </c>
      <c r="E1652" s="7">
        <v>103860602</v>
      </c>
      <c r="F1652" s="7">
        <v>0</v>
      </c>
      <c r="G1652" s="8">
        <f t="shared" ref="G1652:G1715" si="50">E1652-F1652</f>
        <v>103860602</v>
      </c>
      <c r="H1652" s="9">
        <f t="shared" ref="H1652:H1715" si="51">D1652+G1652</f>
        <v>103860602</v>
      </c>
    </row>
    <row r="1653" spans="1:8" ht="16" x14ac:dyDescent="0.2">
      <c r="A1653" s="10">
        <v>9090100</v>
      </c>
      <c r="B1653" s="5">
        <v>0</v>
      </c>
      <c r="C1653" s="11" t="s">
        <v>1592</v>
      </c>
      <c r="D1653" s="7">
        <v>0</v>
      </c>
      <c r="E1653" s="7">
        <v>0</v>
      </c>
      <c r="F1653" s="7">
        <v>0</v>
      </c>
      <c r="G1653" s="8">
        <f t="shared" si="50"/>
        <v>0</v>
      </c>
      <c r="H1653" s="9">
        <f t="shared" si="51"/>
        <v>0</v>
      </c>
    </row>
    <row r="1654" spans="1:8" ht="16" x14ac:dyDescent="0.2">
      <c r="A1654" s="10">
        <v>9091000</v>
      </c>
      <c r="B1654" s="5">
        <v>6170010</v>
      </c>
      <c r="C1654" s="11" t="s">
        <v>1593</v>
      </c>
      <c r="D1654" s="7">
        <v>0</v>
      </c>
      <c r="E1654" s="7">
        <v>0</v>
      </c>
      <c r="F1654" s="7">
        <v>0</v>
      </c>
      <c r="G1654" s="8">
        <f t="shared" si="50"/>
        <v>0</v>
      </c>
      <c r="H1654" s="9">
        <f t="shared" si="51"/>
        <v>0</v>
      </c>
    </row>
    <row r="1655" spans="1:8" ht="16" x14ac:dyDescent="0.2">
      <c r="A1655" s="10">
        <v>9092000</v>
      </c>
      <c r="B1655" s="5">
        <v>0</v>
      </c>
      <c r="C1655" s="11" t="s">
        <v>1594</v>
      </c>
      <c r="D1655" s="7">
        <v>0</v>
      </c>
      <c r="E1655" s="7">
        <v>0</v>
      </c>
      <c r="F1655" s="7">
        <v>0</v>
      </c>
      <c r="G1655" s="8">
        <f t="shared" si="50"/>
        <v>0</v>
      </c>
      <c r="H1655" s="9">
        <f t="shared" si="51"/>
        <v>0</v>
      </c>
    </row>
    <row r="1656" spans="1:8" ht="16" x14ac:dyDescent="0.2">
      <c r="A1656" s="10">
        <v>9100000</v>
      </c>
      <c r="B1656" s="5">
        <v>6270000</v>
      </c>
      <c r="C1656" s="11" t="s">
        <v>1595</v>
      </c>
      <c r="D1656" s="7">
        <v>0</v>
      </c>
      <c r="E1656" s="7">
        <v>86496698</v>
      </c>
      <c r="F1656" s="7">
        <v>0</v>
      </c>
      <c r="G1656" s="8">
        <f t="shared" si="50"/>
        <v>86496698</v>
      </c>
      <c r="H1656" s="9">
        <f t="shared" si="51"/>
        <v>86496698</v>
      </c>
    </row>
    <row r="1657" spans="1:8" ht="16" x14ac:dyDescent="0.2">
      <c r="A1657" s="10">
        <v>9101000</v>
      </c>
      <c r="B1657" s="5">
        <v>6100400</v>
      </c>
      <c r="C1657" s="11" t="s">
        <v>1596</v>
      </c>
      <c r="D1657" s="7">
        <v>0</v>
      </c>
      <c r="E1657" s="7">
        <v>0</v>
      </c>
      <c r="F1657" s="7">
        <v>0</v>
      </c>
      <c r="G1657" s="8">
        <f t="shared" si="50"/>
        <v>0</v>
      </c>
      <c r="H1657" s="9">
        <f t="shared" si="51"/>
        <v>0</v>
      </c>
    </row>
    <row r="1658" spans="1:8" ht="16" x14ac:dyDescent="0.2">
      <c r="A1658" s="10">
        <v>9101100</v>
      </c>
      <c r="B1658" s="5">
        <v>0</v>
      </c>
      <c r="C1658" s="11" t="s">
        <v>1597</v>
      </c>
      <c r="D1658" s="7">
        <v>0</v>
      </c>
      <c r="E1658" s="7">
        <v>0</v>
      </c>
      <c r="F1658" s="7">
        <v>0</v>
      </c>
      <c r="G1658" s="8">
        <f t="shared" si="50"/>
        <v>0</v>
      </c>
      <c r="H1658" s="9">
        <f t="shared" si="51"/>
        <v>0</v>
      </c>
    </row>
    <row r="1659" spans="1:8" ht="16" x14ac:dyDescent="0.2">
      <c r="A1659" s="10">
        <v>9110000</v>
      </c>
      <c r="B1659" s="5">
        <v>6612000</v>
      </c>
      <c r="C1659" s="11" t="s">
        <v>1598</v>
      </c>
      <c r="D1659" s="7">
        <v>0</v>
      </c>
      <c r="E1659" s="7">
        <v>0</v>
      </c>
      <c r="F1659" s="7">
        <v>0</v>
      </c>
      <c r="G1659" s="8">
        <f t="shared" si="50"/>
        <v>0</v>
      </c>
      <c r="H1659" s="9">
        <f t="shared" si="51"/>
        <v>0</v>
      </c>
    </row>
    <row r="1660" spans="1:8" ht="16" x14ac:dyDescent="0.2">
      <c r="A1660" s="10">
        <v>9120000</v>
      </c>
      <c r="B1660" s="5">
        <v>6414000</v>
      </c>
      <c r="C1660" s="11" t="s">
        <v>1599</v>
      </c>
      <c r="D1660" s="7">
        <v>0</v>
      </c>
      <c r="E1660" s="7">
        <v>11824458</v>
      </c>
      <c r="F1660" s="7">
        <v>286400</v>
      </c>
      <c r="G1660" s="8">
        <f t="shared" si="50"/>
        <v>11538058</v>
      </c>
      <c r="H1660" s="9">
        <f t="shared" si="51"/>
        <v>11538058</v>
      </c>
    </row>
    <row r="1661" spans="1:8" ht="16" x14ac:dyDescent="0.2">
      <c r="A1661" s="10">
        <v>9120001</v>
      </c>
      <c r="B1661" s="5">
        <v>6414001</v>
      </c>
      <c r="C1661" s="11" t="s">
        <v>1600</v>
      </c>
      <c r="D1661" s="7">
        <v>0</v>
      </c>
      <c r="E1661" s="7">
        <v>5735000</v>
      </c>
      <c r="F1661" s="7">
        <v>20000</v>
      </c>
      <c r="G1661" s="8">
        <f t="shared" si="50"/>
        <v>5715000</v>
      </c>
      <c r="H1661" s="9">
        <f t="shared" si="51"/>
        <v>5715000</v>
      </c>
    </row>
    <row r="1662" spans="1:8" ht="16" x14ac:dyDescent="0.2">
      <c r="A1662" s="10">
        <v>9120002</v>
      </c>
      <c r="B1662" s="5">
        <v>6414002</v>
      </c>
      <c r="C1662" s="11" t="s">
        <v>1601</v>
      </c>
      <c r="D1662" s="7">
        <v>0</v>
      </c>
      <c r="E1662" s="7">
        <v>30000</v>
      </c>
      <c r="F1662" s="7">
        <v>0</v>
      </c>
      <c r="G1662" s="8">
        <f t="shared" si="50"/>
        <v>30000</v>
      </c>
      <c r="H1662" s="9">
        <f t="shared" si="51"/>
        <v>30000</v>
      </c>
    </row>
    <row r="1663" spans="1:8" ht="16" x14ac:dyDescent="0.2">
      <c r="A1663" s="10">
        <v>9120020</v>
      </c>
      <c r="B1663" s="5">
        <v>6414020</v>
      </c>
      <c r="C1663" s="11" t="s">
        <v>1602</v>
      </c>
      <c r="D1663" s="7">
        <v>0</v>
      </c>
      <c r="E1663" s="7">
        <v>9179665</v>
      </c>
      <c r="F1663" s="7">
        <v>0</v>
      </c>
      <c r="G1663" s="8">
        <f t="shared" si="50"/>
        <v>9179665</v>
      </c>
      <c r="H1663" s="9">
        <f t="shared" si="51"/>
        <v>9179665</v>
      </c>
    </row>
    <row r="1664" spans="1:8" ht="16" x14ac:dyDescent="0.2">
      <c r="A1664" s="10">
        <v>9120021</v>
      </c>
      <c r="B1664" s="5">
        <v>6414021</v>
      </c>
      <c r="C1664" s="11" t="s">
        <v>1603</v>
      </c>
      <c r="D1664" s="7">
        <v>0</v>
      </c>
      <c r="E1664" s="7">
        <v>0</v>
      </c>
      <c r="F1664" s="7">
        <v>0</v>
      </c>
      <c r="G1664" s="8">
        <f t="shared" si="50"/>
        <v>0</v>
      </c>
      <c r="H1664" s="9">
        <f t="shared" si="51"/>
        <v>0</v>
      </c>
    </row>
    <row r="1665" spans="1:8" ht="16" x14ac:dyDescent="0.2">
      <c r="A1665" s="10">
        <v>9120100</v>
      </c>
      <c r="B1665" s="5">
        <v>6414100</v>
      </c>
      <c r="C1665" s="11" t="s">
        <v>1604</v>
      </c>
      <c r="D1665" s="7">
        <v>0</v>
      </c>
      <c r="E1665" s="7">
        <v>2013710</v>
      </c>
      <c r="F1665" s="7">
        <v>65000</v>
      </c>
      <c r="G1665" s="8">
        <f t="shared" si="50"/>
        <v>1948710</v>
      </c>
      <c r="H1665" s="9">
        <f t="shared" si="51"/>
        <v>1948710</v>
      </c>
    </row>
    <row r="1666" spans="1:8" ht="16" x14ac:dyDescent="0.2">
      <c r="A1666" s="10">
        <v>9120200</v>
      </c>
      <c r="B1666" s="5">
        <v>6414200</v>
      </c>
      <c r="C1666" s="11" t="s">
        <v>1605</v>
      </c>
      <c r="D1666" s="7">
        <v>0</v>
      </c>
      <c r="E1666" s="7">
        <v>117600</v>
      </c>
      <c r="F1666" s="7">
        <v>0</v>
      </c>
      <c r="G1666" s="8">
        <f t="shared" si="50"/>
        <v>117600</v>
      </c>
      <c r="H1666" s="9">
        <f t="shared" si="51"/>
        <v>117600</v>
      </c>
    </row>
    <row r="1667" spans="1:8" ht="16" x14ac:dyDescent="0.2">
      <c r="A1667" s="10">
        <v>9120300</v>
      </c>
      <c r="B1667" s="5">
        <v>6414300</v>
      </c>
      <c r="C1667" s="11" t="s">
        <v>1606</v>
      </c>
      <c r="D1667" s="7">
        <v>0</v>
      </c>
      <c r="E1667" s="7">
        <v>24000</v>
      </c>
      <c r="F1667" s="7">
        <v>1500</v>
      </c>
      <c r="G1667" s="8">
        <f t="shared" si="50"/>
        <v>22500</v>
      </c>
      <c r="H1667" s="9">
        <f t="shared" si="51"/>
        <v>22500</v>
      </c>
    </row>
    <row r="1668" spans="1:8" ht="16" x14ac:dyDescent="0.2">
      <c r="A1668" s="10">
        <v>9120400</v>
      </c>
      <c r="B1668" s="5">
        <v>6414401</v>
      </c>
      <c r="C1668" s="11" t="s">
        <v>1607</v>
      </c>
      <c r="D1668" s="7">
        <v>0</v>
      </c>
      <c r="E1668" s="7">
        <v>574000</v>
      </c>
      <c r="F1668" s="7">
        <v>64000</v>
      </c>
      <c r="G1668" s="8">
        <f t="shared" si="50"/>
        <v>510000</v>
      </c>
      <c r="H1668" s="9">
        <f t="shared" si="51"/>
        <v>510000</v>
      </c>
    </row>
    <row r="1669" spans="1:8" ht="16" x14ac:dyDescent="0.2">
      <c r="A1669" s="10">
        <v>9120500</v>
      </c>
      <c r="B1669" s="5">
        <v>6414501</v>
      </c>
      <c r="C1669" s="11" t="s">
        <v>1608</v>
      </c>
      <c r="D1669" s="7">
        <v>0</v>
      </c>
      <c r="E1669" s="7">
        <v>51600</v>
      </c>
      <c r="F1669" s="7">
        <v>0</v>
      </c>
      <c r="G1669" s="8">
        <f t="shared" si="50"/>
        <v>51600</v>
      </c>
      <c r="H1669" s="9">
        <f t="shared" si="51"/>
        <v>51600</v>
      </c>
    </row>
    <row r="1670" spans="1:8" ht="16" x14ac:dyDescent="0.2">
      <c r="A1670" s="10">
        <v>9120600</v>
      </c>
      <c r="B1670" s="5">
        <v>6410600</v>
      </c>
      <c r="C1670" s="11" t="s">
        <v>1609</v>
      </c>
      <c r="D1670" s="7">
        <v>0</v>
      </c>
      <c r="E1670" s="7">
        <v>861500</v>
      </c>
      <c r="F1670" s="7">
        <v>0</v>
      </c>
      <c r="G1670" s="8">
        <f t="shared" si="50"/>
        <v>861500</v>
      </c>
      <c r="H1670" s="9">
        <f t="shared" si="51"/>
        <v>861500</v>
      </c>
    </row>
    <row r="1671" spans="1:8" ht="16" x14ac:dyDescent="0.2">
      <c r="A1671" s="10">
        <v>9120700</v>
      </c>
      <c r="B1671" s="5">
        <v>6414700</v>
      </c>
      <c r="C1671" s="11" t="s">
        <v>1610</v>
      </c>
      <c r="D1671" s="7">
        <v>0</v>
      </c>
      <c r="E1671" s="7">
        <v>1276400</v>
      </c>
      <c r="F1671" s="7">
        <v>0</v>
      </c>
      <c r="G1671" s="8">
        <f t="shared" si="50"/>
        <v>1276400</v>
      </c>
      <c r="H1671" s="9">
        <f t="shared" si="51"/>
        <v>1276400</v>
      </c>
    </row>
    <row r="1672" spans="1:8" ht="16" x14ac:dyDescent="0.2">
      <c r="A1672" s="10">
        <v>9120800</v>
      </c>
      <c r="B1672" s="5">
        <v>6414800</v>
      </c>
      <c r="C1672" s="11" t="s">
        <v>1611</v>
      </c>
      <c r="D1672" s="7">
        <v>0</v>
      </c>
      <c r="E1672" s="7">
        <v>1415010</v>
      </c>
      <c r="F1672" s="7">
        <v>148000</v>
      </c>
      <c r="G1672" s="8">
        <f t="shared" si="50"/>
        <v>1267010</v>
      </c>
      <c r="H1672" s="9">
        <f t="shared" si="51"/>
        <v>1267010</v>
      </c>
    </row>
    <row r="1673" spans="1:8" ht="16" x14ac:dyDescent="0.2">
      <c r="A1673" s="10">
        <v>9120810</v>
      </c>
      <c r="B1673" s="5">
        <v>6414810</v>
      </c>
      <c r="C1673" s="11" t="s">
        <v>1612</v>
      </c>
      <c r="D1673" s="7">
        <v>0</v>
      </c>
      <c r="E1673" s="7">
        <v>330800</v>
      </c>
      <c r="F1673" s="7">
        <v>40400</v>
      </c>
      <c r="G1673" s="8">
        <f t="shared" si="50"/>
        <v>290400</v>
      </c>
      <c r="H1673" s="9">
        <f t="shared" si="51"/>
        <v>290400</v>
      </c>
    </row>
    <row r="1674" spans="1:8" ht="16" x14ac:dyDescent="0.2">
      <c r="A1674" s="10">
        <v>9120820</v>
      </c>
      <c r="B1674" s="5">
        <v>6414820</v>
      </c>
      <c r="C1674" s="11" t="s">
        <v>1613</v>
      </c>
      <c r="D1674" s="7">
        <v>0</v>
      </c>
      <c r="E1674" s="7">
        <v>0</v>
      </c>
      <c r="F1674" s="7">
        <v>0</v>
      </c>
      <c r="G1674" s="8">
        <f t="shared" si="50"/>
        <v>0</v>
      </c>
      <c r="H1674" s="9">
        <f t="shared" si="51"/>
        <v>0</v>
      </c>
    </row>
    <row r="1675" spans="1:8" ht="16" x14ac:dyDescent="0.2">
      <c r="A1675" s="10">
        <v>9120830</v>
      </c>
      <c r="B1675" s="5">
        <v>6414830</v>
      </c>
      <c r="C1675" s="11" t="s">
        <v>1614</v>
      </c>
      <c r="D1675" s="7">
        <v>0</v>
      </c>
      <c r="E1675" s="7">
        <v>65000</v>
      </c>
      <c r="F1675" s="7">
        <v>0</v>
      </c>
      <c r="G1675" s="8">
        <f t="shared" si="50"/>
        <v>65000</v>
      </c>
      <c r="H1675" s="9">
        <f t="shared" si="51"/>
        <v>65000</v>
      </c>
    </row>
    <row r="1676" spans="1:8" ht="16" x14ac:dyDescent="0.2">
      <c r="A1676" s="10">
        <v>9120840</v>
      </c>
      <c r="B1676" s="5">
        <v>6414840</v>
      </c>
      <c r="C1676" s="11" t="s">
        <v>1615</v>
      </c>
      <c r="D1676" s="7">
        <v>0</v>
      </c>
      <c r="E1676" s="7">
        <v>79200</v>
      </c>
      <c r="F1676" s="7">
        <v>0</v>
      </c>
      <c r="G1676" s="8">
        <f t="shared" si="50"/>
        <v>79200</v>
      </c>
      <c r="H1676" s="9">
        <f t="shared" si="51"/>
        <v>79200</v>
      </c>
    </row>
    <row r="1677" spans="1:8" ht="16" x14ac:dyDescent="0.2">
      <c r="A1677" s="10">
        <v>9121000</v>
      </c>
      <c r="B1677" s="5">
        <v>6414400</v>
      </c>
      <c r="C1677" s="11" t="s">
        <v>1616</v>
      </c>
      <c r="D1677" s="7">
        <v>0</v>
      </c>
      <c r="E1677" s="7">
        <v>3384600</v>
      </c>
      <c r="F1677" s="7">
        <v>0</v>
      </c>
      <c r="G1677" s="8">
        <f t="shared" si="50"/>
        <v>3384600</v>
      </c>
      <c r="H1677" s="9">
        <f t="shared" si="51"/>
        <v>3384600</v>
      </c>
    </row>
    <row r="1678" spans="1:8" ht="16" x14ac:dyDescent="0.2">
      <c r="A1678" s="10">
        <v>9121010</v>
      </c>
      <c r="B1678" s="5">
        <v>6414500</v>
      </c>
      <c r="C1678" s="11" t="s">
        <v>1616</v>
      </c>
      <c r="D1678" s="7">
        <v>0</v>
      </c>
      <c r="E1678" s="7">
        <v>20728702</v>
      </c>
      <c r="F1678" s="7">
        <v>1655868</v>
      </c>
      <c r="G1678" s="8">
        <f t="shared" si="50"/>
        <v>19072834</v>
      </c>
      <c r="H1678" s="9">
        <f t="shared" si="51"/>
        <v>19072834</v>
      </c>
    </row>
    <row r="1679" spans="1:8" ht="16" x14ac:dyDescent="0.2">
      <c r="A1679" s="10">
        <v>9121011</v>
      </c>
      <c r="B1679" s="5">
        <v>6411011</v>
      </c>
      <c r="C1679" s="11" t="s">
        <v>1617</v>
      </c>
      <c r="D1679" s="7">
        <v>0</v>
      </c>
      <c r="E1679" s="7">
        <v>8886140</v>
      </c>
      <c r="F1679" s="7">
        <v>0</v>
      </c>
      <c r="G1679" s="8">
        <f t="shared" si="50"/>
        <v>8886140</v>
      </c>
      <c r="H1679" s="9">
        <f t="shared" si="51"/>
        <v>8886140</v>
      </c>
    </row>
    <row r="1680" spans="1:8" ht="16" x14ac:dyDescent="0.2">
      <c r="A1680" s="10">
        <v>9121020</v>
      </c>
      <c r="B1680" s="5">
        <v>6414520</v>
      </c>
      <c r="C1680" s="11" t="s">
        <v>1618</v>
      </c>
      <c r="D1680" s="7">
        <v>0</v>
      </c>
      <c r="E1680" s="7">
        <v>87553562</v>
      </c>
      <c r="F1680" s="7">
        <v>4166666</v>
      </c>
      <c r="G1680" s="8">
        <f t="shared" si="50"/>
        <v>83386896</v>
      </c>
      <c r="H1680" s="9">
        <f t="shared" si="51"/>
        <v>83386896</v>
      </c>
    </row>
    <row r="1681" spans="1:8" ht="16" x14ac:dyDescent="0.2">
      <c r="A1681" s="10">
        <v>9121021</v>
      </c>
      <c r="B1681" s="5">
        <v>6414521</v>
      </c>
      <c r="C1681" s="11" t="s">
        <v>1619</v>
      </c>
      <c r="D1681" s="7">
        <v>0</v>
      </c>
      <c r="E1681" s="7">
        <v>259000</v>
      </c>
      <c r="F1681" s="7">
        <v>0</v>
      </c>
      <c r="G1681" s="8">
        <f t="shared" si="50"/>
        <v>259000</v>
      </c>
      <c r="H1681" s="9">
        <f t="shared" si="51"/>
        <v>259000</v>
      </c>
    </row>
    <row r="1682" spans="1:8" ht="16" x14ac:dyDescent="0.2">
      <c r="A1682" s="10">
        <v>9121100</v>
      </c>
      <c r="B1682" s="5">
        <v>6613000</v>
      </c>
      <c r="C1682" s="11" t="s">
        <v>1620</v>
      </c>
      <c r="D1682" s="7">
        <v>0</v>
      </c>
      <c r="E1682" s="7">
        <v>30873965</v>
      </c>
      <c r="F1682" s="7">
        <v>1000000</v>
      </c>
      <c r="G1682" s="8">
        <f t="shared" si="50"/>
        <v>29873965</v>
      </c>
      <c r="H1682" s="9">
        <f t="shared" si="51"/>
        <v>29873965</v>
      </c>
    </row>
    <row r="1683" spans="1:8" ht="16" x14ac:dyDescent="0.2">
      <c r="A1683" s="10">
        <v>9121120</v>
      </c>
      <c r="B1683" s="5">
        <v>6613020</v>
      </c>
      <c r="C1683" s="11" t="s">
        <v>1621</v>
      </c>
      <c r="D1683" s="7">
        <v>0</v>
      </c>
      <c r="E1683" s="7">
        <v>36965251</v>
      </c>
      <c r="F1683" s="7">
        <v>18333334</v>
      </c>
      <c r="G1683" s="8">
        <f t="shared" si="50"/>
        <v>18631917</v>
      </c>
      <c r="H1683" s="9">
        <f t="shared" si="51"/>
        <v>18631917</v>
      </c>
    </row>
    <row r="1684" spans="1:8" ht="16" x14ac:dyDescent="0.2">
      <c r="A1684" s="10">
        <v>9122000</v>
      </c>
      <c r="B1684" s="5">
        <v>6414001</v>
      </c>
      <c r="C1684" s="11" t="s">
        <v>1600</v>
      </c>
      <c r="D1684" s="7">
        <v>0</v>
      </c>
      <c r="E1684" s="7">
        <v>0</v>
      </c>
      <c r="F1684" s="7">
        <v>0</v>
      </c>
      <c r="G1684" s="8">
        <f t="shared" si="50"/>
        <v>0</v>
      </c>
      <c r="H1684" s="9">
        <f t="shared" si="51"/>
        <v>0</v>
      </c>
    </row>
    <row r="1685" spans="1:8" ht="16" x14ac:dyDescent="0.2">
      <c r="A1685" s="10">
        <v>9130000</v>
      </c>
      <c r="B1685" s="5">
        <v>6316601</v>
      </c>
      <c r="C1685" s="11" t="s">
        <v>1622</v>
      </c>
      <c r="D1685" s="7">
        <v>0</v>
      </c>
      <c r="E1685" s="7">
        <v>20529196</v>
      </c>
      <c r="F1685" s="7">
        <v>3513094</v>
      </c>
      <c r="G1685" s="8">
        <f t="shared" si="50"/>
        <v>17016102</v>
      </c>
      <c r="H1685" s="9">
        <f t="shared" si="51"/>
        <v>17016102</v>
      </c>
    </row>
    <row r="1686" spans="1:8" ht="16" x14ac:dyDescent="0.2">
      <c r="A1686" s="10">
        <v>9130010</v>
      </c>
      <c r="B1686" s="5">
        <v>6316600</v>
      </c>
      <c r="C1686" s="11" t="s">
        <v>1623</v>
      </c>
      <c r="D1686" s="7">
        <v>0</v>
      </c>
      <c r="E1686" s="7">
        <v>215800</v>
      </c>
      <c r="F1686" s="7">
        <v>200800</v>
      </c>
      <c r="G1686" s="8">
        <f t="shared" si="50"/>
        <v>15000</v>
      </c>
      <c r="H1686" s="9">
        <f t="shared" si="51"/>
        <v>15000</v>
      </c>
    </row>
    <row r="1687" spans="1:8" ht="16" x14ac:dyDescent="0.2">
      <c r="A1687" s="10">
        <v>9130020</v>
      </c>
      <c r="B1687" s="5">
        <v>6316620</v>
      </c>
      <c r="C1687" s="11" t="s">
        <v>1624</v>
      </c>
      <c r="D1687" s="7">
        <v>0</v>
      </c>
      <c r="E1687" s="7">
        <v>5029415</v>
      </c>
      <c r="F1687" s="7">
        <v>598375</v>
      </c>
      <c r="G1687" s="8">
        <f t="shared" si="50"/>
        <v>4431040</v>
      </c>
      <c r="H1687" s="9">
        <f t="shared" si="51"/>
        <v>4431040</v>
      </c>
    </row>
    <row r="1688" spans="1:8" ht="16" x14ac:dyDescent="0.2">
      <c r="A1688" s="10">
        <v>9130100</v>
      </c>
      <c r="B1688" s="5">
        <v>6316610</v>
      </c>
      <c r="C1688" s="11" t="s">
        <v>1625</v>
      </c>
      <c r="D1688" s="7">
        <v>0</v>
      </c>
      <c r="E1688" s="7">
        <v>236000</v>
      </c>
      <c r="F1688" s="7">
        <v>0</v>
      </c>
      <c r="G1688" s="8">
        <f t="shared" si="50"/>
        <v>236000</v>
      </c>
      <c r="H1688" s="9">
        <f t="shared" si="51"/>
        <v>236000</v>
      </c>
    </row>
    <row r="1689" spans="1:8" ht="16" x14ac:dyDescent="0.2">
      <c r="A1689" s="10">
        <v>9130110</v>
      </c>
      <c r="B1689" s="5">
        <v>6316611</v>
      </c>
      <c r="C1689" s="11" t="s">
        <v>1626</v>
      </c>
      <c r="D1689" s="7">
        <v>0</v>
      </c>
      <c r="E1689" s="7">
        <v>245000</v>
      </c>
      <c r="F1689" s="7">
        <v>0</v>
      </c>
      <c r="G1689" s="8">
        <f t="shared" si="50"/>
        <v>245000</v>
      </c>
      <c r="H1689" s="9">
        <f t="shared" si="51"/>
        <v>245000</v>
      </c>
    </row>
    <row r="1690" spans="1:8" ht="16" x14ac:dyDescent="0.2">
      <c r="A1690" s="10">
        <v>9131000</v>
      </c>
      <c r="B1690" s="5">
        <v>6382000</v>
      </c>
      <c r="C1690" s="11" t="s">
        <v>1627</v>
      </c>
      <c r="D1690" s="7">
        <v>0</v>
      </c>
      <c r="E1690" s="7">
        <v>30802655</v>
      </c>
      <c r="F1690" s="7">
        <v>12574724</v>
      </c>
      <c r="G1690" s="8">
        <f t="shared" si="50"/>
        <v>18227931</v>
      </c>
      <c r="H1690" s="9">
        <f t="shared" si="51"/>
        <v>18227931</v>
      </c>
    </row>
    <row r="1691" spans="1:8" ht="16" x14ac:dyDescent="0.2">
      <c r="A1691" s="10">
        <v>9131010</v>
      </c>
      <c r="B1691" s="5">
        <v>6382100</v>
      </c>
      <c r="C1691" s="11" t="s">
        <v>1628</v>
      </c>
      <c r="D1691" s="7">
        <v>0</v>
      </c>
      <c r="E1691" s="7">
        <v>36348375</v>
      </c>
      <c r="F1691" s="7">
        <v>17260324</v>
      </c>
      <c r="G1691" s="8">
        <f t="shared" si="50"/>
        <v>19088051</v>
      </c>
      <c r="H1691" s="9">
        <f t="shared" si="51"/>
        <v>19088051</v>
      </c>
    </row>
    <row r="1692" spans="1:8" ht="16" x14ac:dyDescent="0.2">
      <c r="A1692" s="10">
        <v>9131100</v>
      </c>
      <c r="B1692" s="5">
        <v>6345000</v>
      </c>
      <c r="C1692" s="11" t="s">
        <v>1629</v>
      </c>
      <c r="D1692" s="7">
        <v>0</v>
      </c>
      <c r="E1692" s="7">
        <v>42183333</v>
      </c>
      <c r="F1692" s="7">
        <v>8033525</v>
      </c>
      <c r="G1692" s="8">
        <f t="shared" si="50"/>
        <v>34149808</v>
      </c>
      <c r="H1692" s="9">
        <f t="shared" si="51"/>
        <v>34149808</v>
      </c>
    </row>
    <row r="1693" spans="1:8" ht="16" x14ac:dyDescent="0.2">
      <c r="A1693" s="10">
        <v>9131101</v>
      </c>
      <c r="B1693" s="5">
        <v>6342000</v>
      </c>
      <c r="C1693" s="11" t="s">
        <v>1630</v>
      </c>
      <c r="D1693" s="7">
        <v>0</v>
      </c>
      <c r="E1693" s="7">
        <v>0</v>
      </c>
      <c r="F1693" s="7">
        <v>0</v>
      </c>
      <c r="G1693" s="8">
        <f t="shared" si="50"/>
        <v>0</v>
      </c>
      <c r="H1693" s="9">
        <f t="shared" si="51"/>
        <v>0</v>
      </c>
    </row>
    <row r="1694" spans="1:8" ht="16" x14ac:dyDescent="0.2">
      <c r="A1694" s="10">
        <v>9131120</v>
      </c>
      <c r="B1694" s="5">
        <v>6345020</v>
      </c>
      <c r="C1694" s="11" t="s">
        <v>1631</v>
      </c>
      <c r="D1694" s="7">
        <v>0</v>
      </c>
      <c r="E1694" s="7">
        <v>30284239</v>
      </c>
      <c r="F1694" s="7">
        <v>0</v>
      </c>
      <c r="G1694" s="8">
        <f t="shared" si="50"/>
        <v>30284239</v>
      </c>
      <c r="H1694" s="9">
        <f t="shared" si="51"/>
        <v>30284239</v>
      </c>
    </row>
    <row r="1695" spans="1:8" ht="16" x14ac:dyDescent="0.2">
      <c r="A1695" s="47">
        <v>9131130</v>
      </c>
      <c r="B1695" s="52"/>
      <c r="C1695" s="48" t="s">
        <v>9</v>
      </c>
      <c r="D1695" s="7"/>
      <c r="E1695" s="7">
        <v>300000</v>
      </c>
      <c r="F1695" s="7">
        <v>300000</v>
      </c>
      <c r="G1695" s="8">
        <f t="shared" si="50"/>
        <v>0</v>
      </c>
      <c r="H1695" s="9">
        <f t="shared" si="51"/>
        <v>0</v>
      </c>
    </row>
    <row r="1696" spans="1:8" ht="16" x14ac:dyDescent="0.2">
      <c r="A1696" s="10">
        <v>9131200</v>
      </c>
      <c r="B1696" s="5">
        <v>6345200</v>
      </c>
      <c r="C1696" s="11" t="s">
        <v>1632</v>
      </c>
      <c r="D1696" s="7">
        <v>0</v>
      </c>
      <c r="E1696" s="7">
        <v>0</v>
      </c>
      <c r="F1696" s="7">
        <v>0</v>
      </c>
      <c r="G1696" s="8">
        <f t="shared" si="50"/>
        <v>0</v>
      </c>
      <c r="H1696" s="9">
        <f t="shared" si="51"/>
        <v>0</v>
      </c>
    </row>
    <row r="1697" spans="1:8" ht="16" x14ac:dyDescent="0.2">
      <c r="A1697" s="10">
        <v>9140000</v>
      </c>
      <c r="B1697" s="5">
        <v>6614000</v>
      </c>
      <c r="C1697" s="11" t="s">
        <v>1633</v>
      </c>
      <c r="D1697" s="7">
        <v>0</v>
      </c>
      <c r="E1697" s="7">
        <v>16071774</v>
      </c>
      <c r="F1697" s="7">
        <v>516650</v>
      </c>
      <c r="G1697" s="8">
        <f t="shared" si="50"/>
        <v>15555124</v>
      </c>
      <c r="H1697" s="9">
        <f t="shared" si="51"/>
        <v>15555124</v>
      </c>
    </row>
    <row r="1698" spans="1:8" ht="16" x14ac:dyDescent="0.2">
      <c r="A1698" s="10">
        <v>9140020</v>
      </c>
      <c r="B1698" s="5">
        <v>6614020</v>
      </c>
      <c r="C1698" s="11" t="s">
        <v>1634</v>
      </c>
      <c r="D1698" s="7">
        <v>0</v>
      </c>
      <c r="E1698" s="7">
        <v>29664787</v>
      </c>
      <c r="F1698" s="7">
        <v>525000</v>
      </c>
      <c r="G1698" s="8">
        <f t="shared" si="50"/>
        <v>29139787</v>
      </c>
      <c r="H1698" s="9">
        <f t="shared" si="51"/>
        <v>29139787</v>
      </c>
    </row>
    <row r="1699" spans="1:8" ht="16" x14ac:dyDescent="0.2">
      <c r="A1699" s="10">
        <v>9140080</v>
      </c>
      <c r="B1699" s="5">
        <v>0</v>
      </c>
      <c r="C1699" s="11" t="s">
        <v>9</v>
      </c>
      <c r="D1699" s="7">
        <v>0</v>
      </c>
      <c r="E1699" s="7">
        <v>0</v>
      </c>
      <c r="F1699" s="7">
        <v>0</v>
      </c>
      <c r="G1699" s="8">
        <f t="shared" si="50"/>
        <v>0</v>
      </c>
      <c r="H1699" s="9">
        <f t="shared" si="51"/>
        <v>0</v>
      </c>
    </row>
    <row r="1700" spans="1:8" ht="16" x14ac:dyDescent="0.2">
      <c r="A1700" s="10">
        <v>9140100</v>
      </c>
      <c r="B1700" s="5">
        <v>6614100</v>
      </c>
      <c r="C1700" s="11" t="s">
        <v>1635</v>
      </c>
      <c r="D1700" s="7">
        <v>0</v>
      </c>
      <c r="E1700" s="7">
        <v>170000</v>
      </c>
      <c r="F1700" s="7">
        <v>0</v>
      </c>
      <c r="G1700" s="8">
        <f t="shared" si="50"/>
        <v>170000</v>
      </c>
      <c r="H1700" s="9">
        <f t="shared" si="51"/>
        <v>170000</v>
      </c>
    </row>
    <row r="1701" spans="1:8" ht="16" x14ac:dyDescent="0.2">
      <c r="A1701" s="10">
        <v>9140200</v>
      </c>
      <c r="B1701" s="5">
        <v>6614200</v>
      </c>
      <c r="C1701" s="11" t="s">
        <v>1636</v>
      </c>
      <c r="D1701" s="7">
        <v>0</v>
      </c>
      <c r="E1701" s="7">
        <v>794600</v>
      </c>
      <c r="F1701" s="7">
        <v>0</v>
      </c>
      <c r="G1701" s="8">
        <f t="shared" si="50"/>
        <v>794600</v>
      </c>
      <c r="H1701" s="9">
        <f t="shared" si="51"/>
        <v>794600</v>
      </c>
    </row>
    <row r="1702" spans="1:8" ht="16" x14ac:dyDescent="0.2">
      <c r="A1702" s="10">
        <v>9140300</v>
      </c>
      <c r="B1702" s="5">
        <v>6614300</v>
      </c>
      <c r="C1702" s="11" t="s">
        <v>1637</v>
      </c>
      <c r="D1702" s="7">
        <v>0</v>
      </c>
      <c r="E1702" s="7">
        <v>0</v>
      </c>
      <c r="F1702" s="7">
        <v>0</v>
      </c>
      <c r="G1702" s="8">
        <f t="shared" si="50"/>
        <v>0</v>
      </c>
      <c r="H1702" s="9">
        <f t="shared" si="51"/>
        <v>0</v>
      </c>
    </row>
    <row r="1703" spans="1:8" ht="16" x14ac:dyDescent="0.2">
      <c r="A1703" s="10">
        <v>9140400</v>
      </c>
      <c r="B1703" s="5">
        <v>6614400</v>
      </c>
      <c r="C1703" s="11" t="s">
        <v>1638</v>
      </c>
      <c r="D1703" s="7">
        <v>0</v>
      </c>
      <c r="E1703" s="7">
        <v>0</v>
      </c>
      <c r="F1703" s="7">
        <v>0</v>
      </c>
      <c r="G1703" s="8">
        <f t="shared" si="50"/>
        <v>0</v>
      </c>
      <c r="H1703" s="9">
        <f t="shared" si="51"/>
        <v>0</v>
      </c>
    </row>
    <row r="1704" spans="1:8" ht="16" x14ac:dyDescent="0.2">
      <c r="A1704" s="10">
        <v>9140500</v>
      </c>
      <c r="B1704" s="5">
        <v>6614500</v>
      </c>
      <c r="C1704" s="11" t="s">
        <v>1639</v>
      </c>
      <c r="D1704" s="7">
        <v>0</v>
      </c>
      <c r="E1704" s="7">
        <v>85800</v>
      </c>
      <c r="F1704" s="7">
        <v>0</v>
      </c>
      <c r="G1704" s="8">
        <f t="shared" si="50"/>
        <v>85800</v>
      </c>
      <c r="H1704" s="9">
        <f t="shared" si="51"/>
        <v>85800</v>
      </c>
    </row>
    <row r="1705" spans="1:8" ht="16" x14ac:dyDescent="0.2">
      <c r="A1705" s="10">
        <v>9140600</v>
      </c>
      <c r="B1705" s="5">
        <v>6614600</v>
      </c>
      <c r="C1705" s="11" t="s">
        <v>1640</v>
      </c>
      <c r="D1705" s="7">
        <v>0</v>
      </c>
      <c r="E1705" s="7">
        <v>0</v>
      </c>
      <c r="F1705" s="7">
        <v>0</v>
      </c>
      <c r="G1705" s="8">
        <f t="shared" si="50"/>
        <v>0</v>
      </c>
      <c r="H1705" s="9">
        <f t="shared" si="51"/>
        <v>0</v>
      </c>
    </row>
    <row r="1706" spans="1:8" ht="16" x14ac:dyDescent="0.2">
      <c r="A1706" s="10">
        <v>9140700</v>
      </c>
      <c r="B1706" s="5">
        <v>6614700</v>
      </c>
      <c r="C1706" s="11" t="s">
        <v>1641</v>
      </c>
      <c r="D1706" s="7">
        <v>0</v>
      </c>
      <c r="E1706" s="7">
        <v>82500</v>
      </c>
      <c r="F1706" s="7">
        <v>0</v>
      </c>
      <c r="G1706" s="8">
        <f t="shared" si="50"/>
        <v>82500</v>
      </c>
      <c r="H1706" s="9">
        <f t="shared" si="51"/>
        <v>82500</v>
      </c>
    </row>
    <row r="1707" spans="1:8" ht="16" x14ac:dyDescent="0.2">
      <c r="A1707" s="10">
        <v>9140800</v>
      </c>
      <c r="B1707" s="5">
        <v>6614800</v>
      </c>
      <c r="C1707" s="11" t="s">
        <v>1642</v>
      </c>
      <c r="D1707" s="7">
        <v>0</v>
      </c>
      <c r="E1707" s="7">
        <v>0</v>
      </c>
      <c r="F1707" s="7">
        <v>0</v>
      </c>
      <c r="G1707" s="8">
        <f t="shared" si="50"/>
        <v>0</v>
      </c>
      <c r="H1707" s="9">
        <f t="shared" si="51"/>
        <v>0</v>
      </c>
    </row>
    <row r="1708" spans="1:8" ht="16" x14ac:dyDescent="0.2">
      <c r="A1708" s="10">
        <v>9140810</v>
      </c>
      <c r="B1708" s="5">
        <v>6614810</v>
      </c>
      <c r="C1708" s="11" t="s">
        <v>1643</v>
      </c>
      <c r="D1708" s="7">
        <v>0</v>
      </c>
      <c r="E1708" s="7">
        <v>0</v>
      </c>
      <c r="F1708" s="7">
        <v>0</v>
      </c>
      <c r="G1708" s="8">
        <f t="shared" si="50"/>
        <v>0</v>
      </c>
      <c r="H1708" s="9">
        <f t="shared" si="51"/>
        <v>0</v>
      </c>
    </row>
    <row r="1709" spans="1:8" ht="16" x14ac:dyDescent="0.2">
      <c r="A1709" s="10">
        <v>9140820</v>
      </c>
      <c r="B1709" s="5">
        <v>6614810</v>
      </c>
      <c r="C1709" s="11" t="s">
        <v>1644</v>
      </c>
      <c r="D1709" s="7">
        <v>0</v>
      </c>
      <c r="E1709" s="7">
        <v>224400</v>
      </c>
      <c r="F1709" s="7">
        <v>0</v>
      </c>
      <c r="G1709" s="8">
        <f t="shared" si="50"/>
        <v>224400</v>
      </c>
      <c r="H1709" s="9">
        <f t="shared" si="51"/>
        <v>224400</v>
      </c>
    </row>
    <row r="1710" spans="1:8" ht="16" x14ac:dyDescent="0.2">
      <c r="A1710" s="10">
        <v>9140830</v>
      </c>
      <c r="B1710" s="5">
        <v>6614830</v>
      </c>
      <c r="C1710" s="11" t="s">
        <v>1645</v>
      </c>
      <c r="D1710" s="7">
        <v>0</v>
      </c>
      <c r="E1710" s="7">
        <v>168300</v>
      </c>
      <c r="F1710" s="7">
        <v>0</v>
      </c>
      <c r="G1710" s="8">
        <f t="shared" si="50"/>
        <v>168300</v>
      </c>
      <c r="H1710" s="9">
        <f t="shared" si="51"/>
        <v>168300</v>
      </c>
    </row>
    <row r="1711" spans="1:8" ht="16" x14ac:dyDescent="0.2">
      <c r="A1711" s="10">
        <v>9140840</v>
      </c>
      <c r="B1711" s="5">
        <v>6614840</v>
      </c>
      <c r="C1711" s="11" t="s">
        <v>1646</v>
      </c>
      <c r="D1711" s="7">
        <v>0</v>
      </c>
      <c r="E1711" s="7">
        <v>0</v>
      </c>
      <c r="F1711" s="7">
        <v>0</v>
      </c>
      <c r="G1711" s="8">
        <f t="shared" si="50"/>
        <v>0</v>
      </c>
      <c r="H1711" s="9">
        <f t="shared" si="51"/>
        <v>0</v>
      </c>
    </row>
    <row r="1712" spans="1:8" ht="16" x14ac:dyDescent="0.2">
      <c r="A1712" s="10">
        <v>9140900</v>
      </c>
      <c r="B1712" s="5">
        <v>6614900</v>
      </c>
      <c r="C1712" s="11" t="s">
        <v>1647</v>
      </c>
      <c r="D1712" s="7">
        <v>0</v>
      </c>
      <c r="E1712" s="7">
        <v>2538700</v>
      </c>
      <c r="F1712" s="7">
        <v>0</v>
      </c>
      <c r="G1712" s="8">
        <f t="shared" si="50"/>
        <v>2538700</v>
      </c>
      <c r="H1712" s="9">
        <f t="shared" si="51"/>
        <v>2538700</v>
      </c>
    </row>
    <row r="1713" spans="1:8" ht="16" x14ac:dyDescent="0.2">
      <c r="A1713" s="10">
        <v>9141000</v>
      </c>
      <c r="B1713" s="5">
        <v>6615000</v>
      </c>
      <c r="C1713" s="11" t="s">
        <v>1648</v>
      </c>
      <c r="D1713" s="7">
        <v>0</v>
      </c>
      <c r="E1713" s="7">
        <v>35404825</v>
      </c>
      <c r="F1713" s="7">
        <v>3740819</v>
      </c>
      <c r="G1713" s="8">
        <f t="shared" si="50"/>
        <v>31664006</v>
      </c>
      <c r="H1713" s="9">
        <f t="shared" si="51"/>
        <v>31664006</v>
      </c>
    </row>
    <row r="1714" spans="1:8" ht="16" x14ac:dyDescent="0.2">
      <c r="A1714" s="10">
        <v>9141020</v>
      </c>
      <c r="B1714" s="5">
        <v>6615020</v>
      </c>
      <c r="C1714" s="11" t="s">
        <v>1649</v>
      </c>
      <c r="D1714" s="7">
        <v>0</v>
      </c>
      <c r="E1714" s="7">
        <v>42075000</v>
      </c>
      <c r="F1714" s="7">
        <v>38825000</v>
      </c>
      <c r="G1714" s="8">
        <f t="shared" si="50"/>
        <v>3250000</v>
      </c>
      <c r="H1714" s="9">
        <f t="shared" si="51"/>
        <v>3250000</v>
      </c>
    </row>
    <row r="1715" spans="1:8" ht="16" x14ac:dyDescent="0.2">
      <c r="A1715" s="10">
        <v>9141021</v>
      </c>
      <c r="B1715" s="5">
        <v>6615021</v>
      </c>
      <c r="C1715" s="11" t="s">
        <v>1650</v>
      </c>
      <c r="D1715" s="7">
        <v>0</v>
      </c>
      <c r="E1715" s="7">
        <v>31355000</v>
      </c>
      <c r="F1715" s="7">
        <v>0</v>
      </c>
      <c r="G1715" s="8">
        <f t="shared" si="50"/>
        <v>31355000</v>
      </c>
      <c r="H1715" s="9">
        <f t="shared" si="51"/>
        <v>31355000</v>
      </c>
    </row>
    <row r="1716" spans="1:8" ht="16" x14ac:dyDescent="0.2">
      <c r="A1716" s="10">
        <v>9141022</v>
      </c>
      <c r="B1716" s="5">
        <v>6615022</v>
      </c>
      <c r="C1716" s="11" t="s">
        <v>1651</v>
      </c>
      <c r="D1716" s="7">
        <v>0</v>
      </c>
      <c r="E1716" s="7">
        <v>0</v>
      </c>
      <c r="F1716" s="7">
        <v>0</v>
      </c>
      <c r="G1716" s="8">
        <f t="shared" ref="G1716:G1781" si="52">E1716-F1716</f>
        <v>0</v>
      </c>
      <c r="H1716" s="9">
        <f t="shared" ref="H1716:H1781" si="53">D1716+G1716</f>
        <v>0</v>
      </c>
    </row>
    <row r="1717" spans="1:8" ht="16" x14ac:dyDescent="0.2">
      <c r="A1717" s="10">
        <v>9150000</v>
      </c>
      <c r="B1717" s="5">
        <v>6616000</v>
      </c>
      <c r="C1717" s="11" t="s">
        <v>1652</v>
      </c>
      <c r="D1717" s="7">
        <v>0</v>
      </c>
      <c r="E1717" s="7">
        <v>10156800</v>
      </c>
      <c r="F1717" s="7">
        <v>0</v>
      </c>
      <c r="G1717" s="8">
        <f t="shared" si="52"/>
        <v>10156800</v>
      </c>
      <c r="H1717" s="9">
        <f t="shared" si="53"/>
        <v>10156800</v>
      </c>
    </row>
    <row r="1718" spans="1:8" ht="16" x14ac:dyDescent="0.2">
      <c r="A1718" s="10">
        <v>9150900</v>
      </c>
      <c r="B1718" s="5">
        <v>6616000</v>
      </c>
      <c r="C1718" s="11" t="s">
        <v>9</v>
      </c>
      <c r="D1718" s="7">
        <v>0</v>
      </c>
      <c r="E1718" s="7">
        <v>0</v>
      </c>
      <c r="F1718" s="7">
        <v>0</v>
      </c>
      <c r="G1718" s="8">
        <f t="shared" si="52"/>
        <v>0</v>
      </c>
      <c r="H1718" s="9">
        <f t="shared" si="53"/>
        <v>0</v>
      </c>
    </row>
    <row r="1719" spans="1:8" ht="16" x14ac:dyDescent="0.2">
      <c r="A1719" s="10">
        <v>9151000</v>
      </c>
      <c r="B1719" s="5">
        <v>6617000</v>
      </c>
      <c r="C1719" s="11" t="s">
        <v>1653</v>
      </c>
      <c r="D1719" s="7">
        <v>0</v>
      </c>
      <c r="E1719" s="7">
        <v>66028547</v>
      </c>
      <c r="F1719" s="7">
        <v>21798650</v>
      </c>
      <c r="G1719" s="8">
        <f t="shared" si="52"/>
        <v>44229897</v>
      </c>
      <c r="H1719" s="9">
        <f t="shared" si="53"/>
        <v>44229897</v>
      </c>
    </row>
    <row r="1720" spans="1:8" ht="16" x14ac:dyDescent="0.2">
      <c r="A1720" s="10">
        <v>9151010</v>
      </c>
      <c r="B1720" s="5">
        <v>6617010</v>
      </c>
      <c r="C1720" s="11" t="s">
        <v>1654</v>
      </c>
      <c r="D1720" s="7">
        <v>0</v>
      </c>
      <c r="E1720" s="7">
        <v>70400</v>
      </c>
      <c r="F1720" s="7">
        <v>0</v>
      </c>
      <c r="G1720" s="8">
        <f t="shared" si="52"/>
        <v>70400</v>
      </c>
      <c r="H1720" s="9">
        <f t="shared" si="53"/>
        <v>70400</v>
      </c>
    </row>
    <row r="1721" spans="1:8" ht="16" x14ac:dyDescent="0.2">
      <c r="A1721" s="10">
        <v>9151020</v>
      </c>
      <c r="B1721" s="5">
        <v>6617020</v>
      </c>
      <c r="C1721" s="11" t="s">
        <v>1655</v>
      </c>
      <c r="D1721" s="7">
        <v>0</v>
      </c>
      <c r="E1721" s="7">
        <v>450948</v>
      </c>
      <c r="F1721" s="7">
        <v>6450</v>
      </c>
      <c r="G1721" s="8">
        <f t="shared" si="52"/>
        <v>444498</v>
      </c>
      <c r="H1721" s="9">
        <f t="shared" si="53"/>
        <v>444498</v>
      </c>
    </row>
    <row r="1722" spans="1:8" ht="16" x14ac:dyDescent="0.2">
      <c r="A1722" s="10">
        <v>9151030</v>
      </c>
      <c r="B1722" s="5">
        <v>6617030</v>
      </c>
      <c r="C1722" s="11" t="s">
        <v>1656</v>
      </c>
      <c r="D1722" s="7">
        <v>0</v>
      </c>
      <c r="E1722" s="7">
        <v>935667</v>
      </c>
      <c r="F1722" s="7">
        <v>0</v>
      </c>
      <c r="G1722" s="8">
        <f t="shared" si="52"/>
        <v>935667</v>
      </c>
      <c r="H1722" s="9">
        <f t="shared" si="53"/>
        <v>935667</v>
      </c>
    </row>
    <row r="1723" spans="1:8" ht="16" x14ac:dyDescent="0.2">
      <c r="A1723" s="10">
        <v>9151040</v>
      </c>
      <c r="B1723" s="5">
        <v>6617040</v>
      </c>
      <c r="C1723" s="11" t="s">
        <v>1657</v>
      </c>
      <c r="D1723" s="7">
        <v>0</v>
      </c>
      <c r="E1723" s="7">
        <v>92200</v>
      </c>
      <c r="F1723" s="7">
        <v>3000</v>
      </c>
      <c r="G1723" s="8">
        <f t="shared" si="52"/>
        <v>89200</v>
      </c>
      <c r="H1723" s="9">
        <f t="shared" si="53"/>
        <v>89200</v>
      </c>
    </row>
    <row r="1724" spans="1:8" ht="16" x14ac:dyDescent="0.2">
      <c r="A1724" s="10">
        <v>9151050</v>
      </c>
      <c r="B1724" s="5">
        <v>6617050</v>
      </c>
      <c r="C1724" s="11" t="s">
        <v>1658</v>
      </c>
      <c r="D1724" s="7">
        <v>0</v>
      </c>
      <c r="E1724" s="7">
        <v>577612</v>
      </c>
      <c r="F1724" s="7">
        <v>0</v>
      </c>
      <c r="G1724" s="8">
        <f t="shared" si="52"/>
        <v>577612</v>
      </c>
      <c r="H1724" s="9">
        <f t="shared" si="53"/>
        <v>577612</v>
      </c>
    </row>
    <row r="1725" spans="1:8" ht="16" x14ac:dyDescent="0.2">
      <c r="A1725" s="10">
        <v>9151060</v>
      </c>
      <c r="B1725" s="5">
        <v>6617060</v>
      </c>
      <c r="C1725" s="11" t="s">
        <v>1659</v>
      </c>
      <c r="D1725" s="7">
        <v>0</v>
      </c>
      <c r="E1725" s="7">
        <v>113415</v>
      </c>
      <c r="F1725" s="7">
        <v>0</v>
      </c>
      <c r="G1725" s="8">
        <f t="shared" si="52"/>
        <v>113415</v>
      </c>
      <c r="H1725" s="9">
        <f t="shared" si="53"/>
        <v>113415</v>
      </c>
    </row>
    <row r="1726" spans="1:8" ht="16" x14ac:dyDescent="0.2">
      <c r="A1726" s="10">
        <v>9151070</v>
      </c>
      <c r="B1726" s="5">
        <v>6617070</v>
      </c>
      <c r="C1726" s="11" t="s">
        <v>1660</v>
      </c>
      <c r="D1726" s="7">
        <v>0</v>
      </c>
      <c r="E1726" s="7">
        <v>791375</v>
      </c>
      <c r="F1726" s="7">
        <v>0</v>
      </c>
      <c r="G1726" s="8">
        <f t="shared" si="52"/>
        <v>791375</v>
      </c>
      <c r="H1726" s="9">
        <f t="shared" si="53"/>
        <v>791375</v>
      </c>
    </row>
    <row r="1727" spans="1:8" ht="16" x14ac:dyDescent="0.2">
      <c r="A1727" s="10">
        <v>9151080</v>
      </c>
      <c r="B1727" s="5">
        <v>6617080</v>
      </c>
      <c r="C1727" s="11" t="s">
        <v>1661</v>
      </c>
      <c r="D1727" s="7">
        <v>0</v>
      </c>
      <c r="E1727" s="7">
        <v>149775</v>
      </c>
      <c r="F1727" s="7">
        <v>0</v>
      </c>
      <c r="G1727" s="8">
        <f t="shared" si="52"/>
        <v>149775</v>
      </c>
      <c r="H1727" s="9">
        <f t="shared" si="53"/>
        <v>149775</v>
      </c>
    </row>
    <row r="1728" spans="1:8" ht="16" x14ac:dyDescent="0.2">
      <c r="A1728" s="10">
        <v>9151090</v>
      </c>
      <c r="B1728" s="5">
        <v>6617090</v>
      </c>
      <c r="C1728" s="11" t="s">
        <v>1662</v>
      </c>
      <c r="D1728" s="7">
        <v>0</v>
      </c>
      <c r="E1728" s="7">
        <v>350050</v>
      </c>
      <c r="F1728" s="7">
        <v>15200</v>
      </c>
      <c r="G1728" s="8">
        <f t="shared" si="52"/>
        <v>334850</v>
      </c>
      <c r="H1728" s="9">
        <f t="shared" si="53"/>
        <v>334850</v>
      </c>
    </row>
    <row r="1729" spans="1:8" ht="16" x14ac:dyDescent="0.2">
      <c r="A1729" s="10">
        <v>9151095</v>
      </c>
      <c r="B1729" s="5">
        <v>6617095</v>
      </c>
      <c r="C1729" s="11" t="s">
        <v>1663</v>
      </c>
      <c r="D1729" s="7">
        <v>0</v>
      </c>
      <c r="E1729" s="7">
        <v>88000</v>
      </c>
      <c r="F1729" s="7">
        <v>0</v>
      </c>
      <c r="G1729" s="8">
        <f t="shared" si="52"/>
        <v>88000</v>
      </c>
      <c r="H1729" s="9">
        <f t="shared" si="53"/>
        <v>88000</v>
      </c>
    </row>
    <row r="1730" spans="1:8" ht="16" x14ac:dyDescent="0.2">
      <c r="A1730" s="10">
        <v>9151096</v>
      </c>
      <c r="B1730" s="5">
        <v>6617096</v>
      </c>
      <c r="C1730" s="11" t="s">
        <v>1664</v>
      </c>
      <c r="D1730" s="7">
        <v>0</v>
      </c>
      <c r="E1730" s="7">
        <v>50250</v>
      </c>
      <c r="F1730" s="7">
        <v>0</v>
      </c>
      <c r="G1730" s="8">
        <f t="shared" si="52"/>
        <v>50250</v>
      </c>
      <c r="H1730" s="9">
        <f t="shared" si="53"/>
        <v>50250</v>
      </c>
    </row>
    <row r="1731" spans="1:8" ht="16" x14ac:dyDescent="0.2">
      <c r="A1731" s="10">
        <v>9151097</v>
      </c>
      <c r="B1731" s="5">
        <v>6617097</v>
      </c>
      <c r="C1731" s="11" t="s">
        <v>1665</v>
      </c>
      <c r="D1731" s="7">
        <v>0</v>
      </c>
      <c r="E1731" s="7">
        <v>108900</v>
      </c>
      <c r="F1731" s="7">
        <v>0</v>
      </c>
      <c r="G1731" s="8">
        <f t="shared" si="52"/>
        <v>108900</v>
      </c>
      <c r="H1731" s="9">
        <f t="shared" si="53"/>
        <v>108900</v>
      </c>
    </row>
    <row r="1732" spans="1:8" ht="16" x14ac:dyDescent="0.2">
      <c r="A1732" s="10">
        <v>9151100</v>
      </c>
      <c r="B1732" s="5">
        <v>6617100</v>
      </c>
      <c r="C1732" s="11" t="s">
        <v>1666</v>
      </c>
      <c r="D1732" s="7">
        <v>0</v>
      </c>
      <c r="E1732" s="7">
        <v>10661140</v>
      </c>
      <c r="F1732" s="7">
        <v>0</v>
      </c>
      <c r="G1732" s="8">
        <f t="shared" si="52"/>
        <v>10661140</v>
      </c>
      <c r="H1732" s="9">
        <f t="shared" si="53"/>
        <v>10661140</v>
      </c>
    </row>
    <row r="1733" spans="1:8" ht="16" x14ac:dyDescent="0.2">
      <c r="A1733" s="10">
        <v>9151110</v>
      </c>
      <c r="B1733" s="5">
        <v>6617110</v>
      </c>
      <c r="C1733" s="11" t="s">
        <v>1667</v>
      </c>
      <c r="D1733" s="7">
        <v>0</v>
      </c>
      <c r="E1733" s="7">
        <v>6675035</v>
      </c>
      <c r="F1733" s="7">
        <v>0</v>
      </c>
      <c r="G1733" s="8">
        <f t="shared" si="52"/>
        <v>6675035</v>
      </c>
      <c r="H1733" s="9">
        <f t="shared" si="53"/>
        <v>6675035</v>
      </c>
    </row>
    <row r="1734" spans="1:8" ht="16" x14ac:dyDescent="0.2">
      <c r="A1734" s="10">
        <v>9152000</v>
      </c>
      <c r="B1734" s="5">
        <v>6345100</v>
      </c>
      <c r="C1734" s="11" t="s">
        <v>1668</v>
      </c>
      <c r="D1734" s="7">
        <v>0</v>
      </c>
      <c r="E1734" s="7">
        <v>28987846</v>
      </c>
      <c r="F1734" s="7">
        <v>1489243</v>
      </c>
      <c r="G1734" s="8">
        <f t="shared" si="52"/>
        <v>27498603</v>
      </c>
      <c r="H1734" s="9">
        <f t="shared" si="53"/>
        <v>27498603</v>
      </c>
    </row>
    <row r="1735" spans="1:8" ht="16" x14ac:dyDescent="0.2">
      <c r="A1735" s="10">
        <v>9160000</v>
      </c>
      <c r="B1735" s="5">
        <v>6660000</v>
      </c>
      <c r="C1735" s="11" t="s">
        <v>1669</v>
      </c>
      <c r="D1735" s="7">
        <v>0</v>
      </c>
      <c r="E1735" s="7">
        <v>16488236</v>
      </c>
      <c r="F1735" s="7">
        <v>950060</v>
      </c>
      <c r="G1735" s="8">
        <f t="shared" si="52"/>
        <v>15538176</v>
      </c>
      <c r="H1735" s="9">
        <f t="shared" si="53"/>
        <v>15538176</v>
      </c>
    </row>
    <row r="1736" spans="1:8" ht="16" x14ac:dyDescent="0.2">
      <c r="A1736" s="10">
        <v>9170000</v>
      </c>
      <c r="B1736" s="5">
        <v>6668000</v>
      </c>
      <c r="C1736" s="11" t="s">
        <v>1670</v>
      </c>
      <c r="D1736" s="7">
        <v>0</v>
      </c>
      <c r="E1736" s="7">
        <v>21610000</v>
      </c>
      <c r="F1736" s="7">
        <v>30400</v>
      </c>
      <c r="G1736" s="8">
        <f t="shared" si="52"/>
        <v>21579600</v>
      </c>
      <c r="H1736" s="9">
        <f t="shared" si="53"/>
        <v>21579600</v>
      </c>
    </row>
    <row r="1737" spans="1:8" ht="16" x14ac:dyDescent="0.2">
      <c r="A1737" s="10">
        <v>9171000</v>
      </c>
      <c r="B1737" s="5">
        <v>6668100</v>
      </c>
      <c r="C1737" s="11" t="s">
        <v>1671</v>
      </c>
      <c r="D1737" s="7">
        <v>0</v>
      </c>
      <c r="E1737" s="7">
        <v>0</v>
      </c>
      <c r="F1737" s="7">
        <v>0</v>
      </c>
      <c r="G1737" s="8">
        <f t="shared" si="52"/>
        <v>0</v>
      </c>
      <c r="H1737" s="9">
        <f t="shared" si="53"/>
        <v>0</v>
      </c>
    </row>
    <row r="1738" spans="1:8" ht="16" x14ac:dyDescent="0.2">
      <c r="A1738" s="29">
        <v>9171200</v>
      </c>
      <c r="B1738" s="5">
        <v>6668120</v>
      </c>
      <c r="C1738" s="30" t="s">
        <v>1672</v>
      </c>
      <c r="D1738" s="7">
        <v>0</v>
      </c>
      <c r="E1738" s="7">
        <v>0</v>
      </c>
      <c r="F1738" s="7">
        <v>0</v>
      </c>
      <c r="G1738" s="8">
        <f t="shared" si="52"/>
        <v>0</v>
      </c>
      <c r="H1738" s="9">
        <f t="shared" si="53"/>
        <v>0</v>
      </c>
    </row>
    <row r="1739" spans="1:8" ht="16" x14ac:dyDescent="0.2">
      <c r="A1739" s="10">
        <v>9180000</v>
      </c>
      <c r="B1739" s="5">
        <v>6318010</v>
      </c>
      <c r="C1739" s="11" t="s">
        <v>1673</v>
      </c>
      <c r="D1739" s="7">
        <v>0</v>
      </c>
      <c r="E1739" s="7">
        <v>335400</v>
      </c>
      <c r="F1739" s="7">
        <v>0</v>
      </c>
      <c r="G1739" s="8">
        <f t="shared" si="52"/>
        <v>335400</v>
      </c>
      <c r="H1739" s="9">
        <f t="shared" si="53"/>
        <v>335400</v>
      </c>
    </row>
    <row r="1740" spans="1:8" ht="16" x14ac:dyDescent="0.2">
      <c r="A1740" s="10">
        <v>9210000</v>
      </c>
      <c r="B1740" s="5">
        <v>6600000</v>
      </c>
      <c r="C1740" s="11" t="s">
        <v>1674</v>
      </c>
      <c r="D1740" s="7">
        <v>0</v>
      </c>
      <c r="E1740" s="7">
        <v>82161429</v>
      </c>
      <c r="F1740" s="7">
        <v>431244</v>
      </c>
      <c r="G1740" s="8">
        <f t="shared" si="52"/>
        <v>81730185</v>
      </c>
      <c r="H1740" s="9">
        <f t="shared" si="53"/>
        <v>81730185</v>
      </c>
    </row>
    <row r="1741" spans="1:8" ht="16" x14ac:dyDescent="0.2">
      <c r="A1741" s="10">
        <v>9210020</v>
      </c>
      <c r="B1741" s="5">
        <v>6600020</v>
      </c>
      <c r="C1741" s="11" t="s">
        <v>1675</v>
      </c>
      <c r="D1741" s="7">
        <v>0</v>
      </c>
      <c r="E1741" s="7">
        <v>7115166</v>
      </c>
      <c r="F1741" s="7">
        <v>3021280</v>
      </c>
      <c r="G1741" s="8">
        <f t="shared" si="52"/>
        <v>4093886</v>
      </c>
      <c r="H1741" s="9">
        <f t="shared" si="53"/>
        <v>4093886</v>
      </c>
    </row>
    <row r="1742" spans="1:8" ht="16" x14ac:dyDescent="0.2">
      <c r="A1742" s="10">
        <v>9211000</v>
      </c>
      <c r="B1742" s="5">
        <v>6601000</v>
      </c>
      <c r="C1742" s="11" t="s">
        <v>1676</v>
      </c>
      <c r="D1742" s="7">
        <v>0</v>
      </c>
      <c r="E1742" s="7">
        <v>13133322</v>
      </c>
      <c r="F1742" s="7">
        <v>0</v>
      </c>
      <c r="G1742" s="8">
        <f t="shared" si="52"/>
        <v>13133322</v>
      </c>
      <c r="H1742" s="9">
        <f t="shared" si="53"/>
        <v>13133322</v>
      </c>
    </row>
    <row r="1743" spans="1:8" ht="16" x14ac:dyDescent="0.2">
      <c r="A1743" s="10">
        <v>9211100</v>
      </c>
      <c r="B1743" s="5">
        <v>6605000</v>
      </c>
      <c r="C1743" s="11" t="s">
        <v>1677</v>
      </c>
      <c r="D1743" s="7">
        <v>0</v>
      </c>
      <c r="E1743" s="7">
        <v>0</v>
      </c>
      <c r="F1743" s="7">
        <v>0</v>
      </c>
      <c r="G1743" s="8">
        <f t="shared" si="52"/>
        <v>0</v>
      </c>
      <c r="H1743" s="9">
        <f t="shared" si="53"/>
        <v>0</v>
      </c>
    </row>
    <row r="1744" spans="1:8" ht="16" x14ac:dyDescent="0.2">
      <c r="A1744" s="10">
        <v>9211200</v>
      </c>
      <c r="B1744" s="5">
        <v>6608000</v>
      </c>
      <c r="C1744" s="11" t="s">
        <v>1678</v>
      </c>
      <c r="D1744" s="7">
        <v>0</v>
      </c>
      <c r="E1744" s="7">
        <v>110421370</v>
      </c>
      <c r="F1744" s="7">
        <v>6651500</v>
      </c>
      <c r="G1744" s="8">
        <f t="shared" si="52"/>
        <v>103769870</v>
      </c>
      <c r="H1744" s="9">
        <f t="shared" si="53"/>
        <v>103769870</v>
      </c>
    </row>
    <row r="1745" spans="1:8" ht="16" x14ac:dyDescent="0.2">
      <c r="A1745" s="10">
        <v>9211300</v>
      </c>
      <c r="B1745" s="5">
        <v>6600010</v>
      </c>
      <c r="C1745" s="11" t="s">
        <v>1679</v>
      </c>
      <c r="D1745" s="7">
        <v>0</v>
      </c>
      <c r="E1745" s="7">
        <v>125032262</v>
      </c>
      <c r="F1745" s="7">
        <v>6991830</v>
      </c>
      <c r="G1745" s="8">
        <f t="shared" si="52"/>
        <v>118040432</v>
      </c>
      <c r="H1745" s="9">
        <f t="shared" si="53"/>
        <v>118040432</v>
      </c>
    </row>
    <row r="1746" spans="1:8" ht="16" x14ac:dyDescent="0.2">
      <c r="A1746" s="10">
        <v>9220000</v>
      </c>
      <c r="B1746" s="5">
        <v>0</v>
      </c>
      <c r="C1746" s="11" t="s">
        <v>1680</v>
      </c>
      <c r="D1746" s="7">
        <v>0</v>
      </c>
      <c r="E1746" s="7">
        <v>0</v>
      </c>
      <c r="F1746" s="7">
        <v>0</v>
      </c>
      <c r="G1746" s="8">
        <f t="shared" si="52"/>
        <v>0</v>
      </c>
      <c r="H1746" s="9">
        <f t="shared" si="53"/>
        <v>0</v>
      </c>
    </row>
    <row r="1747" spans="1:8" ht="16" x14ac:dyDescent="0.2">
      <c r="A1747" s="10">
        <v>9230000</v>
      </c>
      <c r="B1747" s="5">
        <v>0</v>
      </c>
      <c r="C1747" s="11" t="s">
        <v>1681</v>
      </c>
      <c r="D1747" s="7">
        <v>0</v>
      </c>
      <c r="E1747" s="7">
        <v>0</v>
      </c>
      <c r="F1747" s="7">
        <v>0</v>
      </c>
      <c r="G1747" s="8">
        <f t="shared" si="52"/>
        <v>0</v>
      </c>
      <c r="H1747" s="9">
        <f t="shared" si="53"/>
        <v>0</v>
      </c>
    </row>
    <row r="1748" spans="1:8" ht="16" x14ac:dyDescent="0.2">
      <c r="A1748" s="10">
        <v>9240000</v>
      </c>
      <c r="B1748" s="5">
        <v>6610100</v>
      </c>
      <c r="C1748" s="11" t="s">
        <v>1682</v>
      </c>
      <c r="D1748" s="7">
        <v>0</v>
      </c>
      <c r="E1748" s="7">
        <v>274852705</v>
      </c>
      <c r="F1748" s="7">
        <v>2</v>
      </c>
      <c r="G1748" s="8">
        <f t="shared" si="52"/>
        <v>274852703</v>
      </c>
      <c r="H1748" s="9">
        <f t="shared" si="53"/>
        <v>274852703</v>
      </c>
    </row>
    <row r="1749" spans="1:8" ht="16" x14ac:dyDescent="0.2">
      <c r="A1749" s="10">
        <v>9241000</v>
      </c>
      <c r="B1749" s="5">
        <v>6610200</v>
      </c>
      <c r="C1749" s="11" t="s">
        <v>1683</v>
      </c>
      <c r="D1749" s="7">
        <v>0</v>
      </c>
      <c r="E1749" s="7">
        <v>1200000</v>
      </c>
      <c r="F1749" s="7">
        <v>0</v>
      </c>
      <c r="G1749" s="8">
        <f t="shared" si="52"/>
        <v>1200000</v>
      </c>
      <c r="H1749" s="9">
        <f t="shared" si="53"/>
        <v>1200000</v>
      </c>
    </row>
    <row r="1750" spans="1:8" ht="16" x14ac:dyDescent="0.2">
      <c r="A1750" s="10">
        <v>9310000</v>
      </c>
      <c r="B1750" s="5">
        <v>6306100</v>
      </c>
      <c r="C1750" s="11" t="s">
        <v>1684</v>
      </c>
      <c r="D1750" s="7">
        <v>0</v>
      </c>
      <c r="E1750" s="7">
        <v>0</v>
      </c>
      <c r="F1750" s="7">
        <v>0</v>
      </c>
      <c r="G1750" s="8">
        <f t="shared" si="52"/>
        <v>0</v>
      </c>
      <c r="H1750" s="9">
        <f t="shared" si="53"/>
        <v>0</v>
      </c>
    </row>
    <row r="1751" spans="1:8" ht="16" x14ac:dyDescent="0.2">
      <c r="A1751" s="10">
        <v>9311000</v>
      </c>
      <c r="B1751" s="5">
        <v>6302110</v>
      </c>
      <c r="C1751" s="11" t="s">
        <v>1685</v>
      </c>
      <c r="D1751" s="7">
        <v>0</v>
      </c>
      <c r="E1751" s="7">
        <v>413938</v>
      </c>
      <c r="F1751" s="7">
        <v>0</v>
      </c>
      <c r="G1751" s="8">
        <f t="shared" si="52"/>
        <v>413938</v>
      </c>
      <c r="H1751" s="9">
        <f t="shared" si="53"/>
        <v>413938</v>
      </c>
    </row>
    <row r="1752" spans="1:8" ht="16" x14ac:dyDescent="0.2">
      <c r="A1752" s="10">
        <v>9311005</v>
      </c>
      <c r="B1752" s="5">
        <v>6302055</v>
      </c>
      <c r="C1752" s="11" t="s">
        <v>1686</v>
      </c>
      <c r="D1752" s="7">
        <v>0</v>
      </c>
      <c r="E1752" s="7">
        <v>0</v>
      </c>
      <c r="F1752" s="7">
        <v>0</v>
      </c>
      <c r="G1752" s="8">
        <f t="shared" si="52"/>
        <v>0</v>
      </c>
      <c r="H1752" s="9">
        <f t="shared" si="53"/>
        <v>0</v>
      </c>
    </row>
    <row r="1753" spans="1:8" ht="16" x14ac:dyDescent="0.2">
      <c r="A1753" s="10">
        <v>9311010</v>
      </c>
      <c r="B1753" s="5">
        <v>6302101</v>
      </c>
      <c r="C1753" s="11" t="s">
        <v>1687</v>
      </c>
      <c r="D1753" s="7">
        <v>0</v>
      </c>
      <c r="E1753" s="7">
        <v>2580000</v>
      </c>
      <c r="F1753" s="7">
        <v>0</v>
      </c>
      <c r="G1753" s="8">
        <f t="shared" si="52"/>
        <v>2580000</v>
      </c>
      <c r="H1753" s="9">
        <f t="shared" si="53"/>
        <v>2580000</v>
      </c>
    </row>
    <row r="1754" spans="1:8" ht="16" x14ac:dyDescent="0.2">
      <c r="A1754" s="10">
        <v>9311020</v>
      </c>
      <c r="B1754" s="5">
        <v>6302102</v>
      </c>
      <c r="C1754" s="11" t="s">
        <v>1688</v>
      </c>
      <c r="D1754" s="7">
        <v>0</v>
      </c>
      <c r="E1754" s="7">
        <v>3500000</v>
      </c>
      <c r="F1754" s="7">
        <v>0</v>
      </c>
      <c r="G1754" s="8">
        <f t="shared" si="52"/>
        <v>3500000</v>
      </c>
      <c r="H1754" s="9">
        <f t="shared" si="53"/>
        <v>3500000</v>
      </c>
    </row>
    <row r="1755" spans="1:8" ht="16" x14ac:dyDescent="0.2">
      <c r="A1755" s="10">
        <v>9311030</v>
      </c>
      <c r="B1755" s="5">
        <v>6302103</v>
      </c>
      <c r="C1755" s="11" t="s">
        <v>1689</v>
      </c>
      <c r="D1755" s="7">
        <v>0</v>
      </c>
      <c r="E1755" s="7">
        <v>5000000</v>
      </c>
      <c r="F1755" s="7">
        <v>0</v>
      </c>
      <c r="G1755" s="8">
        <f t="shared" si="52"/>
        <v>5000000</v>
      </c>
      <c r="H1755" s="9">
        <f t="shared" si="53"/>
        <v>5000000</v>
      </c>
    </row>
    <row r="1756" spans="1:8" ht="16" x14ac:dyDescent="0.2">
      <c r="A1756" s="10">
        <v>9311040</v>
      </c>
      <c r="B1756" s="5">
        <v>6302104</v>
      </c>
      <c r="C1756" s="11" t="s">
        <v>566</v>
      </c>
      <c r="D1756" s="7">
        <v>0</v>
      </c>
      <c r="E1756" s="7">
        <v>2500000</v>
      </c>
      <c r="F1756" s="7">
        <v>0</v>
      </c>
      <c r="G1756" s="8">
        <f t="shared" si="52"/>
        <v>2500000</v>
      </c>
      <c r="H1756" s="9">
        <f t="shared" si="53"/>
        <v>2500000</v>
      </c>
    </row>
    <row r="1757" spans="1:8" ht="16" x14ac:dyDescent="0.2">
      <c r="A1757" s="49">
        <v>9311045</v>
      </c>
      <c r="B1757" s="5">
        <v>6302125</v>
      </c>
      <c r="C1757" s="11" t="s">
        <v>577</v>
      </c>
      <c r="D1757" s="7">
        <v>0</v>
      </c>
      <c r="E1757" s="7">
        <v>2500000</v>
      </c>
      <c r="F1757" s="7">
        <v>0</v>
      </c>
      <c r="G1757" s="8">
        <f t="shared" si="52"/>
        <v>2500000</v>
      </c>
      <c r="H1757" s="9">
        <f t="shared" si="53"/>
        <v>2500000</v>
      </c>
    </row>
    <row r="1758" spans="1:8" ht="16" x14ac:dyDescent="0.2">
      <c r="A1758" s="10">
        <v>9311050</v>
      </c>
      <c r="B1758" s="5">
        <v>6302105</v>
      </c>
      <c r="C1758" s="11" t="s">
        <v>1690</v>
      </c>
      <c r="D1758" s="7">
        <v>0</v>
      </c>
      <c r="E1758" s="7">
        <v>2000000</v>
      </c>
      <c r="F1758" s="7">
        <v>0</v>
      </c>
      <c r="G1758" s="8">
        <f t="shared" si="52"/>
        <v>2000000</v>
      </c>
      <c r="H1758" s="9">
        <f t="shared" si="53"/>
        <v>2000000</v>
      </c>
    </row>
    <row r="1759" spans="1:8" ht="16" x14ac:dyDescent="0.2">
      <c r="A1759" s="10">
        <v>9311060</v>
      </c>
      <c r="B1759" s="5">
        <v>6302106</v>
      </c>
      <c r="C1759" s="11" t="s">
        <v>1691</v>
      </c>
      <c r="D1759" s="7">
        <v>0</v>
      </c>
      <c r="E1759" s="7">
        <v>15400000</v>
      </c>
      <c r="F1759" s="7">
        <v>0</v>
      </c>
      <c r="G1759" s="8">
        <f t="shared" si="52"/>
        <v>15400000</v>
      </c>
      <c r="H1759" s="9">
        <f t="shared" si="53"/>
        <v>15400000</v>
      </c>
    </row>
    <row r="1760" spans="1:8" ht="16" x14ac:dyDescent="0.2">
      <c r="A1760" s="10">
        <v>9311070</v>
      </c>
      <c r="B1760" s="5">
        <v>6302107</v>
      </c>
      <c r="C1760" s="11" t="s">
        <v>569</v>
      </c>
      <c r="D1760" s="7">
        <v>0</v>
      </c>
      <c r="E1760" s="7">
        <v>4500000</v>
      </c>
      <c r="F1760" s="7">
        <v>0</v>
      </c>
      <c r="G1760" s="8">
        <f t="shared" si="52"/>
        <v>4500000</v>
      </c>
      <c r="H1760" s="9">
        <f t="shared" si="53"/>
        <v>4500000</v>
      </c>
    </row>
    <row r="1761" spans="1:8" ht="16" x14ac:dyDescent="0.2">
      <c r="A1761" s="10">
        <v>9311080</v>
      </c>
      <c r="B1761" s="5">
        <v>6302108</v>
      </c>
      <c r="C1761" s="11" t="s">
        <v>1692</v>
      </c>
      <c r="D1761" s="7">
        <v>0</v>
      </c>
      <c r="E1761" s="7">
        <v>0</v>
      </c>
      <c r="F1761" s="7">
        <v>0</v>
      </c>
      <c r="G1761" s="8">
        <f t="shared" si="52"/>
        <v>0</v>
      </c>
      <c r="H1761" s="9">
        <f t="shared" si="53"/>
        <v>0</v>
      </c>
    </row>
    <row r="1762" spans="1:8" ht="16" x14ac:dyDescent="0.2">
      <c r="A1762" s="10">
        <v>9311081</v>
      </c>
      <c r="B1762" s="5">
        <v>6302111</v>
      </c>
      <c r="C1762" s="11" t="s">
        <v>1693</v>
      </c>
      <c r="D1762" s="7">
        <v>0</v>
      </c>
      <c r="E1762" s="7">
        <v>0</v>
      </c>
      <c r="F1762" s="7">
        <v>0</v>
      </c>
      <c r="G1762" s="8">
        <f t="shared" si="52"/>
        <v>0</v>
      </c>
      <c r="H1762" s="9">
        <f t="shared" si="53"/>
        <v>0</v>
      </c>
    </row>
    <row r="1763" spans="1:8" ht="16" x14ac:dyDescent="0.2">
      <c r="A1763" s="10">
        <v>9311082</v>
      </c>
      <c r="B1763" s="5">
        <v>6302112</v>
      </c>
      <c r="C1763" s="11" t="s">
        <v>1694</v>
      </c>
      <c r="D1763" s="7">
        <v>0</v>
      </c>
      <c r="E1763" s="7">
        <v>4050000</v>
      </c>
      <c r="F1763" s="7">
        <v>0</v>
      </c>
      <c r="G1763" s="8">
        <f t="shared" si="52"/>
        <v>4050000</v>
      </c>
      <c r="H1763" s="9">
        <f t="shared" si="53"/>
        <v>4050000</v>
      </c>
    </row>
    <row r="1764" spans="1:8" ht="16" x14ac:dyDescent="0.2">
      <c r="A1764" s="10">
        <v>9311083</v>
      </c>
      <c r="B1764" s="5">
        <v>6302113</v>
      </c>
      <c r="C1764" s="11" t="s">
        <v>1695</v>
      </c>
      <c r="D1764" s="7">
        <v>0</v>
      </c>
      <c r="E1764" s="7">
        <v>4000000</v>
      </c>
      <c r="F1764" s="7">
        <v>0</v>
      </c>
      <c r="G1764" s="8">
        <f t="shared" si="52"/>
        <v>4000000</v>
      </c>
      <c r="H1764" s="9">
        <f t="shared" si="53"/>
        <v>4000000</v>
      </c>
    </row>
    <row r="1765" spans="1:8" ht="16" x14ac:dyDescent="0.2">
      <c r="A1765" s="10">
        <v>9311084</v>
      </c>
      <c r="B1765" s="5">
        <v>6302114</v>
      </c>
      <c r="C1765" s="11" t="s">
        <v>1696</v>
      </c>
      <c r="D1765" s="7">
        <v>0</v>
      </c>
      <c r="E1765" s="7">
        <v>3060000</v>
      </c>
      <c r="F1765" s="7">
        <v>0</v>
      </c>
      <c r="G1765" s="8">
        <f t="shared" si="52"/>
        <v>3060000</v>
      </c>
      <c r="H1765" s="9">
        <f t="shared" si="53"/>
        <v>3060000</v>
      </c>
    </row>
    <row r="1766" spans="1:8" ht="16" x14ac:dyDescent="0.2">
      <c r="A1766" s="10">
        <v>9311085</v>
      </c>
      <c r="B1766" s="5">
        <v>6302115</v>
      </c>
      <c r="C1766" s="11" t="s">
        <v>1697</v>
      </c>
      <c r="D1766" s="7">
        <v>0</v>
      </c>
      <c r="E1766" s="7">
        <v>0</v>
      </c>
      <c r="F1766" s="7">
        <v>0</v>
      </c>
      <c r="G1766" s="8">
        <f t="shared" si="52"/>
        <v>0</v>
      </c>
      <c r="H1766" s="9">
        <f t="shared" si="53"/>
        <v>0</v>
      </c>
    </row>
    <row r="1767" spans="1:8" ht="16" x14ac:dyDescent="0.2">
      <c r="A1767" s="10">
        <v>9311090</v>
      </c>
      <c r="B1767" s="5">
        <v>6302109</v>
      </c>
      <c r="C1767" s="11" t="s">
        <v>1698</v>
      </c>
      <c r="D1767" s="7">
        <v>0</v>
      </c>
      <c r="E1767" s="7">
        <v>0</v>
      </c>
      <c r="F1767" s="7">
        <v>0</v>
      </c>
      <c r="G1767" s="8">
        <f t="shared" si="52"/>
        <v>0</v>
      </c>
      <c r="H1767" s="9">
        <f t="shared" si="53"/>
        <v>0</v>
      </c>
    </row>
    <row r="1768" spans="1:8" ht="16" x14ac:dyDescent="0.2">
      <c r="A1768" s="10">
        <v>9311100</v>
      </c>
      <c r="B1768" s="5">
        <v>6302100</v>
      </c>
      <c r="C1768" s="11" t="s">
        <v>1699</v>
      </c>
      <c r="D1768" s="7">
        <v>0</v>
      </c>
      <c r="E1768" s="7">
        <v>210000</v>
      </c>
      <c r="F1768" s="7">
        <v>0</v>
      </c>
      <c r="G1768" s="8">
        <f t="shared" si="52"/>
        <v>210000</v>
      </c>
      <c r="H1768" s="9">
        <f t="shared" si="53"/>
        <v>210000</v>
      </c>
    </row>
    <row r="1769" spans="1:8" ht="16" x14ac:dyDescent="0.2">
      <c r="A1769" s="10">
        <v>9311110</v>
      </c>
      <c r="B1769" s="5">
        <v>6302010</v>
      </c>
      <c r="C1769" s="11" t="s">
        <v>1700</v>
      </c>
      <c r="D1769" s="7">
        <v>0</v>
      </c>
      <c r="E1769" s="7">
        <v>210000</v>
      </c>
      <c r="F1769" s="7">
        <v>0</v>
      </c>
      <c r="G1769" s="8">
        <f t="shared" si="52"/>
        <v>210000</v>
      </c>
      <c r="H1769" s="9">
        <f t="shared" si="53"/>
        <v>210000</v>
      </c>
    </row>
    <row r="1770" spans="1:8" ht="16" x14ac:dyDescent="0.2">
      <c r="A1770" s="10">
        <v>9311120</v>
      </c>
      <c r="B1770" s="5">
        <v>6302020</v>
      </c>
      <c r="C1770" s="11" t="s">
        <v>1701</v>
      </c>
      <c r="D1770" s="7">
        <v>0</v>
      </c>
      <c r="E1770" s="7">
        <v>0</v>
      </c>
      <c r="F1770" s="7">
        <v>0</v>
      </c>
      <c r="G1770" s="8">
        <f t="shared" si="52"/>
        <v>0</v>
      </c>
      <c r="H1770" s="9">
        <f t="shared" si="53"/>
        <v>0</v>
      </c>
    </row>
    <row r="1771" spans="1:8" ht="16" x14ac:dyDescent="0.2">
      <c r="A1771" s="10">
        <v>9311130</v>
      </c>
      <c r="B1771" s="5">
        <v>6302030</v>
      </c>
      <c r="C1771" s="11" t="s">
        <v>1702</v>
      </c>
      <c r="D1771" s="7">
        <v>0</v>
      </c>
      <c r="E1771" s="7">
        <v>966400</v>
      </c>
      <c r="F1771" s="7">
        <v>0</v>
      </c>
      <c r="G1771" s="8">
        <f t="shared" si="52"/>
        <v>966400</v>
      </c>
      <c r="H1771" s="9">
        <f t="shared" si="53"/>
        <v>966400</v>
      </c>
    </row>
    <row r="1772" spans="1:8" ht="16" x14ac:dyDescent="0.2">
      <c r="A1772" s="10">
        <v>9311140</v>
      </c>
      <c r="B1772" s="5">
        <v>6302040</v>
      </c>
      <c r="C1772" s="11" t="s">
        <v>1703</v>
      </c>
      <c r="D1772" s="7">
        <v>0</v>
      </c>
      <c r="E1772" s="7">
        <v>1286970</v>
      </c>
      <c r="F1772" s="7">
        <v>0</v>
      </c>
      <c r="G1772" s="8">
        <f t="shared" si="52"/>
        <v>1286970</v>
      </c>
      <c r="H1772" s="9">
        <f t="shared" si="53"/>
        <v>1286970</v>
      </c>
    </row>
    <row r="1773" spans="1:8" ht="16" x14ac:dyDescent="0.2">
      <c r="A1773" s="10">
        <v>9311200</v>
      </c>
      <c r="B1773" s="5">
        <v>6302200</v>
      </c>
      <c r="C1773" s="11" t="s">
        <v>1704</v>
      </c>
      <c r="D1773" s="7">
        <v>0</v>
      </c>
      <c r="E1773" s="7">
        <v>135000</v>
      </c>
      <c r="F1773" s="7">
        <v>0</v>
      </c>
      <c r="G1773" s="8">
        <f t="shared" si="52"/>
        <v>135000</v>
      </c>
      <c r="H1773" s="9">
        <f t="shared" si="53"/>
        <v>135000</v>
      </c>
    </row>
    <row r="1774" spans="1:8" ht="16" x14ac:dyDescent="0.2">
      <c r="A1774" s="10">
        <v>9311300</v>
      </c>
      <c r="B1774" s="5">
        <v>6302300</v>
      </c>
      <c r="C1774" s="11" t="s">
        <v>1705</v>
      </c>
      <c r="D1774" s="7">
        <v>0</v>
      </c>
      <c r="E1774" s="7">
        <v>0</v>
      </c>
      <c r="F1774" s="7">
        <v>0</v>
      </c>
      <c r="G1774" s="8">
        <f t="shared" si="52"/>
        <v>0</v>
      </c>
      <c r="H1774" s="9">
        <f t="shared" si="53"/>
        <v>0</v>
      </c>
    </row>
    <row r="1775" spans="1:8" ht="16" x14ac:dyDescent="0.2">
      <c r="A1775" s="10">
        <v>9311400</v>
      </c>
      <c r="B1775" s="5">
        <v>6302400</v>
      </c>
      <c r="C1775" s="11" t="s">
        <v>1706</v>
      </c>
      <c r="D1775" s="7">
        <v>0</v>
      </c>
      <c r="E1775" s="7">
        <v>5430000</v>
      </c>
      <c r="F1775" s="7">
        <v>0</v>
      </c>
      <c r="G1775" s="8">
        <f t="shared" si="52"/>
        <v>5430000</v>
      </c>
      <c r="H1775" s="9">
        <f t="shared" si="53"/>
        <v>5430000</v>
      </c>
    </row>
    <row r="1776" spans="1:8" ht="16" x14ac:dyDescent="0.2">
      <c r="A1776" s="10">
        <v>9312000</v>
      </c>
      <c r="B1776" s="5">
        <v>6306200</v>
      </c>
      <c r="C1776" s="11" t="s">
        <v>1707</v>
      </c>
      <c r="D1776" s="7">
        <v>0</v>
      </c>
      <c r="E1776" s="7">
        <v>4194305</v>
      </c>
      <c r="F1776" s="7">
        <v>0</v>
      </c>
      <c r="G1776" s="8">
        <f t="shared" si="52"/>
        <v>4194305</v>
      </c>
      <c r="H1776" s="9">
        <f t="shared" si="53"/>
        <v>4194305</v>
      </c>
    </row>
    <row r="1777" spans="1:8" ht="16" x14ac:dyDescent="0.2">
      <c r="A1777" s="10">
        <v>9312100</v>
      </c>
      <c r="B1777" s="5">
        <v>6306250</v>
      </c>
      <c r="C1777" s="11" t="s">
        <v>1708</v>
      </c>
      <c r="D1777" s="7">
        <v>0</v>
      </c>
      <c r="E1777" s="7">
        <v>181853</v>
      </c>
      <c r="F1777" s="7">
        <v>0</v>
      </c>
      <c r="G1777" s="8">
        <f t="shared" si="52"/>
        <v>181853</v>
      </c>
      <c r="H1777" s="9">
        <f t="shared" si="53"/>
        <v>181853</v>
      </c>
    </row>
    <row r="1778" spans="1:8" ht="16" x14ac:dyDescent="0.2">
      <c r="A1778" s="10">
        <v>9312120</v>
      </c>
      <c r="B1778" s="5">
        <v>6306350</v>
      </c>
      <c r="C1778" s="11" t="s">
        <v>1709</v>
      </c>
      <c r="D1778" s="7">
        <v>0</v>
      </c>
      <c r="E1778" s="7">
        <v>449358</v>
      </c>
      <c r="F1778" s="7">
        <v>0</v>
      </c>
      <c r="G1778" s="8">
        <f t="shared" si="52"/>
        <v>449358</v>
      </c>
      <c r="H1778" s="9">
        <f t="shared" si="53"/>
        <v>449358</v>
      </c>
    </row>
    <row r="1779" spans="1:8" ht="16" x14ac:dyDescent="0.2">
      <c r="A1779" s="10">
        <v>9312300</v>
      </c>
      <c r="B1779" s="5">
        <v>6306450</v>
      </c>
      <c r="C1779" s="11" t="s">
        <v>1710</v>
      </c>
      <c r="D1779" s="7">
        <v>0</v>
      </c>
      <c r="E1779" s="7">
        <v>405417</v>
      </c>
      <c r="F1779" s="7">
        <v>0</v>
      </c>
      <c r="G1779" s="8">
        <f t="shared" si="52"/>
        <v>405417</v>
      </c>
      <c r="H1779" s="9">
        <f t="shared" si="53"/>
        <v>405417</v>
      </c>
    </row>
    <row r="1780" spans="1:8" ht="16" x14ac:dyDescent="0.2">
      <c r="A1780" s="10">
        <v>9312400</v>
      </c>
      <c r="B1780" s="5">
        <v>6306550</v>
      </c>
      <c r="C1780" s="11" t="s">
        <v>1711</v>
      </c>
      <c r="D1780" s="7">
        <v>0</v>
      </c>
      <c r="E1780" s="7">
        <v>210207</v>
      </c>
      <c r="F1780" s="7">
        <v>0</v>
      </c>
      <c r="G1780" s="8">
        <f t="shared" si="52"/>
        <v>210207</v>
      </c>
      <c r="H1780" s="9">
        <f t="shared" si="53"/>
        <v>210207</v>
      </c>
    </row>
    <row r="1781" spans="1:8" ht="16" x14ac:dyDescent="0.2">
      <c r="A1781" s="10">
        <v>9312500</v>
      </c>
      <c r="B1781" s="5">
        <v>6306650</v>
      </c>
      <c r="C1781" s="11" t="s">
        <v>1712</v>
      </c>
      <c r="D1781" s="7">
        <v>0</v>
      </c>
      <c r="E1781" s="7">
        <v>462709</v>
      </c>
      <c r="F1781" s="7">
        <v>0</v>
      </c>
      <c r="G1781" s="8">
        <f t="shared" si="52"/>
        <v>462709</v>
      </c>
      <c r="H1781" s="9">
        <f t="shared" si="53"/>
        <v>462709</v>
      </c>
    </row>
    <row r="1782" spans="1:8" ht="16" x14ac:dyDescent="0.2">
      <c r="A1782" s="10">
        <v>9312600</v>
      </c>
      <c r="B1782" s="5">
        <v>6306750</v>
      </c>
      <c r="C1782" s="11" t="s">
        <v>1713</v>
      </c>
      <c r="D1782" s="7">
        <v>0</v>
      </c>
      <c r="E1782" s="7">
        <v>222941</v>
      </c>
      <c r="F1782" s="7">
        <v>0</v>
      </c>
      <c r="G1782" s="8">
        <f t="shared" ref="G1782:G1846" si="54">E1782-F1782</f>
        <v>222941</v>
      </c>
      <c r="H1782" s="9">
        <f t="shared" ref="H1782:H1846" si="55">D1782+G1782</f>
        <v>222941</v>
      </c>
    </row>
    <row r="1783" spans="1:8" ht="16" x14ac:dyDescent="0.2">
      <c r="A1783" s="10">
        <v>9312700</v>
      </c>
      <c r="B1783" s="5">
        <v>6306850</v>
      </c>
      <c r="C1783" s="11" t="s">
        <v>1714</v>
      </c>
      <c r="D1783" s="7">
        <v>0</v>
      </c>
      <c r="E1783" s="7">
        <v>269555</v>
      </c>
      <c r="F1783" s="7">
        <v>0</v>
      </c>
      <c r="G1783" s="8">
        <f t="shared" si="54"/>
        <v>269555</v>
      </c>
      <c r="H1783" s="9">
        <f t="shared" si="55"/>
        <v>269555</v>
      </c>
    </row>
    <row r="1784" spans="1:8" ht="16" x14ac:dyDescent="0.2">
      <c r="A1784" s="10">
        <v>9312800</v>
      </c>
      <c r="B1784" s="5">
        <v>6306950</v>
      </c>
      <c r="C1784" s="11" t="s">
        <v>1715</v>
      </c>
      <c r="D1784" s="7">
        <v>0</v>
      </c>
      <c r="E1784" s="7">
        <v>197891</v>
      </c>
      <c r="F1784" s="7">
        <v>0</v>
      </c>
      <c r="G1784" s="8">
        <f t="shared" si="54"/>
        <v>197891</v>
      </c>
      <c r="H1784" s="9">
        <f t="shared" si="55"/>
        <v>197891</v>
      </c>
    </row>
    <row r="1785" spans="1:8" ht="16" x14ac:dyDescent="0.2">
      <c r="A1785" s="10">
        <v>9312900</v>
      </c>
      <c r="B1785" s="5">
        <v>6306951</v>
      </c>
      <c r="C1785" s="11" t="s">
        <v>1716</v>
      </c>
      <c r="D1785" s="7">
        <v>0</v>
      </c>
      <c r="E1785" s="7">
        <v>319697</v>
      </c>
      <c r="F1785" s="7">
        <v>0</v>
      </c>
      <c r="G1785" s="8">
        <f t="shared" si="54"/>
        <v>319697</v>
      </c>
      <c r="H1785" s="9">
        <f t="shared" si="55"/>
        <v>319697</v>
      </c>
    </row>
    <row r="1786" spans="1:8" ht="16" x14ac:dyDescent="0.2">
      <c r="A1786" s="10">
        <v>9320000</v>
      </c>
      <c r="B1786" s="5">
        <v>6340000</v>
      </c>
      <c r="C1786" s="11" t="s">
        <v>1717</v>
      </c>
      <c r="D1786" s="7">
        <v>0</v>
      </c>
      <c r="E1786" s="7">
        <v>40589105</v>
      </c>
      <c r="F1786" s="7">
        <v>19500000</v>
      </c>
      <c r="G1786" s="8">
        <f t="shared" si="54"/>
        <v>21089105</v>
      </c>
      <c r="H1786" s="9">
        <f t="shared" si="55"/>
        <v>21089105</v>
      </c>
    </row>
    <row r="1787" spans="1:8" ht="16" x14ac:dyDescent="0.2">
      <c r="A1787" s="10">
        <v>9320100</v>
      </c>
      <c r="B1787" s="5">
        <v>6340001</v>
      </c>
      <c r="C1787" s="11" t="s">
        <v>1718</v>
      </c>
      <c r="D1787" s="7">
        <v>0</v>
      </c>
      <c r="E1787" s="7">
        <v>3100415</v>
      </c>
      <c r="F1787" s="7">
        <v>2153300</v>
      </c>
      <c r="G1787" s="8">
        <f t="shared" si="54"/>
        <v>947115</v>
      </c>
      <c r="H1787" s="9">
        <f t="shared" si="55"/>
        <v>947115</v>
      </c>
    </row>
    <row r="1788" spans="1:8" ht="16" x14ac:dyDescent="0.2">
      <c r="A1788" s="10">
        <v>9320110</v>
      </c>
      <c r="B1788" s="5">
        <v>6340002</v>
      </c>
      <c r="C1788" s="11" t="s">
        <v>1719</v>
      </c>
      <c r="D1788" s="7">
        <v>0</v>
      </c>
      <c r="E1788" s="7">
        <v>3339357</v>
      </c>
      <c r="F1788" s="7">
        <v>2229760</v>
      </c>
      <c r="G1788" s="8">
        <f t="shared" si="54"/>
        <v>1109597</v>
      </c>
      <c r="H1788" s="9">
        <f t="shared" si="55"/>
        <v>1109597</v>
      </c>
    </row>
    <row r="1789" spans="1:8" ht="16" x14ac:dyDescent="0.2">
      <c r="A1789" s="10">
        <v>9320120</v>
      </c>
      <c r="B1789" s="5">
        <v>6340003</v>
      </c>
      <c r="C1789" s="11" t="s">
        <v>1720</v>
      </c>
      <c r="D1789" s="7">
        <v>0</v>
      </c>
      <c r="E1789" s="7">
        <v>4117496</v>
      </c>
      <c r="F1789" s="7">
        <v>2312890</v>
      </c>
      <c r="G1789" s="8">
        <f t="shared" si="54"/>
        <v>1804606</v>
      </c>
      <c r="H1789" s="9">
        <f t="shared" si="55"/>
        <v>1804606</v>
      </c>
    </row>
    <row r="1790" spans="1:8" ht="16" x14ac:dyDescent="0.2">
      <c r="A1790" s="10">
        <v>9320130</v>
      </c>
      <c r="B1790" s="5">
        <v>6340004</v>
      </c>
      <c r="C1790" s="11" t="s">
        <v>1721</v>
      </c>
      <c r="D1790" s="7">
        <v>0</v>
      </c>
      <c r="E1790" s="7">
        <v>7189146</v>
      </c>
      <c r="F1790" s="7">
        <v>3850000</v>
      </c>
      <c r="G1790" s="8">
        <f t="shared" si="54"/>
        <v>3339146</v>
      </c>
      <c r="H1790" s="9">
        <f t="shared" si="55"/>
        <v>3339146</v>
      </c>
    </row>
    <row r="1791" spans="1:8" ht="16" x14ac:dyDescent="0.2">
      <c r="A1791" s="10">
        <v>9320140</v>
      </c>
      <c r="B1791" s="5">
        <v>6340015</v>
      </c>
      <c r="C1791" s="11" t="s">
        <v>1722</v>
      </c>
      <c r="D1791" s="7">
        <v>0</v>
      </c>
      <c r="E1791" s="7">
        <v>0</v>
      </c>
      <c r="F1791" s="7">
        <v>0</v>
      </c>
      <c r="G1791" s="8">
        <f t="shared" si="54"/>
        <v>0</v>
      </c>
      <c r="H1791" s="9">
        <f t="shared" si="55"/>
        <v>0</v>
      </c>
    </row>
    <row r="1792" spans="1:8" ht="16" x14ac:dyDescent="0.2">
      <c r="A1792" s="10">
        <v>9320200</v>
      </c>
      <c r="B1792" s="5">
        <v>6340005</v>
      </c>
      <c r="C1792" s="11" t="s">
        <v>1723</v>
      </c>
      <c r="D1792" s="7">
        <v>0</v>
      </c>
      <c r="E1792" s="7">
        <v>3019500</v>
      </c>
      <c r="F1792" s="7">
        <v>1907000</v>
      </c>
      <c r="G1792" s="8">
        <f t="shared" si="54"/>
        <v>1112500</v>
      </c>
      <c r="H1792" s="9">
        <f t="shared" si="55"/>
        <v>1112500</v>
      </c>
    </row>
    <row r="1793" spans="1:8" ht="16" x14ac:dyDescent="0.2">
      <c r="A1793" s="10">
        <v>9320300</v>
      </c>
      <c r="B1793" s="5">
        <v>6340006</v>
      </c>
      <c r="C1793" s="11" t="s">
        <v>1724</v>
      </c>
      <c r="D1793" s="7">
        <v>0</v>
      </c>
      <c r="E1793" s="7">
        <v>0</v>
      </c>
      <c r="F1793" s="7">
        <v>0</v>
      </c>
      <c r="G1793" s="8">
        <f t="shared" si="54"/>
        <v>0</v>
      </c>
      <c r="H1793" s="9">
        <f t="shared" si="55"/>
        <v>0</v>
      </c>
    </row>
    <row r="1794" spans="1:8" ht="16" x14ac:dyDescent="0.2">
      <c r="A1794" s="10">
        <v>9320400</v>
      </c>
      <c r="B1794" s="5">
        <v>6340007</v>
      </c>
      <c r="C1794" s="11" t="s">
        <v>1725</v>
      </c>
      <c r="D1794" s="7">
        <v>0</v>
      </c>
      <c r="E1794" s="7">
        <v>0</v>
      </c>
      <c r="F1794" s="7">
        <v>0</v>
      </c>
      <c r="G1794" s="8">
        <f t="shared" si="54"/>
        <v>0</v>
      </c>
      <c r="H1794" s="9">
        <f t="shared" si="55"/>
        <v>0</v>
      </c>
    </row>
    <row r="1795" spans="1:8" ht="16" x14ac:dyDescent="0.2">
      <c r="A1795" s="10">
        <v>9320500</v>
      </c>
      <c r="B1795" s="5">
        <v>6340008</v>
      </c>
      <c r="C1795" s="11" t="s">
        <v>1726</v>
      </c>
      <c r="D1795" s="7">
        <v>0</v>
      </c>
      <c r="E1795" s="7">
        <v>3594463</v>
      </c>
      <c r="F1795" s="7">
        <v>1800000</v>
      </c>
      <c r="G1795" s="8">
        <f t="shared" si="54"/>
        <v>1794463</v>
      </c>
      <c r="H1795" s="9">
        <f t="shared" si="55"/>
        <v>1794463</v>
      </c>
    </row>
    <row r="1796" spans="1:8" ht="16" x14ac:dyDescent="0.2">
      <c r="A1796" s="10">
        <v>9320600</v>
      </c>
      <c r="B1796" s="5">
        <v>6340009</v>
      </c>
      <c r="C1796" s="11" t="s">
        <v>1727</v>
      </c>
      <c r="D1796" s="7">
        <v>0</v>
      </c>
      <c r="E1796" s="7">
        <v>488237</v>
      </c>
      <c r="F1796" s="7">
        <v>175000</v>
      </c>
      <c r="G1796" s="8">
        <f t="shared" si="54"/>
        <v>313237</v>
      </c>
      <c r="H1796" s="9">
        <f t="shared" si="55"/>
        <v>313237</v>
      </c>
    </row>
    <row r="1797" spans="1:8" ht="16" x14ac:dyDescent="0.2">
      <c r="A1797" s="10">
        <v>9320700</v>
      </c>
      <c r="B1797" s="5">
        <v>6340010</v>
      </c>
      <c r="C1797" s="11" t="s">
        <v>1728</v>
      </c>
      <c r="D1797" s="7">
        <v>0</v>
      </c>
      <c r="E1797" s="7">
        <v>3722650</v>
      </c>
      <c r="F1797" s="7">
        <v>2030000</v>
      </c>
      <c r="G1797" s="8">
        <f t="shared" si="54"/>
        <v>1692650</v>
      </c>
      <c r="H1797" s="9">
        <f t="shared" si="55"/>
        <v>1692650</v>
      </c>
    </row>
    <row r="1798" spans="1:8" ht="16" x14ac:dyDescent="0.2">
      <c r="A1798" s="10">
        <v>9320800</v>
      </c>
      <c r="B1798" s="5">
        <v>6340011</v>
      </c>
      <c r="C1798" s="11" t="s">
        <v>1729</v>
      </c>
      <c r="D1798" s="7">
        <v>0</v>
      </c>
      <c r="E1798" s="7">
        <v>5098764</v>
      </c>
      <c r="F1798" s="7">
        <v>3017540</v>
      </c>
      <c r="G1798" s="8">
        <f t="shared" si="54"/>
        <v>2081224</v>
      </c>
      <c r="H1798" s="9">
        <f t="shared" si="55"/>
        <v>2081224</v>
      </c>
    </row>
    <row r="1799" spans="1:8" ht="16" x14ac:dyDescent="0.2">
      <c r="A1799" s="10">
        <v>9320900</v>
      </c>
      <c r="B1799" s="5">
        <v>6340012</v>
      </c>
      <c r="C1799" s="11" t="s">
        <v>1730</v>
      </c>
      <c r="D1799" s="7">
        <v>0</v>
      </c>
      <c r="E1799" s="7">
        <v>4420389</v>
      </c>
      <c r="F1799" s="7">
        <v>2500000</v>
      </c>
      <c r="G1799" s="8">
        <f t="shared" si="54"/>
        <v>1920389</v>
      </c>
      <c r="H1799" s="9">
        <f t="shared" si="55"/>
        <v>1920389</v>
      </c>
    </row>
    <row r="1800" spans="1:8" ht="16" x14ac:dyDescent="0.2">
      <c r="A1800" s="10">
        <v>9320901</v>
      </c>
      <c r="B1800" s="5">
        <v>6340901</v>
      </c>
      <c r="C1800" s="11" t="s">
        <v>1731</v>
      </c>
      <c r="D1800" s="7">
        <v>0</v>
      </c>
      <c r="E1800" s="7">
        <v>0</v>
      </c>
      <c r="F1800" s="7">
        <v>0</v>
      </c>
      <c r="G1800" s="8">
        <f t="shared" si="54"/>
        <v>0</v>
      </c>
      <c r="H1800" s="9">
        <f t="shared" si="55"/>
        <v>0</v>
      </c>
    </row>
    <row r="1801" spans="1:8" ht="16" x14ac:dyDescent="0.2">
      <c r="A1801" s="10">
        <v>9320902</v>
      </c>
      <c r="B1801" s="5">
        <v>6340902</v>
      </c>
      <c r="C1801" s="11" t="s">
        <v>1732</v>
      </c>
      <c r="D1801" s="7">
        <v>0</v>
      </c>
      <c r="E1801" s="7">
        <v>4626408</v>
      </c>
      <c r="F1801" s="7">
        <v>2468205</v>
      </c>
      <c r="G1801" s="8">
        <f t="shared" si="54"/>
        <v>2158203</v>
      </c>
      <c r="H1801" s="9">
        <f t="shared" si="55"/>
        <v>2158203</v>
      </c>
    </row>
    <row r="1802" spans="1:8" ht="16" x14ac:dyDescent="0.2">
      <c r="A1802" s="10">
        <v>9320903</v>
      </c>
      <c r="B1802" s="5">
        <v>6340903</v>
      </c>
      <c r="C1802" s="11" t="s">
        <v>1733</v>
      </c>
      <c r="D1802" s="7">
        <v>0</v>
      </c>
      <c r="E1802" s="7">
        <v>0</v>
      </c>
      <c r="F1802" s="7">
        <v>0</v>
      </c>
      <c r="G1802" s="8">
        <f t="shared" si="54"/>
        <v>0</v>
      </c>
      <c r="H1802" s="9">
        <f t="shared" si="55"/>
        <v>0</v>
      </c>
    </row>
    <row r="1803" spans="1:8" ht="16" x14ac:dyDescent="0.2">
      <c r="A1803" s="10">
        <v>9320904</v>
      </c>
      <c r="B1803" s="5">
        <v>6340904</v>
      </c>
      <c r="C1803" s="11" t="s">
        <v>1734</v>
      </c>
      <c r="D1803" s="7">
        <v>0</v>
      </c>
      <c r="E1803" s="7">
        <v>3504360</v>
      </c>
      <c r="F1803" s="7">
        <v>1525500</v>
      </c>
      <c r="G1803" s="8">
        <f t="shared" si="54"/>
        <v>1978860</v>
      </c>
      <c r="H1803" s="9">
        <f t="shared" si="55"/>
        <v>1978860</v>
      </c>
    </row>
    <row r="1804" spans="1:8" ht="16" x14ac:dyDescent="0.2">
      <c r="A1804" s="10">
        <v>9320905</v>
      </c>
      <c r="B1804" s="5">
        <v>6340905</v>
      </c>
      <c r="C1804" s="11" t="s">
        <v>1735</v>
      </c>
      <c r="D1804" s="7">
        <v>0</v>
      </c>
      <c r="E1804" s="7">
        <v>22709</v>
      </c>
      <c r="F1804" s="7">
        <v>22709</v>
      </c>
      <c r="G1804" s="8">
        <f t="shared" si="54"/>
        <v>0</v>
      </c>
      <c r="H1804" s="9">
        <f t="shared" si="55"/>
        <v>0</v>
      </c>
    </row>
    <row r="1805" spans="1:8" ht="16" x14ac:dyDescent="0.2">
      <c r="A1805" s="10">
        <v>9321000</v>
      </c>
      <c r="B1805" s="5">
        <v>6340013</v>
      </c>
      <c r="C1805" s="11" t="s">
        <v>1736</v>
      </c>
      <c r="D1805" s="7">
        <v>0</v>
      </c>
      <c r="E1805" s="7">
        <v>22200385</v>
      </c>
      <c r="F1805" s="7">
        <v>9600000</v>
      </c>
      <c r="G1805" s="8">
        <f t="shared" si="54"/>
        <v>12600385</v>
      </c>
      <c r="H1805" s="9">
        <f t="shared" si="55"/>
        <v>12600385</v>
      </c>
    </row>
    <row r="1806" spans="1:8" ht="16" x14ac:dyDescent="0.2">
      <c r="A1806" s="10">
        <v>9321100</v>
      </c>
      <c r="B1806" s="5">
        <v>6340014</v>
      </c>
      <c r="C1806" s="11" t="s">
        <v>1737</v>
      </c>
      <c r="D1806" s="7">
        <v>0</v>
      </c>
      <c r="E1806" s="7">
        <v>0</v>
      </c>
      <c r="F1806" s="7">
        <v>0</v>
      </c>
      <c r="G1806" s="8">
        <f t="shared" si="54"/>
        <v>0</v>
      </c>
      <c r="H1806" s="9">
        <f t="shared" si="55"/>
        <v>0</v>
      </c>
    </row>
    <row r="1807" spans="1:8" ht="16" x14ac:dyDescent="0.2">
      <c r="A1807" s="10">
        <v>9322000</v>
      </c>
      <c r="B1807" s="5">
        <v>6341000</v>
      </c>
      <c r="C1807" s="11" t="s">
        <v>1738</v>
      </c>
      <c r="D1807" s="7">
        <v>0</v>
      </c>
      <c r="E1807" s="7">
        <v>65705</v>
      </c>
      <c r="F1807" s="7">
        <v>45000</v>
      </c>
      <c r="G1807" s="8">
        <f t="shared" si="54"/>
        <v>20705</v>
      </c>
      <c r="H1807" s="9">
        <f t="shared" si="55"/>
        <v>20705</v>
      </c>
    </row>
    <row r="1808" spans="1:8" ht="16" x14ac:dyDescent="0.2">
      <c r="A1808" s="10">
        <v>9322010</v>
      </c>
      <c r="B1808" s="5">
        <v>6341010</v>
      </c>
      <c r="C1808" s="11" t="s">
        <v>1739</v>
      </c>
      <c r="D1808" s="7">
        <v>0</v>
      </c>
      <c r="E1808" s="7">
        <v>3143813</v>
      </c>
      <c r="F1808" s="7">
        <v>1509880</v>
      </c>
      <c r="G1808" s="8">
        <f t="shared" si="54"/>
        <v>1633933</v>
      </c>
      <c r="H1808" s="9">
        <f t="shared" si="55"/>
        <v>1633933</v>
      </c>
    </row>
    <row r="1809" spans="1:8" ht="16" x14ac:dyDescent="0.2">
      <c r="A1809" s="10">
        <v>9322020</v>
      </c>
      <c r="B1809" s="5">
        <v>6341020</v>
      </c>
      <c r="C1809" s="11" t="s">
        <v>1740</v>
      </c>
      <c r="D1809" s="7">
        <v>0</v>
      </c>
      <c r="E1809" s="7">
        <v>0</v>
      </c>
      <c r="F1809" s="7">
        <v>0</v>
      </c>
      <c r="G1809" s="8">
        <f t="shared" si="54"/>
        <v>0</v>
      </c>
      <c r="H1809" s="9">
        <f t="shared" si="55"/>
        <v>0</v>
      </c>
    </row>
    <row r="1810" spans="1:8" ht="16" x14ac:dyDescent="0.2">
      <c r="A1810" s="10">
        <v>9322025</v>
      </c>
      <c r="B1810" s="5">
        <v>6341025</v>
      </c>
      <c r="C1810" s="11" t="s">
        <v>1741</v>
      </c>
      <c r="D1810" s="7">
        <v>0</v>
      </c>
      <c r="E1810" s="7">
        <v>0</v>
      </c>
      <c r="F1810" s="7">
        <v>0</v>
      </c>
      <c r="G1810" s="8">
        <f t="shared" si="54"/>
        <v>0</v>
      </c>
      <c r="H1810" s="9">
        <f t="shared" si="55"/>
        <v>0</v>
      </c>
    </row>
    <row r="1811" spans="1:8" ht="16" x14ac:dyDescent="0.2">
      <c r="A1811" s="10">
        <v>9322030</v>
      </c>
      <c r="B1811" s="5">
        <v>6341030</v>
      </c>
      <c r="C1811" s="11" t="s">
        <v>1742</v>
      </c>
      <c r="D1811" s="7">
        <v>0</v>
      </c>
      <c r="E1811" s="7">
        <v>76914</v>
      </c>
      <c r="F1811" s="7">
        <v>50777</v>
      </c>
      <c r="G1811" s="8">
        <f t="shared" si="54"/>
        <v>26137</v>
      </c>
      <c r="H1811" s="9">
        <f t="shared" si="55"/>
        <v>26137</v>
      </c>
    </row>
    <row r="1812" spans="1:8" ht="16" x14ac:dyDescent="0.2">
      <c r="A1812" s="10">
        <v>9322040</v>
      </c>
      <c r="B1812" s="5">
        <v>6341040</v>
      </c>
      <c r="C1812" s="11" t="s">
        <v>1743</v>
      </c>
      <c r="D1812" s="7">
        <v>0</v>
      </c>
      <c r="E1812" s="7">
        <v>47253</v>
      </c>
      <c r="F1812" s="7">
        <v>40000</v>
      </c>
      <c r="G1812" s="8">
        <f t="shared" si="54"/>
        <v>7253</v>
      </c>
      <c r="H1812" s="9">
        <f t="shared" si="55"/>
        <v>7253</v>
      </c>
    </row>
    <row r="1813" spans="1:8" ht="16" x14ac:dyDescent="0.2">
      <c r="A1813" s="10">
        <v>9322050</v>
      </c>
      <c r="B1813" s="5">
        <v>6341050</v>
      </c>
      <c r="C1813" s="11" t="s">
        <v>1744</v>
      </c>
      <c r="D1813" s="7">
        <v>0</v>
      </c>
      <c r="E1813" s="7">
        <v>61035</v>
      </c>
      <c r="F1813" s="7">
        <v>45000</v>
      </c>
      <c r="G1813" s="8">
        <f t="shared" si="54"/>
        <v>16035</v>
      </c>
      <c r="H1813" s="9">
        <f t="shared" si="55"/>
        <v>16035</v>
      </c>
    </row>
    <row r="1814" spans="1:8" ht="16" x14ac:dyDescent="0.2">
      <c r="A1814" s="10">
        <v>9322060</v>
      </c>
      <c r="B1814" s="5">
        <v>6341060</v>
      </c>
      <c r="C1814" s="11" t="s">
        <v>1745</v>
      </c>
      <c r="D1814" s="7">
        <v>0</v>
      </c>
      <c r="E1814" s="7">
        <v>108751</v>
      </c>
      <c r="F1814" s="7">
        <v>110000</v>
      </c>
      <c r="G1814" s="8">
        <f t="shared" si="54"/>
        <v>-1249</v>
      </c>
      <c r="H1814" s="9">
        <f t="shared" si="55"/>
        <v>-1249</v>
      </c>
    </row>
    <row r="1815" spans="1:8" ht="16" x14ac:dyDescent="0.2">
      <c r="A1815" s="10">
        <v>9322065</v>
      </c>
      <c r="B1815" s="5">
        <v>6341065</v>
      </c>
      <c r="C1815" s="11" t="s">
        <v>754</v>
      </c>
      <c r="D1815" s="7">
        <v>0</v>
      </c>
      <c r="E1815" s="7">
        <v>113655</v>
      </c>
      <c r="F1815" s="7">
        <v>80000</v>
      </c>
      <c r="G1815" s="8">
        <f t="shared" si="54"/>
        <v>33655</v>
      </c>
      <c r="H1815" s="9">
        <f t="shared" si="55"/>
        <v>33655</v>
      </c>
    </row>
    <row r="1816" spans="1:8" ht="16" x14ac:dyDescent="0.2">
      <c r="A1816" s="10">
        <v>9322070</v>
      </c>
      <c r="B1816" s="5">
        <v>6341070</v>
      </c>
      <c r="C1816" s="11" t="s">
        <v>1746</v>
      </c>
      <c r="D1816" s="7">
        <v>0</v>
      </c>
      <c r="E1816" s="7">
        <v>63847</v>
      </c>
      <c r="F1816" s="7">
        <v>40000</v>
      </c>
      <c r="G1816" s="8">
        <f t="shared" si="54"/>
        <v>23847</v>
      </c>
      <c r="H1816" s="9">
        <f t="shared" si="55"/>
        <v>23847</v>
      </c>
    </row>
    <row r="1817" spans="1:8" ht="16" x14ac:dyDescent="0.2">
      <c r="A1817" s="10">
        <v>9322075</v>
      </c>
      <c r="B1817" s="5">
        <v>6341075</v>
      </c>
      <c r="C1817" s="11" t="s">
        <v>1747</v>
      </c>
      <c r="D1817" s="7">
        <v>0</v>
      </c>
      <c r="E1817" s="7">
        <v>1084576</v>
      </c>
      <c r="F1817" s="7">
        <v>600000</v>
      </c>
      <c r="G1817" s="8">
        <f t="shared" si="54"/>
        <v>484576</v>
      </c>
      <c r="H1817" s="9">
        <f t="shared" si="55"/>
        <v>484576</v>
      </c>
    </row>
    <row r="1818" spans="1:8" ht="16" x14ac:dyDescent="0.2">
      <c r="A1818" s="10">
        <v>9322080</v>
      </c>
      <c r="B1818" s="5">
        <v>6341080</v>
      </c>
      <c r="C1818" s="11" t="s">
        <v>1748</v>
      </c>
      <c r="D1818" s="7">
        <v>0</v>
      </c>
      <c r="E1818" s="7">
        <v>0</v>
      </c>
      <c r="F1818" s="7">
        <v>0</v>
      </c>
      <c r="G1818" s="8">
        <f t="shared" si="54"/>
        <v>0</v>
      </c>
      <c r="H1818" s="9">
        <f t="shared" si="55"/>
        <v>0</v>
      </c>
    </row>
    <row r="1819" spans="1:8" ht="16" x14ac:dyDescent="0.2">
      <c r="A1819" s="10">
        <v>9322090</v>
      </c>
      <c r="B1819" s="5">
        <v>6341090</v>
      </c>
      <c r="C1819" s="11" t="s">
        <v>1749</v>
      </c>
      <c r="D1819" s="7">
        <v>0</v>
      </c>
      <c r="E1819" s="7">
        <v>51200</v>
      </c>
      <c r="F1819" s="7">
        <v>40000</v>
      </c>
      <c r="G1819" s="8">
        <f t="shared" si="54"/>
        <v>11200</v>
      </c>
      <c r="H1819" s="9">
        <f t="shared" si="55"/>
        <v>11200</v>
      </c>
    </row>
    <row r="1820" spans="1:8" ht="16" x14ac:dyDescent="0.2">
      <c r="A1820" s="10">
        <v>9322091</v>
      </c>
      <c r="B1820" s="5">
        <v>6341091</v>
      </c>
      <c r="C1820" s="11" t="s">
        <v>1750</v>
      </c>
      <c r="D1820" s="7">
        <v>0</v>
      </c>
      <c r="E1820" s="7">
        <v>76800</v>
      </c>
      <c r="F1820" s="7">
        <v>56000</v>
      </c>
      <c r="G1820" s="8">
        <f t="shared" si="54"/>
        <v>20800</v>
      </c>
      <c r="H1820" s="9">
        <f t="shared" si="55"/>
        <v>20800</v>
      </c>
    </row>
    <row r="1821" spans="1:8" ht="16" x14ac:dyDescent="0.2">
      <c r="A1821" s="10">
        <v>9322092</v>
      </c>
      <c r="B1821" s="5">
        <v>6341092</v>
      </c>
      <c r="C1821" s="11" t="s">
        <v>1751</v>
      </c>
      <c r="D1821" s="7">
        <v>0</v>
      </c>
      <c r="E1821" s="7">
        <v>0</v>
      </c>
      <c r="F1821" s="7">
        <v>0</v>
      </c>
      <c r="G1821" s="8">
        <f t="shared" si="54"/>
        <v>0</v>
      </c>
      <c r="H1821" s="9">
        <f t="shared" si="55"/>
        <v>0</v>
      </c>
    </row>
    <row r="1822" spans="1:8" ht="16" x14ac:dyDescent="0.2">
      <c r="A1822" s="10">
        <v>9322093</v>
      </c>
      <c r="B1822" s="5">
        <v>6341093</v>
      </c>
      <c r="C1822" s="11" t="s">
        <v>1752</v>
      </c>
      <c r="D1822" s="7">
        <v>0</v>
      </c>
      <c r="E1822" s="7">
        <v>83328</v>
      </c>
      <c r="F1822" s="7">
        <v>47230</v>
      </c>
      <c r="G1822" s="8">
        <f t="shared" si="54"/>
        <v>36098</v>
      </c>
      <c r="H1822" s="9">
        <f t="shared" si="55"/>
        <v>36098</v>
      </c>
    </row>
    <row r="1823" spans="1:8" ht="16" x14ac:dyDescent="0.2">
      <c r="A1823" s="10">
        <v>9322094</v>
      </c>
      <c r="B1823" s="5">
        <v>6341094</v>
      </c>
      <c r="C1823" s="11" t="s">
        <v>1753</v>
      </c>
      <c r="D1823" s="7">
        <v>0</v>
      </c>
      <c r="E1823" s="7">
        <v>0</v>
      </c>
      <c r="F1823" s="7">
        <v>0</v>
      </c>
      <c r="G1823" s="8">
        <f t="shared" si="54"/>
        <v>0</v>
      </c>
      <c r="H1823" s="9">
        <f t="shared" si="55"/>
        <v>0</v>
      </c>
    </row>
    <row r="1824" spans="1:8" ht="16" x14ac:dyDescent="0.2">
      <c r="A1824" s="10">
        <v>9322100</v>
      </c>
      <c r="B1824" s="5">
        <v>6341100</v>
      </c>
      <c r="C1824" s="11" t="s">
        <v>1754</v>
      </c>
      <c r="D1824" s="7">
        <v>0</v>
      </c>
      <c r="E1824" s="7">
        <v>1977000</v>
      </c>
      <c r="F1824" s="7">
        <v>137500</v>
      </c>
      <c r="G1824" s="8">
        <f t="shared" si="54"/>
        <v>1839500</v>
      </c>
      <c r="H1824" s="9">
        <f t="shared" si="55"/>
        <v>1839500</v>
      </c>
    </row>
    <row r="1825" spans="1:8" ht="16" x14ac:dyDescent="0.2">
      <c r="A1825" s="10">
        <v>9322110</v>
      </c>
      <c r="B1825" s="5">
        <v>6341200</v>
      </c>
      <c r="C1825" s="11" t="s">
        <v>1755</v>
      </c>
      <c r="D1825" s="7">
        <v>0</v>
      </c>
      <c r="E1825" s="7">
        <v>15000</v>
      </c>
      <c r="F1825" s="7">
        <v>0</v>
      </c>
      <c r="G1825" s="8">
        <f t="shared" si="54"/>
        <v>15000</v>
      </c>
      <c r="H1825" s="9">
        <f t="shared" si="55"/>
        <v>15000</v>
      </c>
    </row>
    <row r="1826" spans="1:8" ht="16" x14ac:dyDescent="0.2">
      <c r="A1826" s="10">
        <v>9330000</v>
      </c>
      <c r="B1826" s="5">
        <v>6312000</v>
      </c>
      <c r="C1826" s="11" t="s">
        <v>1756</v>
      </c>
      <c r="D1826" s="7">
        <v>0</v>
      </c>
      <c r="E1826" s="7">
        <v>46731834</v>
      </c>
      <c r="F1826" s="7">
        <v>1377000</v>
      </c>
      <c r="G1826" s="8">
        <f t="shared" si="54"/>
        <v>45354834</v>
      </c>
      <c r="H1826" s="9">
        <f t="shared" si="55"/>
        <v>45354834</v>
      </c>
    </row>
    <row r="1827" spans="1:8" ht="16" x14ac:dyDescent="0.2">
      <c r="A1827" s="10">
        <v>9330001</v>
      </c>
      <c r="B1827" s="5">
        <v>6312001</v>
      </c>
      <c r="C1827" s="11" t="s">
        <v>1757</v>
      </c>
      <c r="D1827" s="7">
        <v>0</v>
      </c>
      <c r="E1827" s="7">
        <v>4358500</v>
      </c>
      <c r="F1827" s="7">
        <v>223250</v>
      </c>
      <c r="G1827" s="8">
        <f t="shared" si="54"/>
        <v>4135250</v>
      </c>
      <c r="H1827" s="9">
        <f t="shared" si="55"/>
        <v>4135250</v>
      </c>
    </row>
    <row r="1828" spans="1:8" ht="16" x14ac:dyDescent="0.2">
      <c r="A1828" s="10">
        <v>9330010</v>
      </c>
      <c r="B1828" s="5">
        <v>6312101</v>
      </c>
      <c r="C1828" s="11" t="s">
        <v>1758</v>
      </c>
      <c r="D1828" s="7">
        <v>0</v>
      </c>
      <c r="E1828" s="7">
        <v>700918</v>
      </c>
      <c r="F1828" s="7">
        <v>0</v>
      </c>
      <c r="G1828" s="8">
        <f t="shared" si="54"/>
        <v>700918</v>
      </c>
      <c r="H1828" s="9">
        <f t="shared" si="55"/>
        <v>700918</v>
      </c>
    </row>
    <row r="1829" spans="1:8" ht="16" x14ac:dyDescent="0.2">
      <c r="A1829" s="10">
        <v>9330020</v>
      </c>
      <c r="B1829" s="5">
        <v>6312102</v>
      </c>
      <c r="C1829" s="11" t="s">
        <v>1759</v>
      </c>
      <c r="D1829" s="7">
        <v>0</v>
      </c>
      <c r="E1829" s="7">
        <v>668700</v>
      </c>
      <c r="F1829" s="7">
        <v>60000</v>
      </c>
      <c r="G1829" s="8">
        <f t="shared" si="54"/>
        <v>608700</v>
      </c>
      <c r="H1829" s="9">
        <f t="shared" si="55"/>
        <v>608700</v>
      </c>
    </row>
    <row r="1830" spans="1:8" ht="16" x14ac:dyDescent="0.2">
      <c r="A1830" s="10">
        <v>9330030</v>
      </c>
      <c r="B1830" s="5">
        <v>6312103</v>
      </c>
      <c r="C1830" s="11" t="s">
        <v>1760</v>
      </c>
      <c r="D1830" s="7">
        <v>0</v>
      </c>
      <c r="E1830" s="7">
        <v>2162198</v>
      </c>
      <c r="F1830" s="7">
        <v>345000</v>
      </c>
      <c r="G1830" s="8">
        <f t="shared" si="54"/>
        <v>1817198</v>
      </c>
      <c r="H1830" s="9">
        <f t="shared" si="55"/>
        <v>1817198</v>
      </c>
    </row>
    <row r="1831" spans="1:8" ht="16" x14ac:dyDescent="0.2">
      <c r="A1831" s="10">
        <v>9330040</v>
      </c>
      <c r="B1831" s="5">
        <v>6312104</v>
      </c>
      <c r="C1831" s="11" t="s">
        <v>1761</v>
      </c>
      <c r="D1831" s="7">
        <v>0</v>
      </c>
      <c r="E1831" s="7">
        <v>4169160</v>
      </c>
      <c r="F1831" s="7">
        <v>165000</v>
      </c>
      <c r="G1831" s="8">
        <f t="shared" si="54"/>
        <v>4004160</v>
      </c>
      <c r="H1831" s="9">
        <f t="shared" si="55"/>
        <v>4004160</v>
      </c>
    </row>
    <row r="1832" spans="1:8" ht="16" x14ac:dyDescent="0.2">
      <c r="A1832" s="10">
        <v>9330050</v>
      </c>
      <c r="B1832" s="5">
        <v>6312105</v>
      </c>
      <c r="C1832" s="11" t="s">
        <v>1762</v>
      </c>
      <c r="D1832" s="7">
        <v>0</v>
      </c>
      <c r="E1832" s="7">
        <v>6597516</v>
      </c>
      <c r="F1832" s="7">
        <v>349000</v>
      </c>
      <c r="G1832" s="8">
        <f t="shared" si="54"/>
        <v>6248516</v>
      </c>
      <c r="H1832" s="9">
        <f t="shared" si="55"/>
        <v>6248516</v>
      </c>
    </row>
    <row r="1833" spans="1:8" ht="16" x14ac:dyDescent="0.2">
      <c r="A1833" s="10">
        <v>9330060</v>
      </c>
      <c r="B1833" s="5">
        <v>6312106</v>
      </c>
      <c r="C1833" s="11" t="s">
        <v>1763</v>
      </c>
      <c r="D1833" s="7">
        <v>0</v>
      </c>
      <c r="E1833" s="7">
        <v>10843200</v>
      </c>
      <c r="F1833" s="7">
        <v>0</v>
      </c>
      <c r="G1833" s="8">
        <f t="shared" si="54"/>
        <v>10843200</v>
      </c>
      <c r="H1833" s="9">
        <f t="shared" si="55"/>
        <v>10843200</v>
      </c>
    </row>
    <row r="1834" spans="1:8" ht="16" x14ac:dyDescent="0.2">
      <c r="A1834" s="10">
        <v>9330070</v>
      </c>
      <c r="B1834" s="5">
        <v>6312107</v>
      </c>
      <c r="C1834" s="11" t="s">
        <v>1764</v>
      </c>
      <c r="D1834" s="7">
        <v>0</v>
      </c>
      <c r="E1834" s="7">
        <v>224490</v>
      </c>
      <c r="F1834" s="7">
        <v>30000</v>
      </c>
      <c r="G1834" s="8">
        <f t="shared" si="54"/>
        <v>194490</v>
      </c>
      <c r="H1834" s="9">
        <f t="shared" si="55"/>
        <v>194490</v>
      </c>
    </row>
    <row r="1835" spans="1:8" ht="16" x14ac:dyDescent="0.2">
      <c r="A1835" s="10">
        <v>9330080</v>
      </c>
      <c r="B1835" s="5">
        <v>6312108</v>
      </c>
      <c r="C1835" s="11" t="s">
        <v>1765</v>
      </c>
      <c r="D1835" s="7">
        <v>0</v>
      </c>
      <c r="E1835" s="7">
        <v>4124140</v>
      </c>
      <c r="F1835" s="7">
        <v>52000</v>
      </c>
      <c r="G1835" s="8">
        <f t="shared" si="54"/>
        <v>4072140</v>
      </c>
      <c r="H1835" s="9">
        <f t="shared" si="55"/>
        <v>4072140</v>
      </c>
    </row>
    <row r="1836" spans="1:8" ht="16" x14ac:dyDescent="0.2">
      <c r="A1836" s="10">
        <v>9330090</v>
      </c>
      <c r="B1836" s="5">
        <v>6312109</v>
      </c>
      <c r="C1836" s="11" t="s">
        <v>1766</v>
      </c>
      <c r="D1836" s="7">
        <v>0</v>
      </c>
      <c r="E1836" s="7">
        <v>3673600</v>
      </c>
      <c r="F1836" s="7">
        <v>345000</v>
      </c>
      <c r="G1836" s="8">
        <f t="shared" si="54"/>
        <v>3328600</v>
      </c>
      <c r="H1836" s="9">
        <f t="shared" si="55"/>
        <v>3328600</v>
      </c>
    </row>
    <row r="1837" spans="1:8" ht="16" x14ac:dyDescent="0.2">
      <c r="A1837" s="10">
        <v>9330091</v>
      </c>
      <c r="B1837" s="5">
        <v>6312110</v>
      </c>
      <c r="C1837" s="11" t="s">
        <v>1767</v>
      </c>
      <c r="D1837" s="7">
        <v>0</v>
      </c>
      <c r="E1837" s="7">
        <v>5536631</v>
      </c>
      <c r="F1837" s="7">
        <v>0</v>
      </c>
      <c r="G1837" s="8">
        <f t="shared" si="54"/>
        <v>5536631</v>
      </c>
      <c r="H1837" s="9">
        <f t="shared" si="55"/>
        <v>5536631</v>
      </c>
    </row>
    <row r="1838" spans="1:8" ht="16" x14ac:dyDescent="0.2">
      <c r="A1838" s="10">
        <v>9330092</v>
      </c>
      <c r="B1838" s="5">
        <v>6312120</v>
      </c>
      <c r="C1838" s="11" t="s">
        <v>1768</v>
      </c>
      <c r="D1838" s="7">
        <v>0</v>
      </c>
      <c r="E1838" s="7">
        <v>5662900</v>
      </c>
      <c r="F1838" s="7">
        <v>370000</v>
      </c>
      <c r="G1838" s="8">
        <f t="shared" si="54"/>
        <v>5292900</v>
      </c>
      <c r="H1838" s="9">
        <f t="shared" si="55"/>
        <v>5292900</v>
      </c>
    </row>
    <row r="1839" spans="1:8" ht="16" x14ac:dyDescent="0.2">
      <c r="A1839" s="10">
        <v>9330093</v>
      </c>
      <c r="B1839" s="5">
        <v>6312130</v>
      </c>
      <c r="C1839" s="11" t="s">
        <v>1769</v>
      </c>
      <c r="D1839" s="7">
        <v>0</v>
      </c>
      <c r="E1839" s="7">
        <v>0</v>
      </c>
      <c r="F1839" s="7">
        <v>0</v>
      </c>
      <c r="G1839" s="8">
        <f t="shared" si="54"/>
        <v>0</v>
      </c>
      <c r="H1839" s="9">
        <f t="shared" si="55"/>
        <v>0</v>
      </c>
    </row>
    <row r="1840" spans="1:8" ht="16" x14ac:dyDescent="0.2">
      <c r="A1840" s="10">
        <v>9330100</v>
      </c>
      <c r="B1840" s="5">
        <v>6326000</v>
      </c>
      <c r="C1840" s="11" t="s">
        <v>1770</v>
      </c>
      <c r="D1840" s="7">
        <v>0</v>
      </c>
      <c r="E1840" s="7">
        <v>8922267</v>
      </c>
      <c r="F1840" s="7">
        <v>60500</v>
      </c>
      <c r="G1840" s="8">
        <f t="shared" si="54"/>
        <v>8861767</v>
      </c>
      <c r="H1840" s="9">
        <f t="shared" si="55"/>
        <v>8861767</v>
      </c>
    </row>
    <row r="1841" spans="1:8" ht="16" x14ac:dyDescent="0.2">
      <c r="A1841" s="10">
        <v>9330200</v>
      </c>
      <c r="B1841" s="5">
        <v>6326001</v>
      </c>
      <c r="C1841" s="11" t="s">
        <v>1771</v>
      </c>
      <c r="D1841" s="7">
        <v>0</v>
      </c>
      <c r="E1841" s="7">
        <v>22843593</v>
      </c>
      <c r="F1841" s="7">
        <v>0</v>
      </c>
      <c r="G1841" s="8">
        <f t="shared" si="54"/>
        <v>22843593</v>
      </c>
      <c r="H1841" s="9">
        <f t="shared" si="55"/>
        <v>22843593</v>
      </c>
    </row>
    <row r="1842" spans="1:8" ht="16" x14ac:dyDescent="0.2">
      <c r="A1842" s="10">
        <v>9330300</v>
      </c>
      <c r="B1842" s="5">
        <v>6326002</v>
      </c>
      <c r="C1842" s="11" t="s">
        <v>1772</v>
      </c>
      <c r="D1842" s="7">
        <v>0</v>
      </c>
      <c r="E1842" s="7">
        <v>0</v>
      </c>
      <c r="F1842" s="7">
        <v>0</v>
      </c>
      <c r="G1842" s="8">
        <f t="shared" si="54"/>
        <v>0</v>
      </c>
      <c r="H1842" s="9">
        <f t="shared" si="55"/>
        <v>0</v>
      </c>
    </row>
    <row r="1843" spans="1:8" ht="16" x14ac:dyDescent="0.2">
      <c r="A1843" s="10">
        <v>9330310</v>
      </c>
      <c r="B1843" s="5">
        <v>6326012</v>
      </c>
      <c r="C1843" s="11" t="s">
        <v>1773</v>
      </c>
      <c r="D1843" s="7">
        <v>0</v>
      </c>
      <c r="E1843" s="7">
        <v>1650000</v>
      </c>
      <c r="F1843" s="7">
        <v>150000</v>
      </c>
      <c r="G1843" s="8">
        <f t="shared" si="54"/>
        <v>1500000</v>
      </c>
      <c r="H1843" s="9">
        <f t="shared" si="55"/>
        <v>1500000</v>
      </c>
    </row>
    <row r="1844" spans="1:8" ht="16" x14ac:dyDescent="0.2">
      <c r="A1844" s="10">
        <v>9330320</v>
      </c>
      <c r="B1844" s="5">
        <v>6326022</v>
      </c>
      <c r="C1844" s="11" t="s">
        <v>1774</v>
      </c>
      <c r="D1844" s="7">
        <v>0</v>
      </c>
      <c r="E1844" s="7">
        <v>1500000</v>
      </c>
      <c r="F1844" s="7">
        <v>0</v>
      </c>
      <c r="G1844" s="8">
        <f t="shared" si="54"/>
        <v>1500000</v>
      </c>
      <c r="H1844" s="9">
        <f t="shared" si="55"/>
        <v>1500000</v>
      </c>
    </row>
    <row r="1845" spans="1:8" ht="16" x14ac:dyDescent="0.2">
      <c r="A1845" s="10">
        <v>9330330</v>
      </c>
      <c r="B1845" s="5">
        <v>6326032</v>
      </c>
      <c r="C1845" s="11" t="s">
        <v>1775</v>
      </c>
      <c r="D1845" s="7">
        <v>0</v>
      </c>
      <c r="E1845" s="7">
        <v>0</v>
      </c>
      <c r="F1845" s="7">
        <v>0</v>
      </c>
      <c r="G1845" s="8">
        <f t="shared" si="54"/>
        <v>0</v>
      </c>
      <c r="H1845" s="9">
        <f t="shared" si="55"/>
        <v>0</v>
      </c>
    </row>
    <row r="1846" spans="1:8" ht="16" x14ac:dyDescent="0.2">
      <c r="A1846" s="10">
        <v>9330340</v>
      </c>
      <c r="B1846" s="5">
        <v>6326042</v>
      </c>
      <c r="C1846" s="11" t="s">
        <v>1776</v>
      </c>
      <c r="D1846" s="7">
        <v>0</v>
      </c>
      <c r="E1846" s="7">
        <v>3300000</v>
      </c>
      <c r="F1846" s="7">
        <v>300000</v>
      </c>
      <c r="G1846" s="8">
        <f t="shared" si="54"/>
        <v>3000000</v>
      </c>
      <c r="H1846" s="9">
        <f t="shared" si="55"/>
        <v>3000000</v>
      </c>
    </row>
    <row r="1847" spans="1:8" ht="16" x14ac:dyDescent="0.2">
      <c r="A1847" s="10">
        <v>9330350</v>
      </c>
      <c r="B1847" s="5">
        <v>6326052</v>
      </c>
      <c r="C1847" s="11" t="s">
        <v>1777</v>
      </c>
      <c r="D1847" s="7">
        <v>0</v>
      </c>
      <c r="E1847" s="7">
        <v>3300000</v>
      </c>
      <c r="F1847" s="7">
        <v>300000</v>
      </c>
      <c r="G1847" s="8">
        <f t="shared" ref="G1847:G1910" si="56">E1847-F1847</f>
        <v>3000000</v>
      </c>
      <c r="H1847" s="9">
        <f t="shared" ref="H1847:H1910" si="57">D1847+G1847</f>
        <v>3000000</v>
      </c>
    </row>
    <row r="1848" spans="1:8" ht="16" x14ac:dyDescent="0.2">
      <c r="A1848" s="10">
        <v>9330360</v>
      </c>
      <c r="B1848" s="5">
        <v>6326062</v>
      </c>
      <c r="C1848" s="11" t="s">
        <v>1778</v>
      </c>
      <c r="D1848" s="7">
        <v>0</v>
      </c>
      <c r="E1848" s="7">
        <v>3300000</v>
      </c>
      <c r="F1848" s="7">
        <v>300000</v>
      </c>
      <c r="G1848" s="8">
        <f t="shared" si="56"/>
        <v>3000000</v>
      </c>
      <c r="H1848" s="9">
        <f t="shared" si="57"/>
        <v>3000000</v>
      </c>
    </row>
    <row r="1849" spans="1:8" ht="16" x14ac:dyDescent="0.2">
      <c r="A1849" s="10">
        <v>9330370</v>
      </c>
      <c r="B1849" s="5">
        <v>6326072</v>
      </c>
      <c r="C1849" s="11" t="s">
        <v>1779</v>
      </c>
      <c r="D1849" s="7">
        <v>0</v>
      </c>
      <c r="E1849" s="7">
        <v>2590000</v>
      </c>
      <c r="F1849" s="7">
        <v>230000</v>
      </c>
      <c r="G1849" s="8">
        <f t="shared" si="56"/>
        <v>2360000</v>
      </c>
      <c r="H1849" s="9">
        <f t="shared" si="57"/>
        <v>2360000</v>
      </c>
    </row>
    <row r="1850" spans="1:8" ht="16" x14ac:dyDescent="0.2">
      <c r="A1850" s="10">
        <v>9330380</v>
      </c>
      <c r="B1850" s="5">
        <v>6326082</v>
      </c>
      <c r="C1850" s="11" t="s">
        <v>1780</v>
      </c>
      <c r="D1850" s="7">
        <v>0</v>
      </c>
      <c r="E1850" s="7">
        <v>1650000</v>
      </c>
      <c r="F1850" s="7">
        <v>150000</v>
      </c>
      <c r="G1850" s="8">
        <f t="shared" si="56"/>
        <v>1500000</v>
      </c>
      <c r="H1850" s="9">
        <f t="shared" si="57"/>
        <v>1500000</v>
      </c>
    </row>
    <row r="1851" spans="1:8" ht="16" x14ac:dyDescent="0.2">
      <c r="A1851" s="10">
        <v>9330381</v>
      </c>
      <c r="B1851" s="5">
        <v>6326083</v>
      </c>
      <c r="C1851" s="11" t="s">
        <v>1781</v>
      </c>
      <c r="D1851" s="7">
        <v>0</v>
      </c>
      <c r="E1851" s="7">
        <v>1650000</v>
      </c>
      <c r="F1851" s="7">
        <v>150000</v>
      </c>
      <c r="G1851" s="8">
        <f t="shared" si="56"/>
        <v>1500000</v>
      </c>
      <c r="H1851" s="9">
        <f t="shared" si="57"/>
        <v>1500000</v>
      </c>
    </row>
    <row r="1852" spans="1:8" ht="16" x14ac:dyDescent="0.2">
      <c r="A1852" s="10">
        <v>9330400</v>
      </c>
      <c r="B1852" s="5">
        <v>6312400</v>
      </c>
      <c r="C1852" s="11" t="s">
        <v>1782</v>
      </c>
      <c r="D1852" s="7">
        <v>0</v>
      </c>
      <c r="E1852" s="7">
        <v>15087312</v>
      </c>
      <c r="F1852" s="7">
        <v>0</v>
      </c>
      <c r="G1852" s="8">
        <f t="shared" si="56"/>
        <v>15087312</v>
      </c>
      <c r="H1852" s="9">
        <f t="shared" si="57"/>
        <v>15087312</v>
      </c>
    </row>
    <row r="1853" spans="1:8" ht="16" x14ac:dyDescent="0.2">
      <c r="A1853" s="10">
        <v>9330500</v>
      </c>
      <c r="B1853" s="5">
        <v>6325030</v>
      </c>
      <c r="C1853" s="11" t="s">
        <v>1783</v>
      </c>
      <c r="D1853" s="7">
        <v>0</v>
      </c>
      <c r="E1853" s="7">
        <v>1200000</v>
      </c>
      <c r="F1853" s="7">
        <v>0</v>
      </c>
      <c r="G1853" s="8">
        <f t="shared" si="56"/>
        <v>1200000</v>
      </c>
      <c r="H1853" s="9">
        <f t="shared" si="57"/>
        <v>1200000</v>
      </c>
    </row>
    <row r="1854" spans="1:8" ht="16" x14ac:dyDescent="0.2">
      <c r="A1854" s="10">
        <v>9330900</v>
      </c>
      <c r="B1854" s="5">
        <v>6312900</v>
      </c>
      <c r="C1854" s="11" t="s">
        <v>1784</v>
      </c>
      <c r="D1854" s="7">
        <v>0</v>
      </c>
      <c r="E1854" s="7">
        <v>0</v>
      </c>
      <c r="F1854" s="7">
        <v>0</v>
      </c>
      <c r="G1854" s="8">
        <f t="shared" si="56"/>
        <v>0</v>
      </c>
      <c r="H1854" s="9">
        <f t="shared" si="57"/>
        <v>0</v>
      </c>
    </row>
    <row r="1855" spans="1:8" ht="16" x14ac:dyDescent="0.2">
      <c r="A1855" s="10">
        <v>9330910</v>
      </c>
      <c r="B1855" s="5">
        <v>6318100</v>
      </c>
      <c r="C1855" s="11" t="s">
        <v>1785</v>
      </c>
      <c r="D1855" s="7">
        <v>0</v>
      </c>
      <c r="E1855" s="7">
        <v>0</v>
      </c>
      <c r="F1855" s="7">
        <v>0</v>
      </c>
      <c r="G1855" s="8">
        <f t="shared" si="56"/>
        <v>0</v>
      </c>
      <c r="H1855" s="9">
        <f t="shared" si="57"/>
        <v>0</v>
      </c>
    </row>
    <row r="1856" spans="1:8" ht="16" x14ac:dyDescent="0.2">
      <c r="A1856" s="10">
        <v>9330920</v>
      </c>
      <c r="B1856" s="5">
        <v>6318110</v>
      </c>
      <c r="C1856" s="11" t="s">
        <v>1786</v>
      </c>
      <c r="D1856" s="7">
        <v>0</v>
      </c>
      <c r="E1856" s="7">
        <v>42500</v>
      </c>
      <c r="F1856" s="7">
        <v>0</v>
      </c>
      <c r="G1856" s="8">
        <f t="shared" si="56"/>
        <v>42500</v>
      </c>
      <c r="H1856" s="9">
        <f t="shared" si="57"/>
        <v>42500</v>
      </c>
    </row>
    <row r="1857" spans="1:8" ht="16" x14ac:dyDescent="0.2">
      <c r="A1857" s="10">
        <v>9331000</v>
      </c>
      <c r="B1857" s="5">
        <v>6312100</v>
      </c>
      <c r="C1857" s="11" t="s">
        <v>1787</v>
      </c>
      <c r="D1857" s="7">
        <v>0</v>
      </c>
      <c r="E1857" s="7">
        <v>11884219</v>
      </c>
      <c r="F1857" s="7">
        <v>380000</v>
      </c>
      <c r="G1857" s="8">
        <f t="shared" si="56"/>
        <v>11504219</v>
      </c>
      <c r="H1857" s="9">
        <f t="shared" si="57"/>
        <v>11504219</v>
      </c>
    </row>
    <row r="1858" spans="1:8" ht="16" x14ac:dyDescent="0.2">
      <c r="A1858" s="10">
        <v>9332000</v>
      </c>
      <c r="B1858" s="5">
        <v>6313000</v>
      </c>
      <c r="C1858" s="11" t="s">
        <v>1788</v>
      </c>
      <c r="D1858" s="7">
        <v>0</v>
      </c>
      <c r="E1858" s="7">
        <v>0</v>
      </c>
      <c r="F1858" s="7">
        <v>0</v>
      </c>
      <c r="G1858" s="8">
        <f t="shared" si="56"/>
        <v>0</v>
      </c>
      <c r="H1858" s="9">
        <f t="shared" si="57"/>
        <v>0</v>
      </c>
    </row>
    <row r="1859" spans="1:8" ht="16" x14ac:dyDescent="0.2">
      <c r="A1859" s="10">
        <v>9333000</v>
      </c>
      <c r="B1859" s="5">
        <v>6318000</v>
      </c>
      <c r="C1859" s="11" t="s">
        <v>1789</v>
      </c>
      <c r="D1859" s="7">
        <v>0</v>
      </c>
      <c r="E1859" s="7">
        <v>1057915</v>
      </c>
      <c r="F1859" s="7">
        <v>37855</v>
      </c>
      <c r="G1859" s="8">
        <f t="shared" si="56"/>
        <v>1020060</v>
      </c>
      <c r="H1859" s="9">
        <f t="shared" si="57"/>
        <v>1020060</v>
      </c>
    </row>
    <row r="1860" spans="1:8" ht="16" x14ac:dyDescent="0.2">
      <c r="A1860" s="10">
        <v>9333100</v>
      </c>
      <c r="B1860" s="5">
        <v>6318001</v>
      </c>
      <c r="C1860" s="11" t="s">
        <v>1790</v>
      </c>
      <c r="D1860" s="7">
        <v>0</v>
      </c>
      <c r="E1860" s="7">
        <v>86840</v>
      </c>
      <c r="F1860" s="7">
        <v>0</v>
      </c>
      <c r="G1860" s="8">
        <f t="shared" si="56"/>
        <v>86840</v>
      </c>
      <c r="H1860" s="9">
        <f t="shared" si="57"/>
        <v>86840</v>
      </c>
    </row>
    <row r="1861" spans="1:8" ht="16" x14ac:dyDescent="0.2">
      <c r="A1861" s="10">
        <v>9333200</v>
      </c>
      <c r="B1861" s="5">
        <v>6318002</v>
      </c>
      <c r="C1861" s="11" t="s">
        <v>1791</v>
      </c>
      <c r="D1861" s="7">
        <v>0</v>
      </c>
      <c r="E1861" s="7">
        <v>130485</v>
      </c>
      <c r="F1861" s="7">
        <v>0</v>
      </c>
      <c r="G1861" s="8">
        <f t="shared" si="56"/>
        <v>130485</v>
      </c>
      <c r="H1861" s="9">
        <f t="shared" si="57"/>
        <v>130485</v>
      </c>
    </row>
    <row r="1862" spans="1:8" ht="16" x14ac:dyDescent="0.2">
      <c r="A1862" s="10">
        <v>9333300</v>
      </c>
      <c r="B1862" s="5">
        <v>6318003</v>
      </c>
      <c r="C1862" s="11" t="s">
        <v>1792</v>
      </c>
      <c r="D1862" s="7">
        <v>0</v>
      </c>
      <c r="E1862" s="7">
        <v>87100</v>
      </c>
      <c r="F1862" s="7">
        <v>0</v>
      </c>
      <c r="G1862" s="8">
        <f t="shared" si="56"/>
        <v>87100</v>
      </c>
      <c r="H1862" s="9">
        <f t="shared" si="57"/>
        <v>87100</v>
      </c>
    </row>
    <row r="1863" spans="1:8" ht="16" x14ac:dyDescent="0.2">
      <c r="A1863" s="10">
        <v>9333400</v>
      </c>
      <c r="B1863" s="5">
        <v>6318004</v>
      </c>
      <c r="C1863" s="11" t="s">
        <v>1793</v>
      </c>
      <c r="D1863" s="7">
        <v>0</v>
      </c>
      <c r="E1863" s="7">
        <v>7325</v>
      </c>
      <c r="F1863" s="7">
        <v>7325</v>
      </c>
      <c r="G1863" s="8">
        <f t="shared" si="56"/>
        <v>0</v>
      </c>
      <c r="H1863" s="9">
        <f t="shared" si="57"/>
        <v>0</v>
      </c>
    </row>
    <row r="1864" spans="1:8" ht="16" x14ac:dyDescent="0.2">
      <c r="A1864" s="10">
        <v>9333500</v>
      </c>
      <c r="B1864" s="5">
        <v>6318005</v>
      </c>
      <c r="C1864" s="11" t="s">
        <v>1794</v>
      </c>
      <c r="D1864" s="7">
        <v>0</v>
      </c>
      <c r="E1864" s="7">
        <v>0</v>
      </c>
      <c r="F1864" s="7">
        <v>0</v>
      </c>
      <c r="G1864" s="8">
        <f t="shared" si="56"/>
        <v>0</v>
      </c>
      <c r="H1864" s="9">
        <f t="shared" si="57"/>
        <v>0</v>
      </c>
    </row>
    <row r="1865" spans="1:8" ht="16" x14ac:dyDescent="0.2">
      <c r="A1865" s="10">
        <v>9333600</v>
      </c>
      <c r="B1865" s="5">
        <v>6318006</v>
      </c>
      <c r="C1865" s="11" t="s">
        <v>1795</v>
      </c>
      <c r="D1865" s="7">
        <v>0</v>
      </c>
      <c r="E1865" s="7">
        <v>0</v>
      </c>
      <c r="F1865" s="7">
        <v>0</v>
      </c>
      <c r="G1865" s="8">
        <f t="shared" si="56"/>
        <v>0</v>
      </c>
      <c r="H1865" s="9">
        <f t="shared" si="57"/>
        <v>0</v>
      </c>
    </row>
    <row r="1866" spans="1:8" ht="16" x14ac:dyDescent="0.2">
      <c r="A1866" s="10">
        <v>9333700</v>
      </c>
      <c r="B1866" s="5">
        <v>6318007</v>
      </c>
      <c r="C1866" s="11" t="s">
        <v>1796</v>
      </c>
      <c r="D1866" s="7">
        <v>0</v>
      </c>
      <c r="E1866" s="7">
        <v>20000</v>
      </c>
      <c r="F1866" s="7">
        <v>0</v>
      </c>
      <c r="G1866" s="8">
        <f t="shared" si="56"/>
        <v>20000</v>
      </c>
      <c r="H1866" s="9">
        <f t="shared" si="57"/>
        <v>20000</v>
      </c>
    </row>
    <row r="1867" spans="1:8" ht="16" x14ac:dyDescent="0.2">
      <c r="A1867" s="10">
        <v>9333800</v>
      </c>
      <c r="B1867" s="5">
        <v>6318008</v>
      </c>
      <c r="C1867" s="11" t="s">
        <v>1797</v>
      </c>
      <c r="D1867" s="7">
        <v>0</v>
      </c>
      <c r="E1867" s="7">
        <v>187720</v>
      </c>
      <c r="F1867" s="7">
        <v>0</v>
      </c>
      <c r="G1867" s="8">
        <f t="shared" si="56"/>
        <v>187720</v>
      </c>
      <c r="H1867" s="9">
        <f t="shared" si="57"/>
        <v>187720</v>
      </c>
    </row>
    <row r="1868" spans="1:8" ht="16" x14ac:dyDescent="0.2">
      <c r="A1868" s="10">
        <v>9333900</v>
      </c>
      <c r="B1868" s="5">
        <v>6318009</v>
      </c>
      <c r="C1868" s="11" t="s">
        <v>1798</v>
      </c>
      <c r="D1868" s="7">
        <v>0</v>
      </c>
      <c r="E1868" s="7">
        <v>0</v>
      </c>
      <c r="F1868" s="7">
        <v>0</v>
      </c>
      <c r="G1868" s="8">
        <f t="shared" si="56"/>
        <v>0</v>
      </c>
      <c r="H1868" s="9">
        <f t="shared" si="57"/>
        <v>0</v>
      </c>
    </row>
    <row r="1869" spans="1:8" ht="16" x14ac:dyDescent="0.2">
      <c r="A1869" s="10">
        <v>9333930</v>
      </c>
      <c r="B1869" s="5">
        <v>6318120</v>
      </c>
      <c r="C1869" s="11" t="s">
        <v>1799</v>
      </c>
      <c r="D1869" s="7">
        <v>0</v>
      </c>
      <c r="E1869" s="7">
        <v>0</v>
      </c>
      <c r="F1869" s="7">
        <v>0</v>
      </c>
      <c r="G1869" s="8">
        <f t="shared" si="56"/>
        <v>0</v>
      </c>
      <c r="H1869" s="9">
        <f t="shared" si="57"/>
        <v>0</v>
      </c>
    </row>
    <row r="1870" spans="1:8" ht="16" x14ac:dyDescent="0.2">
      <c r="A1870" s="10">
        <v>9333940</v>
      </c>
      <c r="B1870" s="5">
        <v>6318130</v>
      </c>
      <c r="C1870" s="11" t="s">
        <v>1800</v>
      </c>
      <c r="D1870" s="7">
        <v>0</v>
      </c>
      <c r="E1870" s="7">
        <v>7325</v>
      </c>
      <c r="F1870" s="7">
        <v>0</v>
      </c>
      <c r="G1870" s="8">
        <f t="shared" si="56"/>
        <v>7325</v>
      </c>
      <c r="H1870" s="9">
        <f t="shared" si="57"/>
        <v>7325</v>
      </c>
    </row>
    <row r="1871" spans="1:8" ht="16" x14ac:dyDescent="0.2">
      <c r="A1871" s="10">
        <v>9333950</v>
      </c>
      <c r="B1871" s="5">
        <v>6318140</v>
      </c>
      <c r="C1871" s="11" t="s">
        <v>1801</v>
      </c>
      <c r="D1871" s="7">
        <v>0</v>
      </c>
      <c r="E1871" s="7">
        <v>0</v>
      </c>
      <c r="F1871" s="7">
        <v>0</v>
      </c>
      <c r="G1871" s="8">
        <f t="shared" si="56"/>
        <v>0</v>
      </c>
      <c r="H1871" s="9">
        <f t="shared" si="57"/>
        <v>0</v>
      </c>
    </row>
    <row r="1872" spans="1:8" ht="16" x14ac:dyDescent="0.2">
      <c r="A1872" s="10">
        <v>9340000</v>
      </c>
      <c r="B1872" s="5">
        <v>6389000</v>
      </c>
      <c r="C1872" s="11" t="s">
        <v>1802</v>
      </c>
      <c r="D1872" s="7">
        <v>0</v>
      </c>
      <c r="E1872" s="7">
        <v>14254283</v>
      </c>
      <c r="F1872" s="7">
        <v>5194048</v>
      </c>
      <c r="G1872" s="8">
        <f t="shared" si="56"/>
        <v>9060235</v>
      </c>
      <c r="H1872" s="9">
        <f t="shared" si="57"/>
        <v>9060235</v>
      </c>
    </row>
    <row r="1873" spans="1:8" ht="16" x14ac:dyDescent="0.2">
      <c r="A1873" s="10">
        <v>9340100</v>
      </c>
      <c r="B1873" s="5">
        <v>6330000</v>
      </c>
      <c r="C1873" s="11" t="s">
        <v>1803</v>
      </c>
      <c r="D1873" s="7">
        <v>0</v>
      </c>
      <c r="E1873" s="7">
        <v>10800</v>
      </c>
      <c r="F1873" s="7">
        <v>0</v>
      </c>
      <c r="G1873" s="8">
        <f t="shared" si="56"/>
        <v>10800</v>
      </c>
      <c r="H1873" s="9">
        <f t="shared" si="57"/>
        <v>10800</v>
      </c>
    </row>
    <row r="1874" spans="1:8" ht="16" x14ac:dyDescent="0.2">
      <c r="A1874" s="10">
        <v>9340110</v>
      </c>
      <c r="B1874" s="5">
        <v>6389110</v>
      </c>
      <c r="C1874" s="11" t="s">
        <v>1804</v>
      </c>
      <c r="D1874" s="7">
        <v>0</v>
      </c>
      <c r="E1874" s="7">
        <v>0</v>
      </c>
      <c r="F1874" s="7">
        <v>0</v>
      </c>
      <c r="G1874" s="8">
        <f t="shared" si="56"/>
        <v>0</v>
      </c>
      <c r="H1874" s="9">
        <f t="shared" si="57"/>
        <v>0</v>
      </c>
    </row>
    <row r="1875" spans="1:8" ht="16" x14ac:dyDescent="0.2">
      <c r="A1875" s="10">
        <v>9340200</v>
      </c>
      <c r="B1875" s="5">
        <v>6330001</v>
      </c>
      <c r="C1875" s="11" t="s">
        <v>1805</v>
      </c>
      <c r="D1875" s="7">
        <v>0</v>
      </c>
      <c r="E1875" s="7">
        <v>42500</v>
      </c>
      <c r="F1875" s="7">
        <v>0</v>
      </c>
      <c r="G1875" s="8">
        <f t="shared" si="56"/>
        <v>42500</v>
      </c>
      <c r="H1875" s="9">
        <f t="shared" si="57"/>
        <v>42500</v>
      </c>
    </row>
    <row r="1876" spans="1:8" ht="16" x14ac:dyDescent="0.2">
      <c r="A1876" s="10">
        <v>9340300</v>
      </c>
      <c r="B1876" s="5">
        <v>6330002</v>
      </c>
      <c r="C1876" s="11" t="s">
        <v>1806</v>
      </c>
      <c r="D1876" s="7">
        <v>0</v>
      </c>
      <c r="E1876" s="7">
        <v>9166850</v>
      </c>
      <c r="F1876" s="7">
        <v>1061650</v>
      </c>
      <c r="G1876" s="8">
        <f t="shared" si="56"/>
        <v>8105200</v>
      </c>
      <c r="H1876" s="9">
        <f t="shared" si="57"/>
        <v>8105200</v>
      </c>
    </row>
    <row r="1877" spans="1:8" ht="16" x14ac:dyDescent="0.2">
      <c r="A1877" s="10">
        <v>9341000</v>
      </c>
      <c r="B1877" s="5">
        <v>6389100</v>
      </c>
      <c r="C1877" s="11" t="s">
        <v>1807</v>
      </c>
      <c r="D1877" s="7">
        <v>0</v>
      </c>
      <c r="E1877" s="7">
        <v>1598002</v>
      </c>
      <c r="F1877" s="7">
        <v>141742</v>
      </c>
      <c r="G1877" s="8">
        <f t="shared" si="56"/>
        <v>1456260</v>
      </c>
      <c r="H1877" s="9">
        <f t="shared" si="57"/>
        <v>1456260</v>
      </c>
    </row>
    <row r="1878" spans="1:8" ht="16" x14ac:dyDescent="0.2">
      <c r="A1878" s="10">
        <v>9390200</v>
      </c>
      <c r="B1878" s="5">
        <v>6389100</v>
      </c>
      <c r="C1878" s="11" t="s">
        <v>9</v>
      </c>
      <c r="D1878" s="7">
        <v>0</v>
      </c>
      <c r="E1878" s="7">
        <v>0</v>
      </c>
      <c r="F1878" s="7">
        <v>0</v>
      </c>
      <c r="G1878" s="8">
        <f t="shared" si="56"/>
        <v>0</v>
      </c>
      <c r="H1878" s="9">
        <f t="shared" si="57"/>
        <v>0</v>
      </c>
    </row>
    <row r="1879" spans="1:8" ht="16" x14ac:dyDescent="0.2">
      <c r="A1879" s="10">
        <v>9400000</v>
      </c>
      <c r="B1879" s="5">
        <v>6306210</v>
      </c>
      <c r="C1879" s="11" t="s">
        <v>1808</v>
      </c>
      <c r="D1879" s="7">
        <v>0</v>
      </c>
      <c r="E1879" s="7">
        <v>6315540</v>
      </c>
      <c r="F1879" s="7">
        <v>0</v>
      </c>
      <c r="G1879" s="8">
        <f t="shared" si="56"/>
        <v>6315540</v>
      </c>
      <c r="H1879" s="9">
        <f t="shared" si="57"/>
        <v>6315540</v>
      </c>
    </row>
    <row r="1880" spans="1:8" ht="16" x14ac:dyDescent="0.2">
      <c r="A1880" s="10">
        <v>9405000</v>
      </c>
      <c r="B1880" s="5">
        <v>6306500</v>
      </c>
      <c r="C1880" s="11" t="s">
        <v>1809</v>
      </c>
      <c r="D1880" s="7">
        <v>0</v>
      </c>
      <c r="E1880" s="7">
        <v>4717300</v>
      </c>
      <c r="F1880" s="7">
        <v>0</v>
      </c>
      <c r="G1880" s="8">
        <f t="shared" si="56"/>
        <v>4717300</v>
      </c>
      <c r="H1880" s="9">
        <f t="shared" si="57"/>
        <v>4717300</v>
      </c>
    </row>
    <row r="1881" spans="1:8" ht="16" x14ac:dyDescent="0.2">
      <c r="A1881" s="10">
        <v>9410000</v>
      </c>
      <c r="B1881" s="5">
        <v>6316602</v>
      </c>
      <c r="C1881" s="11" t="s">
        <v>1810</v>
      </c>
      <c r="D1881" s="7">
        <v>0</v>
      </c>
      <c r="E1881" s="7">
        <v>40000</v>
      </c>
      <c r="F1881" s="7">
        <v>0</v>
      </c>
      <c r="G1881" s="8">
        <f t="shared" si="56"/>
        <v>40000</v>
      </c>
      <c r="H1881" s="9">
        <f t="shared" si="57"/>
        <v>40000</v>
      </c>
    </row>
    <row r="1882" spans="1:8" ht="16" x14ac:dyDescent="0.2">
      <c r="A1882" s="10">
        <v>9411000</v>
      </c>
      <c r="B1882" s="5">
        <v>6316200</v>
      </c>
      <c r="C1882" s="11" t="s">
        <v>1811</v>
      </c>
      <c r="D1882" s="7">
        <v>0</v>
      </c>
      <c r="E1882" s="7">
        <v>0</v>
      </c>
      <c r="F1882" s="7">
        <v>0</v>
      </c>
      <c r="G1882" s="8">
        <f t="shared" si="56"/>
        <v>0</v>
      </c>
      <c r="H1882" s="9">
        <f t="shared" si="57"/>
        <v>0</v>
      </c>
    </row>
    <row r="1883" spans="1:8" ht="16" x14ac:dyDescent="0.2">
      <c r="A1883" s="10">
        <v>9420000</v>
      </c>
      <c r="B1883" s="5">
        <v>6643000</v>
      </c>
      <c r="C1883" s="11" t="s">
        <v>1812</v>
      </c>
      <c r="D1883" s="7">
        <v>0</v>
      </c>
      <c r="E1883" s="7">
        <v>7686533</v>
      </c>
      <c r="F1883" s="7">
        <v>523089</v>
      </c>
      <c r="G1883" s="8">
        <f t="shared" si="56"/>
        <v>7163444</v>
      </c>
      <c r="H1883" s="9">
        <f t="shared" si="57"/>
        <v>7163444</v>
      </c>
    </row>
    <row r="1884" spans="1:8" ht="16" x14ac:dyDescent="0.2">
      <c r="A1884" s="10">
        <v>9420100</v>
      </c>
      <c r="B1884" s="5">
        <v>6643010</v>
      </c>
      <c r="C1884" s="11" t="s">
        <v>1813</v>
      </c>
      <c r="D1884" s="7">
        <v>0</v>
      </c>
      <c r="E1884" s="7">
        <v>50414419</v>
      </c>
      <c r="F1884" s="7">
        <v>130000</v>
      </c>
      <c r="G1884" s="8">
        <f t="shared" si="56"/>
        <v>50284419</v>
      </c>
      <c r="H1884" s="9">
        <f t="shared" si="57"/>
        <v>50284419</v>
      </c>
    </row>
    <row r="1885" spans="1:8" ht="16" x14ac:dyDescent="0.2">
      <c r="A1885" s="10">
        <v>9420110</v>
      </c>
      <c r="B1885" s="5">
        <v>6643020</v>
      </c>
      <c r="C1885" s="11" t="s">
        <v>1814</v>
      </c>
      <c r="D1885" s="7">
        <v>0</v>
      </c>
      <c r="E1885" s="7">
        <v>0</v>
      </c>
      <c r="F1885" s="7">
        <v>0</v>
      </c>
      <c r="G1885" s="8">
        <f t="shared" si="56"/>
        <v>0</v>
      </c>
      <c r="H1885" s="9">
        <f t="shared" si="57"/>
        <v>0</v>
      </c>
    </row>
    <row r="1886" spans="1:8" ht="16" x14ac:dyDescent="0.2">
      <c r="A1886" s="10">
        <v>9420111</v>
      </c>
      <c r="B1886" s="5">
        <v>6643030</v>
      </c>
      <c r="C1886" s="11" t="s">
        <v>1815</v>
      </c>
      <c r="D1886" s="7">
        <v>0</v>
      </c>
      <c r="E1886" s="7">
        <v>0</v>
      </c>
      <c r="F1886" s="7">
        <v>0</v>
      </c>
      <c r="G1886" s="8">
        <f t="shared" si="56"/>
        <v>0</v>
      </c>
      <c r="H1886" s="9">
        <f t="shared" si="57"/>
        <v>0</v>
      </c>
    </row>
    <row r="1887" spans="1:8" ht="16" x14ac:dyDescent="0.2">
      <c r="A1887" s="10">
        <v>9420120</v>
      </c>
      <c r="B1887" s="5">
        <v>6643040</v>
      </c>
      <c r="C1887" s="11" t="s">
        <v>1816</v>
      </c>
      <c r="D1887" s="7">
        <v>0</v>
      </c>
      <c r="E1887" s="7">
        <v>90000</v>
      </c>
      <c r="F1887" s="7">
        <v>0</v>
      </c>
      <c r="G1887" s="8">
        <f t="shared" si="56"/>
        <v>90000</v>
      </c>
      <c r="H1887" s="9">
        <f t="shared" si="57"/>
        <v>90000</v>
      </c>
    </row>
    <row r="1888" spans="1:8" ht="16" x14ac:dyDescent="0.2">
      <c r="A1888" s="10">
        <v>9420130</v>
      </c>
      <c r="B1888" s="5">
        <v>6643031</v>
      </c>
      <c r="C1888" s="11" t="s">
        <v>1817</v>
      </c>
      <c r="D1888" s="7">
        <v>0</v>
      </c>
      <c r="E1888" s="7">
        <v>11437000</v>
      </c>
      <c r="F1888" s="7">
        <v>0</v>
      </c>
      <c r="G1888" s="8">
        <f t="shared" si="56"/>
        <v>11437000</v>
      </c>
      <c r="H1888" s="9">
        <f t="shared" si="57"/>
        <v>11437000</v>
      </c>
    </row>
    <row r="1889" spans="1:8" ht="16" x14ac:dyDescent="0.2">
      <c r="A1889" s="10">
        <v>9420200</v>
      </c>
      <c r="B1889" s="5">
        <v>6643050</v>
      </c>
      <c r="C1889" s="11" t="s">
        <v>1818</v>
      </c>
      <c r="D1889" s="7">
        <v>0</v>
      </c>
      <c r="E1889" s="7">
        <v>0</v>
      </c>
      <c r="F1889" s="7">
        <v>0</v>
      </c>
      <c r="G1889" s="8">
        <f t="shared" si="56"/>
        <v>0</v>
      </c>
      <c r="H1889" s="9">
        <f t="shared" si="57"/>
        <v>0</v>
      </c>
    </row>
    <row r="1890" spans="1:8" ht="16" x14ac:dyDescent="0.2">
      <c r="A1890" s="10">
        <v>9420220</v>
      </c>
      <c r="B1890" s="5">
        <v>6643220</v>
      </c>
      <c r="C1890" s="11" t="s">
        <v>1819</v>
      </c>
      <c r="D1890" s="7">
        <v>0</v>
      </c>
      <c r="E1890" s="7">
        <v>2210000</v>
      </c>
      <c r="F1890" s="7">
        <v>0</v>
      </c>
      <c r="G1890" s="8">
        <f t="shared" si="56"/>
        <v>2210000</v>
      </c>
      <c r="H1890" s="9">
        <f t="shared" si="57"/>
        <v>2210000</v>
      </c>
    </row>
    <row r="1891" spans="1:8" ht="16" x14ac:dyDescent="0.2">
      <c r="A1891" s="10">
        <v>9420300</v>
      </c>
      <c r="B1891" s="5">
        <v>6643060</v>
      </c>
      <c r="C1891" s="11" t="s">
        <v>1820</v>
      </c>
      <c r="D1891" s="7">
        <v>0</v>
      </c>
      <c r="E1891" s="7">
        <v>0</v>
      </c>
      <c r="F1891" s="7">
        <v>0</v>
      </c>
      <c r="G1891" s="8">
        <f t="shared" si="56"/>
        <v>0</v>
      </c>
      <c r="H1891" s="9">
        <f t="shared" si="57"/>
        <v>0</v>
      </c>
    </row>
    <row r="1892" spans="1:8" ht="16" x14ac:dyDescent="0.2">
      <c r="A1892" s="10">
        <v>9420400</v>
      </c>
      <c r="B1892" s="5">
        <v>6643070</v>
      </c>
      <c r="C1892" s="11" t="s">
        <v>1821</v>
      </c>
      <c r="D1892" s="7">
        <v>0</v>
      </c>
      <c r="E1892" s="7">
        <v>0</v>
      </c>
      <c r="F1892" s="7">
        <v>0</v>
      </c>
      <c r="G1892" s="8">
        <f t="shared" si="56"/>
        <v>0</v>
      </c>
      <c r="H1892" s="9">
        <f t="shared" si="57"/>
        <v>0</v>
      </c>
    </row>
    <row r="1893" spans="1:8" ht="16" x14ac:dyDescent="0.2">
      <c r="A1893" s="10">
        <v>9420500</v>
      </c>
      <c r="B1893" s="5">
        <v>6643080</v>
      </c>
      <c r="C1893" s="11" t="s">
        <v>1822</v>
      </c>
      <c r="D1893" s="7">
        <v>0</v>
      </c>
      <c r="E1893" s="7">
        <v>0</v>
      </c>
      <c r="F1893" s="7">
        <v>0</v>
      </c>
      <c r="G1893" s="8">
        <f t="shared" si="56"/>
        <v>0</v>
      </c>
      <c r="H1893" s="9">
        <f t="shared" si="57"/>
        <v>0</v>
      </c>
    </row>
    <row r="1894" spans="1:8" ht="16" x14ac:dyDescent="0.2">
      <c r="A1894" s="10">
        <v>9420600</v>
      </c>
      <c r="B1894" s="5">
        <v>6643090</v>
      </c>
      <c r="C1894" s="11" t="s">
        <v>1823</v>
      </c>
      <c r="D1894" s="7">
        <v>0</v>
      </c>
      <c r="E1894" s="7">
        <v>0</v>
      </c>
      <c r="F1894" s="7">
        <v>0</v>
      </c>
      <c r="G1894" s="8">
        <f t="shared" si="56"/>
        <v>0</v>
      </c>
      <c r="H1894" s="9">
        <f t="shared" si="57"/>
        <v>0</v>
      </c>
    </row>
    <row r="1895" spans="1:8" ht="16" x14ac:dyDescent="0.2">
      <c r="A1895" s="10">
        <v>9420700</v>
      </c>
      <c r="B1895" s="5">
        <v>6643100</v>
      </c>
      <c r="C1895" s="11" t="s">
        <v>1824</v>
      </c>
      <c r="D1895" s="7">
        <v>0</v>
      </c>
      <c r="E1895" s="7">
        <v>0</v>
      </c>
      <c r="F1895" s="7">
        <v>0</v>
      </c>
      <c r="G1895" s="8">
        <f t="shared" si="56"/>
        <v>0</v>
      </c>
      <c r="H1895" s="9">
        <f t="shared" si="57"/>
        <v>0</v>
      </c>
    </row>
    <row r="1896" spans="1:8" ht="16" x14ac:dyDescent="0.2">
      <c r="A1896" s="10">
        <v>9421000</v>
      </c>
      <c r="B1896" s="5">
        <v>6643110</v>
      </c>
      <c r="C1896" s="11" t="s">
        <v>1825</v>
      </c>
      <c r="D1896" s="7">
        <v>0</v>
      </c>
      <c r="E1896" s="7">
        <v>814846</v>
      </c>
      <c r="F1896" s="7">
        <v>10268</v>
      </c>
      <c r="G1896" s="8">
        <f t="shared" si="56"/>
        <v>804578</v>
      </c>
      <c r="H1896" s="9">
        <f t="shared" si="57"/>
        <v>804578</v>
      </c>
    </row>
    <row r="1897" spans="1:8" ht="16" x14ac:dyDescent="0.2">
      <c r="A1897" s="10">
        <v>9421100</v>
      </c>
      <c r="B1897" s="5">
        <v>6643120</v>
      </c>
      <c r="C1897" s="11" t="s">
        <v>1826</v>
      </c>
      <c r="D1897" s="7">
        <v>0</v>
      </c>
      <c r="E1897" s="7">
        <v>33929007</v>
      </c>
      <c r="F1897" s="7">
        <v>270000</v>
      </c>
      <c r="G1897" s="8">
        <f t="shared" si="56"/>
        <v>33659007</v>
      </c>
      <c r="H1897" s="9">
        <f t="shared" si="57"/>
        <v>33659007</v>
      </c>
    </row>
    <row r="1898" spans="1:8" ht="16" x14ac:dyDescent="0.2">
      <c r="A1898" s="10">
        <v>9421101</v>
      </c>
      <c r="B1898" s="5">
        <v>6643121</v>
      </c>
      <c r="C1898" s="11" t="s">
        <v>1827</v>
      </c>
      <c r="D1898" s="7">
        <v>0</v>
      </c>
      <c r="E1898" s="7">
        <v>1824729</v>
      </c>
      <c r="F1898" s="7">
        <v>0</v>
      </c>
      <c r="G1898" s="8">
        <f t="shared" si="56"/>
        <v>1824729</v>
      </c>
      <c r="H1898" s="9">
        <f t="shared" si="57"/>
        <v>1824729</v>
      </c>
    </row>
    <row r="1899" spans="1:8" ht="16" x14ac:dyDescent="0.2">
      <c r="A1899" s="10">
        <v>9421102</v>
      </c>
      <c r="B1899" s="5">
        <v>9421102</v>
      </c>
      <c r="C1899" s="11" t="s">
        <v>1828</v>
      </c>
      <c r="D1899" s="7">
        <v>0</v>
      </c>
      <c r="E1899" s="7">
        <v>348440</v>
      </c>
      <c r="F1899" s="7">
        <v>0</v>
      </c>
      <c r="G1899" s="8">
        <f t="shared" si="56"/>
        <v>348440</v>
      </c>
      <c r="H1899" s="9">
        <f t="shared" si="57"/>
        <v>348440</v>
      </c>
    </row>
    <row r="1900" spans="1:8" ht="16" x14ac:dyDescent="0.2">
      <c r="A1900" s="10">
        <v>9421110</v>
      </c>
      <c r="B1900" s="5">
        <v>6643130</v>
      </c>
      <c r="C1900" s="11" t="s">
        <v>1829</v>
      </c>
      <c r="D1900" s="7">
        <v>0</v>
      </c>
      <c r="E1900" s="7">
        <v>21500</v>
      </c>
      <c r="F1900" s="7">
        <v>1500</v>
      </c>
      <c r="G1900" s="8">
        <f t="shared" si="56"/>
        <v>20000</v>
      </c>
      <c r="H1900" s="9">
        <f t="shared" si="57"/>
        <v>20000</v>
      </c>
    </row>
    <row r="1901" spans="1:8" ht="16" x14ac:dyDescent="0.2">
      <c r="A1901" s="10">
        <v>9421120</v>
      </c>
      <c r="B1901" s="5">
        <v>6643140</v>
      </c>
      <c r="C1901" s="11" t="s">
        <v>1830</v>
      </c>
      <c r="D1901" s="7">
        <v>0</v>
      </c>
      <c r="E1901" s="7">
        <v>0</v>
      </c>
      <c r="F1901" s="7">
        <v>0</v>
      </c>
      <c r="G1901" s="8">
        <f t="shared" si="56"/>
        <v>0</v>
      </c>
      <c r="H1901" s="9">
        <f t="shared" si="57"/>
        <v>0</v>
      </c>
    </row>
    <row r="1902" spans="1:8" ht="16" x14ac:dyDescent="0.2">
      <c r="A1902" s="10">
        <v>9421130</v>
      </c>
      <c r="B1902" s="5">
        <v>6643150</v>
      </c>
      <c r="C1902" s="11" t="s">
        <v>1831</v>
      </c>
      <c r="D1902" s="7">
        <v>0</v>
      </c>
      <c r="E1902" s="7">
        <v>0</v>
      </c>
      <c r="F1902" s="7">
        <v>0</v>
      </c>
      <c r="G1902" s="8">
        <f t="shared" si="56"/>
        <v>0</v>
      </c>
      <c r="H1902" s="9">
        <f t="shared" si="57"/>
        <v>0</v>
      </c>
    </row>
    <row r="1903" spans="1:8" ht="16" x14ac:dyDescent="0.2">
      <c r="A1903" s="10">
        <v>9421140</v>
      </c>
      <c r="B1903" s="5">
        <v>6643160</v>
      </c>
      <c r="C1903" s="11" t="s">
        <v>1832</v>
      </c>
      <c r="D1903" s="7">
        <v>0</v>
      </c>
      <c r="E1903" s="7">
        <v>0</v>
      </c>
      <c r="F1903" s="7">
        <v>0</v>
      </c>
      <c r="G1903" s="8">
        <f t="shared" si="56"/>
        <v>0</v>
      </c>
      <c r="H1903" s="9">
        <f t="shared" si="57"/>
        <v>0</v>
      </c>
    </row>
    <row r="1904" spans="1:8" ht="16" x14ac:dyDescent="0.2">
      <c r="A1904" s="10">
        <v>9421150</v>
      </c>
      <c r="B1904" s="5">
        <v>6643170</v>
      </c>
      <c r="C1904" s="11" t="s">
        <v>1833</v>
      </c>
      <c r="D1904" s="7">
        <v>0</v>
      </c>
      <c r="E1904" s="7">
        <v>6481458</v>
      </c>
      <c r="F1904" s="7">
        <v>5512963</v>
      </c>
      <c r="G1904" s="8">
        <f t="shared" si="56"/>
        <v>968495</v>
      </c>
      <c r="H1904" s="9">
        <f t="shared" si="57"/>
        <v>968495</v>
      </c>
    </row>
    <row r="1905" spans="1:8" ht="16" x14ac:dyDescent="0.2">
      <c r="A1905" s="10">
        <v>9421160</v>
      </c>
      <c r="B1905" s="5">
        <v>6643180</v>
      </c>
      <c r="C1905" s="11" t="s">
        <v>1834</v>
      </c>
      <c r="D1905" s="7">
        <v>0</v>
      </c>
      <c r="E1905" s="7">
        <v>0</v>
      </c>
      <c r="F1905" s="7">
        <v>0</v>
      </c>
      <c r="G1905" s="8">
        <f t="shared" si="56"/>
        <v>0</v>
      </c>
      <c r="H1905" s="9">
        <f t="shared" si="57"/>
        <v>0</v>
      </c>
    </row>
    <row r="1906" spans="1:8" ht="16" x14ac:dyDescent="0.2">
      <c r="A1906" s="10">
        <v>9421170</v>
      </c>
      <c r="B1906" s="5">
        <v>6643190</v>
      </c>
      <c r="C1906" s="11" t="s">
        <v>1835</v>
      </c>
      <c r="D1906" s="7">
        <v>0</v>
      </c>
      <c r="E1906" s="7">
        <v>594341</v>
      </c>
      <c r="F1906" s="7">
        <v>0</v>
      </c>
      <c r="G1906" s="8">
        <f t="shared" si="56"/>
        <v>594341</v>
      </c>
      <c r="H1906" s="9">
        <f t="shared" si="57"/>
        <v>594341</v>
      </c>
    </row>
    <row r="1907" spans="1:8" ht="16" x14ac:dyDescent="0.2">
      <c r="A1907" s="10">
        <v>9421180</v>
      </c>
      <c r="B1907" s="5">
        <v>6643200</v>
      </c>
      <c r="C1907" s="11" t="s">
        <v>1836</v>
      </c>
      <c r="D1907" s="7">
        <v>0</v>
      </c>
      <c r="E1907" s="7">
        <v>0</v>
      </c>
      <c r="F1907" s="7">
        <v>0</v>
      </c>
      <c r="G1907" s="8">
        <f t="shared" si="56"/>
        <v>0</v>
      </c>
      <c r="H1907" s="9">
        <f t="shared" si="57"/>
        <v>0</v>
      </c>
    </row>
    <row r="1908" spans="1:8" ht="16" x14ac:dyDescent="0.2">
      <c r="A1908" s="10">
        <v>9421181</v>
      </c>
      <c r="B1908" s="5">
        <v>6643201</v>
      </c>
      <c r="C1908" s="11" t="s">
        <v>1837</v>
      </c>
      <c r="D1908" s="7">
        <v>0</v>
      </c>
      <c r="E1908" s="7">
        <v>0</v>
      </c>
      <c r="F1908" s="7">
        <v>0</v>
      </c>
      <c r="G1908" s="8">
        <f t="shared" si="56"/>
        <v>0</v>
      </c>
      <c r="H1908" s="9">
        <f t="shared" si="57"/>
        <v>0</v>
      </c>
    </row>
    <row r="1909" spans="1:8" ht="16" x14ac:dyDescent="0.2">
      <c r="A1909" s="10">
        <v>9421182</v>
      </c>
      <c r="B1909" s="5">
        <v>6643202</v>
      </c>
      <c r="C1909" s="11" t="s">
        <v>1838</v>
      </c>
      <c r="D1909" s="7">
        <v>0</v>
      </c>
      <c r="E1909" s="7">
        <v>0</v>
      </c>
      <c r="F1909" s="7">
        <v>0</v>
      </c>
      <c r="G1909" s="8">
        <f t="shared" si="56"/>
        <v>0</v>
      </c>
      <c r="H1909" s="9">
        <f t="shared" si="57"/>
        <v>0</v>
      </c>
    </row>
    <row r="1910" spans="1:8" ht="16" x14ac:dyDescent="0.2">
      <c r="A1910" s="10">
        <v>9421183</v>
      </c>
      <c r="B1910" s="5">
        <v>6643203</v>
      </c>
      <c r="C1910" s="11" t="s">
        <v>1839</v>
      </c>
      <c r="D1910" s="7">
        <v>0</v>
      </c>
      <c r="E1910" s="7">
        <v>11500</v>
      </c>
      <c r="F1910" s="7">
        <v>0</v>
      </c>
      <c r="G1910" s="8">
        <f t="shared" si="56"/>
        <v>11500</v>
      </c>
      <c r="H1910" s="9">
        <f t="shared" si="57"/>
        <v>11500</v>
      </c>
    </row>
    <row r="1911" spans="1:8" ht="16" x14ac:dyDescent="0.2">
      <c r="A1911" s="10">
        <v>9421184</v>
      </c>
      <c r="B1911" s="5">
        <v>6643204</v>
      </c>
      <c r="C1911" s="11" t="s">
        <v>1840</v>
      </c>
      <c r="D1911" s="7">
        <v>0</v>
      </c>
      <c r="E1911" s="7">
        <v>0</v>
      </c>
      <c r="F1911" s="7">
        <v>0</v>
      </c>
      <c r="G1911" s="8">
        <f t="shared" ref="G1911:G1974" si="58">E1911-F1911</f>
        <v>0</v>
      </c>
      <c r="H1911" s="9">
        <f t="shared" ref="H1911:H1974" si="59">D1911+G1911</f>
        <v>0</v>
      </c>
    </row>
    <row r="1912" spans="1:8" ht="16" x14ac:dyDescent="0.2">
      <c r="A1912" s="10">
        <v>9421185</v>
      </c>
      <c r="B1912" s="5">
        <v>6643205</v>
      </c>
      <c r="C1912" s="11" t="s">
        <v>1841</v>
      </c>
      <c r="D1912" s="7">
        <v>0</v>
      </c>
      <c r="E1912" s="7">
        <v>0</v>
      </c>
      <c r="F1912" s="7">
        <v>0</v>
      </c>
      <c r="G1912" s="8">
        <f t="shared" si="58"/>
        <v>0</v>
      </c>
      <c r="H1912" s="9">
        <f t="shared" si="59"/>
        <v>0</v>
      </c>
    </row>
    <row r="1913" spans="1:8" ht="16" x14ac:dyDescent="0.2">
      <c r="A1913" s="10">
        <v>9421190</v>
      </c>
      <c r="B1913" s="5">
        <v>6643210</v>
      </c>
      <c r="C1913" s="11" t="s">
        <v>1842</v>
      </c>
      <c r="D1913" s="7">
        <v>0</v>
      </c>
      <c r="E1913" s="7">
        <v>121483</v>
      </c>
      <c r="F1913" s="7">
        <v>0</v>
      </c>
      <c r="G1913" s="8">
        <f t="shared" si="58"/>
        <v>121483</v>
      </c>
      <c r="H1913" s="9">
        <f t="shared" si="59"/>
        <v>121483</v>
      </c>
    </row>
    <row r="1914" spans="1:8" ht="16" x14ac:dyDescent="0.2">
      <c r="A1914" s="10">
        <v>9421900</v>
      </c>
      <c r="B1914" s="5">
        <v>0</v>
      </c>
      <c r="C1914" s="11" t="s">
        <v>1843</v>
      </c>
      <c r="D1914" s="7">
        <v>0</v>
      </c>
      <c r="E1914" s="7">
        <v>0</v>
      </c>
      <c r="F1914" s="7">
        <v>0</v>
      </c>
      <c r="G1914" s="8">
        <f t="shared" si="58"/>
        <v>0</v>
      </c>
      <c r="H1914" s="9">
        <f t="shared" si="59"/>
        <v>0</v>
      </c>
    </row>
    <row r="1915" spans="1:8" ht="16" x14ac:dyDescent="0.2">
      <c r="A1915" s="10">
        <v>9422200</v>
      </c>
      <c r="B1915" s="5">
        <v>6643130</v>
      </c>
      <c r="C1915" s="11" t="s">
        <v>1844</v>
      </c>
      <c r="D1915" s="7">
        <v>0</v>
      </c>
      <c r="E1915" s="7">
        <v>305000</v>
      </c>
      <c r="F1915" s="7">
        <v>0</v>
      </c>
      <c r="G1915" s="8">
        <f t="shared" si="58"/>
        <v>305000</v>
      </c>
      <c r="H1915" s="9">
        <f t="shared" si="59"/>
        <v>305000</v>
      </c>
    </row>
    <row r="1916" spans="1:8" ht="16" x14ac:dyDescent="0.2">
      <c r="A1916" s="10">
        <v>9422300</v>
      </c>
      <c r="B1916" s="5">
        <v>6640130</v>
      </c>
      <c r="C1916" s="11" t="s">
        <v>1845</v>
      </c>
      <c r="D1916" s="7">
        <v>0</v>
      </c>
      <c r="E1916" s="7">
        <v>8414600</v>
      </c>
      <c r="F1916" s="7">
        <v>2710000</v>
      </c>
      <c r="G1916" s="8">
        <f t="shared" si="58"/>
        <v>5704600</v>
      </c>
      <c r="H1916" s="9">
        <f t="shared" si="59"/>
        <v>5704600</v>
      </c>
    </row>
    <row r="1917" spans="1:8" ht="16" x14ac:dyDescent="0.2">
      <c r="A1917" s="10">
        <v>9440000</v>
      </c>
      <c r="B1917" s="5">
        <v>0</v>
      </c>
      <c r="C1917" s="11" t="s">
        <v>1846</v>
      </c>
      <c r="D1917" s="7">
        <v>0</v>
      </c>
      <c r="E1917" s="7">
        <v>0</v>
      </c>
      <c r="F1917" s="7">
        <v>0</v>
      </c>
      <c r="G1917" s="8">
        <f t="shared" si="58"/>
        <v>0</v>
      </c>
      <c r="H1917" s="9">
        <f t="shared" si="59"/>
        <v>0</v>
      </c>
    </row>
    <row r="1918" spans="1:8" ht="16" x14ac:dyDescent="0.2">
      <c r="A1918" s="10">
        <v>9450000</v>
      </c>
      <c r="B1918" s="5">
        <v>6326004</v>
      </c>
      <c r="C1918" s="11" t="s">
        <v>1847</v>
      </c>
      <c r="D1918" s="7">
        <v>0</v>
      </c>
      <c r="E1918" s="7">
        <v>33726268</v>
      </c>
      <c r="F1918" s="7">
        <v>5741060</v>
      </c>
      <c r="G1918" s="8">
        <f t="shared" si="58"/>
        <v>27985208</v>
      </c>
      <c r="H1918" s="9">
        <f t="shared" si="59"/>
        <v>27985208</v>
      </c>
    </row>
    <row r="1919" spans="1:8" ht="16" x14ac:dyDescent="0.2">
      <c r="A1919" s="10">
        <v>9451000</v>
      </c>
      <c r="B1919" s="5">
        <v>6326005</v>
      </c>
      <c r="C1919" s="11" t="s">
        <v>1848</v>
      </c>
      <c r="D1919" s="7">
        <v>0</v>
      </c>
      <c r="E1919" s="7">
        <v>0</v>
      </c>
      <c r="F1919" s="7">
        <v>0</v>
      </c>
      <c r="G1919" s="8">
        <f t="shared" si="58"/>
        <v>0</v>
      </c>
      <c r="H1919" s="9">
        <f t="shared" si="59"/>
        <v>0</v>
      </c>
    </row>
    <row r="1920" spans="1:8" ht="16" x14ac:dyDescent="0.2">
      <c r="A1920" s="10">
        <v>9452000</v>
      </c>
      <c r="B1920" s="5">
        <v>6326006</v>
      </c>
      <c r="C1920" s="11" t="s">
        <v>1849</v>
      </c>
      <c r="D1920" s="7">
        <v>0</v>
      </c>
      <c r="E1920" s="7">
        <v>0</v>
      </c>
      <c r="F1920" s="7">
        <v>0</v>
      </c>
      <c r="G1920" s="8">
        <f t="shared" si="58"/>
        <v>0</v>
      </c>
      <c r="H1920" s="9">
        <f t="shared" si="59"/>
        <v>0</v>
      </c>
    </row>
    <row r="1921" spans="1:8" ht="16" x14ac:dyDescent="0.2">
      <c r="A1921" s="10">
        <v>9460000</v>
      </c>
      <c r="B1921" s="5">
        <v>6640100</v>
      </c>
      <c r="C1921" s="11" t="s">
        <v>1850</v>
      </c>
      <c r="D1921" s="7">
        <v>0</v>
      </c>
      <c r="E1921" s="7">
        <v>618311</v>
      </c>
      <c r="F1921" s="7">
        <v>61643</v>
      </c>
      <c r="G1921" s="8">
        <f t="shared" si="58"/>
        <v>556668</v>
      </c>
      <c r="H1921" s="9">
        <f t="shared" si="59"/>
        <v>556668</v>
      </c>
    </row>
    <row r="1922" spans="1:8" ht="16" x14ac:dyDescent="0.2">
      <c r="A1922" s="10">
        <v>9460800</v>
      </c>
      <c r="B1922" s="5">
        <v>6640100</v>
      </c>
      <c r="C1922" s="11" t="s">
        <v>9</v>
      </c>
      <c r="D1922" s="7">
        <v>0</v>
      </c>
      <c r="E1922" s="7">
        <v>0</v>
      </c>
      <c r="F1922" s="7">
        <v>0</v>
      </c>
      <c r="G1922" s="8">
        <f t="shared" si="58"/>
        <v>0</v>
      </c>
      <c r="H1922" s="9">
        <f t="shared" si="59"/>
        <v>0</v>
      </c>
    </row>
    <row r="1923" spans="1:8" ht="16" x14ac:dyDescent="0.2">
      <c r="A1923" s="10">
        <v>9470000</v>
      </c>
      <c r="B1923" s="5">
        <v>6641000</v>
      </c>
      <c r="C1923" s="11" t="s">
        <v>1851</v>
      </c>
      <c r="D1923" s="7">
        <v>0</v>
      </c>
      <c r="E1923" s="7">
        <v>5900067</v>
      </c>
      <c r="F1923" s="7">
        <v>309750</v>
      </c>
      <c r="G1923" s="8">
        <f t="shared" si="58"/>
        <v>5590317</v>
      </c>
      <c r="H1923" s="9">
        <f t="shared" si="59"/>
        <v>5590317</v>
      </c>
    </row>
    <row r="1924" spans="1:8" ht="16" x14ac:dyDescent="0.2">
      <c r="A1924" s="10">
        <v>9480000</v>
      </c>
      <c r="B1924" s="5">
        <v>6480100</v>
      </c>
      <c r="C1924" s="11" t="s">
        <v>1852</v>
      </c>
      <c r="D1924" s="7">
        <v>0</v>
      </c>
      <c r="E1924" s="7">
        <v>0</v>
      </c>
      <c r="F1924" s="7">
        <v>0</v>
      </c>
      <c r="G1924" s="8">
        <f t="shared" si="58"/>
        <v>0</v>
      </c>
      <c r="H1924" s="9">
        <f t="shared" si="59"/>
        <v>0</v>
      </c>
    </row>
    <row r="1925" spans="1:8" ht="16" x14ac:dyDescent="0.2">
      <c r="A1925" s="10">
        <v>9480100</v>
      </c>
      <c r="B1925" s="5">
        <v>6480200</v>
      </c>
      <c r="C1925" s="11" t="s">
        <v>1853</v>
      </c>
      <c r="D1925" s="7">
        <v>0</v>
      </c>
      <c r="E1925" s="7">
        <v>0</v>
      </c>
      <c r="F1925" s="7">
        <v>0</v>
      </c>
      <c r="G1925" s="8">
        <f t="shared" si="58"/>
        <v>0</v>
      </c>
      <c r="H1925" s="9">
        <f t="shared" si="59"/>
        <v>0</v>
      </c>
    </row>
    <row r="1926" spans="1:8" ht="16" x14ac:dyDescent="0.2">
      <c r="A1926" s="10">
        <v>9480200</v>
      </c>
      <c r="B1926" s="5">
        <v>6480300</v>
      </c>
      <c r="C1926" s="11" t="s">
        <v>1854</v>
      </c>
      <c r="D1926" s="7">
        <v>0</v>
      </c>
      <c r="E1926" s="7">
        <v>0</v>
      </c>
      <c r="F1926" s="7">
        <v>0</v>
      </c>
      <c r="G1926" s="8">
        <f t="shared" si="58"/>
        <v>0</v>
      </c>
      <c r="H1926" s="9">
        <f t="shared" si="59"/>
        <v>0</v>
      </c>
    </row>
    <row r="1927" spans="1:8" ht="16" x14ac:dyDescent="0.2">
      <c r="A1927" s="10">
        <v>9480300</v>
      </c>
      <c r="B1927" s="5">
        <v>6480400</v>
      </c>
      <c r="C1927" s="11" t="s">
        <v>1855</v>
      </c>
      <c r="D1927" s="7">
        <v>0</v>
      </c>
      <c r="E1927" s="7">
        <v>0</v>
      </c>
      <c r="F1927" s="7">
        <v>0</v>
      </c>
      <c r="G1927" s="8">
        <f t="shared" si="58"/>
        <v>0</v>
      </c>
      <c r="H1927" s="9">
        <f t="shared" si="59"/>
        <v>0</v>
      </c>
    </row>
    <row r="1928" spans="1:8" ht="16" x14ac:dyDescent="0.2">
      <c r="A1928" s="10">
        <v>9480400</v>
      </c>
      <c r="B1928" s="5">
        <v>6480500</v>
      </c>
      <c r="C1928" s="11" t="s">
        <v>1856</v>
      </c>
      <c r="D1928" s="7">
        <v>0</v>
      </c>
      <c r="E1928" s="7">
        <v>0</v>
      </c>
      <c r="F1928" s="7">
        <v>0</v>
      </c>
      <c r="G1928" s="8">
        <f t="shared" si="58"/>
        <v>0</v>
      </c>
      <c r="H1928" s="9">
        <f t="shared" si="59"/>
        <v>0</v>
      </c>
    </row>
    <row r="1929" spans="1:8" ht="16" x14ac:dyDescent="0.2">
      <c r="A1929" s="10">
        <v>9480500</v>
      </c>
      <c r="B1929" s="5">
        <v>6480600</v>
      </c>
      <c r="C1929" s="11" t="s">
        <v>1857</v>
      </c>
      <c r="D1929" s="7">
        <v>0</v>
      </c>
      <c r="E1929" s="7">
        <v>3000</v>
      </c>
      <c r="F1929" s="7">
        <v>0</v>
      </c>
      <c r="G1929" s="8">
        <f t="shared" si="58"/>
        <v>3000</v>
      </c>
      <c r="H1929" s="9">
        <f t="shared" si="59"/>
        <v>3000</v>
      </c>
    </row>
    <row r="1930" spans="1:8" ht="16" x14ac:dyDescent="0.2">
      <c r="A1930" s="10">
        <v>9480510</v>
      </c>
      <c r="B1930" s="5">
        <v>6480610</v>
      </c>
      <c r="C1930" s="11" t="s">
        <v>1858</v>
      </c>
      <c r="D1930" s="7">
        <v>0</v>
      </c>
      <c r="E1930" s="7">
        <v>0</v>
      </c>
      <c r="F1930" s="7">
        <v>0</v>
      </c>
      <c r="G1930" s="8">
        <f t="shared" si="58"/>
        <v>0</v>
      </c>
      <c r="H1930" s="9">
        <f t="shared" si="59"/>
        <v>0</v>
      </c>
    </row>
    <row r="1931" spans="1:8" ht="16" x14ac:dyDescent="0.2">
      <c r="A1931" s="10">
        <v>9480520</v>
      </c>
      <c r="B1931" s="5">
        <v>6480620</v>
      </c>
      <c r="C1931" s="11" t="s">
        <v>1859</v>
      </c>
      <c r="D1931" s="7">
        <v>0</v>
      </c>
      <c r="E1931" s="7">
        <v>0</v>
      </c>
      <c r="F1931" s="7">
        <v>0</v>
      </c>
      <c r="G1931" s="8">
        <f t="shared" si="58"/>
        <v>0</v>
      </c>
      <c r="H1931" s="9">
        <f t="shared" si="59"/>
        <v>0</v>
      </c>
    </row>
    <row r="1932" spans="1:8" ht="16" x14ac:dyDescent="0.2">
      <c r="A1932" s="10">
        <v>9480530</v>
      </c>
      <c r="B1932" s="5">
        <v>6480630</v>
      </c>
      <c r="C1932" s="11" t="s">
        <v>1860</v>
      </c>
      <c r="D1932" s="7">
        <v>0</v>
      </c>
      <c r="E1932" s="7">
        <v>0</v>
      </c>
      <c r="F1932" s="7">
        <v>0</v>
      </c>
      <c r="G1932" s="8">
        <f t="shared" si="58"/>
        <v>0</v>
      </c>
      <c r="H1932" s="9">
        <f t="shared" si="59"/>
        <v>0</v>
      </c>
    </row>
    <row r="1933" spans="1:8" ht="16" x14ac:dyDescent="0.2">
      <c r="A1933" s="10">
        <v>9480540</v>
      </c>
      <c r="B1933" s="5">
        <v>6480640</v>
      </c>
      <c r="C1933" s="11" t="s">
        <v>1861</v>
      </c>
      <c r="D1933" s="7">
        <v>0</v>
      </c>
      <c r="E1933" s="7">
        <v>0</v>
      </c>
      <c r="F1933" s="7">
        <v>0</v>
      </c>
      <c r="G1933" s="8">
        <f t="shared" si="58"/>
        <v>0</v>
      </c>
      <c r="H1933" s="9">
        <f t="shared" si="59"/>
        <v>0</v>
      </c>
    </row>
    <row r="1934" spans="1:8" ht="16" x14ac:dyDescent="0.2">
      <c r="A1934" s="10">
        <v>9480550</v>
      </c>
      <c r="B1934" s="5">
        <v>6480650</v>
      </c>
      <c r="C1934" s="11" t="s">
        <v>1862</v>
      </c>
      <c r="D1934" s="7">
        <v>0</v>
      </c>
      <c r="E1934" s="7">
        <v>0</v>
      </c>
      <c r="F1934" s="7">
        <v>0</v>
      </c>
      <c r="G1934" s="8">
        <f t="shared" si="58"/>
        <v>0</v>
      </c>
      <c r="H1934" s="9">
        <f t="shared" si="59"/>
        <v>0</v>
      </c>
    </row>
    <row r="1935" spans="1:8" ht="16" x14ac:dyDescent="0.2">
      <c r="A1935" s="10">
        <v>9480560</v>
      </c>
      <c r="B1935" s="5">
        <v>6480660</v>
      </c>
      <c r="C1935" s="11" t="s">
        <v>1863</v>
      </c>
      <c r="D1935" s="7">
        <v>0</v>
      </c>
      <c r="E1935" s="7">
        <v>0</v>
      </c>
      <c r="F1935" s="7">
        <v>0</v>
      </c>
      <c r="G1935" s="8">
        <f t="shared" si="58"/>
        <v>0</v>
      </c>
      <c r="H1935" s="9">
        <f t="shared" si="59"/>
        <v>0</v>
      </c>
    </row>
    <row r="1936" spans="1:8" ht="16" x14ac:dyDescent="0.2">
      <c r="A1936" s="10">
        <v>9480570</v>
      </c>
      <c r="B1936" s="5">
        <v>6480670</v>
      </c>
      <c r="C1936" s="11" t="s">
        <v>1864</v>
      </c>
      <c r="D1936" s="7">
        <v>0</v>
      </c>
      <c r="E1936" s="7">
        <v>0</v>
      </c>
      <c r="F1936" s="7">
        <v>0</v>
      </c>
      <c r="G1936" s="8">
        <f t="shared" si="58"/>
        <v>0</v>
      </c>
      <c r="H1936" s="9">
        <f t="shared" si="59"/>
        <v>0</v>
      </c>
    </row>
    <row r="1937" spans="1:8" ht="16" x14ac:dyDescent="0.2">
      <c r="A1937" s="10">
        <v>9480580</v>
      </c>
      <c r="B1937" s="5">
        <v>6480680</v>
      </c>
      <c r="C1937" s="11" t="s">
        <v>1865</v>
      </c>
      <c r="D1937" s="7">
        <v>0</v>
      </c>
      <c r="E1937" s="7">
        <v>0</v>
      </c>
      <c r="F1937" s="7">
        <v>0</v>
      </c>
      <c r="G1937" s="8">
        <f t="shared" si="58"/>
        <v>0</v>
      </c>
      <c r="H1937" s="9">
        <f t="shared" si="59"/>
        <v>0</v>
      </c>
    </row>
    <row r="1938" spans="1:8" ht="16" x14ac:dyDescent="0.2">
      <c r="A1938" s="10">
        <v>9480600</v>
      </c>
      <c r="B1938" s="5">
        <v>6640110</v>
      </c>
      <c r="C1938" s="11" t="s">
        <v>1866</v>
      </c>
      <c r="D1938" s="7">
        <v>0</v>
      </c>
      <c r="E1938" s="7">
        <v>1657199</v>
      </c>
      <c r="F1938" s="7">
        <v>0</v>
      </c>
      <c r="G1938" s="8">
        <f t="shared" si="58"/>
        <v>1657199</v>
      </c>
      <c r="H1938" s="9">
        <f t="shared" si="59"/>
        <v>1657199</v>
      </c>
    </row>
    <row r="1939" spans="1:8" ht="16" x14ac:dyDescent="0.2">
      <c r="A1939" s="10">
        <v>9480700</v>
      </c>
      <c r="B1939" s="5">
        <v>6640120</v>
      </c>
      <c r="C1939" s="11" t="s">
        <v>1867</v>
      </c>
      <c r="D1939" s="7">
        <v>0</v>
      </c>
      <c r="E1939" s="7">
        <v>2093883.81</v>
      </c>
      <c r="F1939" s="7">
        <v>165418.81</v>
      </c>
      <c r="G1939" s="8">
        <f t="shared" si="58"/>
        <v>1928465</v>
      </c>
      <c r="H1939" s="9">
        <f t="shared" si="59"/>
        <v>1928465</v>
      </c>
    </row>
    <row r="1940" spans="1:8" ht="16" x14ac:dyDescent="0.2">
      <c r="A1940" s="10">
        <v>9490000</v>
      </c>
      <c r="B1940" s="5">
        <v>6607000</v>
      </c>
      <c r="C1940" s="11" t="s">
        <v>1868</v>
      </c>
      <c r="D1940" s="7">
        <v>0</v>
      </c>
      <c r="E1940" s="7">
        <v>50785000</v>
      </c>
      <c r="F1940" s="7">
        <v>11140000</v>
      </c>
      <c r="G1940" s="8">
        <f t="shared" si="58"/>
        <v>39645000</v>
      </c>
      <c r="H1940" s="9">
        <f t="shared" si="59"/>
        <v>39645000</v>
      </c>
    </row>
    <row r="1941" spans="1:8" ht="16" x14ac:dyDescent="0.2">
      <c r="A1941" s="10">
        <v>9491000</v>
      </c>
      <c r="B1941" s="5">
        <v>6607100</v>
      </c>
      <c r="C1941" s="11" t="s">
        <v>1869</v>
      </c>
      <c r="D1941" s="7">
        <v>0</v>
      </c>
      <c r="E1941" s="7">
        <v>12686310</v>
      </c>
      <c r="F1941" s="7">
        <v>0</v>
      </c>
      <c r="G1941" s="8">
        <f t="shared" si="58"/>
        <v>12686310</v>
      </c>
      <c r="H1941" s="9">
        <f t="shared" si="59"/>
        <v>12686310</v>
      </c>
    </row>
    <row r="1942" spans="1:8" ht="16" x14ac:dyDescent="0.2">
      <c r="A1942" s="10">
        <v>9510000</v>
      </c>
      <c r="B1942" s="5">
        <v>6620000</v>
      </c>
      <c r="C1942" s="11" t="s">
        <v>1870</v>
      </c>
      <c r="D1942" s="7">
        <v>0</v>
      </c>
      <c r="E1942" s="7">
        <v>35090536</v>
      </c>
      <c r="F1942" s="7">
        <v>2378920</v>
      </c>
      <c r="G1942" s="8">
        <f t="shared" si="58"/>
        <v>32711616</v>
      </c>
      <c r="H1942" s="9">
        <f t="shared" si="59"/>
        <v>32711616</v>
      </c>
    </row>
    <row r="1943" spans="1:8" ht="16" x14ac:dyDescent="0.2">
      <c r="A1943" s="10">
        <v>9510020</v>
      </c>
      <c r="B1943" s="5">
        <v>6620020</v>
      </c>
      <c r="C1943" s="11" t="s">
        <v>1871</v>
      </c>
      <c r="D1943" s="7">
        <v>0</v>
      </c>
      <c r="E1943" s="7">
        <v>53487593</v>
      </c>
      <c r="F1943" s="7">
        <v>0</v>
      </c>
      <c r="G1943" s="8">
        <f t="shared" si="58"/>
        <v>53487593</v>
      </c>
      <c r="H1943" s="9">
        <f t="shared" si="59"/>
        <v>53487593</v>
      </c>
    </row>
    <row r="1944" spans="1:8" ht="16" x14ac:dyDescent="0.2">
      <c r="A1944" s="10">
        <v>9510030</v>
      </c>
      <c r="B1944" s="5">
        <v>6620030</v>
      </c>
      <c r="C1944" s="11" t="s">
        <v>1872</v>
      </c>
      <c r="D1944" s="7">
        <v>0</v>
      </c>
      <c r="E1944" s="7">
        <v>2515000</v>
      </c>
      <c r="F1944" s="7">
        <v>0</v>
      </c>
      <c r="G1944" s="8">
        <f t="shared" si="58"/>
        <v>2515000</v>
      </c>
      <c r="H1944" s="9">
        <f t="shared" si="59"/>
        <v>2515000</v>
      </c>
    </row>
    <row r="1945" spans="1:8" ht="16" x14ac:dyDescent="0.2">
      <c r="A1945" s="10">
        <v>9510100</v>
      </c>
      <c r="B1945" s="5">
        <v>6622000</v>
      </c>
      <c r="C1945" s="11" t="s">
        <v>1873</v>
      </c>
      <c r="D1945" s="7">
        <v>0</v>
      </c>
      <c r="E1945" s="7">
        <v>0</v>
      </c>
      <c r="F1945" s="7">
        <v>0</v>
      </c>
      <c r="G1945" s="8">
        <f t="shared" si="58"/>
        <v>0</v>
      </c>
      <c r="H1945" s="9">
        <f t="shared" si="59"/>
        <v>0</v>
      </c>
    </row>
    <row r="1946" spans="1:8" ht="16" x14ac:dyDescent="0.2">
      <c r="A1946" s="10">
        <v>9510200</v>
      </c>
      <c r="B1946" s="5">
        <v>6622100</v>
      </c>
      <c r="C1946" s="11" t="s">
        <v>1874</v>
      </c>
      <c r="D1946" s="7">
        <v>0</v>
      </c>
      <c r="E1946" s="7">
        <v>0</v>
      </c>
      <c r="F1946" s="7">
        <v>0</v>
      </c>
      <c r="G1946" s="8">
        <f t="shared" si="58"/>
        <v>0</v>
      </c>
      <c r="H1946" s="9">
        <f t="shared" si="59"/>
        <v>0</v>
      </c>
    </row>
    <row r="1947" spans="1:8" ht="16" x14ac:dyDescent="0.2">
      <c r="A1947" s="10">
        <v>9510300</v>
      </c>
      <c r="B1947" s="5">
        <v>6622200</v>
      </c>
      <c r="C1947" s="11" t="s">
        <v>1875</v>
      </c>
      <c r="D1947" s="7">
        <v>0</v>
      </c>
      <c r="E1947" s="7">
        <v>8000</v>
      </c>
      <c r="F1947" s="7">
        <v>0</v>
      </c>
      <c r="G1947" s="8">
        <f t="shared" si="58"/>
        <v>8000</v>
      </c>
      <c r="H1947" s="9">
        <f t="shared" si="59"/>
        <v>8000</v>
      </c>
    </row>
    <row r="1948" spans="1:8" ht="16" x14ac:dyDescent="0.2">
      <c r="A1948" s="10">
        <v>9510301</v>
      </c>
      <c r="B1948" s="5">
        <v>6622201</v>
      </c>
      <c r="C1948" s="11" t="s">
        <v>1876</v>
      </c>
      <c r="D1948" s="7">
        <v>0</v>
      </c>
      <c r="E1948" s="7">
        <v>14000</v>
      </c>
      <c r="F1948" s="7">
        <v>0</v>
      </c>
      <c r="G1948" s="8">
        <f t="shared" si="58"/>
        <v>14000</v>
      </c>
      <c r="H1948" s="9">
        <f t="shared" si="59"/>
        <v>14000</v>
      </c>
    </row>
    <row r="1949" spans="1:8" ht="16" x14ac:dyDescent="0.2">
      <c r="A1949" s="10">
        <v>9510302</v>
      </c>
      <c r="B1949" s="5">
        <v>6622202</v>
      </c>
      <c r="C1949" s="11" t="s">
        <v>1877</v>
      </c>
      <c r="D1949" s="7">
        <v>0</v>
      </c>
      <c r="E1949" s="7">
        <v>0</v>
      </c>
      <c r="F1949" s="7">
        <v>0</v>
      </c>
      <c r="G1949" s="8">
        <f t="shared" si="58"/>
        <v>0</v>
      </c>
      <c r="H1949" s="9">
        <f t="shared" si="59"/>
        <v>0</v>
      </c>
    </row>
    <row r="1950" spans="1:8" ht="16" x14ac:dyDescent="0.2">
      <c r="A1950" s="10">
        <v>9510303</v>
      </c>
      <c r="B1950" s="5">
        <v>6622203</v>
      </c>
      <c r="C1950" s="11" t="s">
        <v>1878</v>
      </c>
      <c r="D1950" s="7">
        <v>0</v>
      </c>
      <c r="E1950" s="7">
        <v>0</v>
      </c>
      <c r="F1950" s="7">
        <v>0</v>
      </c>
      <c r="G1950" s="8">
        <f t="shared" si="58"/>
        <v>0</v>
      </c>
      <c r="H1950" s="9">
        <f t="shared" si="59"/>
        <v>0</v>
      </c>
    </row>
    <row r="1951" spans="1:8" ht="16" x14ac:dyDescent="0.2">
      <c r="A1951" s="10">
        <v>9510304</v>
      </c>
      <c r="B1951" s="5">
        <v>6622204</v>
      </c>
      <c r="C1951" s="11" t="s">
        <v>1879</v>
      </c>
      <c r="D1951" s="7">
        <v>0</v>
      </c>
      <c r="E1951" s="7">
        <v>0</v>
      </c>
      <c r="F1951" s="7">
        <v>0</v>
      </c>
      <c r="G1951" s="8">
        <f t="shared" si="58"/>
        <v>0</v>
      </c>
      <c r="H1951" s="9">
        <f t="shared" si="59"/>
        <v>0</v>
      </c>
    </row>
    <row r="1952" spans="1:8" ht="16" x14ac:dyDescent="0.2">
      <c r="A1952" s="10">
        <v>9510305</v>
      </c>
      <c r="B1952" s="5">
        <v>6622205</v>
      </c>
      <c r="C1952" s="11" t="s">
        <v>1880</v>
      </c>
      <c r="D1952" s="7">
        <v>0</v>
      </c>
      <c r="E1952" s="7">
        <v>5000</v>
      </c>
      <c r="F1952" s="7">
        <v>0</v>
      </c>
      <c r="G1952" s="8">
        <f t="shared" si="58"/>
        <v>5000</v>
      </c>
      <c r="H1952" s="9">
        <f t="shared" si="59"/>
        <v>5000</v>
      </c>
    </row>
    <row r="1953" spans="1:8" ht="16" x14ac:dyDescent="0.2">
      <c r="A1953" s="10">
        <v>9510306</v>
      </c>
      <c r="B1953" s="5">
        <v>6622206</v>
      </c>
      <c r="C1953" s="11" t="s">
        <v>1881</v>
      </c>
      <c r="D1953" s="7">
        <v>0</v>
      </c>
      <c r="E1953" s="7">
        <v>0</v>
      </c>
      <c r="F1953" s="7">
        <v>0</v>
      </c>
      <c r="G1953" s="8">
        <f t="shared" si="58"/>
        <v>0</v>
      </c>
      <c r="H1953" s="9">
        <f t="shared" si="59"/>
        <v>0</v>
      </c>
    </row>
    <row r="1954" spans="1:8" ht="16" x14ac:dyDescent="0.2">
      <c r="A1954" s="10">
        <v>9510307</v>
      </c>
      <c r="B1954" s="5">
        <v>6622207</v>
      </c>
      <c r="C1954" s="11" t="s">
        <v>1882</v>
      </c>
      <c r="D1954" s="7">
        <v>0</v>
      </c>
      <c r="E1954" s="7">
        <v>0</v>
      </c>
      <c r="F1954" s="7">
        <v>0</v>
      </c>
      <c r="G1954" s="8">
        <f t="shared" si="58"/>
        <v>0</v>
      </c>
      <c r="H1954" s="9">
        <f t="shared" si="59"/>
        <v>0</v>
      </c>
    </row>
    <row r="1955" spans="1:8" ht="16" x14ac:dyDescent="0.2">
      <c r="A1955" s="10">
        <v>9510308</v>
      </c>
      <c r="B1955" s="5">
        <v>6622208</v>
      </c>
      <c r="C1955" s="11" t="s">
        <v>1883</v>
      </c>
      <c r="D1955" s="7">
        <v>0</v>
      </c>
      <c r="E1955" s="7">
        <v>0</v>
      </c>
      <c r="F1955" s="7">
        <v>0</v>
      </c>
      <c r="G1955" s="8">
        <f t="shared" si="58"/>
        <v>0</v>
      </c>
      <c r="H1955" s="9">
        <f t="shared" si="59"/>
        <v>0</v>
      </c>
    </row>
    <row r="1956" spans="1:8" ht="16" x14ac:dyDescent="0.2">
      <c r="A1956" s="10">
        <v>9510309</v>
      </c>
      <c r="B1956" s="5">
        <v>6622209</v>
      </c>
      <c r="C1956" s="11" t="s">
        <v>1884</v>
      </c>
      <c r="D1956" s="7">
        <v>0</v>
      </c>
      <c r="E1956" s="7">
        <v>0</v>
      </c>
      <c r="F1956" s="7">
        <v>0</v>
      </c>
      <c r="G1956" s="8">
        <f t="shared" si="58"/>
        <v>0</v>
      </c>
      <c r="H1956" s="9">
        <f t="shared" si="59"/>
        <v>0</v>
      </c>
    </row>
    <row r="1957" spans="1:8" ht="16" x14ac:dyDescent="0.2">
      <c r="A1957" s="10">
        <v>9510400</v>
      </c>
      <c r="B1957" s="5">
        <v>6622300</v>
      </c>
      <c r="C1957" s="11" t="s">
        <v>1885</v>
      </c>
      <c r="D1957" s="7">
        <v>0</v>
      </c>
      <c r="E1957" s="7">
        <v>0</v>
      </c>
      <c r="F1957" s="7">
        <v>0</v>
      </c>
      <c r="G1957" s="8">
        <f t="shared" si="58"/>
        <v>0</v>
      </c>
      <c r="H1957" s="9">
        <f t="shared" si="59"/>
        <v>0</v>
      </c>
    </row>
    <row r="1958" spans="1:8" ht="16" x14ac:dyDescent="0.2">
      <c r="A1958" s="10">
        <v>9511000</v>
      </c>
      <c r="B1958" s="5">
        <v>6620100</v>
      </c>
      <c r="C1958" s="11" t="s">
        <v>1886</v>
      </c>
      <c r="D1958" s="7">
        <v>0</v>
      </c>
      <c r="E1958" s="7">
        <v>0</v>
      </c>
      <c r="F1958" s="7">
        <v>0</v>
      </c>
      <c r="G1958" s="8">
        <f t="shared" si="58"/>
        <v>0</v>
      </c>
      <c r="H1958" s="9">
        <f t="shared" si="59"/>
        <v>0</v>
      </c>
    </row>
    <row r="1959" spans="1:8" ht="16" x14ac:dyDescent="0.2">
      <c r="A1959" s="10">
        <v>9520000</v>
      </c>
      <c r="B1959" s="5">
        <v>6630000</v>
      </c>
      <c r="C1959" s="11" t="s">
        <v>1887</v>
      </c>
      <c r="D1959" s="7">
        <v>0</v>
      </c>
      <c r="E1959" s="7">
        <v>1958912</v>
      </c>
      <c r="F1959" s="7">
        <v>238680</v>
      </c>
      <c r="G1959" s="8">
        <f t="shared" si="58"/>
        <v>1720232</v>
      </c>
      <c r="H1959" s="9">
        <f t="shared" si="59"/>
        <v>1720232</v>
      </c>
    </row>
    <row r="1960" spans="1:8" ht="16" x14ac:dyDescent="0.2">
      <c r="A1960" s="10">
        <v>9521000</v>
      </c>
      <c r="B1960" s="5">
        <v>6632000</v>
      </c>
      <c r="C1960" s="11" t="s">
        <v>1888</v>
      </c>
      <c r="D1960" s="7">
        <v>0</v>
      </c>
      <c r="E1960" s="7">
        <v>0</v>
      </c>
      <c r="F1960" s="7">
        <v>0</v>
      </c>
      <c r="G1960" s="8">
        <f t="shared" si="58"/>
        <v>0</v>
      </c>
      <c r="H1960" s="9">
        <f t="shared" si="59"/>
        <v>0</v>
      </c>
    </row>
    <row r="1961" spans="1:8" ht="16" x14ac:dyDescent="0.2">
      <c r="A1961" s="10">
        <v>9530000</v>
      </c>
      <c r="B1961" s="5">
        <v>0</v>
      </c>
      <c r="C1961" s="11" t="s">
        <v>1889</v>
      </c>
      <c r="D1961" s="7">
        <v>0</v>
      </c>
      <c r="E1961" s="7">
        <v>0</v>
      </c>
      <c r="F1961" s="7">
        <v>0</v>
      </c>
      <c r="G1961" s="8">
        <f t="shared" si="58"/>
        <v>0</v>
      </c>
      <c r="H1961" s="9">
        <f t="shared" si="59"/>
        <v>0</v>
      </c>
    </row>
    <row r="1962" spans="1:8" ht="16" x14ac:dyDescent="0.2">
      <c r="A1962" s="10">
        <v>9540000</v>
      </c>
      <c r="B1962" s="5">
        <v>6316603</v>
      </c>
      <c r="C1962" s="11" t="s">
        <v>1890</v>
      </c>
      <c r="D1962" s="7">
        <v>0</v>
      </c>
      <c r="E1962" s="7">
        <v>82000</v>
      </c>
      <c r="F1962" s="7">
        <v>0</v>
      </c>
      <c r="G1962" s="8">
        <f t="shared" si="58"/>
        <v>82000</v>
      </c>
      <c r="H1962" s="9">
        <f t="shared" si="59"/>
        <v>82000</v>
      </c>
    </row>
    <row r="1963" spans="1:8" ht="16" x14ac:dyDescent="0.2">
      <c r="A1963" s="10">
        <v>9541900</v>
      </c>
      <c r="B1963" s="5">
        <v>0</v>
      </c>
      <c r="C1963" s="11" t="s">
        <v>1891</v>
      </c>
      <c r="D1963" s="7">
        <v>0</v>
      </c>
      <c r="E1963" s="7">
        <v>0</v>
      </c>
      <c r="F1963" s="7">
        <v>0</v>
      </c>
      <c r="G1963" s="8">
        <f t="shared" si="58"/>
        <v>0</v>
      </c>
      <c r="H1963" s="9">
        <f t="shared" si="59"/>
        <v>0</v>
      </c>
    </row>
    <row r="1964" spans="1:8" ht="16" x14ac:dyDescent="0.2">
      <c r="A1964" s="10">
        <v>9560000</v>
      </c>
      <c r="B1964" s="5">
        <v>6622400</v>
      </c>
      <c r="C1964" s="11" t="s">
        <v>1892</v>
      </c>
      <c r="D1964" s="7">
        <v>0</v>
      </c>
      <c r="E1964" s="7">
        <v>498208</v>
      </c>
      <c r="F1964" s="7">
        <v>0</v>
      </c>
      <c r="G1964" s="8">
        <f t="shared" si="58"/>
        <v>498208</v>
      </c>
      <c r="H1964" s="9">
        <f t="shared" si="59"/>
        <v>498208</v>
      </c>
    </row>
    <row r="1965" spans="1:8" ht="16" x14ac:dyDescent="0.2">
      <c r="A1965" s="10">
        <v>9560100</v>
      </c>
      <c r="B1965" s="5">
        <v>6622600</v>
      </c>
      <c r="C1965" s="11" t="s">
        <v>1893</v>
      </c>
      <c r="D1965" s="7">
        <v>0</v>
      </c>
      <c r="E1965" s="7">
        <v>3892684</v>
      </c>
      <c r="F1965" s="7">
        <v>310000</v>
      </c>
      <c r="G1965" s="8">
        <f t="shared" si="58"/>
        <v>3582684</v>
      </c>
      <c r="H1965" s="9">
        <f t="shared" si="59"/>
        <v>3582684</v>
      </c>
    </row>
    <row r="1966" spans="1:8" ht="16" x14ac:dyDescent="0.2">
      <c r="A1966" s="10">
        <v>9561000</v>
      </c>
      <c r="B1966" s="5">
        <v>6622500</v>
      </c>
      <c r="C1966" s="11" t="s">
        <v>1894</v>
      </c>
      <c r="D1966" s="7">
        <v>0</v>
      </c>
      <c r="E1966" s="7">
        <v>449400</v>
      </c>
      <c r="F1966" s="7">
        <v>0</v>
      </c>
      <c r="G1966" s="8">
        <f t="shared" si="58"/>
        <v>449400</v>
      </c>
      <c r="H1966" s="9">
        <f t="shared" si="59"/>
        <v>449400</v>
      </c>
    </row>
    <row r="1967" spans="1:8" ht="16" x14ac:dyDescent="0.2">
      <c r="A1967" s="10">
        <v>9561100</v>
      </c>
      <c r="B1967" s="5">
        <v>6345110</v>
      </c>
      <c r="C1967" s="11" t="s">
        <v>1895</v>
      </c>
      <c r="D1967" s="7">
        <v>0</v>
      </c>
      <c r="E1967" s="7">
        <v>22620418</v>
      </c>
      <c r="F1967" s="7">
        <v>9594</v>
      </c>
      <c r="G1967" s="8">
        <f t="shared" si="58"/>
        <v>22610824</v>
      </c>
      <c r="H1967" s="9">
        <f t="shared" si="59"/>
        <v>22610824</v>
      </c>
    </row>
    <row r="1968" spans="1:8" ht="16" x14ac:dyDescent="0.2">
      <c r="A1968" s="10">
        <v>9566000</v>
      </c>
      <c r="B1968" s="5">
        <v>6316000</v>
      </c>
      <c r="C1968" s="11" t="s">
        <v>1896</v>
      </c>
      <c r="D1968" s="7">
        <v>0</v>
      </c>
      <c r="E1968" s="7">
        <v>11745570</v>
      </c>
      <c r="F1968" s="7">
        <v>1466270</v>
      </c>
      <c r="G1968" s="8">
        <f t="shared" si="58"/>
        <v>10279300</v>
      </c>
      <c r="H1968" s="9">
        <f t="shared" si="59"/>
        <v>10279300</v>
      </c>
    </row>
    <row r="1969" spans="1:8" ht="16" x14ac:dyDescent="0.2">
      <c r="A1969" s="10">
        <v>9600000</v>
      </c>
      <c r="B1969" s="5">
        <v>6370001</v>
      </c>
      <c r="C1969" s="11" t="s">
        <v>1897</v>
      </c>
      <c r="D1969" s="7">
        <v>0</v>
      </c>
      <c r="E1969" s="7">
        <v>6724000</v>
      </c>
      <c r="F1969" s="7">
        <v>0</v>
      </c>
      <c r="G1969" s="8">
        <f t="shared" si="58"/>
        <v>6724000</v>
      </c>
      <c r="H1969" s="9">
        <f t="shared" si="59"/>
        <v>6724000</v>
      </c>
    </row>
    <row r="1970" spans="1:8" ht="16" x14ac:dyDescent="0.2">
      <c r="A1970" s="10">
        <v>9600100</v>
      </c>
      <c r="B1970" s="5">
        <v>6370300</v>
      </c>
      <c r="C1970" s="11" t="s">
        <v>1898</v>
      </c>
      <c r="D1970" s="7">
        <v>0</v>
      </c>
      <c r="E1970" s="7">
        <v>1355000</v>
      </c>
      <c r="F1970" s="7">
        <v>0</v>
      </c>
      <c r="G1970" s="8">
        <f t="shared" si="58"/>
        <v>1355000</v>
      </c>
      <c r="H1970" s="9">
        <f t="shared" si="59"/>
        <v>1355000</v>
      </c>
    </row>
    <row r="1971" spans="1:8" ht="16" x14ac:dyDescent="0.2">
      <c r="A1971" s="10">
        <v>9610000</v>
      </c>
      <c r="B1971" s="5">
        <v>6370002</v>
      </c>
      <c r="C1971" s="11" t="s">
        <v>1899</v>
      </c>
      <c r="D1971" s="7">
        <v>0</v>
      </c>
      <c r="E1971" s="7">
        <v>10123780</v>
      </c>
      <c r="F1971" s="7">
        <v>2440000</v>
      </c>
      <c r="G1971" s="8">
        <f t="shared" si="58"/>
        <v>7683780</v>
      </c>
      <c r="H1971" s="9">
        <f t="shared" si="59"/>
        <v>7683780</v>
      </c>
    </row>
    <row r="1972" spans="1:8" ht="16" x14ac:dyDescent="0.2">
      <c r="A1972" s="10">
        <v>9620000</v>
      </c>
      <c r="B1972" s="5">
        <v>6370003</v>
      </c>
      <c r="C1972" s="11" t="s">
        <v>1900</v>
      </c>
      <c r="D1972" s="7">
        <v>0</v>
      </c>
      <c r="E1972" s="7">
        <v>30000000</v>
      </c>
      <c r="F1972" s="7">
        <v>0</v>
      </c>
      <c r="G1972" s="8">
        <f t="shared" si="58"/>
        <v>30000000</v>
      </c>
      <c r="H1972" s="9">
        <f t="shared" si="59"/>
        <v>30000000</v>
      </c>
    </row>
    <row r="1973" spans="1:8" ht="16" x14ac:dyDescent="0.2">
      <c r="A1973" s="10">
        <v>9620001</v>
      </c>
      <c r="B1973" s="5">
        <v>6370006</v>
      </c>
      <c r="C1973" s="11" t="s">
        <v>1901</v>
      </c>
      <c r="D1973" s="7">
        <v>0</v>
      </c>
      <c r="E1973" s="7">
        <v>34616390</v>
      </c>
      <c r="F1973" s="7">
        <v>0</v>
      </c>
      <c r="G1973" s="8">
        <f t="shared" si="58"/>
        <v>34616390</v>
      </c>
      <c r="H1973" s="9">
        <f t="shared" si="59"/>
        <v>34616390</v>
      </c>
    </row>
    <row r="1974" spans="1:8" ht="16" x14ac:dyDescent="0.2">
      <c r="A1974" s="10">
        <v>9620100</v>
      </c>
      <c r="B1974" s="5">
        <v>6370200</v>
      </c>
      <c r="C1974" s="11" t="s">
        <v>1902</v>
      </c>
      <c r="D1974" s="7">
        <v>0</v>
      </c>
      <c r="E1974" s="7">
        <v>1882000</v>
      </c>
      <c r="F1974" s="7">
        <v>0</v>
      </c>
      <c r="G1974" s="8">
        <f t="shared" si="58"/>
        <v>1882000</v>
      </c>
      <c r="H1974" s="9">
        <f t="shared" si="59"/>
        <v>1882000</v>
      </c>
    </row>
    <row r="1975" spans="1:8" ht="16" x14ac:dyDescent="0.2">
      <c r="A1975" s="10">
        <v>9620200</v>
      </c>
      <c r="B1975" s="5">
        <v>6370400</v>
      </c>
      <c r="C1975" s="11" t="s">
        <v>1903</v>
      </c>
      <c r="D1975" s="7">
        <v>0</v>
      </c>
      <c r="E1975" s="7">
        <v>1496000</v>
      </c>
      <c r="F1975" s="7">
        <v>0</v>
      </c>
      <c r="G1975" s="8">
        <f t="shared" ref="G1975:G2038" si="60">E1975-F1975</f>
        <v>1496000</v>
      </c>
      <c r="H1975" s="9">
        <f t="shared" ref="H1975:H2038" si="61">D1975+G1975</f>
        <v>1496000</v>
      </c>
    </row>
    <row r="1976" spans="1:8" ht="16" x14ac:dyDescent="0.2">
      <c r="A1976" s="10">
        <v>9630000</v>
      </c>
      <c r="B1976" s="5">
        <v>6370004</v>
      </c>
      <c r="C1976" s="11" t="s">
        <v>1904</v>
      </c>
      <c r="D1976" s="7">
        <v>0</v>
      </c>
      <c r="E1976" s="7">
        <v>2565477</v>
      </c>
      <c r="F1976" s="7">
        <v>0</v>
      </c>
      <c r="G1976" s="8">
        <f t="shared" si="60"/>
        <v>2565477</v>
      </c>
      <c r="H1976" s="9">
        <f t="shared" si="61"/>
        <v>2565477</v>
      </c>
    </row>
    <row r="1977" spans="1:8" ht="16" x14ac:dyDescent="0.2">
      <c r="A1977" s="10">
        <v>9640000</v>
      </c>
      <c r="B1977" s="5">
        <v>6180300</v>
      </c>
      <c r="C1977" s="11" t="s">
        <v>1905</v>
      </c>
      <c r="D1977" s="7">
        <v>0</v>
      </c>
      <c r="E1977" s="7">
        <v>27638536</v>
      </c>
      <c r="F1977" s="7">
        <v>75110</v>
      </c>
      <c r="G1977" s="8">
        <f t="shared" si="60"/>
        <v>27563426</v>
      </c>
      <c r="H1977" s="9">
        <f t="shared" si="61"/>
        <v>27563426</v>
      </c>
    </row>
    <row r="1978" spans="1:8" ht="16" x14ac:dyDescent="0.2">
      <c r="A1978" s="10">
        <v>9650000</v>
      </c>
      <c r="B1978" s="5">
        <v>6360000</v>
      </c>
      <c r="C1978" s="11" t="s">
        <v>1906</v>
      </c>
      <c r="D1978" s="7">
        <v>0</v>
      </c>
      <c r="E1978" s="7">
        <v>220000</v>
      </c>
      <c r="F1978" s="7">
        <v>0</v>
      </c>
      <c r="G1978" s="8">
        <f t="shared" si="60"/>
        <v>220000</v>
      </c>
      <c r="H1978" s="9">
        <f t="shared" si="61"/>
        <v>220000</v>
      </c>
    </row>
    <row r="1979" spans="1:8" ht="16" x14ac:dyDescent="0.2">
      <c r="A1979" s="10">
        <v>9660400</v>
      </c>
      <c r="B1979" s="5">
        <v>0</v>
      </c>
      <c r="C1979" s="11" t="s">
        <v>1907</v>
      </c>
      <c r="D1979" s="7">
        <v>0</v>
      </c>
      <c r="E1979" s="7">
        <v>0</v>
      </c>
      <c r="F1979" s="7">
        <v>0</v>
      </c>
      <c r="G1979" s="8">
        <f t="shared" si="60"/>
        <v>0</v>
      </c>
      <c r="H1979" s="9">
        <f t="shared" si="61"/>
        <v>0</v>
      </c>
    </row>
    <row r="1980" spans="1:8" ht="16" x14ac:dyDescent="0.2">
      <c r="A1980" s="10">
        <v>9662000</v>
      </c>
      <c r="B1980" s="5">
        <v>0</v>
      </c>
      <c r="C1980" s="11" t="s">
        <v>1908</v>
      </c>
      <c r="D1980" s="7">
        <v>0</v>
      </c>
      <c r="E1980" s="7">
        <v>0</v>
      </c>
      <c r="F1980" s="7">
        <v>0</v>
      </c>
      <c r="G1980" s="8">
        <f t="shared" si="60"/>
        <v>0</v>
      </c>
      <c r="H1980" s="9">
        <f t="shared" si="61"/>
        <v>0</v>
      </c>
    </row>
    <row r="1981" spans="1:8" ht="16" x14ac:dyDescent="0.2">
      <c r="A1981" s="10">
        <v>9670000</v>
      </c>
      <c r="B1981" s="5">
        <v>6327000</v>
      </c>
      <c r="C1981" s="11" t="s">
        <v>1909</v>
      </c>
      <c r="D1981" s="7">
        <v>0</v>
      </c>
      <c r="E1981" s="7">
        <v>74619212</v>
      </c>
      <c r="F1981" s="7">
        <v>1506549</v>
      </c>
      <c r="G1981" s="8">
        <f t="shared" si="60"/>
        <v>73112663</v>
      </c>
      <c r="H1981" s="9">
        <f t="shared" si="61"/>
        <v>73112663</v>
      </c>
    </row>
    <row r="1982" spans="1:8" ht="16" x14ac:dyDescent="0.2">
      <c r="A1982" s="10">
        <v>9670100</v>
      </c>
      <c r="B1982" s="5">
        <v>6710000</v>
      </c>
      <c r="C1982" s="11" t="s">
        <v>1910</v>
      </c>
      <c r="D1982" s="7">
        <v>0</v>
      </c>
      <c r="E1982" s="7">
        <v>0</v>
      </c>
      <c r="F1982" s="7">
        <v>0</v>
      </c>
      <c r="G1982" s="8">
        <f t="shared" si="60"/>
        <v>0</v>
      </c>
      <c r="H1982" s="9">
        <f t="shared" si="61"/>
        <v>0</v>
      </c>
    </row>
    <row r="1983" spans="1:8" ht="16" x14ac:dyDescent="0.2">
      <c r="A1983" s="10">
        <v>9670101</v>
      </c>
      <c r="B1983" s="5">
        <v>6716000</v>
      </c>
      <c r="C1983" s="11" t="s">
        <v>1911</v>
      </c>
      <c r="D1983" s="7">
        <v>0</v>
      </c>
      <c r="E1983" s="7">
        <v>0</v>
      </c>
      <c r="F1983" s="7">
        <v>0</v>
      </c>
      <c r="G1983" s="8">
        <f t="shared" si="60"/>
        <v>0</v>
      </c>
      <c r="H1983" s="9">
        <f t="shared" si="61"/>
        <v>0</v>
      </c>
    </row>
    <row r="1984" spans="1:8" ht="16" x14ac:dyDescent="0.2">
      <c r="A1984" s="10">
        <v>9670200</v>
      </c>
      <c r="B1984" s="5">
        <v>6745010</v>
      </c>
      <c r="C1984" s="11" t="s">
        <v>1912</v>
      </c>
      <c r="D1984" s="7">
        <v>0</v>
      </c>
      <c r="E1984" s="7">
        <v>5206019</v>
      </c>
      <c r="F1984" s="7">
        <v>0</v>
      </c>
      <c r="G1984" s="8">
        <f t="shared" si="60"/>
        <v>5206019</v>
      </c>
      <c r="H1984" s="9">
        <f t="shared" si="61"/>
        <v>5206019</v>
      </c>
    </row>
    <row r="1985" spans="1:8" ht="16" x14ac:dyDescent="0.2">
      <c r="A1985" s="10">
        <v>9670300</v>
      </c>
      <c r="B1985" s="5">
        <v>6327010</v>
      </c>
      <c r="C1985" s="11" t="s">
        <v>1913</v>
      </c>
      <c r="D1985" s="7">
        <v>0</v>
      </c>
      <c r="E1985" s="7">
        <v>155100</v>
      </c>
      <c r="F1985" s="7">
        <v>0</v>
      </c>
      <c r="G1985" s="8">
        <f t="shared" si="60"/>
        <v>155100</v>
      </c>
      <c r="H1985" s="9">
        <f t="shared" si="61"/>
        <v>155100</v>
      </c>
    </row>
    <row r="1986" spans="1:8" ht="16" x14ac:dyDescent="0.2">
      <c r="A1986" s="10">
        <v>9670400</v>
      </c>
      <c r="B1986" s="5">
        <v>6327020</v>
      </c>
      <c r="C1986" s="11" t="s">
        <v>1914</v>
      </c>
      <c r="D1986" s="7">
        <v>0</v>
      </c>
      <c r="E1986" s="7">
        <v>52930646</v>
      </c>
      <c r="F1986" s="7">
        <v>737413</v>
      </c>
      <c r="G1986" s="8">
        <f t="shared" si="60"/>
        <v>52193233</v>
      </c>
      <c r="H1986" s="9">
        <f t="shared" si="61"/>
        <v>52193233</v>
      </c>
    </row>
    <row r="1987" spans="1:8" ht="16" x14ac:dyDescent="0.2">
      <c r="A1987" s="10">
        <v>9680000</v>
      </c>
      <c r="B1987" s="5">
        <v>6661000</v>
      </c>
      <c r="C1987" s="11" t="s">
        <v>1915</v>
      </c>
      <c r="D1987" s="7">
        <v>0</v>
      </c>
      <c r="E1987" s="7">
        <v>0</v>
      </c>
      <c r="F1987" s="7">
        <v>0</v>
      </c>
      <c r="G1987" s="8">
        <f t="shared" si="60"/>
        <v>0</v>
      </c>
      <c r="H1987" s="9">
        <f t="shared" si="61"/>
        <v>0</v>
      </c>
    </row>
    <row r="1988" spans="1:8" ht="16" x14ac:dyDescent="0.2">
      <c r="A1988" s="10">
        <v>9690000</v>
      </c>
      <c r="B1988" s="5">
        <v>6740000</v>
      </c>
      <c r="C1988" s="11" t="s">
        <v>1916</v>
      </c>
      <c r="D1988" s="7">
        <v>0</v>
      </c>
      <c r="E1988" s="7">
        <v>47924853</v>
      </c>
      <c r="F1988" s="7">
        <v>49067910</v>
      </c>
      <c r="G1988" s="8">
        <f t="shared" si="60"/>
        <v>-1143057</v>
      </c>
      <c r="H1988" s="9">
        <f t="shared" si="61"/>
        <v>-1143057</v>
      </c>
    </row>
    <row r="1989" spans="1:8" ht="16" x14ac:dyDescent="0.2">
      <c r="A1989" s="10">
        <v>9690200</v>
      </c>
      <c r="B1989" s="5">
        <v>6750000</v>
      </c>
      <c r="C1989" s="11" t="s">
        <v>1917</v>
      </c>
      <c r="D1989" s="7">
        <v>0</v>
      </c>
      <c r="E1989" s="7">
        <v>31435831</v>
      </c>
      <c r="F1989" s="7">
        <v>0</v>
      </c>
      <c r="G1989" s="8">
        <f t="shared" si="60"/>
        <v>31435831</v>
      </c>
      <c r="H1989" s="9">
        <f t="shared" si="61"/>
        <v>31435831</v>
      </c>
    </row>
    <row r="1990" spans="1:8" ht="16" x14ac:dyDescent="0.2">
      <c r="A1990" s="10">
        <v>9710000</v>
      </c>
      <c r="B1990" s="5">
        <v>0</v>
      </c>
      <c r="C1990" s="11" t="s">
        <v>1918</v>
      </c>
      <c r="D1990" s="7">
        <v>0</v>
      </c>
      <c r="E1990" s="7">
        <v>0</v>
      </c>
      <c r="F1990" s="7">
        <v>0</v>
      </c>
      <c r="G1990" s="8">
        <f t="shared" si="60"/>
        <v>0</v>
      </c>
      <c r="H1990" s="9">
        <f t="shared" si="61"/>
        <v>0</v>
      </c>
    </row>
    <row r="1991" spans="1:8" ht="16" x14ac:dyDescent="0.2">
      <c r="A1991" s="10">
        <v>9720000</v>
      </c>
      <c r="B1991" s="5">
        <v>6201000</v>
      </c>
      <c r="C1991" s="11" t="s">
        <v>1919</v>
      </c>
      <c r="D1991" s="7">
        <v>0</v>
      </c>
      <c r="E1991" s="7">
        <v>55221192</v>
      </c>
      <c r="F1991" s="7">
        <v>0</v>
      </c>
      <c r="G1991" s="8">
        <f t="shared" si="60"/>
        <v>55221192</v>
      </c>
      <c r="H1991" s="9">
        <f t="shared" si="61"/>
        <v>55221192</v>
      </c>
    </row>
    <row r="1992" spans="1:8" ht="16" x14ac:dyDescent="0.2">
      <c r="A1992" s="10">
        <v>9730000</v>
      </c>
      <c r="B1992" s="5">
        <v>0</v>
      </c>
      <c r="C1992" s="11" t="s">
        <v>1920</v>
      </c>
      <c r="D1992" s="7">
        <v>0</v>
      </c>
      <c r="E1992" s="7">
        <v>0</v>
      </c>
      <c r="F1992" s="7">
        <v>0</v>
      </c>
      <c r="G1992" s="8">
        <f t="shared" si="60"/>
        <v>0</v>
      </c>
      <c r="H1992" s="9">
        <f t="shared" si="61"/>
        <v>0</v>
      </c>
    </row>
    <row r="1993" spans="1:8" ht="16" x14ac:dyDescent="0.2">
      <c r="A1993" s="10">
        <v>9750000</v>
      </c>
      <c r="B1993" s="5">
        <v>6327000</v>
      </c>
      <c r="C1993" s="11" t="s">
        <v>454</v>
      </c>
      <c r="D1993" s="7">
        <v>0</v>
      </c>
      <c r="E1993" s="7">
        <v>3379876.8</v>
      </c>
      <c r="F1993" s="7">
        <f>2666211.08+581348.3</f>
        <v>3247559.38</v>
      </c>
      <c r="G1993" s="8">
        <f t="shared" si="60"/>
        <v>132317.41999999993</v>
      </c>
      <c r="H1993" s="9">
        <f t="shared" si="61"/>
        <v>132317.41999999993</v>
      </c>
    </row>
    <row r="1994" spans="1:8" ht="16" x14ac:dyDescent="0.2">
      <c r="A1994" s="10">
        <v>9756000</v>
      </c>
      <c r="B1994" s="5">
        <v>6327010</v>
      </c>
      <c r="C1994" s="11" t="s">
        <v>9</v>
      </c>
      <c r="D1994" s="7">
        <v>0</v>
      </c>
      <c r="E1994" s="7">
        <v>0</v>
      </c>
      <c r="F1994" s="7">
        <v>0</v>
      </c>
      <c r="G1994" s="8">
        <f t="shared" si="60"/>
        <v>0</v>
      </c>
      <c r="H1994" s="9">
        <f t="shared" si="61"/>
        <v>0</v>
      </c>
    </row>
    <row r="1995" spans="1:8" ht="16" x14ac:dyDescent="0.2">
      <c r="A1995" s="10">
        <v>9760000</v>
      </c>
      <c r="B1995" s="5">
        <v>0</v>
      </c>
      <c r="C1995" s="11" t="s">
        <v>1921</v>
      </c>
      <c r="D1995" s="7">
        <v>0</v>
      </c>
      <c r="E1995" s="7">
        <v>0</v>
      </c>
      <c r="F1995" s="7">
        <v>0</v>
      </c>
      <c r="G1995" s="8">
        <f t="shared" si="60"/>
        <v>0</v>
      </c>
      <c r="H1995" s="9">
        <f t="shared" si="61"/>
        <v>0</v>
      </c>
    </row>
    <row r="1996" spans="1:8" ht="16" x14ac:dyDescent="0.2">
      <c r="A1996" s="10">
        <v>9766000</v>
      </c>
      <c r="B1996" s="5">
        <v>0</v>
      </c>
      <c r="C1996" s="11" t="s">
        <v>1922</v>
      </c>
      <c r="D1996" s="7">
        <v>0</v>
      </c>
      <c r="E1996" s="7">
        <v>0</v>
      </c>
      <c r="F1996" s="7">
        <v>0</v>
      </c>
      <c r="G1996" s="8">
        <f t="shared" si="60"/>
        <v>0</v>
      </c>
      <c r="H1996" s="9">
        <f t="shared" si="61"/>
        <v>0</v>
      </c>
    </row>
    <row r="1997" spans="1:8" ht="16" x14ac:dyDescent="0.2">
      <c r="A1997" s="10">
        <v>9770000</v>
      </c>
      <c r="B1997" s="5">
        <v>6656100</v>
      </c>
      <c r="C1997" s="11" t="s">
        <v>1923</v>
      </c>
      <c r="D1997" s="7">
        <v>0</v>
      </c>
      <c r="E1997" s="7">
        <v>0</v>
      </c>
      <c r="F1997" s="7">
        <v>0</v>
      </c>
      <c r="G1997" s="8">
        <f t="shared" si="60"/>
        <v>0</v>
      </c>
      <c r="H1997" s="9">
        <f t="shared" si="61"/>
        <v>0</v>
      </c>
    </row>
    <row r="1998" spans="1:8" ht="16" x14ac:dyDescent="0.2">
      <c r="A1998" s="10">
        <v>9770100</v>
      </c>
      <c r="B1998" s="5">
        <v>6650000</v>
      </c>
      <c r="C1998" s="11" t="s">
        <v>1924</v>
      </c>
      <c r="D1998" s="7">
        <v>0</v>
      </c>
      <c r="E1998" s="7">
        <v>0</v>
      </c>
      <c r="F1998" s="7">
        <v>0</v>
      </c>
      <c r="G1998" s="8">
        <f t="shared" si="60"/>
        <v>0</v>
      </c>
      <c r="H1998" s="9">
        <f t="shared" si="61"/>
        <v>0</v>
      </c>
    </row>
    <row r="1999" spans="1:8" ht="16" x14ac:dyDescent="0.2">
      <c r="A1999" s="10">
        <v>9770200</v>
      </c>
      <c r="B1999" s="5">
        <v>6655000</v>
      </c>
      <c r="C1999" s="11" t="s">
        <v>1925</v>
      </c>
      <c r="D1999" s="7">
        <v>0</v>
      </c>
      <c r="E1999" s="7">
        <v>1622020</v>
      </c>
      <c r="F1999" s="7">
        <v>0</v>
      </c>
      <c r="G1999" s="8">
        <f t="shared" si="60"/>
        <v>1622020</v>
      </c>
      <c r="H1999" s="9">
        <f t="shared" si="61"/>
        <v>1622020</v>
      </c>
    </row>
    <row r="2000" spans="1:8" ht="16" x14ac:dyDescent="0.2">
      <c r="A2000" s="10">
        <v>9770300</v>
      </c>
      <c r="B2000" s="5">
        <v>6666300</v>
      </c>
      <c r="C2000" s="11" t="s">
        <v>1926</v>
      </c>
      <c r="D2000" s="7">
        <v>0</v>
      </c>
      <c r="E2000" s="7">
        <v>8139813</v>
      </c>
      <c r="F2000" s="7">
        <v>10294735</v>
      </c>
      <c r="G2000" s="8">
        <f t="shared" si="60"/>
        <v>-2154922</v>
      </c>
      <c r="H2000" s="9">
        <f t="shared" si="61"/>
        <v>-2154922</v>
      </c>
    </row>
    <row r="2001" spans="1:8" ht="16" x14ac:dyDescent="0.2">
      <c r="A2001" s="10">
        <v>9770500</v>
      </c>
      <c r="B2001" s="5">
        <v>6656200</v>
      </c>
      <c r="C2001" s="11" t="s">
        <v>1927</v>
      </c>
      <c r="D2001" s="7">
        <v>0</v>
      </c>
      <c r="E2001" s="7">
        <v>0</v>
      </c>
      <c r="F2001" s="7">
        <v>0</v>
      </c>
      <c r="G2001" s="8">
        <f t="shared" si="60"/>
        <v>0</v>
      </c>
      <c r="H2001" s="9">
        <f t="shared" si="61"/>
        <v>0</v>
      </c>
    </row>
    <row r="2002" spans="1:8" ht="16" x14ac:dyDescent="0.2">
      <c r="A2002" s="10">
        <v>9790000</v>
      </c>
      <c r="B2002" s="5">
        <v>6370005</v>
      </c>
      <c r="C2002" s="11" t="s">
        <v>1928</v>
      </c>
      <c r="D2002" s="7">
        <v>0</v>
      </c>
      <c r="E2002" s="7">
        <v>140000</v>
      </c>
      <c r="F2002" s="7">
        <v>0</v>
      </c>
      <c r="G2002" s="8">
        <f t="shared" si="60"/>
        <v>140000</v>
      </c>
      <c r="H2002" s="9">
        <f t="shared" si="61"/>
        <v>140000</v>
      </c>
    </row>
    <row r="2003" spans="1:8" ht="16" x14ac:dyDescent="0.2">
      <c r="A2003" s="10">
        <v>9800500</v>
      </c>
      <c r="B2003" s="5">
        <v>6859010</v>
      </c>
      <c r="C2003" s="11" t="s">
        <v>1929</v>
      </c>
      <c r="D2003" s="7">
        <v>0</v>
      </c>
      <c r="E2003" s="7">
        <v>0</v>
      </c>
      <c r="F2003" s="7">
        <v>0</v>
      </c>
      <c r="G2003" s="8">
        <f t="shared" si="60"/>
        <v>0</v>
      </c>
      <c r="H2003" s="9">
        <f t="shared" si="61"/>
        <v>0</v>
      </c>
    </row>
    <row r="2004" spans="1:8" ht="16" x14ac:dyDescent="0.2">
      <c r="A2004" s="10">
        <v>9800600</v>
      </c>
      <c r="B2004" s="5">
        <v>6858010</v>
      </c>
      <c r="C2004" s="11" t="s">
        <v>1930</v>
      </c>
      <c r="D2004" s="7">
        <v>0</v>
      </c>
      <c r="E2004" s="7">
        <v>0</v>
      </c>
      <c r="F2004" s="7">
        <v>0</v>
      </c>
      <c r="G2004" s="8">
        <f t="shared" si="60"/>
        <v>0</v>
      </c>
      <c r="H2004" s="9">
        <f t="shared" si="61"/>
        <v>0</v>
      </c>
    </row>
    <row r="2005" spans="1:8" ht="16" x14ac:dyDescent="0.2">
      <c r="A2005" s="10">
        <v>9810000</v>
      </c>
      <c r="B2005" s="5">
        <v>6816000</v>
      </c>
      <c r="C2005" s="11" t="s">
        <v>1931</v>
      </c>
      <c r="D2005" s="7">
        <v>0</v>
      </c>
      <c r="E2005" s="7">
        <v>57592473</v>
      </c>
      <c r="F2005" s="7">
        <v>48580990</v>
      </c>
      <c r="G2005" s="8">
        <f t="shared" si="60"/>
        <v>9011483</v>
      </c>
      <c r="H2005" s="9">
        <f t="shared" si="61"/>
        <v>9011483</v>
      </c>
    </row>
    <row r="2006" spans="1:8" ht="16" x14ac:dyDescent="0.2">
      <c r="A2006" s="10">
        <v>9811000</v>
      </c>
      <c r="B2006" s="5">
        <v>6816100</v>
      </c>
      <c r="C2006" s="11" t="s">
        <v>1932</v>
      </c>
      <c r="D2006" s="7">
        <v>0</v>
      </c>
      <c r="E2006" s="7">
        <v>66589244</v>
      </c>
      <c r="F2006" s="7">
        <v>56232359</v>
      </c>
      <c r="G2006" s="8">
        <f t="shared" si="60"/>
        <v>10356885</v>
      </c>
      <c r="H2006" s="9">
        <f t="shared" si="61"/>
        <v>10356885</v>
      </c>
    </row>
    <row r="2007" spans="1:8" ht="16" x14ac:dyDescent="0.2">
      <c r="A2007" s="10">
        <v>9811084</v>
      </c>
      <c r="B2007" s="5">
        <v>0</v>
      </c>
      <c r="C2007" s="11" t="s">
        <v>9</v>
      </c>
      <c r="D2007" s="7">
        <v>0</v>
      </c>
      <c r="E2007" s="7">
        <v>0</v>
      </c>
      <c r="F2007" s="7">
        <v>0</v>
      </c>
      <c r="G2007" s="8">
        <f t="shared" si="60"/>
        <v>0</v>
      </c>
      <c r="H2007" s="9">
        <f t="shared" si="61"/>
        <v>0</v>
      </c>
    </row>
    <row r="2008" spans="1:8" ht="16" x14ac:dyDescent="0.2">
      <c r="A2008" s="10">
        <v>9818300</v>
      </c>
      <c r="B2008" s="5">
        <v>6858000</v>
      </c>
      <c r="C2008" s="11" t="s">
        <v>1933</v>
      </c>
      <c r="D2008" s="7">
        <v>0</v>
      </c>
      <c r="E2008" s="7">
        <v>1037855637</v>
      </c>
      <c r="F2008" s="7">
        <v>983494777</v>
      </c>
      <c r="G2008" s="8">
        <f t="shared" si="60"/>
        <v>54360860</v>
      </c>
      <c r="H2008" s="9">
        <f t="shared" si="61"/>
        <v>54360860</v>
      </c>
    </row>
    <row r="2009" spans="1:8" ht="16" x14ac:dyDescent="0.2">
      <c r="A2009" s="10">
        <v>9820000</v>
      </c>
      <c r="B2009" s="5">
        <v>6815000</v>
      </c>
      <c r="C2009" s="11" t="s">
        <v>1934</v>
      </c>
      <c r="D2009" s="7">
        <v>0</v>
      </c>
      <c r="E2009" s="7">
        <v>493258391</v>
      </c>
      <c r="F2009" s="7">
        <v>419199592</v>
      </c>
      <c r="G2009" s="8">
        <f t="shared" si="60"/>
        <v>74058799</v>
      </c>
      <c r="H2009" s="9">
        <f t="shared" si="61"/>
        <v>74058799</v>
      </c>
    </row>
    <row r="2010" spans="1:8" ht="16" x14ac:dyDescent="0.2">
      <c r="A2010" s="10">
        <v>9820020</v>
      </c>
      <c r="B2010" s="5">
        <v>6815020</v>
      </c>
      <c r="C2010" s="11" t="s">
        <v>1935</v>
      </c>
      <c r="D2010" s="7">
        <v>0</v>
      </c>
      <c r="E2010" s="7">
        <v>602831190</v>
      </c>
      <c r="F2010" s="7">
        <v>504190185</v>
      </c>
      <c r="G2010" s="8">
        <f t="shared" si="60"/>
        <v>98641005</v>
      </c>
      <c r="H2010" s="9">
        <f t="shared" si="61"/>
        <v>98641005</v>
      </c>
    </row>
    <row r="2011" spans="1:8" ht="16" x14ac:dyDescent="0.2">
      <c r="A2011" s="10">
        <v>9830000</v>
      </c>
      <c r="B2011" s="5">
        <v>6814000</v>
      </c>
      <c r="C2011" s="11" t="s">
        <v>1936</v>
      </c>
      <c r="D2011" s="7">
        <v>0</v>
      </c>
      <c r="E2011" s="7">
        <v>361190801</v>
      </c>
      <c r="F2011" s="7">
        <v>299642958</v>
      </c>
      <c r="G2011" s="8">
        <f t="shared" si="60"/>
        <v>61547843</v>
      </c>
      <c r="H2011" s="9">
        <f t="shared" si="61"/>
        <v>61547843</v>
      </c>
    </row>
    <row r="2012" spans="1:8" ht="16" x14ac:dyDescent="0.2">
      <c r="A2012" s="10">
        <v>9830100</v>
      </c>
      <c r="B2012" s="5">
        <v>8002000</v>
      </c>
      <c r="C2012" s="11" t="s">
        <v>1937</v>
      </c>
      <c r="D2012" s="7">
        <v>0</v>
      </c>
      <c r="E2012" s="7">
        <v>0</v>
      </c>
      <c r="F2012" s="7">
        <v>0</v>
      </c>
      <c r="G2012" s="8">
        <f t="shared" si="60"/>
        <v>0</v>
      </c>
      <c r="H2012" s="9">
        <f t="shared" si="61"/>
        <v>0</v>
      </c>
    </row>
    <row r="2013" spans="1:8" ht="16" x14ac:dyDescent="0.2">
      <c r="A2013" s="10">
        <v>9830200</v>
      </c>
      <c r="B2013" s="5">
        <v>6812030</v>
      </c>
      <c r="C2013" s="11" t="s">
        <v>1938</v>
      </c>
      <c r="D2013" s="7">
        <v>0</v>
      </c>
      <c r="E2013" s="7">
        <v>275872298</v>
      </c>
      <c r="F2013" s="7">
        <v>232083044</v>
      </c>
      <c r="G2013" s="8">
        <f t="shared" si="60"/>
        <v>43789254</v>
      </c>
      <c r="H2013" s="9">
        <f t="shared" si="61"/>
        <v>43789254</v>
      </c>
    </row>
    <row r="2014" spans="1:8" ht="16" x14ac:dyDescent="0.2">
      <c r="A2014" s="10">
        <v>9830300</v>
      </c>
      <c r="B2014" s="5">
        <v>6812010</v>
      </c>
      <c r="C2014" s="11" t="s">
        <v>1515</v>
      </c>
      <c r="D2014" s="7">
        <v>0</v>
      </c>
      <c r="E2014" s="7">
        <v>30244847</v>
      </c>
      <c r="F2014" s="7">
        <v>25444079</v>
      </c>
      <c r="G2014" s="8">
        <f t="shared" si="60"/>
        <v>4800768</v>
      </c>
      <c r="H2014" s="9">
        <f t="shared" si="61"/>
        <v>4800768</v>
      </c>
    </row>
    <row r="2015" spans="1:8" ht="16" x14ac:dyDescent="0.2">
      <c r="A2015" s="10">
        <v>9840000</v>
      </c>
      <c r="B2015" s="5">
        <v>6816200</v>
      </c>
      <c r="C2015" s="11" t="s">
        <v>1939</v>
      </c>
      <c r="D2015" s="7">
        <v>0</v>
      </c>
      <c r="E2015" s="7">
        <v>160020756</v>
      </c>
      <c r="F2015" s="7">
        <v>134650526</v>
      </c>
      <c r="G2015" s="8">
        <f t="shared" si="60"/>
        <v>25370230</v>
      </c>
      <c r="H2015" s="9">
        <f t="shared" si="61"/>
        <v>25370230</v>
      </c>
    </row>
    <row r="2016" spans="1:8" ht="16" x14ac:dyDescent="0.2">
      <c r="A2016" s="10">
        <v>9840100</v>
      </c>
      <c r="B2016" s="5">
        <v>6816300</v>
      </c>
      <c r="C2016" s="11" t="s">
        <v>1940</v>
      </c>
      <c r="D2016" s="7">
        <v>0</v>
      </c>
      <c r="E2016" s="7">
        <v>1474570</v>
      </c>
      <c r="F2016" s="7">
        <v>1240512</v>
      </c>
      <c r="G2016" s="8">
        <f t="shared" si="60"/>
        <v>234058</v>
      </c>
      <c r="H2016" s="9">
        <f t="shared" si="61"/>
        <v>234058</v>
      </c>
    </row>
    <row r="2017" spans="1:8" ht="16" x14ac:dyDescent="0.2">
      <c r="A2017" s="10">
        <v>9840200</v>
      </c>
      <c r="B2017" s="5">
        <v>6816400</v>
      </c>
      <c r="C2017" s="11" t="s">
        <v>1941</v>
      </c>
      <c r="D2017" s="7">
        <v>0</v>
      </c>
      <c r="E2017" s="7">
        <v>1694359</v>
      </c>
      <c r="F2017" s="7">
        <v>1425415</v>
      </c>
      <c r="G2017" s="8">
        <f t="shared" si="60"/>
        <v>268944</v>
      </c>
      <c r="H2017" s="9">
        <f t="shared" si="61"/>
        <v>268944</v>
      </c>
    </row>
    <row r="2018" spans="1:8" ht="16" x14ac:dyDescent="0.2">
      <c r="A2018" s="10">
        <v>9840300</v>
      </c>
      <c r="B2018" s="5">
        <v>6816500</v>
      </c>
      <c r="C2018" s="11" t="s">
        <v>1942</v>
      </c>
      <c r="D2018" s="7">
        <v>0</v>
      </c>
      <c r="E2018" s="7">
        <v>14938800</v>
      </c>
      <c r="F2018" s="7">
        <v>12567561</v>
      </c>
      <c r="G2018" s="8">
        <f t="shared" si="60"/>
        <v>2371239</v>
      </c>
      <c r="H2018" s="9">
        <f t="shared" si="61"/>
        <v>2371239</v>
      </c>
    </row>
    <row r="2019" spans="1:8" ht="16" x14ac:dyDescent="0.2">
      <c r="A2019" s="10">
        <v>9840400</v>
      </c>
      <c r="B2019" s="5">
        <v>6816600</v>
      </c>
      <c r="C2019" s="11" t="s">
        <v>1943</v>
      </c>
      <c r="D2019" s="7">
        <v>0</v>
      </c>
      <c r="E2019" s="7">
        <v>1591330</v>
      </c>
      <c r="F2019" s="7">
        <v>1338738</v>
      </c>
      <c r="G2019" s="8">
        <f t="shared" si="60"/>
        <v>252592</v>
      </c>
      <c r="H2019" s="9">
        <f t="shared" si="61"/>
        <v>252592</v>
      </c>
    </row>
    <row r="2020" spans="1:8" ht="16" x14ac:dyDescent="0.2">
      <c r="A2020" s="10">
        <v>9840500</v>
      </c>
      <c r="B2020" s="5">
        <v>6816700</v>
      </c>
      <c r="C2020" s="11" t="s">
        <v>1944</v>
      </c>
      <c r="D2020" s="7">
        <v>0</v>
      </c>
      <c r="E2020" s="7">
        <v>4326840</v>
      </c>
      <c r="F2020" s="7">
        <v>3640040</v>
      </c>
      <c r="G2020" s="8">
        <f t="shared" si="60"/>
        <v>686800</v>
      </c>
      <c r="H2020" s="9">
        <f t="shared" si="61"/>
        <v>686800</v>
      </c>
    </row>
    <row r="2021" spans="1:8" ht="16" x14ac:dyDescent="0.2">
      <c r="A2021" s="10">
        <v>9840600</v>
      </c>
      <c r="B2021" s="5">
        <v>6816800</v>
      </c>
      <c r="C2021" s="11" t="s">
        <v>1945</v>
      </c>
      <c r="D2021" s="7">
        <v>0</v>
      </c>
      <c r="E2021" s="7">
        <v>1584820</v>
      </c>
      <c r="F2021" s="7">
        <v>1333261</v>
      </c>
      <c r="G2021" s="8">
        <f t="shared" si="60"/>
        <v>251559</v>
      </c>
      <c r="H2021" s="9">
        <f t="shared" si="61"/>
        <v>251559</v>
      </c>
    </row>
    <row r="2022" spans="1:8" ht="16" x14ac:dyDescent="0.2">
      <c r="A2022" s="10">
        <v>9840700</v>
      </c>
      <c r="B2022" s="5">
        <v>6816900</v>
      </c>
      <c r="C2022" s="11" t="s">
        <v>1946</v>
      </c>
      <c r="D2022" s="7">
        <v>0</v>
      </c>
      <c r="E2022" s="7">
        <v>3095350</v>
      </c>
      <c r="F2022" s="7">
        <v>2604024</v>
      </c>
      <c r="G2022" s="8">
        <f t="shared" si="60"/>
        <v>491326</v>
      </c>
      <c r="H2022" s="9">
        <f t="shared" si="61"/>
        <v>491326</v>
      </c>
    </row>
    <row r="2023" spans="1:8" ht="16" x14ac:dyDescent="0.2">
      <c r="A2023" s="10">
        <v>9840800</v>
      </c>
      <c r="B2023" s="5">
        <v>6817000</v>
      </c>
      <c r="C2023" s="11" t="s">
        <v>1947</v>
      </c>
      <c r="D2023" s="7">
        <v>0</v>
      </c>
      <c r="E2023" s="7">
        <v>1217320</v>
      </c>
      <c r="F2023" s="7">
        <v>1024095</v>
      </c>
      <c r="G2023" s="8">
        <f t="shared" si="60"/>
        <v>193225</v>
      </c>
      <c r="H2023" s="9">
        <f t="shared" si="61"/>
        <v>193225</v>
      </c>
    </row>
    <row r="2024" spans="1:8" ht="16" x14ac:dyDescent="0.2">
      <c r="A2024" s="10">
        <v>9840810</v>
      </c>
      <c r="B2024" s="5">
        <v>6817010</v>
      </c>
      <c r="C2024" s="11" t="s">
        <v>1948</v>
      </c>
      <c r="D2024" s="7">
        <v>0</v>
      </c>
      <c r="E2024" s="7">
        <v>13837201</v>
      </c>
      <c r="F2024" s="7">
        <v>11640819</v>
      </c>
      <c r="G2024" s="8">
        <f t="shared" si="60"/>
        <v>2196382</v>
      </c>
      <c r="H2024" s="9">
        <f t="shared" si="61"/>
        <v>2196382</v>
      </c>
    </row>
    <row r="2025" spans="1:8" ht="16" x14ac:dyDescent="0.2">
      <c r="A2025" s="10">
        <v>9840820</v>
      </c>
      <c r="B2025" s="5">
        <v>6817020</v>
      </c>
      <c r="C2025" s="11" t="s">
        <v>1949</v>
      </c>
      <c r="D2025" s="7">
        <v>0</v>
      </c>
      <c r="E2025" s="7">
        <v>0</v>
      </c>
      <c r="F2025" s="7">
        <v>0</v>
      </c>
      <c r="G2025" s="8">
        <f t="shared" si="60"/>
        <v>0</v>
      </c>
      <c r="H2025" s="9">
        <f t="shared" si="61"/>
        <v>0</v>
      </c>
    </row>
    <row r="2026" spans="1:8" ht="16" x14ac:dyDescent="0.2">
      <c r="A2026" s="10">
        <v>9840830</v>
      </c>
      <c r="B2026" s="5">
        <v>6817030</v>
      </c>
      <c r="C2026" s="11" t="s">
        <v>1950</v>
      </c>
      <c r="D2026" s="7">
        <v>0</v>
      </c>
      <c r="E2026" s="7">
        <v>22404180</v>
      </c>
      <c r="F2026" s="7">
        <v>18651386</v>
      </c>
      <c r="G2026" s="8">
        <f t="shared" si="60"/>
        <v>3752794</v>
      </c>
      <c r="H2026" s="9">
        <f t="shared" si="61"/>
        <v>3752794</v>
      </c>
    </row>
    <row r="2027" spans="1:8" ht="16" x14ac:dyDescent="0.2">
      <c r="A2027" s="10">
        <v>9840840</v>
      </c>
      <c r="B2027" s="5">
        <v>6817040</v>
      </c>
      <c r="C2027" s="11" t="s">
        <v>1951</v>
      </c>
      <c r="D2027" s="7">
        <v>0</v>
      </c>
      <c r="E2027" s="7">
        <v>0</v>
      </c>
      <c r="F2027" s="7">
        <v>0</v>
      </c>
      <c r="G2027" s="8">
        <f t="shared" si="60"/>
        <v>0</v>
      </c>
      <c r="H2027" s="9">
        <f t="shared" si="61"/>
        <v>0</v>
      </c>
    </row>
    <row r="2028" spans="1:8" ht="16" x14ac:dyDescent="0.2">
      <c r="A2028" s="10">
        <v>9840900</v>
      </c>
      <c r="B2028" s="5">
        <v>6818000</v>
      </c>
      <c r="C2028" s="11" t="s">
        <v>1952</v>
      </c>
      <c r="D2028" s="7">
        <v>0</v>
      </c>
      <c r="E2028" s="7">
        <v>0</v>
      </c>
      <c r="F2028" s="7">
        <v>0</v>
      </c>
      <c r="G2028" s="8">
        <f t="shared" si="60"/>
        <v>0</v>
      </c>
      <c r="H2028" s="9">
        <f t="shared" si="61"/>
        <v>0</v>
      </c>
    </row>
    <row r="2029" spans="1:8" ht="16" x14ac:dyDescent="0.2">
      <c r="A2029" s="10">
        <v>9848700</v>
      </c>
      <c r="B2029" s="5">
        <v>6801000</v>
      </c>
      <c r="C2029" s="11" t="s">
        <v>1953</v>
      </c>
      <c r="D2029" s="7">
        <v>0</v>
      </c>
      <c r="E2029" s="7">
        <v>0</v>
      </c>
      <c r="F2029" s="7">
        <v>0</v>
      </c>
      <c r="G2029" s="8">
        <f t="shared" si="60"/>
        <v>0</v>
      </c>
      <c r="H2029" s="9">
        <f t="shared" si="61"/>
        <v>0</v>
      </c>
    </row>
    <row r="2030" spans="1:8" ht="16" x14ac:dyDescent="0.2">
      <c r="A2030" s="10">
        <v>9848800</v>
      </c>
      <c r="B2030" s="5">
        <v>6800000</v>
      </c>
      <c r="C2030" s="11" t="s">
        <v>1954</v>
      </c>
      <c r="D2030" s="7">
        <v>0</v>
      </c>
      <c r="E2030" s="7">
        <v>0</v>
      </c>
      <c r="F2030" s="7">
        <v>0</v>
      </c>
      <c r="G2030" s="8">
        <f t="shared" si="60"/>
        <v>0</v>
      </c>
      <c r="H2030" s="9">
        <f t="shared" si="61"/>
        <v>0</v>
      </c>
    </row>
    <row r="2031" spans="1:8" ht="16" x14ac:dyDescent="0.2">
      <c r="A2031" s="10">
        <v>9848900</v>
      </c>
      <c r="B2031" s="5">
        <v>0</v>
      </c>
      <c r="C2031" s="11" t="s">
        <v>1955</v>
      </c>
      <c r="D2031" s="7">
        <v>0</v>
      </c>
      <c r="E2031" s="7">
        <v>0</v>
      </c>
      <c r="F2031" s="7">
        <v>0</v>
      </c>
      <c r="G2031" s="8">
        <f t="shared" si="60"/>
        <v>0</v>
      </c>
      <c r="H2031" s="9">
        <f t="shared" si="61"/>
        <v>0</v>
      </c>
    </row>
    <row r="2032" spans="1:8" ht="16" x14ac:dyDescent="0.2">
      <c r="A2032" s="10">
        <v>9849100</v>
      </c>
      <c r="B2032" s="5">
        <v>8392000</v>
      </c>
      <c r="C2032" s="11" t="s">
        <v>1956</v>
      </c>
      <c r="D2032" s="7">
        <v>0</v>
      </c>
      <c r="E2032" s="7">
        <v>11006820556</v>
      </c>
      <c r="F2032" s="7">
        <v>11295755284</v>
      </c>
      <c r="G2032" s="8">
        <f t="shared" si="60"/>
        <v>-288934728</v>
      </c>
      <c r="H2032" s="9">
        <f t="shared" si="61"/>
        <v>-288934728</v>
      </c>
    </row>
    <row r="2033" spans="1:8" ht="16" x14ac:dyDescent="0.2">
      <c r="A2033" s="10">
        <v>9849200</v>
      </c>
      <c r="B2033" s="5">
        <v>6896000</v>
      </c>
      <c r="C2033" s="11" t="s">
        <v>1957</v>
      </c>
      <c r="D2033" s="7">
        <v>0</v>
      </c>
      <c r="E2033" s="7">
        <v>0</v>
      </c>
      <c r="F2033" s="7">
        <v>0</v>
      </c>
      <c r="G2033" s="8">
        <f t="shared" si="60"/>
        <v>0</v>
      </c>
      <c r="H2033" s="9">
        <f t="shared" si="61"/>
        <v>0</v>
      </c>
    </row>
    <row r="2034" spans="1:8" ht="16" x14ac:dyDescent="0.2">
      <c r="A2034" s="10">
        <v>9849300</v>
      </c>
      <c r="B2034" s="5">
        <v>6896010</v>
      </c>
      <c r="C2034" s="11" t="s">
        <v>1958</v>
      </c>
      <c r="D2034" s="7">
        <v>0</v>
      </c>
      <c r="E2034" s="7">
        <v>0</v>
      </c>
      <c r="F2034" s="7">
        <v>0</v>
      </c>
      <c r="G2034" s="8">
        <f t="shared" si="60"/>
        <v>0</v>
      </c>
      <c r="H2034" s="9">
        <f t="shared" si="61"/>
        <v>0</v>
      </c>
    </row>
    <row r="2035" spans="1:8" ht="16" x14ac:dyDescent="0.2">
      <c r="A2035" s="10">
        <v>9849400</v>
      </c>
      <c r="B2035" s="5">
        <v>6896010</v>
      </c>
      <c r="C2035" s="11" t="s">
        <v>1959</v>
      </c>
      <c r="D2035" s="7">
        <v>0</v>
      </c>
      <c r="E2035" s="7">
        <v>0</v>
      </c>
      <c r="F2035" s="7">
        <v>0</v>
      </c>
      <c r="G2035" s="8">
        <f t="shared" si="60"/>
        <v>0</v>
      </c>
      <c r="H2035" s="9">
        <f t="shared" si="61"/>
        <v>0</v>
      </c>
    </row>
    <row r="2036" spans="1:8" ht="16" x14ac:dyDescent="0.2">
      <c r="A2036" s="10">
        <v>9849500</v>
      </c>
      <c r="B2036" s="5">
        <v>8700500</v>
      </c>
      <c r="C2036" s="11" t="s">
        <v>1071</v>
      </c>
      <c r="D2036" s="7">
        <v>0</v>
      </c>
      <c r="E2036" s="7">
        <v>0</v>
      </c>
      <c r="F2036" s="7">
        <v>0</v>
      </c>
      <c r="G2036" s="8">
        <f t="shared" si="60"/>
        <v>0</v>
      </c>
      <c r="H2036" s="9">
        <f t="shared" si="61"/>
        <v>0</v>
      </c>
    </row>
    <row r="2037" spans="1:8" ht="16" x14ac:dyDescent="0.2">
      <c r="A2037" s="10">
        <v>9849600</v>
      </c>
      <c r="B2037" s="5">
        <v>8700600</v>
      </c>
      <c r="C2037" s="11" t="s">
        <v>1960</v>
      </c>
      <c r="D2037" s="7">
        <v>0</v>
      </c>
      <c r="E2037" s="7">
        <v>0</v>
      </c>
      <c r="F2037" s="7">
        <v>0</v>
      </c>
      <c r="G2037" s="8">
        <f t="shared" si="60"/>
        <v>0</v>
      </c>
      <c r="H2037" s="9">
        <f t="shared" si="61"/>
        <v>0</v>
      </c>
    </row>
    <row r="2038" spans="1:8" ht="16" x14ac:dyDescent="0.2">
      <c r="A2038" s="10">
        <v>9850000</v>
      </c>
      <c r="B2038" s="5">
        <v>6860000</v>
      </c>
      <c r="C2038" s="11" t="s">
        <v>1961</v>
      </c>
      <c r="D2038" s="7">
        <v>0</v>
      </c>
      <c r="E2038" s="7">
        <v>0</v>
      </c>
      <c r="F2038" s="7">
        <v>0</v>
      </c>
      <c r="G2038" s="8">
        <f t="shared" si="60"/>
        <v>0</v>
      </c>
      <c r="H2038" s="9">
        <f t="shared" si="61"/>
        <v>0</v>
      </c>
    </row>
    <row r="2039" spans="1:8" ht="16" x14ac:dyDescent="0.2">
      <c r="A2039" s="10">
        <v>9850100</v>
      </c>
      <c r="B2039" s="5">
        <v>8700000</v>
      </c>
      <c r="C2039" s="11" t="s">
        <v>1962</v>
      </c>
      <c r="D2039" s="7">
        <v>0</v>
      </c>
      <c r="E2039" s="7">
        <v>0</v>
      </c>
      <c r="F2039" s="7">
        <v>0</v>
      </c>
      <c r="G2039" s="8">
        <f t="shared" ref="G2039:G2055" si="62">E2039-F2039</f>
        <v>0</v>
      </c>
      <c r="H2039" s="9">
        <f t="shared" ref="H2039:H2055" si="63">D2039+G2039</f>
        <v>0</v>
      </c>
    </row>
    <row r="2040" spans="1:8" ht="16" x14ac:dyDescent="0.2">
      <c r="A2040" s="10">
        <v>9850500</v>
      </c>
      <c r="B2040" s="5">
        <v>8500000</v>
      </c>
      <c r="C2040" s="11" t="s">
        <v>1963</v>
      </c>
      <c r="D2040" s="7">
        <v>0</v>
      </c>
      <c r="E2040" s="7">
        <v>26000000</v>
      </c>
      <c r="F2040" s="7">
        <v>0</v>
      </c>
      <c r="G2040" s="8">
        <f t="shared" si="62"/>
        <v>26000000</v>
      </c>
      <c r="H2040" s="9">
        <f t="shared" si="63"/>
        <v>26000000</v>
      </c>
    </row>
    <row r="2041" spans="1:8" ht="16" x14ac:dyDescent="0.2">
      <c r="A2041" s="10">
        <v>9850700</v>
      </c>
      <c r="B2041" s="5">
        <v>8206000</v>
      </c>
      <c r="C2041" s="11" t="s">
        <v>1964</v>
      </c>
      <c r="D2041" s="7">
        <v>0</v>
      </c>
      <c r="E2041" s="7">
        <v>0</v>
      </c>
      <c r="F2041" s="7">
        <v>0</v>
      </c>
      <c r="G2041" s="8">
        <f t="shared" si="62"/>
        <v>0</v>
      </c>
      <c r="H2041" s="9">
        <f t="shared" si="63"/>
        <v>0</v>
      </c>
    </row>
    <row r="2042" spans="1:8" ht="16" x14ac:dyDescent="0.2">
      <c r="A2042" s="10">
        <v>9850800</v>
      </c>
      <c r="B2042" s="5">
        <v>8800000</v>
      </c>
      <c r="C2042" s="11" t="s">
        <v>1965</v>
      </c>
      <c r="D2042" s="7">
        <v>0</v>
      </c>
      <c r="E2042" s="7">
        <v>0</v>
      </c>
      <c r="F2042" s="7">
        <v>0</v>
      </c>
      <c r="G2042" s="8">
        <f t="shared" si="62"/>
        <v>0</v>
      </c>
      <c r="H2042" s="9">
        <f t="shared" si="63"/>
        <v>0</v>
      </c>
    </row>
    <row r="2043" spans="1:8" ht="16" x14ac:dyDescent="0.2">
      <c r="A2043" s="10">
        <v>9860000</v>
      </c>
      <c r="B2043" s="5">
        <v>8421000</v>
      </c>
      <c r="C2043" s="11" t="s">
        <v>1966</v>
      </c>
      <c r="D2043" s="7">
        <v>0</v>
      </c>
      <c r="E2043" s="7">
        <v>0</v>
      </c>
      <c r="F2043" s="7">
        <v>32316766</v>
      </c>
      <c r="G2043" s="8">
        <f t="shared" si="62"/>
        <v>-32316766</v>
      </c>
      <c r="H2043" s="9">
        <f t="shared" si="63"/>
        <v>-32316766</v>
      </c>
    </row>
    <row r="2044" spans="1:8" ht="16" x14ac:dyDescent="0.2">
      <c r="A2044" s="10">
        <v>9860100</v>
      </c>
      <c r="B2044" s="5">
        <v>8423201</v>
      </c>
      <c r="C2044" s="11" t="s">
        <v>1967</v>
      </c>
      <c r="D2044" s="7">
        <v>0</v>
      </c>
      <c r="E2044" s="7">
        <v>2683620</v>
      </c>
      <c r="F2044" s="7">
        <v>35308589</v>
      </c>
      <c r="G2044" s="8">
        <f t="shared" si="62"/>
        <v>-32624969</v>
      </c>
      <c r="H2044" s="9">
        <f t="shared" si="63"/>
        <v>-32624969</v>
      </c>
    </row>
    <row r="2045" spans="1:8" ht="16" x14ac:dyDescent="0.2">
      <c r="A2045" s="10">
        <v>9860200</v>
      </c>
      <c r="B2045" s="5">
        <v>8423200</v>
      </c>
      <c r="C2045" s="11" t="s">
        <v>1968</v>
      </c>
      <c r="D2045" s="7">
        <v>0</v>
      </c>
      <c r="E2045" s="7">
        <v>0</v>
      </c>
      <c r="F2045" s="7">
        <v>87133269</v>
      </c>
      <c r="G2045" s="8">
        <f t="shared" si="62"/>
        <v>-87133269</v>
      </c>
      <c r="H2045" s="9">
        <f t="shared" si="63"/>
        <v>-87133269</v>
      </c>
    </row>
    <row r="2046" spans="1:8" ht="16" x14ac:dyDescent="0.2">
      <c r="A2046" s="10">
        <v>9860300</v>
      </c>
      <c r="B2046" s="5">
        <v>8440000</v>
      </c>
      <c r="C2046" s="11" t="s">
        <v>1969</v>
      </c>
      <c r="D2046" s="7">
        <v>0</v>
      </c>
      <c r="E2046" s="7">
        <v>0</v>
      </c>
      <c r="F2046" s="7">
        <v>0</v>
      </c>
      <c r="G2046" s="8">
        <f t="shared" si="62"/>
        <v>0</v>
      </c>
      <c r="H2046" s="9">
        <f t="shared" si="63"/>
        <v>0</v>
      </c>
    </row>
    <row r="2047" spans="1:8" ht="16" x14ac:dyDescent="0.2">
      <c r="A2047" s="10">
        <v>9860700</v>
      </c>
      <c r="B2047" s="5">
        <v>8227000</v>
      </c>
      <c r="C2047" s="11" t="s">
        <v>1970</v>
      </c>
      <c r="D2047" s="7">
        <v>0</v>
      </c>
      <c r="E2047" s="7">
        <v>0</v>
      </c>
      <c r="F2047" s="7">
        <v>0</v>
      </c>
      <c r="G2047" s="8">
        <f t="shared" si="62"/>
        <v>0</v>
      </c>
      <c r="H2047" s="9">
        <f t="shared" si="63"/>
        <v>0</v>
      </c>
    </row>
    <row r="2048" spans="1:8" ht="16" x14ac:dyDescent="0.2">
      <c r="A2048" s="10">
        <v>9861000</v>
      </c>
      <c r="B2048" s="5">
        <v>8280200</v>
      </c>
      <c r="C2048" s="11" t="s">
        <v>1971</v>
      </c>
      <c r="D2048" s="7">
        <v>0</v>
      </c>
      <c r="E2048" s="7">
        <f>0+42787444</f>
        <v>42787444</v>
      </c>
      <c r="F2048" s="7">
        <v>42787444</v>
      </c>
      <c r="G2048" s="8">
        <f t="shared" si="62"/>
        <v>0</v>
      </c>
      <c r="H2048" s="9">
        <f t="shared" si="63"/>
        <v>0</v>
      </c>
    </row>
    <row r="2049" spans="1:8" ht="16" x14ac:dyDescent="0.2">
      <c r="A2049" s="10">
        <v>9861100</v>
      </c>
      <c r="B2049" s="5">
        <v>8280300</v>
      </c>
      <c r="C2049" s="11" t="s">
        <v>1972</v>
      </c>
      <c r="D2049" s="7">
        <v>0</v>
      </c>
      <c r="E2049" s="7">
        <v>0</v>
      </c>
      <c r="F2049" s="7">
        <f>0+42787444</f>
        <v>42787444</v>
      </c>
      <c r="G2049" s="8">
        <f t="shared" si="62"/>
        <v>-42787444</v>
      </c>
      <c r="H2049" s="9">
        <f t="shared" si="63"/>
        <v>-42787444</v>
      </c>
    </row>
    <row r="2050" spans="1:8" ht="16" x14ac:dyDescent="0.2">
      <c r="A2050" s="10">
        <v>9861200</v>
      </c>
      <c r="B2050" s="5">
        <v>8280400</v>
      </c>
      <c r="C2050" s="11" t="s">
        <v>1973</v>
      </c>
      <c r="D2050" s="7">
        <v>0</v>
      </c>
      <c r="E2050" s="7">
        <v>0</v>
      </c>
      <c r="F2050" s="7">
        <v>0</v>
      </c>
      <c r="G2050" s="8">
        <f t="shared" si="62"/>
        <v>0</v>
      </c>
      <c r="H2050" s="9">
        <f t="shared" si="63"/>
        <v>0</v>
      </c>
    </row>
    <row r="2051" spans="1:8" ht="16" x14ac:dyDescent="0.2">
      <c r="A2051" s="10">
        <v>9862000</v>
      </c>
      <c r="B2051" s="5">
        <v>8280100</v>
      </c>
      <c r="C2051" s="11" t="s">
        <v>1974</v>
      </c>
      <c r="D2051" s="7">
        <v>0</v>
      </c>
      <c r="E2051" s="7">
        <v>0</v>
      </c>
      <c r="F2051" s="7">
        <v>0</v>
      </c>
      <c r="G2051" s="8">
        <f t="shared" si="62"/>
        <v>0</v>
      </c>
      <c r="H2051" s="9">
        <f t="shared" si="63"/>
        <v>0</v>
      </c>
    </row>
    <row r="2052" spans="1:8" ht="16" x14ac:dyDescent="0.2">
      <c r="A2052" s="10">
        <v>9870000</v>
      </c>
      <c r="B2052" s="5">
        <v>8200000</v>
      </c>
      <c r="C2052" s="11" t="s">
        <v>1975</v>
      </c>
      <c r="D2052" s="7">
        <v>0</v>
      </c>
      <c r="E2052" s="7">
        <v>0</v>
      </c>
      <c r="F2052" s="7">
        <v>0</v>
      </c>
      <c r="G2052" s="8">
        <f t="shared" si="62"/>
        <v>0</v>
      </c>
      <c r="H2052" s="9">
        <f t="shared" si="63"/>
        <v>0</v>
      </c>
    </row>
    <row r="2053" spans="1:8" ht="16" x14ac:dyDescent="0.2">
      <c r="A2053" s="10">
        <v>9890000</v>
      </c>
      <c r="B2053" s="5">
        <v>8400000</v>
      </c>
      <c r="C2053" s="11" t="s">
        <v>1976</v>
      </c>
      <c r="D2053" s="7">
        <v>0</v>
      </c>
      <c r="E2053" s="7">
        <v>359420745.80000001</v>
      </c>
      <c r="F2053" s="7">
        <v>143080073.09999999</v>
      </c>
      <c r="G2053" s="8">
        <f t="shared" si="62"/>
        <v>216340672.70000002</v>
      </c>
      <c r="H2053" s="9">
        <f t="shared" si="63"/>
        <v>216340672.70000002</v>
      </c>
    </row>
    <row r="2054" spans="1:8" ht="16" x14ac:dyDescent="0.2">
      <c r="A2054" s="10">
        <v>9999999</v>
      </c>
      <c r="B2054" s="5">
        <v>0</v>
      </c>
      <c r="C2054" s="11" t="s">
        <v>1977</v>
      </c>
      <c r="D2054" s="7">
        <v>0</v>
      </c>
      <c r="E2054" s="7">
        <v>0</v>
      </c>
      <c r="F2054" s="7">
        <v>0</v>
      </c>
      <c r="G2054" s="8">
        <f t="shared" si="62"/>
        <v>0</v>
      </c>
      <c r="H2054" s="9">
        <f t="shared" si="63"/>
        <v>0</v>
      </c>
    </row>
    <row r="2055" spans="1:8" ht="17" thickBot="1" x14ac:dyDescent="0.25">
      <c r="A2055" s="10" t="s">
        <v>1980</v>
      </c>
      <c r="B2055" s="5"/>
      <c r="C2055" s="11" t="s">
        <v>1979</v>
      </c>
      <c r="D2055" s="7">
        <v>0</v>
      </c>
      <c r="E2055" s="7">
        <v>0</v>
      </c>
      <c r="F2055" s="7">
        <v>0</v>
      </c>
      <c r="G2055" s="8">
        <f t="shared" si="62"/>
        <v>0</v>
      </c>
      <c r="H2055" s="9">
        <f t="shared" si="63"/>
        <v>0</v>
      </c>
    </row>
    <row r="2056" spans="1:8" ht="24" customHeight="1" thickBot="1" x14ac:dyDescent="0.2">
      <c r="A2056" s="31" t="s">
        <v>1981</v>
      </c>
      <c r="B2056" s="32"/>
      <c r="C2056" s="33"/>
      <c r="D2056" s="34">
        <f>SUM(D4:D2055)</f>
        <v>-9.2983245849609375E-6</v>
      </c>
      <c r="E2056" s="34">
        <f>SUM(E4:E2055)</f>
        <v>243223364349.61002</v>
      </c>
      <c r="F2056" s="34">
        <f>SUM(F4:F2055)</f>
        <v>243223364349.61008</v>
      </c>
      <c r="G2056" s="35">
        <f>SUM(G3:G2055)</f>
        <v>-8.3446502685546875E-7</v>
      </c>
      <c r="H2056" s="36">
        <f>SUM(H3:H2055)</f>
        <v>-8.4638595581054688E-6</v>
      </c>
    </row>
  </sheetData>
  <autoFilter ref="A1:H2057" xr:uid="{15C74C4F-E8B0-49C4-AA24-FA5D24CD0571}">
    <filterColumn colId="4" showButton="0"/>
  </autoFilter>
  <mergeCells count="7">
    <mergeCell ref="H1:H2"/>
    <mergeCell ref="A1:A2"/>
    <mergeCell ref="B1:B2"/>
    <mergeCell ref="C1:C2"/>
    <mergeCell ref="D1:D2"/>
    <mergeCell ref="E1:F1"/>
    <mergeCell ref="G1:G2"/>
  </mergeCells>
  <pageMargins left="0.7" right="0.7" top="0.75" bottom="0.75" header="0.3" footer="0.3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9A036-468D-5542-B440-7CCD4C6F43B7}">
  <dimension ref="A1:H2102"/>
  <sheetViews>
    <sheetView zoomScale="92" zoomScaleNormal="85" workbookViewId="0">
      <selection activeCell="C21" sqref="C21"/>
    </sheetView>
  </sheetViews>
  <sheetFormatPr baseColWidth="10" defaultColWidth="11.5" defaultRowHeight="13" x14ac:dyDescent="0.15"/>
  <cols>
    <col min="1" max="1" width="12" style="1" customWidth="1"/>
    <col min="2" max="2" width="11.33203125" style="1" customWidth="1"/>
    <col min="3" max="3" width="50.33203125" style="1" customWidth="1"/>
    <col min="4" max="4" width="20.83203125" style="1" bestFit="1" customWidth="1"/>
    <col min="5" max="6" width="23" style="1" bestFit="1" customWidth="1"/>
    <col min="7" max="7" width="20.1640625" style="1" customWidth="1"/>
    <col min="8" max="8" width="22.1640625" style="1" customWidth="1"/>
    <col min="9" max="16384" width="11.5" style="1"/>
  </cols>
  <sheetData>
    <row r="1" spans="1:8" ht="16" x14ac:dyDescent="0.15">
      <c r="A1" s="59" t="s">
        <v>0</v>
      </c>
      <c r="B1" s="61" t="s">
        <v>1</v>
      </c>
      <c r="C1" s="63" t="s">
        <v>2</v>
      </c>
      <c r="D1" s="65" t="s">
        <v>3</v>
      </c>
      <c r="E1" s="67" t="s">
        <v>4</v>
      </c>
      <c r="F1" s="68"/>
      <c r="G1" s="69" t="s">
        <v>5</v>
      </c>
      <c r="H1" s="57" t="s">
        <v>6</v>
      </c>
    </row>
    <row r="2" spans="1:8" ht="17" thickBot="1" x14ac:dyDescent="0.2">
      <c r="A2" s="60"/>
      <c r="B2" s="62"/>
      <c r="C2" s="64"/>
      <c r="D2" s="66"/>
      <c r="E2" s="2" t="s">
        <v>7</v>
      </c>
      <c r="F2" s="3" t="s">
        <v>8</v>
      </c>
      <c r="G2" s="70"/>
      <c r="H2" s="58"/>
    </row>
    <row r="3" spans="1:8" ht="16" x14ac:dyDescent="0.2">
      <c r="A3" s="4">
        <v>915100</v>
      </c>
      <c r="B3" s="5"/>
      <c r="C3" s="6" t="s">
        <v>9</v>
      </c>
      <c r="D3" s="7">
        <v>0</v>
      </c>
      <c r="E3" s="7">
        <v>13500</v>
      </c>
      <c r="F3" s="7">
        <v>13500</v>
      </c>
      <c r="G3" s="8">
        <f t="shared" ref="G3:G69" si="0">E3-F3</f>
        <v>0</v>
      </c>
      <c r="H3" s="9">
        <f t="shared" ref="H3:H69" si="1">D3+G3</f>
        <v>0</v>
      </c>
    </row>
    <row r="4" spans="1:8" ht="15.5" customHeight="1" x14ac:dyDescent="0.2">
      <c r="A4" s="10">
        <v>1000000</v>
      </c>
      <c r="B4" s="5">
        <v>1000000</v>
      </c>
      <c r="C4" s="11" t="s">
        <v>10</v>
      </c>
      <c r="D4" s="7">
        <v>0</v>
      </c>
      <c r="E4" s="7">
        <v>0</v>
      </c>
      <c r="F4" s="7">
        <v>0</v>
      </c>
      <c r="G4" s="8">
        <f t="shared" si="0"/>
        <v>0</v>
      </c>
      <c r="H4" s="9">
        <f t="shared" si="1"/>
        <v>0</v>
      </c>
    </row>
    <row r="5" spans="1:8" ht="16" x14ac:dyDescent="0.2">
      <c r="A5" s="10">
        <v>1001000</v>
      </c>
      <c r="B5" s="5">
        <v>1000000</v>
      </c>
      <c r="C5" s="11" t="s">
        <v>11</v>
      </c>
      <c r="D5" s="7">
        <v>-3000000000</v>
      </c>
      <c r="E5" s="7">
        <v>0</v>
      </c>
      <c r="F5" s="7">
        <v>0</v>
      </c>
      <c r="G5" s="8">
        <f t="shared" si="0"/>
        <v>0</v>
      </c>
      <c r="H5" s="9">
        <f t="shared" si="1"/>
        <v>-3000000000</v>
      </c>
    </row>
    <row r="6" spans="1:8" ht="16" x14ac:dyDescent="0.2">
      <c r="A6" s="10">
        <v>1001100</v>
      </c>
      <c r="B6" s="5">
        <v>1002000</v>
      </c>
      <c r="C6" s="11" t="s">
        <v>12</v>
      </c>
      <c r="D6" s="7">
        <v>0</v>
      </c>
      <c r="E6" s="7">
        <v>0</v>
      </c>
      <c r="F6" s="7">
        <v>0</v>
      </c>
      <c r="G6" s="8">
        <f t="shared" si="0"/>
        <v>0</v>
      </c>
      <c r="H6" s="9">
        <f t="shared" si="1"/>
        <v>0</v>
      </c>
    </row>
    <row r="7" spans="1:8" ht="16" x14ac:dyDescent="0.2">
      <c r="A7" s="10">
        <v>1001200</v>
      </c>
      <c r="B7" s="5">
        <v>1120000</v>
      </c>
      <c r="C7" s="11" t="s">
        <v>13</v>
      </c>
      <c r="D7" s="7">
        <v>-210000000</v>
      </c>
      <c r="E7" s="7">
        <v>0</v>
      </c>
      <c r="F7" s="7">
        <v>0</v>
      </c>
      <c r="G7" s="8">
        <f t="shared" si="0"/>
        <v>0</v>
      </c>
      <c r="H7" s="9">
        <f t="shared" si="1"/>
        <v>-210000000</v>
      </c>
    </row>
    <row r="8" spans="1:8" ht="16" x14ac:dyDescent="0.2">
      <c r="A8" s="10">
        <v>1002000</v>
      </c>
      <c r="B8" s="5">
        <v>1001000</v>
      </c>
      <c r="C8" s="11" t="s">
        <v>14</v>
      </c>
      <c r="D8" s="7">
        <v>0</v>
      </c>
      <c r="E8" s="7">
        <v>0</v>
      </c>
      <c r="F8" s="7">
        <v>0</v>
      </c>
      <c r="G8" s="8">
        <f t="shared" si="0"/>
        <v>0</v>
      </c>
      <c r="H8" s="9">
        <f t="shared" si="1"/>
        <v>0</v>
      </c>
    </row>
    <row r="9" spans="1:8" ht="16" x14ac:dyDescent="0.2">
      <c r="A9" s="10">
        <v>1016900</v>
      </c>
      <c r="B9" s="5">
        <v>5620100</v>
      </c>
      <c r="C9" s="11" t="s">
        <v>15</v>
      </c>
      <c r="D9" s="7">
        <v>0</v>
      </c>
      <c r="E9" s="7">
        <v>0</v>
      </c>
      <c r="F9" s="7">
        <v>0</v>
      </c>
      <c r="G9" s="8">
        <f t="shared" si="0"/>
        <v>0</v>
      </c>
      <c r="H9" s="9">
        <f t="shared" si="1"/>
        <v>0</v>
      </c>
    </row>
    <row r="10" spans="1:8" ht="16" x14ac:dyDescent="0.2">
      <c r="A10" s="10">
        <v>1017900</v>
      </c>
      <c r="B10" s="5">
        <v>5620101</v>
      </c>
      <c r="C10" s="11" t="s">
        <v>16</v>
      </c>
      <c r="D10" s="7">
        <v>0</v>
      </c>
      <c r="E10" s="7">
        <v>0</v>
      </c>
      <c r="F10" s="7">
        <v>0</v>
      </c>
      <c r="G10" s="8">
        <f t="shared" si="0"/>
        <v>0</v>
      </c>
      <c r="H10" s="9">
        <f t="shared" si="1"/>
        <v>0</v>
      </c>
    </row>
    <row r="11" spans="1:8" ht="16" x14ac:dyDescent="0.2">
      <c r="A11" s="10">
        <v>1018000</v>
      </c>
      <c r="B11" s="5">
        <v>5620102</v>
      </c>
      <c r="C11" s="11" t="s">
        <v>17</v>
      </c>
      <c r="D11" s="7">
        <v>0</v>
      </c>
      <c r="E11" s="7">
        <v>0</v>
      </c>
      <c r="F11" s="7">
        <v>0</v>
      </c>
      <c r="G11" s="8">
        <f t="shared" si="0"/>
        <v>0</v>
      </c>
      <c r="H11" s="9">
        <f t="shared" si="1"/>
        <v>0</v>
      </c>
    </row>
    <row r="12" spans="1:8" ht="16" x14ac:dyDescent="0.2">
      <c r="A12" s="10">
        <v>1018100</v>
      </c>
      <c r="B12" s="5">
        <v>5620103</v>
      </c>
      <c r="C12" s="11" t="s">
        <v>18</v>
      </c>
      <c r="D12" s="7">
        <v>0</v>
      </c>
      <c r="E12" s="7">
        <v>0</v>
      </c>
      <c r="F12" s="7">
        <v>0</v>
      </c>
      <c r="G12" s="8">
        <f t="shared" si="0"/>
        <v>0</v>
      </c>
      <c r="H12" s="9">
        <f t="shared" si="1"/>
        <v>0</v>
      </c>
    </row>
    <row r="13" spans="1:8" ht="16" x14ac:dyDescent="0.2">
      <c r="A13" s="10">
        <v>1018200</v>
      </c>
      <c r="B13" s="5">
        <v>5620104</v>
      </c>
      <c r="C13" s="11" t="s">
        <v>19</v>
      </c>
      <c r="D13" s="7">
        <v>500000000</v>
      </c>
      <c r="E13" s="7">
        <v>0</v>
      </c>
      <c r="F13" s="7">
        <v>0</v>
      </c>
      <c r="G13" s="8">
        <f t="shared" si="0"/>
        <v>0</v>
      </c>
      <c r="H13" s="9">
        <f t="shared" si="1"/>
        <v>500000000</v>
      </c>
    </row>
    <row r="14" spans="1:8" ht="16" x14ac:dyDescent="0.2">
      <c r="A14" s="10">
        <v>1018300</v>
      </c>
      <c r="B14" s="5">
        <v>5620105</v>
      </c>
      <c r="C14" s="11" t="s">
        <v>20</v>
      </c>
      <c r="D14" s="7">
        <v>500000000</v>
      </c>
      <c r="E14" s="7">
        <v>0</v>
      </c>
      <c r="F14" s="7">
        <v>0</v>
      </c>
      <c r="G14" s="8">
        <f t="shared" si="0"/>
        <v>0</v>
      </c>
      <c r="H14" s="9">
        <f t="shared" si="1"/>
        <v>500000000</v>
      </c>
    </row>
    <row r="15" spans="1:8" ht="16" x14ac:dyDescent="0.2">
      <c r="A15" s="10">
        <v>1018400</v>
      </c>
      <c r="B15" s="5">
        <v>5620106</v>
      </c>
      <c r="C15" s="11" t="s">
        <v>21</v>
      </c>
      <c r="D15" s="7">
        <v>0</v>
      </c>
      <c r="E15" s="7">
        <v>0</v>
      </c>
      <c r="F15" s="7">
        <v>0</v>
      </c>
      <c r="G15" s="8">
        <f t="shared" si="0"/>
        <v>0</v>
      </c>
      <c r="H15" s="9">
        <f t="shared" si="1"/>
        <v>0</v>
      </c>
    </row>
    <row r="16" spans="1:8" ht="16" x14ac:dyDescent="0.2">
      <c r="A16" s="10">
        <v>1018500</v>
      </c>
      <c r="B16" s="5">
        <v>5620107</v>
      </c>
      <c r="C16" s="11" t="s">
        <v>22</v>
      </c>
      <c r="D16" s="7">
        <v>0</v>
      </c>
      <c r="E16" s="7">
        <v>0</v>
      </c>
      <c r="F16" s="7">
        <v>0</v>
      </c>
      <c r="G16" s="8">
        <f t="shared" si="0"/>
        <v>0</v>
      </c>
      <c r="H16" s="9">
        <f t="shared" si="1"/>
        <v>0</v>
      </c>
    </row>
    <row r="17" spans="1:8" ht="16" x14ac:dyDescent="0.2">
      <c r="A17" s="10">
        <v>1018600</v>
      </c>
      <c r="B17" s="5">
        <v>5620108</v>
      </c>
      <c r="C17" s="11" t="s">
        <v>23</v>
      </c>
      <c r="D17" s="7">
        <v>0</v>
      </c>
      <c r="E17" s="7">
        <v>0</v>
      </c>
      <c r="F17" s="7">
        <v>0</v>
      </c>
      <c r="G17" s="8">
        <f t="shared" si="0"/>
        <v>0</v>
      </c>
      <c r="H17" s="9">
        <f t="shared" si="1"/>
        <v>0</v>
      </c>
    </row>
    <row r="18" spans="1:8" ht="16" x14ac:dyDescent="0.2">
      <c r="A18" s="10">
        <v>1018700</v>
      </c>
      <c r="B18" s="5">
        <v>5620109</v>
      </c>
      <c r="C18" s="11" t="s">
        <v>24</v>
      </c>
      <c r="D18" s="7">
        <v>0</v>
      </c>
      <c r="E18" s="7">
        <v>0</v>
      </c>
      <c r="F18" s="7">
        <v>0</v>
      </c>
      <c r="G18" s="8">
        <f t="shared" si="0"/>
        <v>0</v>
      </c>
      <c r="H18" s="9">
        <f t="shared" si="1"/>
        <v>0</v>
      </c>
    </row>
    <row r="19" spans="1:8" ht="16" x14ac:dyDescent="0.2">
      <c r="A19" s="10">
        <v>1018800</v>
      </c>
      <c r="B19" s="5">
        <v>5620110</v>
      </c>
      <c r="C19" s="11" t="s">
        <v>25</v>
      </c>
      <c r="D19" s="7">
        <v>0</v>
      </c>
      <c r="E19" s="7">
        <v>0</v>
      </c>
      <c r="F19" s="7">
        <v>0</v>
      </c>
      <c r="G19" s="8">
        <f t="shared" si="0"/>
        <v>0</v>
      </c>
      <c r="H19" s="9">
        <f t="shared" si="1"/>
        <v>0</v>
      </c>
    </row>
    <row r="20" spans="1:8" ht="16" x14ac:dyDescent="0.2">
      <c r="A20" s="10">
        <v>1018900</v>
      </c>
      <c r="B20" s="5">
        <v>5620157</v>
      </c>
      <c r="C20" s="11" t="s">
        <v>26</v>
      </c>
      <c r="D20" s="7">
        <v>0</v>
      </c>
      <c r="E20" s="7">
        <v>0</v>
      </c>
      <c r="F20" s="7">
        <v>0</v>
      </c>
      <c r="G20" s="8">
        <f t="shared" si="0"/>
        <v>0</v>
      </c>
      <c r="H20" s="9">
        <f t="shared" si="1"/>
        <v>0</v>
      </c>
    </row>
    <row r="21" spans="1:8" ht="16" x14ac:dyDescent="0.2">
      <c r="A21" s="10">
        <v>1019000</v>
      </c>
      <c r="B21" s="5">
        <v>5620158</v>
      </c>
      <c r="C21" s="11" t="s">
        <v>27</v>
      </c>
      <c r="D21" s="7">
        <v>0</v>
      </c>
      <c r="E21" s="7">
        <v>0</v>
      </c>
      <c r="F21" s="7">
        <v>0</v>
      </c>
      <c r="G21" s="8">
        <f t="shared" si="0"/>
        <v>0</v>
      </c>
      <c r="H21" s="9">
        <f t="shared" si="1"/>
        <v>0</v>
      </c>
    </row>
    <row r="22" spans="1:8" ht="16" x14ac:dyDescent="0.2">
      <c r="A22" s="10">
        <v>1019100</v>
      </c>
      <c r="B22" s="5">
        <v>5620159</v>
      </c>
      <c r="C22" s="11" t="s">
        <v>28</v>
      </c>
      <c r="D22" s="7">
        <v>0</v>
      </c>
      <c r="E22" s="7">
        <v>0</v>
      </c>
      <c r="F22" s="7">
        <v>0</v>
      </c>
      <c r="G22" s="8">
        <f t="shared" si="0"/>
        <v>0</v>
      </c>
      <c r="H22" s="9">
        <f t="shared" si="1"/>
        <v>0</v>
      </c>
    </row>
    <row r="23" spans="1:8" ht="16" x14ac:dyDescent="0.2">
      <c r="A23" s="10">
        <v>1020000</v>
      </c>
      <c r="B23" s="5">
        <v>5620111</v>
      </c>
      <c r="C23" s="11" t="s">
        <v>29</v>
      </c>
      <c r="D23" s="7">
        <v>0</v>
      </c>
      <c r="E23" s="7">
        <v>0</v>
      </c>
      <c r="F23" s="7">
        <v>0</v>
      </c>
      <c r="G23" s="8">
        <f t="shared" si="0"/>
        <v>0</v>
      </c>
      <c r="H23" s="9">
        <f t="shared" si="1"/>
        <v>0</v>
      </c>
    </row>
    <row r="24" spans="1:8" ht="16" x14ac:dyDescent="0.2">
      <c r="A24" s="10">
        <v>1020100</v>
      </c>
      <c r="B24" s="5">
        <v>5620112</v>
      </c>
      <c r="C24" s="11" t="s">
        <v>30</v>
      </c>
      <c r="D24" s="7">
        <v>5463423.4199999571</v>
      </c>
      <c r="E24" s="7">
        <v>1110246156</v>
      </c>
      <c r="F24" s="7">
        <v>1064758246</v>
      </c>
      <c r="G24" s="8">
        <f t="shared" si="0"/>
        <v>45487910</v>
      </c>
      <c r="H24" s="9">
        <f t="shared" si="1"/>
        <v>50951333.419999957</v>
      </c>
    </row>
    <row r="25" spans="1:8" ht="16" x14ac:dyDescent="0.2">
      <c r="A25" s="12">
        <v>1020150</v>
      </c>
      <c r="B25" s="13">
        <v>5620249</v>
      </c>
      <c r="C25" s="6" t="s">
        <v>31</v>
      </c>
      <c r="D25" s="7">
        <v>0</v>
      </c>
      <c r="E25" s="7">
        <v>2385450000</v>
      </c>
      <c r="F25" s="7">
        <v>2385450000</v>
      </c>
      <c r="G25" s="8">
        <f t="shared" si="0"/>
        <v>0</v>
      </c>
      <c r="H25" s="9">
        <f t="shared" si="1"/>
        <v>0</v>
      </c>
    </row>
    <row r="26" spans="1:8" ht="16" x14ac:dyDescent="0.2">
      <c r="A26" s="12">
        <v>1020160</v>
      </c>
      <c r="B26" s="13">
        <v>5620250</v>
      </c>
      <c r="C26" s="6" t="s">
        <v>32</v>
      </c>
      <c r="D26" s="7">
        <v>0</v>
      </c>
      <c r="E26" s="7">
        <v>0</v>
      </c>
      <c r="F26" s="7">
        <v>0</v>
      </c>
      <c r="G26" s="8">
        <f t="shared" si="0"/>
        <v>0</v>
      </c>
      <c r="H26" s="9">
        <f t="shared" si="1"/>
        <v>0</v>
      </c>
    </row>
    <row r="27" spans="1:8" ht="16" x14ac:dyDescent="0.2">
      <c r="A27" s="14">
        <v>1020165</v>
      </c>
      <c r="B27" s="13">
        <v>5620265</v>
      </c>
      <c r="C27" s="11" t="s">
        <v>33</v>
      </c>
      <c r="D27" s="7">
        <v>0</v>
      </c>
      <c r="E27" s="7">
        <v>75000000</v>
      </c>
      <c r="F27" s="7">
        <v>75000000</v>
      </c>
      <c r="G27" s="8">
        <f t="shared" si="0"/>
        <v>0</v>
      </c>
      <c r="H27" s="9">
        <f t="shared" si="1"/>
        <v>0</v>
      </c>
    </row>
    <row r="28" spans="1:8" ht="16" x14ac:dyDescent="0.2">
      <c r="A28" s="10">
        <v>1020200</v>
      </c>
      <c r="B28" s="5">
        <v>5620184</v>
      </c>
      <c r="C28" s="11" t="s">
        <v>34</v>
      </c>
      <c r="D28" s="7">
        <v>34421194</v>
      </c>
      <c r="E28" s="7">
        <v>1407370592</v>
      </c>
      <c r="F28" s="7">
        <v>1410909990</v>
      </c>
      <c r="G28" s="8">
        <f t="shared" si="0"/>
        <v>-3539398</v>
      </c>
      <c r="H28" s="9">
        <f t="shared" si="1"/>
        <v>30881796</v>
      </c>
    </row>
    <row r="29" spans="1:8" ht="16" x14ac:dyDescent="0.2">
      <c r="A29" s="10">
        <v>1020250</v>
      </c>
      <c r="B29" s="5">
        <v>5620926</v>
      </c>
      <c r="C29" s="11" t="s">
        <v>35</v>
      </c>
      <c r="D29" s="7">
        <v>0</v>
      </c>
      <c r="E29" s="7">
        <v>593585321</v>
      </c>
      <c r="F29" s="7">
        <v>586860321</v>
      </c>
      <c r="G29" s="8">
        <f t="shared" si="0"/>
        <v>6725000</v>
      </c>
      <c r="H29" s="9">
        <f t="shared" si="1"/>
        <v>6725000</v>
      </c>
    </row>
    <row r="30" spans="1:8" ht="16" x14ac:dyDescent="0.2">
      <c r="A30" s="10">
        <v>1020300</v>
      </c>
      <c r="B30" s="5">
        <v>5620164</v>
      </c>
      <c r="C30" s="11" t="s">
        <v>36</v>
      </c>
      <c r="D30" s="7">
        <v>244893902</v>
      </c>
      <c r="E30" s="7">
        <v>373423339</v>
      </c>
      <c r="F30" s="7">
        <v>389783597</v>
      </c>
      <c r="G30" s="8">
        <f t="shared" si="0"/>
        <v>-16360258</v>
      </c>
      <c r="H30" s="9">
        <f t="shared" si="1"/>
        <v>228533644</v>
      </c>
    </row>
    <row r="31" spans="1:8" ht="16" x14ac:dyDescent="0.2">
      <c r="A31" s="10">
        <v>1020350</v>
      </c>
      <c r="B31" s="5">
        <v>5620350</v>
      </c>
      <c r="C31" s="11" t="s">
        <v>37</v>
      </c>
      <c r="D31" s="7">
        <v>0</v>
      </c>
      <c r="E31" s="7">
        <v>2417653216</v>
      </c>
      <c r="F31" s="7">
        <v>2238876743</v>
      </c>
      <c r="G31" s="8">
        <f t="shared" si="0"/>
        <v>178776473</v>
      </c>
      <c r="H31" s="9">
        <f t="shared" si="1"/>
        <v>178776473</v>
      </c>
    </row>
    <row r="32" spans="1:8" ht="16" x14ac:dyDescent="0.2">
      <c r="A32" s="10">
        <v>1020400</v>
      </c>
      <c r="B32" s="5">
        <v>5620145</v>
      </c>
      <c r="C32" s="15" t="s">
        <v>38</v>
      </c>
      <c r="D32" s="7">
        <v>132813204</v>
      </c>
      <c r="E32" s="7">
        <f>461384563+5175000</f>
        <v>466559563</v>
      </c>
      <c r="F32" s="7">
        <v>342143270</v>
      </c>
      <c r="G32" s="8">
        <f t="shared" si="0"/>
        <v>124416293</v>
      </c>
      <c r="H32" s="9">
        <f t="shared" si="1"/>
        <v>257229497</v>
      </c>
    </row>
    <row r="33" spans="1:8" ht="16" x14ac:dyDescent="0.2">
      <c r="A33" s="10">
        <v>1020420</v>
      </c>
      <c r="B33" s="5">
        <v>5620420</v>
      </c>
      <c r="C33" s="11" t="s">
        <v>39</v>
      </c>
      <c r="D33" s="7">
        <v>0</v>
      </c>
      <c r="E33" s="7">
        <v>4940002229</v>
      </c>
      <c r="F33" s="7">
        <v>4895517238</v>
      </c>
      <c r="G33" s="8">
        <f t="shared" si="0"/>
        <v>44484991</v>
      </c>
      <c r="H33" s="9">
        <f t="shared" si="1"/>
        <v>44484991</v>
      </c>
    </row>
    <row r="34" spans="1:8" ht="16" x14ac:dyDescent="0.2">
      <c r="A34" s="10">
        <v>1020450</v>
      </c>
      <c r="B34" s="5">
        <v>5620450</v>
      </c>
      <c r="C34" s="11" t="s">
        <v>40</v>
      </c>
      <c r="D34" s="7">
        <v>0</v>
      </c>
      <c r="E34" s="7">
        <v>0</v>
      </c>
      <c r="F34" s="7">
        <v>0</v>
      </c>
      <c r="G34" s="8">
        <f t="shared" si="0"/>
        <v>0</v>
      </c>
      <c r="H34" s="9">
        <f t="shared" si="1"/>
        <v>0</v>
      </c>
    </row>
    <row r="35" spans="1:8" ht="16" x14ac:dyDescent="0.2">
      <c r="A35" s="10">
        <v>1020500</v>
      </c>
      <c r="B35" s="5">
        <v>5620176</v>
      </c>
      <c r="C35" s="11" t="s">
        <v>41</v>
      </c>
      <c r="D35" s="7">
        <v>0</v>
      </c>
      <c r="E35" s="7">
        <v>0</v>
      </c>
      <c r="F35" s="7">
        <v>0</v>
      </c>
      <c r="G35" s="8">
        <f t="shared" si="0"/>
        <v>0</v>
      </c>
      <c r="H35" s="9">
        <f t="shared" si="1"/>
        <v>0</v>
      </c>
    </row>
    <row r="36" spans="1:8" ht="16" x14ac:dyDescent="0.2">
      <c r="A36" s="10">
        <v>1020501</v>
      </c>
      <c r="B36" s="5">
        <v>5620177</v>
      </c>
      <c r="C36" s="11" t="s">
        <v>42</v>
      </c>
      <c r="D36" s="7">
        <v>0</v>
      </c>
      <c r="E36" s="7">
        <v>0</v>
      </c>
      <c r="F36" s="7">
        <v>0</v>
      </c>
      <c r="G36" s="8">
        <f t="shared" si="0"/>
        <v>0</v>
      </c>
      <c r="H36" s="9">
        <f t="shared" si="1"/>
        <v>0</v>
      </c>
    </row>
    <row r="37" spans="1:8" ht="16" x14ac:dyDescent="0.2">
      <c r="A37" s="10">
        <v>1020502</v>
      </c>
      <c r="B37" s="5">
        <v>5620502</v>
      </c>
      <c r="C37" s="11" t="s">
        <v>43</v>
      </c>
      <c r="D37" s="7">
        <v>0</v>
      </c>
      <c r="E37" s="7">
        <v>0</v>
      </c>
      <c r="F37" s="7">
        <v>0</v>
      </c>
      <c r="G37" s="8">
        <f t="shared" si="0"/>
        <v>0</v>
      </c>
      <c r="H37" s="9">
        <f t="shared" si="1"/>
        <v>0</v>
      </c>
    </row>
    <row r="38" spans="1:8" ht="16" x14ac:dyDescent="0.2">
      <c r="A38" s="10">
        <v>1020503</v>
      </c>
      <c r="B38" s="5">
        <v>5620503</v>
      </c>
      <c r="C38" s="11" t="s">
        <v>44</v>
      </c>
      <c r="D38" s="7">
        <v>0</v>
      </c>
      <c r="E38" s="7">
        <v>0</v>
      </c>
      <c r="F38" s="7">
        <v>0</v>
      </c>
      <c r="G38" s="8">
        <f t="shared" si="0"/>
        <v>0</v>
      </c>
      <c r="H38" s="9">
        <f t="shared" si="1"/>
        <v>0</v>
      </c>
    </row>
    <row r="39" spans="1:8" ht="16" x14ac:dyDescent="0.2">
      <c r="A39" s="10">
        <v>1020504</v>
      </c>
      <c r="B39" s="5">
        <v>5620504</v>
      </c>
      <c r="C39" s="11" t="s">
        <v>43</v>
      </c>
      <c r="D39" s="7">
        <v>0</v>
      </c>
      <c r="E39" s="7">
        <v>0</v>
      </c>
      <c r="F39" s="7">
        <v>0</v>
      </c>
      <c r="G39" s="8">
        <f t="shared" si="0"/>
        <v>0</v>
      </c>
      <c r="H39" s="9">
        <f t="shared" si="1"/>
        <v>0</v>
      </c>
    </row>
    <row r="40" spans="1:8" ht="16" x14ac:dyDescent="0.2">
      <c r="A40" s="10">
        <v>1020505</v>
      </c>
      <c r="B40" s="5">
        <v>5620505</v>
      </c>
      <c r="C40" s="11" t="s">
        <v>43</v>
      </c>
      <c r="D40" s="7">
        <v>0</v>
      </c>
      <c r="E40" s="7">
        <v>0</v>
      </c>
      <c r="F40" s="7">
        <v>0</v>
      </c>
      <c r="G40" s="8">
        <f t="shared" si="0"/>
        <v>0</v>
      </c>
      <c r="H40" s="9">
        <f t="shared" si="1"/>
        <v>0</v>
      </c>
    </row>
    <row r="41" spans="1:8" ht="16" x14ac:dyDescent="0.2">
      <c r="A41" s="10">
        <v>1020506</v>
      </c>
      <c r="B41" s="5">
        <v>5620506</v>
      </c>
      <c r="C41" s="11" t="s">
        <v>43</v>
      </c>
      <c r="D41" s="7">
        <v>0</v>
      </c>
      <c r="E41" s="7">
        <v>0</v>
      </c>
      <c r="F41" s="7">
        <v>0</v>
      </c>
      <c r="G41" s="8">
        <f t="shared" si="0"/>
        <v>0</v>
      </c>
      <c r="H41" s="9">
        <f t="shared" si="1"/>
        <v>0</v>
      </c>
    </row>
    <row r="42" spans="1:8" ht="16" x14ac:dyDescent="0.2">
      <c r="A42" s="10">
        <v>1020507</v>
      </c>
      <c r="B42" s="5">
        <v>5620507</v>
      </c>
      <c r="C42" s="11" t="s">
        <v>43</v>
      </c>
      <c r="D42" s="7">
        <v>0</v>
      </c>
      <c r="E42" s="7">
        <v>0</v>
      </c>
      <c r="F42" s="7">
        <v>0</v>
      </c>
      <c r="G42" s="8">
        <f t="shared" si="0"/>
        <v>0</v>
      </c>
      <c r="H42" s="9">
        <f t="shared" si="1"/>
        <v>0</v>
      </c>
    </row>
    <row r="43" spans="1:8" ht="16" x14ac:dyDescent="0.2">
      <c r="A43" s="10">
        <v>1020508</v>
      </c>
      <c r="B43" s="5">
        <v>5620608</v>
      </c>
      <c r="C43" s="11" t="s">
        <v>45</v>
      </c>
      <c r="D43" s="7">
        <v>350000000</v>
      </c>
      <c r="E43" s="7">
        <v>0</v>
      </c>
      <c r="F43" s="7">
        <v>0</v>
      </c>
      <c r="G43" s="8">
        <f t="shared" si="0"/>
        <v>0</v>
      </c>
      <c r="H43" s="9">
        <f t="shared" si="1"/>
        <v>350000000</v>
      </c>
    </row>
    <row r="44" spans="1:8" ht="16" x14ac:dyDescent="0.2">
      <c r="A44" s="10">
        <v>1020509</v>
      </c>
      <c r="B44" s="5">
        <v>5620509</v>
      </c>
      <c r="C44" s="11" t="s">
        <v>46</v>
      </c>
      <c r="D44" s="7">
        <v>250000000</v>
      </c>
      <c r="E44" s="7">
        <v>0</v>
      </c>
      <c r="F44" s="7">
        <v>0</v>
      </c>
      <c r="G44" s="8">
        <f t="shared" si="0"/>
        <v>0</v>
      </c>
      <c r="H44" s="9">
        <f t="shared" si="1"/>
        <v>250000000</v>
      </c>
    </row>
    <row r="45" spans="1:8" ht="16" x14ac:dyDescent="0.2">
      <c r="A45" s="10">
        <v>1020600</v>
      </c>
      <c r="B45" s="5">
        <v>5620180</v>
      </c>
      <c r="C45" s="11" t="s">
        <v>47</v>
      </c>
      <c r="D45" s="7">
        <v>0</v>
      </c>
      <c r="E45" s="7">
        <v>0</v>
      </c>
      <c r="F45" s="7">
        <v>0</v>
      </c>
      <c r="G45" s="8">
        <f t="shared" si="0"/>
        <v>0</v>
      </c>
      <c r="H45" s="9">
        <f t="shared" si="1"/>
        <v>0</v>
      </c>
    </row>
    <row r="46" spans="1:8" ht="16" x14ac:dyDescent="0.2">
      <c r="A46" s="10">
        <v>1020700</v>
      </c>
      <c r="B46" s="5">
        <v>5620147</v>
      </c>
      <c r="C46" s="11" t="s">
        <v>48</v>
      </c>
      <c r="D46" s="7">
        <v>0</v>
      </c>
      <c r="E46" s="7">
        <v>0</v>
      </c>
      <c r="F46" s="7">
        <v>0</v>
      </c>
      <c r="G46" s="8">
        <f t="shared" si="0"/>
        <v>0</v>
      </c>
      <c r="H46" s="9">
        <f t="shared" si="1"/>
        <v>0</v>
      </c>
    </row>
    <row r="47" spans="1:8" ht="16" x14ac:dyDescent="0.2">
      <c r="A47" s="10">
        <v>1020750</v>
      </c>
      <c r="B47" s="5">
        <v>5620750</v>
      </c>
      <c r="C47" s="16" t="s">
        <v>49</v>
      </c>
      <c r="D47" s="7">
        <v>6885</v>
      </c>
      <c r="E47" s="7">
        <v>1187450000</v>
      </c>
      <c r="F47" s="7">
        <v>1187444240</v>
      </c>
      <c r="G47" s="8">
        <f t="shared" si="0"/>
        <v>5760</v>
      </c>
      <c r="H47" s="9">
        <f t="shared" si="1"/>
        <v>12645</v>
      </c>
    </row>
    <row r="48" spans="1:8" ht="16" x14ac:dyDescent="0.2">
      <c r="A48" s="10">
        <v>1020790</v>
      </c>
      <c r="B48" s="5">
        <v>5620156</v>
      </c>
      <c r="C48" s="11" t="s">
        <v>50</v>
      </c>
      <c r="D48" s="7">
        <v>304111169.98999977</v>
      </c>
      <c r="E48" s="7">
        <f>6042959701+9160000+5175000</f>
        <v>6057294701</v>
      </c>
      <c r="F48" s="7">
        <v>5081449197</v>
      </c>
      <c r="G48" s="8">
        <f t="shared" si="0"/>
        <v>975845504</v>
      </c>
      <c r="H48" s="9">
        <f t="shared" si="1"/>
        <v>1279956673.9899998</v>
      </c>
    </row>
    <row r="49" spans="1:8" ht="16" x14ac:dyDescent="0.2">
      <c r="A49" s="10">
        <v>1020800</v>
      </c>
      <c r="B49" s="5">
        <v>5620148</v>
      </c>
      <c r="C49" s="11" t="s">
        <v>51</v>
      </c>
      <c r="D49" s="7">
        <v>0</v>
      </c>
      <c r="E49" s="7">
        <v>0</v>
      </c>
      <c r="F49" s="7">
        <v>0</v>
      </c>
      <c r="G49" s="8">
        <f t="shared" si="0"/>
        <v>0</v>
      </c>
      <c r="H49" s="9">
        <f t="shared" si="1"/>
        <v>0</v>
      </c>
    </row>
    <row r="50" spans="1:8" ht="16" x14ac:dyDescent="0.2">
      <c r="A50" s="10">
        <v>1020900</v>
      </c>
      <c r="B50" s="5">
        <v>562149</v>
      </c>
      <c r="C50" s="11" t="s">
        <v>52</v>
      </c>
      <c r="D50" s="7">
        <v>0</v>
      </c>
      <c r="E50" s="7">
        <v>0</v>
      </c>
      <c r="F50" s="7">
        <v>0</v>
      </c>
      <c r="G50" s="8">
        <f t="shared" si="0"/>
        <v>0</v>
      </c>
      <c r="H50" s="9">
        <f t="shared" si="1"/>
        <v>0</v>
      </c>
    </row>
    <row r="51" spans="1:8" ht="16" x14ac:dyDescent="0.2">
      <c r="A51" s="10">
        <v>1020910</v>
      </c>
      <c r="B51" s="5">
        <v>5620150</v>
      </c>
      <c r="C51" s="11" t="s">
        <v>53</v>
      </c>
      <c r="D51" s="7">
        <v>0</v>
      </c>
      <c r="E51" s="7">
        <v>262330000</v>
      </c>
      <c r="F51" s="7">
        <v>0</v>
      </c>
      <c r="G51" s="8">
        <f t="shared" si="0"/>
        <v>262330000</v>
      </c>
      <c r="H51" s="9">
        <f t="shared" si="1"/>
        <v>262330000</v>
      </c>
    </row>
    <row r="52" spans="1:8" ht="16" x14ac:dyDescent="0.2">
      <c r="A52" s="10">
        <v>1020920</v>
      </c>
      <c r="B52" s="5">
        <v>5620149</v>
      </c>
      <c r="C52" s="11" t="s">
        <v>54</v>
      </c>
      <c r="D52" s="7">
        <v>0</v>
      </c>
      <c r="E52" s="7">
        <v>0</v>
      </c>
      <c r="F52" s="7">
        <v>0</v>
      </c>
      <c r="G52" s="8">
        <f t="shared" si="0"/>
        <v>0</v>
      </c>
      <c r="H52" s="9">
        <f t="shared" si="1"/>
        <v>0</v>
      </c>
    </row>
    <row r="53" spans="1:8" ht="16" x14ac:dyDescent="0.2">
      <c r="A53" s="10">
        <v>1020921</v>
      </c>
      <c r="B53" s="5">
        <v>5620921</v>
      </c>
      <c r="C53" s="11" t="s">
        <v>55</v>
      </c>
      <c r="D53" s="7">
        <v>200000000</v>
      </c>
      <c r="E53" s="7">
        <v>0</v>
      </c>
      <c r="F53" s="7">
        <v>0</v>
      </c>
      <c r="G53" s="8">
        <f t="shared" si="0"/>
        <v>0</v>
      </c>
      <c r="H53" s="9">
        <f t="shared" si="1"/>
        <v>200000000</v>
      </c>
    </row>
    <row r="54" spans="1:8" ht="16" x14ac:dyDescent="0.2">
      <c r="A54" s="10">
        <v>1020922</v>
      </c>
      <c r="B54" s="5">
        <v>5620922</v>
      </c>
      <c r="C54" s="11" t="s">
        <v>56</v>
      </c>
      <c r="D54" s="7">
        <v>500000000</v>
      </c>
      <c r="E54" s="7">
        <v>0</v>
      </c>
      <c r="F54" s="7">
        <v>0</v>
      </c>
      <c r="G54" s="8">
        <f t="shared" si="0"/>
        <v>0</v>
      </c>
      <c r="H54" s="9">
        <f t="shared" si="1"/>
        <v>500000000</v>
      </c>
    </row>
    <row r="55" spans="1:8" ht="16" x14ac:dyDescent="0.2">
      <c r="A55" s="10">
        <v>1020923</v>
      </c>
      <c r="B55" s="5">
        <v>5620923</v>
      </c>
      <c r="C55" s="11" t="s">
        <v>57</v>
      </c>
      <c r="D55" s="7">
        <v>0</v>
      </c>
      <c r="E55" s="7">
        <v>0</v>
      </c>
      <c r="F55" s="7">
        <v>0</v>
      </c>
      <c r="G55" s="8">
        <f t="shared" si="0"/>
        <v>0</v>
      </c>
      <c r="H55" s="9">
        <f t="shared" si="1"/>
        <v>0</v>
      </c>
    </row>
    <row r="56" spans="1:8" ht="16" x14ac:dyDescent="0.2">
      <c r="A56" s="10">
        <v>1020924</v>
      </c>
      <c r="B56" s="5">
        <v>5620924</v>
      </c>
      <c r="C56" s="11" t="s">
        <v>58</v>
      </c>
      <c r="D56" s="7">
        <v>0</v>
      </c>
      <c r="E56" s="7">
        <v>0</v>
      </c>
      <c r="F56" s="7">
        <v>0</v>
      </c>
      <c r="G56" s="8">
        <f t="shared" si="0"/>
        <v>0</v>
      </c>
      <c r="H56" s="9">
        <f t="shared" si="1"/>
        <v>0</v>
      </c>
    </row>
    <row r="57" spans="1:8" ht="16" x14ac:dyDescent="0.2">
      <c r="A57" s="10">
        <v>1020925</v>
      </c>
      <c r="B57" s="5">
        <v>5620925</v>
      </c>
      <c r="C57" s="11" t="s">
        <v>59</v>
      </c>
      <c r="D57" s="7">
        <v>0</v>
      </c>
      <c r="E57" s="7">
        <v>0</v>
      </c>
      <c r="F57" s="7">
        <v>0</v>
      </c>
      <c r="G57" s="8">
        <f t="shared" si="0"/>
        <v>0</v>
      </c>
      <c r="H57" s="9">
        <f t="shared" si="1"/>
        <v>0</v>
      </c>
    </row>
    <row r="58" spans="1:8" ht="16" x14ac:dyDescent="0.2">
      <c r="A58" s="10">
        <v>1020926</v>
      </c>
      <c r="B58" s="5">
        <v>5620926</v>
      </c>
      <c r="C58" s="11" t="s">
        <v>58</v>
      </c>
      <c r="D58" s="7">
        <v>0</v>
      </c>
      <c r="E58" s="7">
        <v>0</v>
      </c>
      <c r="F58" s="7">
        <v>0</v>
      </c>
      <c r="G58" s="8">
        <f t="shared" si="0"/>
        <v>0</v>
      </c>
      <c r="H58" s="9">
        <f t="shared" si="1"/>
        <v>0</v>
      </c>
    </row>
    <row r="59" spans="1:8" ht="16" x14ac:dyDescent="0.2">
      <c r="A59" s="10">
        <v>1020927</v>
      </c>
      <c r="B59" s="5">
        <v>5620927</v>
      </c>
      <c r="C59" s="11" t="s">
        <v>60</v>
      </c>
      <c r="D59" s="7">
        <v>250000000</v>
      </c>
      <c r="E59" s="7">
        <v>0</v>
      </c>
      <c r="F59" s="7">
        <v>0</v>
      </c>
      <c r="G59" s="8">
        <f t="shared" si="0"/>
        <v>0</v>
      </c>
      <c r="H59" s="9">
        <f t="shared" si="1"/>
        <v>250000000</v>
      </c>
    </row>
    <row r="60" spans="1:8" ht="16" x14ac:dyDescent="0.2">
      <c r="A60" s="10">
        <v>1020928</v>
      </c>
      <c r="B60" s="5">
        <v>5620928</v>
      </c>
      <c r="C60" s="11" t="s">
        <v>61</v>
      </c>
      <c r="D60" s="7">
        <v>500000000</v>
      </c>
      <c r="E60" s="7">
        <v>0</v>
      </c>
      <c r="F60" s="7">
        <v>0</v>
      </c>
      <c r="G60" s="8">
        <f t="shared" si="0"/>
        <v>0</v>
      </c>
      <c r="H60" s="9">
        <f t="shared" si="1"/>
        <v>500000000</v>
      </c>
    </row>
    <row r="61" spans="1:8" ht="16" x14ac:dyDescent="0.2">
      <c r="A61" s="10">
        <v>1020930</v>
      </c>
      <c r="B61" s="5">
        <v>5620152</v>
      </c>
      <c r="C61" s="11" t="s">
        <v>62</v>
      </c>
      <c r="D61" s="7">
        <v>0</v>
      </c>
      <c r="E61" s="7">
        <v>0</v>
      </c>
      <c r="F61" s="7">
        <v>0</v>
      </c>
      <c r="G61" s="8">
        <f t="shared" si="0"/>
        <v>0</v>
      </c>
      <c r="H61" s="9">
        <f t="shared" si="1"/>
        <v>0</v>
      </c>
    </row>
    <row r="62" spans="1:8" ht="16" x14ac:dyDescent="0.2">
      <c r="A62" s="10">
        <v>1020940</v>
      </c>
      <c r="B62" s="5">
        <v>5620153</v>
      </c>
      <c r="C62" s="11" t="s">
        <v>63</v>
      </c>
      <c r="D62" s="7">
        <v>0</v>
      </c>
      <c r="E62" s="7">
        <v>0</v>
      </c>
      <c r="F62" s="7">
        <v>0</v>
      </c>
      <c r="G62" s="8">
        <f t="shared" si="0"/>
        <v>0</v>
      </c>
      <c r="H62" s="9">
        <f t="shared" si="1"/>
        <v>0</v>
      </c>
    </row>
    <row r="63" spans="1:8" ht="16" x14ac:dyDescent="0.2">
      <c r="A63" s="10">
        <v>1020945</v>
      </c>
      <c r="B63" s="5">
        <v>5620945</v>
      </c>
      <c r="C63" s="11" t="s">
        <v>64</v>
      </c>
      <c r="D63" s="7">
        <v>250000000</v>
      </c>
      <c r="E63" s="7">
        <v>0</v>
      </c>
      <c r="F63" s="7">
        <v>0</v>
      </c>
      <c r="G63" s="8">
        <f t="shared" si="0"/>
        <v>0</v>
      </c>
      <c r="H63" s="9">
        <f t="shared" si="1"/>
        <v>250000000</v>
      </c>
    </row>
    <row r="64" spans="1:8" ht="16" x14ac:dyDescent="0.2">
      <c r="A64" s="10">
        <v>1020950</v>
      </c>
      <c r="B64" s="5">
        <v>5620154</v>
      </c>
      <c r="C64" s="11" t="s">
        <v>65</v>
      </c>
      <c r="D64" s="7">
        <v>0</v>
      </c>
      <c r="E64" s="7">
        <v>0</v>
      </c>
      <c r="F64" s="7">
        <v>0</v>
      </c>
      <c r="G64" s="8">
        <f t="shared" si="0"/>
        <v>0</v>
      </c>
      <c r="H64" s="9">
        <f t="shared" si="1"/>
        <v>0</v>
      </c>
    </row>
    <row r="65" spans="1:8" ht="16" x14ac:dyDescent="0.2">
      <c r="A65" s="10">
        <v>1020951</v>
      </c>
      <c r="B65" s="5">
        <v>5620183</v>
      </c>
      <c r="C65" s="11" t="s">
        <v>66</v>
      </c>
      <c r="D65" s="7">
        <v>0</v>
      </c>
      <c r="E65" s="7">
        <v>0</v>
      </c>
      <c r="F65" s="7">
        <v>0</v>
      </c>
      <c r="G65" s="8">
        <f t="shared" si="0"/>
        <v>0</v>
      </c>
      <c r="H65" s="9">
        <f t="shared" si="1"/>
        <v>0</v>
      </c>
    </row>
    <row r="66" spans="1:8" ht="16" x14ac:dyDescent="0.2">
      <c r="A66" s="10">
        <v>1020952</v>
      </c>
      <c r="B66" s="5">
        <v>5620952</v>
      </c>
      <c r="C66" s="11" t="s">
        <v>67</v>
      </c>
      <c r="D66" s="7">
        <v>0</v>
      </c>
      <c r="E66" s="7">
        <v>0</v>
      </c>
      <c r="F66" s="7">
        <v>0</v>
      </c>
      <c r="G66" s="8">
        <f t="shared" si="0"/>
        <v>0</v>
      </c>
      <c r="H66" s="9">
        <f t="shared" si="1"/>
        <v>0</v>
      </c>
    </row>
    <row r="67" spans="1:8" ht="16" x14ac:dyDescent="0.2">
      <c r="A67" s="10">
        <v>1020953</v>
      </c>
      <c r="B67" s="5">
        <v>5620953</v>
      </c>
      <c r="C67" s="11" t="s">
        <v>68</v>
      </c>
      <c r="D67" s="7">
        <v>0</v>
      </c>
      <c r="E67" s="7">
        <v>0</v>
      </c>
      <c r="F67" s="7">
        <v>0</v>
      </c>
      <c r="G67" s="8">
        <f t="shared" si="0"/>
        <v>0</v>
      </c>
      <c r="H67" s="9">
        <f t="shared" si="1"/>
        <v>0</v>
      </c>
    </row>
    <row r="68" spans="1:8" ht="16" x14ac:dyDescent="0.2">
      <c r="A68" s="10">
        <v>1020955</v>
      </c>
      <c r="B68" s="5">
        <v>5620955</v>
      </c>
      <c r="C68" s="11" t="s">
        <v>68</v>
      </c>
      <c r="D68" s="7">
        <v>0</v>
      </c>
      <c r="E68" s="7">
        <v>0</v>
      </c>
      <c r="F68" s="7">
        <v>0</v>
      </c>
      <c r="G68" s="8">
        <f t="shared" si="0"/>
        <v>0</v>
      </c>
      <c r="H68" s="9">
        <f t="shared" si="1"/>
        <v>0</v>
      </c>
    </row>
    <row r="69" spans="1:8" ht="16" x14ac:dyDescent="0.2">
      <c r="A69" s="10">
        <v>1020956</v>
      </c>
      <c r="B69" s="5">
        <v>5620956</v>
      </c>
      <c r="C69" s="11" t="s">
        <v>69</v>
      </c>
      <c r="D69" s="7">
        <v>0</v>
      </c>
      <c r="E69" s="7">
        <v>0</v>
      </c>
      <c r="F69" s="7">
        <v>0</v>
      </c>
      <c r="G69" s="8">
        <f t="shared" si="0"/>
        <v>0</v>
      </c>
      <c r="H69" s="9">
        <f t="shared" si="1"/>
        <v>0</v>
      </c>
    </row>
    <row r="70" spans="1:8" ht="16" x14ac:dyDescent="0.2">
      <c r="A70" s="10">
        <v>1020957</v>
      </c>
      <c r="B70" s="5">
        <v>5620957</v>
      </c>
      <c r="C70" s="11" t="s">
        <v>70</v>
      </c>
      <c r="D70" s="7">
        <v>0</v>
      </c>
      <c r="E70" s="7">
        <v>0</v>
      </c>
      <c r="F70" s="7">
        <v>0</v>
      </c>
      <c r="G70" s="8">
        <f t="shared" ref="G70:G136" si="2">E70-F70</f>
        <v>0</v>
      </c>
      <c r="H70" s="9">
        <f t="shared" ref="H70:H136" si="3">D70+G70</f>
        <v>0</v>
      </c>
    </row>
    <row r="71" spans="1:8" ht="16" x14ac:dyDescent="0.2">
      <c r="A71" s="10">
        <v>1020960</v>
      </c>
      <c r="B71" s="5">
        <v>5620155</v>
      </c>
      <c r="C71" s="11" t="s">
        <v>71</v>
      </c>
      <c r="D71" s="7">
        <v>155377346.11000001</v>
      </c>
      <c r="E71" s="7">
        <v>1269572023</v>
      </c>
      <c r="F71" s="7">
        <v>1424286340</v>
      </c>
      <c r="G71" s="8">
        <f t="shared" si="2"/>
        <v>-154714317</v>
      </c>
      <c r="H71" s="9">
        <f t="shared" si="3"/>
        <v>663029.11000001431</v>
      </c>
    </row>
    <row r="72" spans="1:8" ht="16" x14ac:dyDescent="0.2">
      <c r="A72" s="10">
        <v>1020970</v>
      </c>
      <c r="B72" s="5">
        <v>5620970</v>
      </c>
      <c r="C72" s="11" t="s">
        <v>72</v>
      </c>
      <c r="D72" s="7">
        <v>0</v>
      </c>
      <c r="E72" s="7">
        <v>0</v>
      </c>
      <c r="F72" s="7">
        <v>0</v>
      </c>
      <c r="G72" s="8">
        <f t="shared" si="2"/>
        <v>0</v>
      </c>
      <c r="H72" s="9">
        <f t="shared" si="3"/>
        <v>0</v>
      </c>
    </row>
    <row r="73" spans="1:8" ht="16" x14ac:dyDescent="0.2">
      <c r="A73" s="10">
        <v>1020971</v>
      </c>
      <c r="B73" s="5">
        <v>5620971</v>
      </c>
      <c r="C73" s="11" t="s">
        <v>73</v>
      </c>
      <c r="D73" s="7">
        <v>0</v>
      </c>
      <c r="E73" s="7">
        <v>0</v>
      </c>
      <c r="F73" s="7">
        <v>0</v>
      </c>
      <c r="G73" s="8">
        <f t="shared" si="2"/>
        <v>0</v>
      </c>
      <c r="H73" s="9">
        <f t="shared" si="3"/>
        <v>0</v>
      </c>
    </row>
    <row r="74" spans="1:8" ht="16" x14ac:dyDescent="0.2">
      <c r="A74" s="10">
        <v>1020980</v>
      </c>
      <c r="B74" s="5">
        <v>5620980</v>
      </c>
      <c r="C74" s="11" t="s">
        <v>74</v>
      </c>
      <c r="D74" s="7">
        <v>0</v>
      </c>
      <c r="E74" s="7">
        <v>0</v>
      </c>
      <c r="F74" s="7">
        <v>0</v>
      </c>
      <c r="G74" s="8">
        <f t="shared" si="2"/>
        <v>0</v>
      </c>
      <c r="H74" s="9">
        <f t="shared" si="3"/>
        <v>0</v>
      </c>
    </row>
    <row r="75" spans="1:8" ht="16" x14ac:dyDescent="0.2">
      <c r="A75" s="10">
        <v>1020981</v>
      </c>
      <c r="B75" s="5">
        <v>5620981</v>
      </c>
      <c r="C75" s="11" t="s">
        <v>75</v>
      </c>
      <c r="D75" s="7">
        <v>500000000</v>
      </c>
      <c r="E75" s="7">
        <v>0</v>
      </c>
      <c r="F75" s="7">
        <v>0</v>
      </c>
      <c r="G75" s="8">
        <f t="shared" si="2"/>
        <v>0</v>
      </c>
      <c r="H75" s="9">
        <f t="shared" si="3"/>
        <v>500000000</v>
      </c>
    </row>
    <row r="76" spans="1:8" ht="16" x14ac:dyDescent="0.2">
      <c r="A76" s="10">
        <v>1020982</v>
      </c>
      <c r="B76" s="5">
        <v>5620982</v>
      </c>
      <c r="C76" s="11" t="s">
        <v>76</v>
      </c>
      <c r="D76" s="7">
        <v>500000000</v>
      </c>
      <c r="E76" s="7">
        <v>0</v>
      </c>
      <c r="F76" s="7">
        <v>0</v>
      </c>
      <c r="G76" s="8">
        <f t="shared" si="2"/>
        <v>0</v>
      </c>
      <c r="H76" s="9">
        <f t="shared" si="3"/>
        <v>500000000</v>
      </c>
    </row>
    <row r="77" spans="1:8" ht="16" x14ac:dyDescent="0.2">
      <c r="A77" s="10">
        <v>1020983</v>
      </c>
      <c r="B77" s="5">
        <v>5620983</v>
      </c>
      <c r="C77" s="11" t="s">
        <v>77</v>
      </c>
      <c r="D77" s="7">
        <v>0</v>
      </c>
      <c r="E77" s="7">
        <v>700000000</v>
      </c>
      <c r="F77" s="7">
        <v>0</v>
      </c>
      <c r="G77" s="8">
        <f t="shared" si="2"/>
        <v>700000000</v>
      </c>
      <c r="H77" s="9">
        <f t="shared" si="3"/>
        <v>700000000</v>
      </c>
    </row>
    <row r="78" spans="1:8" ht="16" x14ac:dyDescent="0.2">
      <c r="A78" s="10">
        <v>1020984</v>
      </c>
      <c r="B78" s="5">
        <v>5620984</v>
      </c>
      <c r="C78" s="6" t="s">
        <v>78</v>
      </c>
      <c r="D78" s="7">
        <v>0</v>
      </c>
      <c r="E78" s="7">
        <v>500000000</v>
      </c>
      <c r="F78" s="7">
        <v>0</v>
      </c>
      <c r="G78" s="8">
        <f t="shared" si="2"/>
        <v>500000000</v>
      </c>
      <c r="H78" s="9">
        <f t="shared" si="3"/>
        <v>500000000</v>
      </c>
    </row>
    <row r="79" spans="1:8" ht="16" x14ac:dyDescent="0.2">
      <c r="A79" s="4">
        <v>1020985</v>
      </c>
      <c r="B79" s="17">
        <v>5620985</v>
      </c>
      <c r="C79" s="6" t="s">
        <v>79</v>
      </c>
      <c r="D79" s="7">
        <v>0</v>
      </c>
      <c r="E79" s="7">
        <v>300000000</v>
      </c>
      <c r="F79" s="7">
        <v>0</v>
      </c>
      <c r="G79" s="8">
        <f t="shared" si="2"/>
        <v>300000000</v>
      </c>
      <c r="H79" s="9">
        <f t="shared" si="3"/>
        <v>300000000</v>
      </c>
    </row>
    <row r="80" spans="1:8" ht="16" x14ac:dyDescent="0.2">
      <c r="A80" s="10">
        <v>1025800</v>
      </c>
      <c r="B80" s="5">
        <v>5620113</v>
      </c>
      <c r="C80" s="11" t="s">
        <v>80</v>
      </c>
      <c r="D80" s="7">
        <v>0</v>
      </c>
      <c r="E80" s="7">
        <v>0</v>
      </c>
      <c r="F80" s="7">
        <v>0</v>
      </c>
      <c r="G80" s="8">
        <v>0</v>
      </c>
      <c r="H80" s="9">
        <f t="shared" si="3"/>
        <v>0</v>
      </c>
    </row>
    <row r="81" spans="1:8" ht="16" x14ac:dyDescent="0.2">
      <c r="A81" s="10">
        <v>1025900</v>
      </c>
      <c r="B81" s="5">
        <v>5620171</v>
      </c>
      <c r="C81" s="11" t="s">
        <v>81</v>
      </c>
      <c r="D81" s="7">
        <v>0</v>
      </c>
      <c r="E81" s="7">
        <v>0</v>
      </c>
      <c r="F81" s="7">
        <v>0</v>
      </c>
      <c r="G81" s="8">
        <f t="shared" si="2"/>
        <v>0</v>
      </c>
      <c r="H81" s="9">
        <f t="shared" si="3"/>
        <v>0</v>
      </c>
    </row>
    <row r="82" spans="1:8" ht="16" x14ac:dyDescent="0.2">
      <c r="A82" s="10">
        <v>1030000</v>
      </c>
      <c r="B82" s="5">
        <v>5700000</v>
      </c>
      <c r="C82" s="11" t="s">
        <v>82</v>
      </c>
      <c r="D82" s="7">
        <v>0</v>
      </c>
      <c r="E82" s="7">
        <v>0</v>
      </c>
      <c r="F82" s="7">
        <v>0</v>
      </c>
      <c r="G82" s="8">
        <f t="shared" si="2"/>
        <v>0</v>
      </c>
      <c r="H82" s="9">
        <f t="shared" si="3"/>
        <v>0</v>
      </c>
    </row>
    <row r="83" spans="1:8" ht="16" x14ac:dyDescent="0.2">
      <c r="A83" s="10">
        <v>1030100</v>
      </c>
      <c r="B83" s="5">
        <v>5710000</v>
      </c>
      <c r="C83" s="11" t="s">
        <v>83</v>
      </c>
      <c r="D83" s="7">
        <v>49200</v>
      </c>
      <c r="E83" s="7">
        <v>142440</v>
      </c>
      <c r="F83" s="7">
        <v>191640</v>
      </c>
      <c r="G83" s="8">
        <f t="shared" si="2"/>
        <v>-49200</v>
      </c>
      <c r="H83" s="9">
        <f t="shared" si="3"/>
        <v>0</v>
      </c>
    </row>
    <row r="84" spans="1:8" ht="16" x14ac:dyDescent="0.2">
      <c r="A84" s="10">
        <v>1030200</v>
      </c>
      <c r="B84" s="5">
        <v>5710100</v>
      </c>
      <c r="C84" s="11" t="s">
        <v>84</v>
      </c>
      <c r="D84" s="7">
        <v>84760</v>
      </c>
      <c r="E84" s="7">
        <v>216350</v>
      </c>
      <c r="F84" s="7">
        <v>201110</v>
      </c>
      <c r="G84" s="8">
        <f t="shared" si="2"/>
        <v>15240</v>
      </c>
      <c r="H84" s="9">
        <f t="shared" si="3"/>
        <v>100000</v>
      </c>
    </row>
    <row r="85" spans="1:8" ht="16" x14ac:dyDescent="0.2">
      <c r="A85" s="10">
        <v>1030300</v>
      </c>
      <c r="B85" s="5">
        <v>5710200</v>
      </c>
      <c r="C85" s="11" t="s">
        <v>85</v>
      </c>
      <c r="D85" s="7">
        <v>97660</v>
      </c>
      <c r="E85" s="7">
        <v>86930</v>
      </c>
      <c r="F85" s="7">
        <v>84590</v>
      </c>
      <c r="G85" s="8">
        <f t="shared" si="2"/>
        <v>2340</v>
      </c>
      <c r="H85" s="9">
        <f t="shared" si="3"/>
        <v>100000</v>
      </c>
    </row>
    <row r="86" spans="1:8" ht="16" x14ac:dyDescent="0.2">
      <c r="A86" s="10">
        <v>1030400</v>
      </c>
      <c r="B86" s="5">
        <v>5710300</v>
      </c>
      <c r="C86" s="11" t="s">
        <v>86</v>
      </c>
      <c r="D86" s="7">
        <v>100000</v>
      </c>
      <c r="E86" s="7">
        <v>1195870</v>
      </c>
      <c r="F86" s="7">
        <v>1195870</v>
      </c>
      <c r="G86" s="8">
        <f t="shared" si="2"/>
        <v>0</v>
      </c>
      <c r="H86" s="9">
        <f t="shared" si="3"/>
        <v>100000</v>
      </c>
    </row>
    <row r="87" spans="1:8" ht="16" x14ac:dyDescent="0.2">
      <c r="A87" s="10">
        <v>1030500</v>
      </c>
      <c r="B87" s="5">
        <v>5710400</v>
      </c>
      <c r="C87" s="11" t="s">
        <v>87</v>
      </c>
      <c r="D87" s="7">
        <v>11925</v>
      </c>
      <c r="E87" s="7">
        <v>1753001</v>
      </c>
      <c r="F87" s="7">
        <v>1664926</v>
      </c>
      <c r="G87" s="8">
        <f t="shared" si="2"/>
        <v>88075</v>
      </c>
      <c r="H87" s="9">
        <f t="shared" si="3"/>
        <v>100000</v>
      </c>
    </row>
    <row r="88" spans="1:8" ht="16" x14ac:dyDescent="0.2">
      <c r="A88" s="10">
        <v>1030600</v>
      </c>
      <c r="B88" s="5">
        <v>5710500</v>
      </c>
      <c r="C88" s="11" t="s">
        <v>88</v>
      </c>
      <c r="D88" s="7">
        <v>100000</v>
      </c>
      <c r="E88" s="7">
        <v>1612325</v>
      </c>
      <c r="F88" s="7">
        <v>1612325</v>
      </c>
      <c r="G88" s="8">
        <f t="shared" si="2"/>
        <v>0</v>
      </c>
      <c r="H88" s="9">
        <f t="shared" si="3"/>
        <v>100000</v>
      </c>
    </row>
    <row r="89" spans="1:8" ht="16" x14ac:dyDescent="0.2">
      <c r="A89" s="10">
        <v>1030700</v>
      </c>
      <c r="B89" s="5">
        <v>5710600</v>
      </c>
      <c r="C89" s="11" t="s">
        <v>89</v>
      </c>
      <c r="D89" s="7">
        <v>87885</v>
      </c>
      <c r="E89" s="7">
        <v>260310</v>
      </c>
      <c r="F89" s="7">
        <v>248195</v>
      </c>
      <c r="G89" s="8">
        <f t="shared" si="2"/>
        <v>12115</v>
      </c>
      <c r="H89" s="9">
        <f t="shared" si="3"/>
        <v>100000</v>
      </c>
    </row>
    <row r="90" spans="1:8" ht="16" x14ac:dyDescent="0.2">
      <c r="A90" s="10">
        <v>1030800</v>
      </c>
      <c r="B90" s="5">
        <v>5710700</v>
      </c>
      <c r="C90" s="11" t="s">
        <v>90</v>
      </c>
      <c r="D90" s="7">
        <v>24150</v>
      </c>
      <c r="E90" s="7">
        <v>996550</v>
      </c>
      <c r="F90" s="7">
        <v>920700</v>
      </c>
      <c r="G90" s="8">
        <f t="shared" si="2"/>
        <v>75850</v>
      </c>
      <c r="H90" s="9">
        <f t="shared" si="3"/>
        <v>100000</v>
      </c>
    </row>
    <row r="91" spans="1:8" ht="16" x14ac:dyDescent="0.2">
      <c r="A91" s="10">
        <v>1030810</v>
      </c>
      <c r="B91" s="5">
        <v>5710710</v>
      </c>
      <c r="C91" s="11" t="s">
        <v>91</v>
      </c>
      <c r="D91" s="7">
        <v>100000</v>
      </c>
      <c r="E91" s="7">
        <v>836500</v>
      </c>
      <c r="F91" s="7">
        <v>836500</v>
      </c>
      <c r="G91" s="8">
        <f t="shared" si="2"/>
        <v>0</v>
      </c>
      <c r="H91" s="9">
        <f t="shared" si="3"/>
        <v>100000</v>
      </c>
    </row>
    <row r="92" spans="1:8" ht="16" x14ac:dyDescent="0.2">
      <c r="A92" s="10">
        <v>1030820</v>
      </c>
      <c r="B92" s="5">
        <v>5710720</v>
      </c>
      <c r="C92" s="11" t="s">
        <v>92</v>
      </c>
      <c r="D92" s="7">
        <v>0</v>
      </c>
      <c r="E92" s="7">
        <v>191640</v>
      </c>
      <c r="F92" s="7">
        <v>91640</v>
      </c>
      <c r="G92" s="8">
        <f t="shared" si="2"/>
        <v>100000</v>
      </c>
      <c r="H92" s="9">
        <f t="shared" si="3"/>
        <v>100000</v>
      </c>
    </row>
    <row r="93" spans="1:8" ht="16" x14ac:dyDescent="0.2">
      <c r="A93" s="10">
        <v>1033000</v>
      </c>
      <c r="B93" s="5">
        <v>5700100</v>
      </c>
      <c r="C93" s="11" t="s">
        <v>93</v>
      </c>
      <c r="D93" s="7">
        <v>1730000</v>
      </c>
      <c r="E93" s="7">
        <v>28009010</v>
      </c>
      <c r="F93" s="7">
        <v>27719010</v>
      </c>
      <c r="G93" s="8">
        <f t="shared" si="2"/>
        <v>290000</v>
      </c>
      <c r="H93" s="9">
        <f t="shared" si="3"/>
        <v>2020000</v>
      </c>
    </row>
    <row r="94" spans="1:8" ht="16" x14ac:dyDescent="0.2">
      <c r="A94" s="10">
        <v>1033100</v>
      </c>
      <c r="B94" s="5">
        <v>5700200</v>
      </c>
      <c r="C94" s="11" t="s">
        <v>94</v>
      </c>
      <c r="D94" s="7">
        <v>0</v>
      </c>
      <c r="E94" s="7">
        <v>238855</v>
      </c>
      <c r="F94" s="7">
        <v>208855</v>
      </c>
      <c r="G94" s="8">
        <f t="shared" si="2"/>
        <v>30000</v>
      </c>
      <c r="H94" s="9">
        <f t="shared" si="3"/>
        <v>30000</v>
      </c>
    </row>
    <row r="95" spans="1:8" ht="16" x14ac:dyDescent="0.2">
      <c r="A95" s="10">
        <v>1033200</v>
      </c>
      <c r="B95" s="5">
        <v>5700300</v>
      </c>
      <c r="C95" s="11" t="s">
        <v>95</v>
      </c>
      <c r="D95" s="7">
        <v>100000</v>
      </c>
      <c r="E95" s="7">
        <v>870135</v>
      </c>
      <c r="F95" s="7">
        <v>870135</v>
      </c>
      <c r="G95" s="8">
        <f t="shared" si="2"/>
        <v>0</v>
      </c>
      <c r="H95" s="9">
        <f t="shared" si="3"/>
        <v>100000</v>
      </c>
    </row>
    <row r="96" spans="1:8" ht="16" x14ac:dyDescent="0.2">
      <c r="A96" s="10">
        <v>1033300</v>
      </c>
      <c r="B96" s="5">
        <v>5700110</v>
      </c>
      <c r="C96" s="11" t="s">
        <v>96</v>
      </c>
      <c r="D96" s="7">
        <v>30000</v>
      </c>
      <c r="E96" s="7">
        <v>222455</v>
      </c>
      <c r="F96" s="7">
        <v>222455</v>
      </c>
      <c r="G96" s="8">
        <f t="shared" si="2"/>
        <v>0</v>
      </c>
      <c r="H96" s="9">
        <f t="shared" si="3"/>
        <v>30000</v>
      </c>
    </row>
    <row r="97" spans="1:8" ht="16" x14ac:dyDescent="0.2">
      <c r="A97" s="10">
        <v>1033400</v>
      </c>
      <c r="B97" s="5">
        <v>5700500</v>
      </c>
      <c r="C97" s="11" t="s">
        <v>97</v>
      </c>
      <c r="D97" s="7">
        <v>403695</v>
      </c>
      <c r="E97" s="7">
        <v>4060325</v>
      </c>
      <c r="F97" s="7">
        <v>3964017</v>
      </c>
      <c r="G97" s="8">
        <f t="shared" si="2"/>
        <v>96308</v>
      </c>
      <c r="H97" s="9">
        <f t="shared" si="3"/>
        <v>500003</v>
      </c>
    </row>
    <row r="98" spans="1:8" ht="16" x14ac:dyDescent="0.2">
      <c r="A98" s="18">
        <v>1033500</v>
      </c>
      <c r="B98" s="11">
        <v>5700600</v>
      </c>
      <c r="C98" s="11" t="s">
        <v>98</v>
      </c>
      <c r="D98" s="7">
        <v>30000</v>
      </c>
      <c r="E98" s="7">
        <v>1117400</v>
      </c>
      <c r="F98" s="7">
        <v>1087400</v>
      </c>
      <c r="G98" s="8">
        <f t="shared" si="2"/>
        <v>30000</v>
      </c>
      <c r="H98" s="9">
        <f t="shared" si="3"/>
        <v>60000</v>
      </c>
    </row>
    <row r="99" spans="1:8" ht="16" x14ac:dyDescent="0.2">
      <c r="A99" s="10">
        <v>1033600</v>
      </c>
      <c r="B99" s="5">
        <v>5700700</v>
      </c>
      <c r="C99" s="11" t="s">
        <v>99</v>
      </c>
      <c r="D99" s="7">
        <v>30000</v>
      </c>
      <c r="E99" s="7">
        <v>270410</v>
      </c>
      <c r="F99" s="7">
        <v>270410</v>
      </c>
      <c r="G99" s="8">
        <f t="shared" si="2"/>
        <v>0</v>
      </c>
      <c r="H99" s="9">
        <f t="shared" si="3"/>
        <v>30000</v>
      </c>
    </row>
    <row r="100" spans="1:8" ht="16" x14ac:dyDescent="0.2">
      <c r="A100" s="10">
        <v>1033700</v>
      </c>
      <c r="B100" s="5">
        <v>5700800</v>
      </c>
      <c r="C100" s="11" t="s">
        <v>100</v>
      </c>
      <c r="D100" s="7">
        <v>30000</v>
      </c>
      <c r="E100" s="7">
        <v>324390</v>
      </c>
      <c r="F100" s="7">
        <v>324390</v>
      </c>
      <c r="G100" s="8">
        <f t="shared" si="2"/>
        <v>0</v>
      </c>
      <c r="H100" s="9">
        <f t="shared" si="3"/>
        <v>30000</v>
      </c>
    </row>
    <row r="101" spans="1:8" ht="16" x14ac:dyDescent="0.2">
      <c r="A101" s="10">
        <v>1033800</v>
      </c>
      <c r="B101" s="5">
        <v>5700900</v>
      </c>
      <c r="C101" s="11" t="s">
        <v>101</v>
      </c>
      <c r="D101" s="7">
        <v>200000</v>
      </c>
      <c r="E101" s="7">
        <v>4206535</v>
      </c>
      <c r="F101" s="7">
        <v>4206535</v>
      </c>
      <c r="G101" s="8">
        <f t="shared" si="2"/>
        <v>0</v>
      </c>
      <c r="H101" s="9">
        <f t="shared" si="3"/>
        <v>200000</v>
      </c>
    </row>
    <row r="102" spans="1:8" ht="16" x14ac:dyDescent="0.2">
      <c r="A102" s="10">
        <v>1033850</v>
      </c>
      <c r="B102" s="5">
        <v>5700950</v>
      </c>
      <c r="C102" s="11" t="s">
        <v>102</v>
      </c>
      <c r="D102" s="7">
        <v>30000</v>
      </c>
      <c r="E102" s="7">
        <v>142725</v>
      </c>
      <c r="F102" s="7">
        <v>142725</v>
      </c>
      <c r="G102" s="8">
        <f t="shared" si="2"/>
        <v>0</v>
      </c>
      <c r="H102" s="9">
        <f t="shared" si="3"/>
        <v>30000</v>
      </c>
    </row>
    <row r="103" spans="1:8" ht="16" x14ac:dyDescent="0.2">
      <c r="A103" s="10">
        <v>1033900</v>
      </c>
      <c r="B103" s="5">
        <v>5701000</v>
      </c>
      <c r="C103" s="11" t="s">
        <v>103</v>
      </c>
      <c r="D103" s="7">
        <v>30000</v>
      </c>
      <c r="E103" s="7">
        <v>159715</v>
      </c>
      <c r="F103" s="7">
        <v>159715</v>
      </c>
      <c r="G103" s="8">
        <f t="shared" si="2"/>
        <v>0</v>
      </c>
      <c r="H103" s="9">
        <f t="shared" si="3"/>
        <v>30000</v>
      </c>
    </row>
    <row r="104" spans="1:8" ht="16" x14ac:dyDescent="0.2">
      <c r="A104" s="10">
        <v>1033950</v>
      </c>
      <c r="B104" s="5">
        <v>5701950</v>
      </c>
      <c r="C104" s="11" t="s">
        <v>104</v>
      </c>
      <c r="D104" s="7">
        <v>0</v>
      </c>
      <c r="E104" s="7">
        <v>0</v>
      </c>
      <c r="F104" s="7">
        <v>0</v>
      </c>
      <c r="G104" s="8">
        <f t="shared" si="2"/>
        <v>0</v>
      </c>
      <c r="H104" s="9">
        <f t="shared" si="3"/>
        <v>0</v>
      </c>
    </row>
    <row r="105" spans="1:8" ht="16" x14ac:dyDescent="0.2">
      <c r="A105" s="10">
        <v>1033955</v>
      </c>
      <c r="B105" s="5">
        <v>5701955</v>
      </c>
      <c r="C105" s="11" t="s">
        <v>105</v>
      </c>
      <c r="D105" s="7">
        <v>3221828</v>
      </c>
      <c r="E105" s="7">
        <v>0</v>
      </c>
      <c r="F105" s="7">
        <v>0</v>
      </c>
      <c r="G105" s="8">
        <f t="shared" si="2"/>
        <v>0</v>
      </c>
      <c r="H105" s="9">
        <f t="shared" si="3"/>
        <v>3221828</v>
      </c>
    </row>
    <row r="106" spans="1:8" ht="16" x14ac:dyDescent="0.2">
      <c r="A106" s="10">
        <v>1033960</v>
      </c>
      <c r="B106" s="5">
        <v>5701960</v>
      </c>
      <c r="C106" s="11" t="s">
        <v>106</v>
      </c>
      <c r="D106" s="7">
        <v>7006880</v>
      </c>
      <c r="E106" s="7">
        <v>9280520</v>
      </c>
      <c r="F106" s="7">
        <v>16287400</v>
      </c>
      <c r="G106" s="8">
        <f t="shared" si="2"/>
        <v>-7006880</v>
      </c>
      <c r="H106" s="9">
        <f t="shared" si="3"/>
        <v>0</v>
      </c>
    </row>
    <row r="107" spans="1:8" ht="16" x14ac:dyDescent="0.2">
      <c r="A107" s="10">
        <v>1033965</v>
      </c>
      <c r="B107" s="5">
        <v>5701965</v>
      </c>
      <c r="C107" s="11" t="s">
        <v>107</v>
      </c>
      <c r="D107" s="7">
        <v>11609132</v>
      </c>
      <c r="E107" s="7">
        <v>0</v>
      </c>
      <c r="F107" s="7">
        <v>0</v>
      </c>
      <c r="G107" s="8">
        <f t="shared" si="2"/>
        <v>0</v>
      </c>
      <c r="H107" s="9">
        <f t="shared" si="3"/>
        <v>11609132</v>
      </c>
    </row>
    <row r="108" spans="1:8" ht="16" x14ac:dyDescent="0.2">
      <c r="A108" s="10">
        <v>1033970</v>
      </c>
      <c r="B108" s="5">
        <v>5710970</v>
      </c>
      <c r="C108" s="11" t="s">
        <v>108</v>
      </c>
      <c r="D108" s="7">
        <v>12921777</v>
      </c>
      <c r="E108" s="7">
        <v>182000</v>
      </c>
      <c r="F108" s="7">
        <v>182000</v>
      </c>
      <c r="G108" s="8">
        <f t="shared" si="2"/>
        <v>0</v>
      </c>
      <c r="H108" s="9">
        <f t="shared" si="3"/>
        <v>12921777</v>
      </c>
    </row>
    <row r="109" spans="1:8" ht="16" x14ac:dyDescent="0.2">
      <c r="A109" s="10">
        <v>1033975</v>
      </c>
      <c r="B109" s="5">
        <v>57109575</v>
      </c>
      <c r="C109" s="11" t="s">
        <v>109</v>
      </c>
      <c r="D109" s="7">
        <v>82701643</v>
      </c>
      <c r="E109" s="7">
        <v>760887047</v>
      </c>
      <c r="F109" s="7">
        <v>828811610</v>
      </c>
      <c r="G109" s="8">
        <f t="shared" si="2"/>
        <v>-67924563</v>
      </c>
      <c r="H109" s="9">
        <f t="shared" si="3"/>
        <v>14777080</v>
      </c>
    </row>
    <row r="110" spans="1:8" ht="16" x14ac:dyDescent="0.2">
      <c r="A110" s="10">
        <v>1033980</v>
      </c>
      <c r="B110" s="5">
        <v>5710980</v>
      </c>
      <c r="C110" s="11" t="s">
        <v>110</v>
      </c>
      <c r="D110" s="7">
        <v>45728383</v>
      </c>
      <c r="E110" s="7">
        <v>7131171</v>
      </c>
      <c r="F110" s="7">
        <v>713350</v>
      </c>
      <c r="G110" s="8">
        <f t="shared" si="2"/>
        <v>6417821</v>
      </c>
      <c r="H110" s="9">
        <f t="shared" si="3"/>
        <v>52146204</v>
      </c>
    </row>
    <row r="111" spans="1:8" ht="16" x14ac:dyDescent="0.2">
      <c r="A111" s="10">
        <v>1033985</v>
      </c>
      <c r="B111" s="5">
        <v>5710985</v>
      </c>
      <c r="C111" s="11" t="s">
        <v>111</v>
      </c>
      <c r="D111" s="7">
        <v>71992977.5</v>
      </c>
      <c r="E111" s="7">
        <v>820161371</v>
      </c>
      <c r="F111" s="7">
        <v>849922906</v>
      </c>
      <c r="G111" s="8">
        <f t="shared" si="2"/>
        <v>-29761535</v>
      </c>
      <c r="H111" s="9">
        <f t="shared" si="3"/>
        <v>42231442.5</v>
      </c>
    </row>
    <row r="112" spans="1:8" ht="16" x14ac:dyDescent="0.2">
      <c r="A112" s="10">
        <v>1033986</v>
      </c>
      <c r="B112" s="5">
        <v>0</v>
      </c>
      <c r="C112" s="11" t="s">
        <v>9</v>
      </c>
      <c r="D112" s="7">
        <v>0</v>
      </c>
      <c r="E112" s="7">
        <v>0</v>
      </c>
      <c r="F112" s="7">
        <v>0</v>
      </c>
      <c r="G112" s="8">
        <f t="shared" si="2"/>
        <v>0</v>
      </c>
      <c r="H112" s="9">
        <f t="shared" si="3"/>
        <v>0</v>
      </c>
    </row>
    <row r="113" spans="1:8" ht="16" x14ac:dyDescent="0.2">
      <c r="A113" s="10">
        <v>1033990</v>
      </c>
      <c r="B113" s="5">
        <v>5710990</v>
      </c>
      <c r="C113" s="11" t="s">
        <v>112</v>
      </c>
      <c r="D113" s="7">
        <v>88117026</v>
      </c>
      <c r="E113" s="7">
        <v>174318505</v>
      </c>
      <c r="F113" s="7">
        <v>234609736</v>
      </c>
      <c r="G113" s="8">
        <f t="shared" si="2"/>
        <v>-60291231</v>
      </c>
      <c r="H113" s="9">
        <f t="shared" si="3"/>
        <v>27825795</v>
      </c>
    </row>
    <row r="114" spans="1:8" ht="16" x14ac:dyDescent="0.2">
      <c r="A114" s="10">
        <v>1033991</v>
      </c>
      <c r="B114" s="5">
        <v>5710991</v>
      </c>
      <c r="C114" s="11" t="s">
        <v>113</v>
      </c>
      <c r="D114" s="7">
        <v>4750974</v>
      </c>
      <c r="E114" s="7">
        <v>201033</v>
      </c>
      <c r="F114" s="7">
        <v>0</v>
      </c>
      <c r="G114" s="8">
        <f t="shared" si="2"/>
        <v>201033</v>
      </c>
      <c r="H114" s="9">
        <f t="shared" si="3"/>
        <v>4952007</v>
      </c>
    </row>
    <row r="115" spans="1:8" ht="16" x14ac:dyDescent="0.2">
      <c r="A115" s="10">
        <v>1033994</v>
      </c>
      <c r="B115" s="5">
        <v>5710994</v>
      </c>
      <c r="C115" s="11" t="s">
        <v>114</v>
      </c>
      <c r="D115" s="7"/>
      <c r="E115" s="7">
        <f>6868000000+200000000</f>
        <v>7068000000</v>
      </c>
      <c r="F115" s="7">
        <v>6968000000</v>
      </c>
      <c r="G115" s="8">
        <f t="shared" si="2"/>
        <v>100000000</v>
      </c>
      <c r="H115" s="9">
        <f t="shared" si="3"/>
        <v>100000000</v>
      </c>
    </row>
    <row r="116" spans="1:8" ht="16" x14ac:dyDescent="0.2">
      <c r="A116" s="10">
        <v>1033995</v>
      </c>
      <c r="B116" s="5">
        <v>5710995</v>
      </c>
      <c r="C116" s="11" t="s">
        <v>115</v>
      </c>
      <c r="D116" s="7"/>
      <c r="E116" s="7">
        <v>6128728388</v>
      </c>
      <c r="F116" s="7">
        <v>5850962020</v>
      </c>
      <c r="G116" s="8">
        <f t="shared" si="2"/>
        <v>277766368</v>
      </c>
      <c r="H116" s="9">
        <f t="shared" si="3"/>
        <v>277766368</v>
      </c>
    </row>
    <row r="117" spans="1:8" ht="16" x14ac:dyDescent="0.2">
      <c r="A117" s="10">
        <v>1033996</v>
      </c>
      <c r="B117" s="5">
        <v>5710996</v>
      </c>
      <c r="C117" s="11" t="s">
        <v>116</v>
      </c>
      <c r="D117" s="7"/>
      <c r="E117" s="7">
        <v>1155000000</v>
      </c>
      <c r="F117" s="7">
        <f>842228366+200000000</f>
        <v>1042228366</v>
      </c>
      <c r="G117" s="8">
        <f t="shared" si="2"/>
        <v>112771634</v>
      </c>
      <c r="H117" s="9">
        <f t="shared" si="3"/>
        <v>112771634</v>
      </c>
    </row>
    <row r="118" spans="1:8" ht="16" x14ac:dyDescent="0.2">
      <c r="A118" s="10">
        <v>1033998</v>
      </c>
      <c r="B118" s="5">
        <v>5710998</v>
      </c>
      <c r="C118" s="11" t="s">
        <v>117</v>
      </c>
      <c r="D118" s="7">
        <v>0</v>
      </c>
      <c r="E118" s="7">
        <v>10000000</v>
      </c>
      <c r="F118" s="7">
        <v>9261820</v>
      </c>
      <c r="G118" s="8">
        <f t="shared" si="2"/>
        <v>738180</v>
      </c>
      <c r="H118" s="9">
        <f t="shared" si="3"/>
        <v>738180</v>
      </c>
    </row>
    <row r="119" spans="1:8" ht="16" x14ac:dyDescent="0.2">
      <c r="A119" s="10">
        <v>1050000</v>
      </c>
      <c r="B119" s="5">
        <v>5900000</v>
      </c>
      <c r="C119" s="11" t="s">
        <v>118</v>
      </c>
      <c r="D119" s="7">
        <v>0</v>
      </c>
      <c r="E119" s="7">
        <v>26190772581</v>
      </c>
      <c r="F119" s="7">
        <v>25867150712</v>
      </c>
      <c r="G119" s="8">
        <f t="shared" si="2"/>
        <v>323621869</v>
      </c>
      <c r="H119" s="9">
        <f t="shared" si="3"/>
        <v>323621869</v>
      </c>
    </row>
    <row r="120" spans="1:8" ht="16" x14ac:dyDescent="0.2">
      <c r="A120" s="10">
        <v>1050100</v>
      </c>
      <c r="B120" s="5">
        <v>0</v>
      </c>
      <c r="C120" s="11" t="s">
        <v>119</v>
      </c>
      <c r="D120" s="7">
        <v>0</v>
      </c>
      <c r="E120" s="7">
        <v>0</v>
      </c>
      <c r="F120" s="7">
        <v>0</v>
      </c>
      <c r="G120" s="8">
        <f t="shared" si="2"/>
        <v>0</v>
      </c>
      <c r="H120" s="9">
        <f t="shared" si="3"/>
        <v>0</v>
      </c>
    </row>
    <row r="121" spans="1:8" ht="16" x14ac:dyDescent="0.2">
      <c r="A121" s="10">
        <v>1052000</v>
      </c>
      <c r="B121" s="5">
        <v>2300020</v>
      </c>
      <c r="C121" s="11" t="s">
        <v>120</v>
      </c>
      <c r="D121" s="7">
        <v>0</v>
      </c>
      <c r="E121" s="7">
        <v>0</v>
      </c>
      <c r="F121" s="7">
        <v>0</v>
      </c>
      <c r="G121" s="8">
        <f t="shared" si="2"/>
        <v>0</v>
      </c>
      <c r="H121" s="9">
        <f t="shared" si="3"/>
        <v>0</v>
      </c>
    </row>
    <row r="122" spans="1:8" ht="16" x14ac:dyDescent="0.2">
      <c r="A122" s="10">
        <v>1059600</v>
      </c>
      <c r="B122" s="5">
        <v>2504013</v>
      </c>
      <c r="C122" s="11" t="s">
        <v>121</v>
      </c>
      <c r="D122" s="7">
        <v>0</v>
      </c>
      <c r="E122" s="7">
        <v>0</v>
      </c>
      <c r="F122" s="7">
        <v>0</v>
      </c>
      <c r="G122" s="8">
        <f t="shared" si="2"/>
        <v>0</v>
      </c>
      <c r="H122" s="9">
        <f t="shared" si="3"/>
        <v>0</v>
      </c>
    </row>
    <row r="123" spans="1:8" ht="16" x14ac:dyDescent="0.2">
      <c r="A123" s="10">
        <v>1059700</v>
      </c>
      <c r="B123" s="5">
        <v>2830000</v>
      </c>
      <c r="C123" s="11" t="s">
        <v>122</v>
      </c>
      <c r="D123" s="7">
        <v>0</v>
      </c>
      <c r="E123" s="7">
        <v>0</v>
      </c>
      <c r="F123" s="7">
        <v>0</v>
      </c>
      <c r="G123" s="8">
        <f t="shared" si="2"/>
        <v>0</v>
      </c>
      <c r="H123" s="9">
        <f t="shared" si="3"/>
        <v>0</v>
      </c>
    </row>
    <row r="124" spans="1:8" ht="16" x14ac:dyDescent="0.2">
      <c r="A124" s="10">
        <v>1059800</v>
      </c>
      <c r="B124" s="5">
        <v>2800000</v>
      </c>
      <c r="C124" s="11" t="s">
        <v>123</v>
      </c>
      <c r="D124" s="7">
        <v>0</v>
      </c>
      <c r="E124" s="7">
        <v>0</v>
      </c>
      <c r="F124" s="7">
        <v>0</v>
      </c>
      <c r="G124" s="8">
        <f t="shared" si="2"/>
        <v>0</v>
      </c>
      <c r="H124" s="9">
        <f t="shared" si="3"/>
        <v>0</v>
      </c>
    </row>
    <row r="125" spans="1:8" ht="16" x14ac:dyDescent="0.2">
      <c r="A125" s="10">
        <v>1059900</v>
      </c>
      <c r="B125" s="5">
        <v>2504003</v>
      </c>
      <c r="C125" s="11" t="s">
        <v>124</v>
      </c>
      <c r="D125" s="7">
        <v>0</v>
      </c>
      <c r="E125" s="7">
        <v>0</v>
      </c>
      <c r="F125" s="7">
        <v>0</v>
      </c>
      <c r="G125" s="8">
        <f t="shared" si="2"/>
        <v>0</v>
      </c>
      <c r="H125" s="9">
        <f t="shared" si="3"/>
        <v>0</v>
      </c>
    </row>
    <row r="126" spans="1:8" ht="16" x14ac:dyDescent="0.2">
      <c r="A126" s="10">
        <v>1101000</v>
      </c>
      <c r="B126" s="5">
        <v>2504004</v>
      </c>
      <c r="C126" s="11" t="s">
        <v>125</v>
      </c>
      <c r="D126" s="7">
        <v>0</v>
      </c>
      <c r="E126" s="7">
        <v>0</v>
      </c>
      <c r="F126" s="7">
        <v>0</v>
      </c>
      <c r="G126" s="8">
        <f t="shared" si="2"/>
        <v>0</v>
      </c>
      <c r="H126" s="9">
        <f t="shared" si="3"/>
        <v>0</v>
      </c>
    </row>
    <row r="127" spans="1:8" ht="16" x14ac:dyDescent="0.2">
      <c r="A127" s="10">
        <v>1115400</v>
      </c>
      <c r="B127" s="5">
        <v>2504005</v>
      </c>
      <c r="C127" s="11" t="s">
        <v>126</v>
      </c>
      <c r="D127" s="7">
        <v>0</v>
      </c>
      <c r="E127" s="7">
        <v>0</v>
      </c>
      <c r="F127" s="7">
        <v>0</v>
      </c>
      <c r="G127" s="8">
        <f t="shared" si="2"/>
        <v>0</v>
      </c>
      <c r="H127" s="9">
        <f t="shared" si="3"/>
        <v>0</v>
      </c>
    </row>
    <row r="128" spans="1:8" ht="16" x14ac:dyDescent="0.2">
      <c r="A128" s="10">
        <v>1115600</v>
      </c>
      <c r="B128" s="5">
        <v>0</v>
      </c>
      <c r="C128" s="11" t="s">
        <v>127</v>
      </c>
      <c r="D128" s="7">
        <v>0</v>
      </c>
      <c r="E128" s="7">
        <v>0</v>
      </c>
      <c r="F128" s="7">
        <v>0</v>
      </c>
      <c r="G128" s="8">
        <f t="shared" si="2"/>
        <v>0</v>
      </c>
      <c r="H128" s="9">
        <f t="shared" si="3"/>
        <v>0</v>
      </c>
    </row>
    <row r="129" spans="1:8" ht="16" x14ac:dyDescent="0.2">
      <c r="A129" s="10">
        <v>1154200</v>
      </c>
      <c r="B129" s="5">
        <v>1688000</v>
      </c>
      <c r="C129" s="11" t="s">
        <v>128</v>
      </c>
      <c r="D129" s="7">
        <v>-11163017.299999999</v>
      </c>
      <c r="E129" s="7">
        <v>1702870.1</v>
      </c>
      <c r="F129" s="7">
        <v>4688308.4000000004</v>
      </c>
      <c r="G129" s="8">
        <f t="shared" si="2"/>
        <v>-2985438.3000000003</v>
      </c>
      <c r="H129" s="9">
        <f t="shared" si="3"/>
        <v>-14148455.6</v>
      </c>
    </row>
    <row r="130" spans="1:8" ht="16" x14ac:dyDescent="0.2">
      <c r="A130" s="10">
        <v>1175400</v>
      </c>
      <c r="B130" s="5">
        <v>0</v>
      </c>
      <c r="C130" s="11" t="s">
        <v>129</v>
      </c>
      <c r="D130" s="7">
        <v>0</v>
      </c>
      <c r="E130" s="7">
        <v>0</v>
      </c>
      <c r="F130" s="7">
        <v>0</v>
      </c>
      <c r="G130" s="8">
        <f t="shared" si="2"/>
        <v>0</v>
      </c>
      <c r="H130" s="9">
        <f t="shared" si="3"/>
        <v>0</v>
      </c>
    </row>
    <row r="131" spans="1:8" ht="16" x14ac:dyDescent="0.2">
      <c r="A131" s="10">
        <v>1175500</v>
      </c>
      <c r="B131" s="5">
        <v>1200000</v>
      </c>
      <c r="C131" s="11" t="s">
        <v>130</v>
      </c>
      <c r="D131" s="7">
        <f>-2137038473.46-737096884.67</f>
        <v>-2874135358.1300001</v>
      </c>
      <c r="E131" s="7">
        <v>0</v>
      </c>
      <c r="F131" s="7">
        <v>0</v>
      </c>
      <c r="G131" s="8">
        <f t="shared" si="2"/>
        <v>0</v>
      </c>
      <c r="H131" s="9">
        <f t="shared" si="3"/>
        <v>-2874135358.1300001</v>
      </c>
    </row>
    <row r="132" spans="1:8" ht="16" x14ac:dyDescent="0.2">
      <c r="A132" s="10">
        <v>1175600</v>
      </c>
      <c r="B132" s="5">
        <v>1291000</v>
      </c>
      <c r="C132" s="11" t="s">
        <v>131</v>
      </c>
      <c r="D132" s="7">
        <v>2354159638.4200001</v>
      </c>
      <c r="E132" s="7">
        <v>0</v>
      </c>
      <c r="F132" s="7">
        <v>0</v>
      </c>
      <c r="G132" s="8">
        <f t="shared" si="2"/>
        <v>0</v>
      </c>
      <c r="H132" s="9">
        <f t="shared" si="3"/>
        <v>2354159638.4200001</v>
      </c>
    </row>
    <row r="133" spans="1:8" ht="16" x14ac:dyDescent="0.2">
      <c r="A133" s="10">
        <v>1180000</v>
      </c>
      <c r="B133" s="5">
        <v>0</v>
      </c>
      <c r="C133" s="11" t="s">
        <v>132</v>
      </c>
      <c r="D133" s="7">
        <v>0</v>
      </c>
      <c r="E133" s="7">
        <v>0</v>
      </c>
      <c r="F133" s="7">
        <v>0</v>
      </c>
      <c r="G133" s="8">
        <f t="shared" si="2"/>
        <v>0</v>
      </c>
      <c r="H133" s="9">
        <f t="shared" si="3"/>
        <v>0</v>
      </c>
    </row>
    <row r="134" spans="1:8" ht="16" x14ac:dyDescent="0.2">
      <c r="A134" s="10">
        <v>1185400</v>
      </c>
      <c r="B134" s="5">
        <v>0</v>
      </c>
      <c r="C134" s="11" t="s">
        <v>133</v>
      </c>
      <c r="D134" s="7">
        <v>0</v>
      </c>
      <c r="E134" s="7">
        <v>0</v>
      </c>
      <c r="F134" s="7">
        <v>0</v>
      </c>
      <c r="G134" s="8">
        <f t="shared" si="2"/>
        <v>0</v>
      </c>
      <c r="H134" s="9">
        <f t="shared" si="3"/>
        <v>0</v>
      </c>
    </row>
    <row r="135" spans="1:8" ht="16" x14ac:dyDescent="0.2">
      <c r="A135" s="10">
        <v>1185500</v>
      </c>
      <c r="B135" s="5">
        <v>4430000</v>
      </c>
      <c r="C135" s="11" t="s">
        <v>134</v>
      </c>
      <c r="D135" s="7">
        <v>0</v>
      </c>
      <c r="E135" s="7">
        <v>0</v>
      </c>
      <c r="F135" s="7">
        <v>0</v>
      </c>
      <c r="G135" s="8">
        <f t="shared" si="2"/>
        <v>0</v>
      </c>
      <c r="H135" s="9">
        <f t="shared" si="3"/>
        <v>0</v>
      </c>
    </row>
    <row r="136" spans="1:8" ht="16" x14ac:dyDescent="0.2">
      <c r="A136" s="10">
        <v>1185600</v>
      </c>
      <c r="B136" s="5">
        <v>4410000</v>
      </c>
      <c r="C136" s="11" t="s">
        <v>135</v>
      </c>
      <c r="D136" s="7">
        <v>0</v>
      </c>
      <c r="E136" s="7">
        <v>0</v>
      </c>
      <c r="F136" s="7">
        <v>0</v>
      </c>
      <c r="G136" s="8">
        <f t="shared" si="2"/>
        <v>0</v>
      </c>
      <c r="H136" s="9">
        <f t="shared" si="3"/>
        <v>0</v>
      </c>
    </row>
    <row r="137" spans="1:8" ht="16" x14ac:dyDescent="0.2">
      <c r="A137" s="10">
        <v>1186700</v>
      </c>
      <c r="B137" s="5">
        <v>4420000</v>
      </c>
      <c r="C137" s="11" t="s">
        <v>136</v>
      </c>
      <c r="D137" s="7">
        <v>0</v>
      </c>
      <c r="E137" s="7">
        <v>0</v>
      </c>
      <c r="F137" s="7">
        <v>0</v>
      </c>
      <c r="G137" s="8">
        <f t="shared" ref="G137:G206" si="4">E137-F137</f>
        <v>0</v>
      </c>
      <c r="H137" s="9">
        <f t="shared" ref="H137:H206" si="5">D137+G137</f>
        <v>0</v>
      </c>
    </row>
    <row r="138" spans="1:8" ht="16" x14ac:dyDescent="0.2">
      <c r="A138" s="10">
        <v>1190200</v>
      </c>
      <c r="B138" s="5">
        <v>4857000</v>
      </c>
      <c r="C138" s="11" t="s">
        <v>137</v>
      </c>
      <c r="D138" s="7">
        <v>0</v>
      </c>
      <c r="E138" s="7">
        <v>0</v>
      </c>
      <c r="F138" s="7">
        <v>0</v>
      </c>
      <c r="G138" s="8">
        <f t="shared" si="4"/>
        <v>0</v>
      </c>
      <c r="H138" s="9">
        <f t="shared" si="5"/>
        <v>0</v>
      </c>
    </row>
    <row r="139" spans="1:8" ht="16" x14ac:dyDescent="0.2">
      <c r="A139" s="10">
        <v>1200000</v>
      </c>
      <c r="B139" s="5">
        <v>0</v>
      </c>
      <c r="C139" s="11" t="s">
        <v>138</v>
      </c>
      <c r="D139" s="7">
        <v>0</v>
      </c>
      <c r="E139" s="7">
        <v>0</v>
      </c>
      <c r="F139" s="7">
        <v>0</v>
      </c>
      <c r="G139" s="8">
        <f t="shared" si="4"/>
        <v>0</v>
      </c>
      <c r="H139" s="9">
        <f t="shared" si="5"/>
        <v>0</v>
      </c>
    </row>
    <row r="140" spans="1:8" ht="16" x14ac:dyDescent="0.2">
      <c r="A140" s="10">
        <v>1200100</v>
      </c>
      <c r="B140" s="5">
        <v>2300000</v>
      </c>
      <c r="C140" s="11" t="s">
        <v>139</v>
      </c>
      <c r="D140" s="7">
        <v>0</v>
      </c>
      <c r="E140" s="7">
        <v>0</v>
      </c>
      <c r="F140" s="7">
        <v>0</v>
      </c>
      <c r="G140" s="8">
        <f t="shared" si="4"/>
        <v>0</v>
      </c>
      <c r="H140" s="9">
        <f t="shared" si="5"/>
        <v>0</v>
      </c>
    </row>
    <row r="141" spans="1:8" ht="16" x14ac:dyDescent="0.2">
      <c r="A141" s="10">
        <v>1200101</v>
      </c>
      <c r="B141" s="5">
        <v>2504000</v>
      </c>
      <c r="C141" s="11" t="s">
        <v>140</v>
      </c>
      <c r="D141" s="7">
        <v>0</v>
      </c>
      <c r="E141" s="7">
        <v>0</v>
      </c>
      <c r="F141" s="7">
        <v>0</v>
      </c>
      <c r="G141" s="8">
        <f t="shared" si="4"/>
        <v>0</v>
      </c>
      <c r="H141" s="9">
        <f t="shared" si="5"/>
        <v>0</v>
      </c>
    </row>
    <row r="142" spans="1:8" ht="16" x14ac:dyDescent="0.2">
      <c r="A142" s="10">
        <v>1200102</v>
      </c>
      <c r="B142" s="5">
        <v>2504001</v>
      </c>
      <c r="C142" s="11" t="s">
        <v>141</v>
      </c>
      <c r="D142" s="7">
        <v>0</v>
      </c>
      <c r="E142" s="7">
        <v>0</v>
      </c>
      <c r="F142" s="7">
        <v>0</v>
      </c>
      <c r="G142" s="8">
        <f t="shared" si="4"/>
        <v>0</v>
      </c>
      <c r="H142" s="9">
        <f t="shared" si="5"/>
        <v>0</v>
      </c>
    </row>
    <row r="143" spans="1:8" ht="16" x14ac:dyDescent="0.2">
      <c r="A143" s="10">
        <v>1200103</v>
      </c>
      <c r="B143" s="5">
        <v>2504002</v>
      </c>
      <c r="C143" s="11" t="s">
        <v>142</v>
      </c>
      <c r="D143" s="7">
        <v>0</v>
      </c>
      <c r="E143" s="7">
        <v>0</v>
      </c>
      <c r="F143" s="7">
        <v>0</v>
      </c>
      <c r="G143" s="8">
        <f t="shared" si="4"/>
        <v>0</v>
      </c>
      <c r="H143" s="9">
        <f t="shared" si="5"/>
        <v>0</v>
      </c>
    </row>
    <row r="144" spans="1:8" ht="16" x14ac:dyDescent="0.2">
      <c r="A144" s="10">
        <v>1200104</v>
      </c>
      <c r="B144" s="5">
        <v>2504014</v>
      </c>
      <c r="C144" s="11" t="s">
        <v>143</v>
      </c>
      <c r="D144" s="7">
        <v>0</v>
      </c>
      <c r="E144" s="7">
        <v>0</v>
      </c>
      <c r="F144" s="7">
        <v>0</v>
      </c>
      <c r="G144" s="8">
        <f t="shared" si="4"/>
        <v>0</v>
      </c>
      <c r="H144" s="9">
        <f t="shared" si="5"/>
        <v>0</v>
      </c>
    </row>
    <row r="145" spans="1:8" ht="16" x14ac:dyDescent="0.2">
      <c r="A145" s="10">
        <v>1200105</v>
      </c>
      <c r="B145" s="5">
        <v>2504015</v>
      </c>
      <c r="C145" s="11" t="s">
        <v>144</v>
      </c>
      <c r="D145" s="7">
        <v>0</v>
      </c>
      <c r="E145" s="7">
        <v>0</v>
      </c>
      <c r="F145" s="7">
        <v>0</v>
      </c>
      <c r="G145" s="8">
        <f t="shared" si="4"/>
        <v>0</v>
      </c>
      <c r="H145" s="9">
        <f t="shared" si="5"/>
        <v>0</v>
      </c>
    </row>
    <row r="146" spans="1:8" ht="16" x14ac:dyDescent="0.2">
      <c r="A146" s="10">
        <v>1200106</v>
      </c>
      <c r="B146" s="5">
        <v>2504016</v>
      </c>
      <c r="C146" s="11" t="s">
        <v>145</v>
      </c>
      <c r="D146" s="7">
        <v>0</v>
      </c>
      <c r="E146" s="7">
        <v>0</v>
      </c>
      <c r="F146" s="7">
        <v>0</v>
      </c>
      <c r="G146" s="8">
        <f t="shared" si="4"/>
        <v>0</v>
      </c>
      <c r="H146" s="9">
        <f t="shared" si="5"/>
        <v>0</v>
      </c>
    </row>
    <row r="147" spans="1:8" ht="16" x14ac:dyDescent="0.2">
      <c r="A147" s="10">
        <v>1200107</v>
      </c>
      <c r="B147" s="5">
        <v>2504006</v>
      </c>
      <c r="C147" s="11" t="s">
        <v>146</v>
      </c>
      <c r="D147" s="7">
        <v>0</v>
      </c>
      <c r="E147" s="7">
        <v>0</v>
      </c>
      <c r="F147" s="7">
        <v>0</v>
      </c>
      <c r="G147" s="8">
        <f t="shared" si="4"/>
        <v>0</v>
      </c>
      <c r="H147" s="9">
        <f t="shared" si="5"/>
        <v>0</v>
      </c>
    </row>
    <row r="148" spans="1:8" ht="16" x14ac:dyDescent="0.2">
      <c r="A148" s="10">
        <v>1200108</v>
      </c>
      <c r="B148" s="5">
        <v>2504012</v>
      </c>
      <c r="C148" s="11" t="s">
        <v>147</v>
      </c>
      <c r="D148" s="7">
        <v>75782000</v>
      </c>
      <c r="E148" s="7">
        <v>0</v>
      </c>
      <c r="F148" s="7">
        <v>0</v>
      </c>
      <c r="G148" s="8">
        <f t="shared" si="4"/>
        <v>0</v>
      </c>
      <c r="H148" s="9">
        <f t="shared" si="5"/>
        <v>75782000</v>
      </c>
    </row>
    <row r="149" spans="1:8" ht="16" x14ac:dyDescent="0.2">
      <c r="A149" s="10">
        <v>1200109</v>
      </c>
      <c r="B149" s="5">
        <v>2504109</v>
      </c>
      <c r="C149" s="11" t="s">
        <v>148</v>
      </c>
      <c r="D149" s="7">
        <v>300000000</v>
      </c>
      <c r="E149" s="7">
        <v>0</v>
      </c>
      <c r="F149" s="7">
        <v>0</v>
      </c>
      <c r="G149" s="8">
        <f t="shared" si="4"/>
        <v>0</v>
      </c>
      <c r="H149" s="9">
        <f t="shared" si="5"/>
        <v>300000000</v>
      </c>
    </row>
    <row r="150" spans="1:8" ht="16" x14ac:dyDescent="0.2">
      <c r="A150" s="10">
        <v>1200110</v>
      </c>
      <c r="B150" s="5">
        <v>2300001</v>
      </c>
      <c r="C150" s="11" t="s">
        <v>149</v>
      </c>
      <c r="D150" s="7">
        <v>0</v>
      </c>
      <c r="E150" s="7">
        <v>0</v>
      </c>
      <c r="F150" s="7">
        <v>0</v>
      </c>
      <c r="G150" s="8">
        <f t="shared" si="4"/>
        <v>0</v>
      </c>
      <c r="H150" s="9">
        <f t="shared" si="5"/>
        <v>0</v>
      </c>
    </row>
    <row r="151" spans="1:8" ht="16" x14ac:dyDescent="0.2">
      <c r="A151" s="10">
        <v>1200111</v>
      </c>
      <c r="B151" s="5">
        <v>2300002</v>
      </c>
      <c r="C151" s="11" t="s">
        <v>150</v>
      </c>
      <c r="D151" s="7">
        <v>0</v>
      </c>
      <c r="E151" s="7">
        <v>0</v>
      </c>
      <c r="F151" s="7">
        <v>0</v>
      </c>
      <c r="G151" s="8">
        <f t="shared" si="4"/>
        <v>0</v>
      </c>
      <c r="H151" s="9">
        <f t="shared" si="5"/>
        <v>0</v>
      </c>
    </row>
    <row r="152" spans="1:8" ht="16" x14ac:dyDescent="0.2">
      <c r="A152" s="10">
        <v>1200112</v>
      </c>
      <c r="B152" s="5">
        <v>2300003</v>
      </c>
      <c r="C152" s="11" t="s">
        <v>151</v>
      </c>
      <c r="D152" s="7">
        <v>0</v>
      </c>
      <c r="E152" s="7">
        <v>0</v>
      </c>
      <c r="F152" s="7">
        <v>0</v>
      </c>
      <c r="G152" s="8">
        <f t="shared" si="4"/>
        <v>0</v>
      </c>
      <c r="H152" s="9">
        <f t="shared" si="5"/>
        <v>0</v>
      </c>
    </row>
    <row r="153" spans="1:8" ht="16" x14ac:dyDescent="0.2">
      <c r="A153" s="10">
        <v>1200113</v>
      </c>
      <c r="B153" s="5">
        <v>2300004</v>
      </c>
      <c r="C153" s="11" t="s">
        <v>152</v>
      </c>
      <c r="D153" s="7">
        <v>0</v>
      </c>
      <c r="E153" s="7">
        <v>0</v>
      </c>
      <c r="F153" s="7">
        <v>0</v>
      </c>
      <c r="G153" s="8">
        <f t="shared" si="4"/>
        <v>0</v>
      </c>
      <c r="H153" s="9">
        <f t="shared" si="5"/>
        <v>0</v>
      </c>
    </row>
    <row r="154" spans="1:8" ht="16" x14ac:dyDescent="0.2">
      <c r="A154" s="10">
        <v>1200114</v>
      </c>
      <c r="B154" s="5">
        <v>2300005</v>
      </c>
      <c r="C154" s="11" t="s">
        <v>153</v>
      </c>
      <c r="D154" s="7">
        <v>0</v>
      </c>
      <c r="E154" s="7">
        <v>0</v>
      </c>
      <c r="F154" s="7">
        <v>0</v>
      </c>
      <c r="G154" s="8">
        <f t="shared" si="4"/>
        <v>0</v>
      </c>
      <c r="H154" s="9">
        <f t="shared" si="5"/>
        <v>0</v>
      </c>
    </row>
    <row r="155" spans="1:8" ht="16" x14ac:dyDescent="0.2">
      <c r="A155" s="10">
        <v>1200115</v>
      </c>
      <c r="B155" s="5">
        <v>2300006</v>
      </c>
      <c r="C155" s="11" t="s">
        <v>154</v>
      </c>
      <c r="D155" s="7">
        <v>0</v>
      </c>
      <c r="E155" s="7">
        <v>0</v>
      </c>
      <c r="F155" s="7">
        <v>0</v>
      </c>
      <c r="G155" s="8">
        <f t="shared" si="4"/>
        <v>0</v>
      </c>
      <c r="H155" s="9">
        <f t="shared" si="5"/>
        <v>0</v>
      </c>
    </row>
    <row r="156" spans="1:8" ht="16" x14ac:dyDescent="0.2">
      <c r="A156" s="10">
        <v>1200116</v>
      </c>
      <c r="B156" s="5">
        <v>2300007</v>
      </c>
      <c r="C156" s="11" t="s">
        <v>155</v>
      </c>
      <c r="D156" s="7">
        <v>0</v>
      </c>
      <c r="E156" s="7">
        <v>0</v>
      </c>
      <c r="F156" s="7">
        <v>0</v>
      </c>
      <c r="G156" s="8">
        <f t="shared" si="4"/>
        <v>0</v>
      </c>
      <c r="H156" s="9">
        <f t="shared" si="5"/>
        <v>0</v>
      </c>
    </row>
    <row r="157" spans="1:8" ht="16" x14ac:dyDescent="0.2">
      <c r="A157" s="10">
        <v>1200117</v>
      </c>
      <c r="B157" s="5">
        <v>2300008</v>
      </c>
      <c r="C157" s="11" t="s">
        <v>156</v>
      </c>
      <c r="D157" s="7">
        <v>0</v>
      </c>
      <c r="E157" s="7">
        <v>0</v>
      </c>
      <c r="F157" s="7">
        <v>0</v>
      </c>
      <c r="G157" s="8">
        <f t="shared" si="4"/>
        <v>0</v>
      </c>
      <c r="H157" s="9">
        <f t="shared" si="5"/>
        <v>0</v>
      </c>
    </row>
    <row r="158" spans="1:8" ht="16" x14ac:dyDescent="0.2">
      <c r="A158" s="10">
        <v>1200118</v>
      </c>
      <c r="B158" s="5">
        <v>2300009</v>
      </c>
      <c r="C158" s="11" t="s">
        <v>157</v>
      </c>
      <c r="D158" s="7">
        <v>0</v>
      </c>
      <c r="E158" s="7">
        <v>0</v>
      </c>
      <c r="F158" s="7">
        <v>0</v>
      </c>
      <c r="G158" s="8">
        <f t="shared" si="4"/>
        <v>0</v>
      </c>
      <c r="H158" s="9">
        <f t="shared" si="5"/>
        <v>0</v>
      </c>
    </row>
    <row r="159" spans="1:8" ht="16" x14ac:dyDescent="0.2">
      <c r="A159" s="10">
        <v>1200119</v>
      </c>
      <c r="B159" s="5">
        <v>2300010</v>
      </c>
      <c r="C159" s="11" t="s">
        <v>158</v>
      </c>
      <c r="D159" s="7">
        <v>0</v>
      </c>
      <c r="E159" s="7">
        <v>0</v>
      </c>
      <c r="F159" s="7">
        <v>0</v>
      </c>
      <c r="G159" s="8">
        <f t="shared" si="4"/>
        <v>0</v>
      </c>
      <c r="H159" s="9">
        <f t="shared" si="5"/>
        <v>0</v>
      </c>
    </row>
    <row r="160" spans="1:8" ht="16" x14ac:dyDescent="0.2">
      <c r="A160" s="10">
        <v>1200120</v>
      </c>
      <c r="B160" s="5">
        <v>2526001</v>
      </c>
      <c r="C160" s="11" t="s">
        <v>159</v>
      </c>
      <c r="D160" s="7">
        <v>200000000</v>
      </c>
      <c r="E160" s="7">
        <v>0</v>
      </c>
      <c r="F160" s="7">
        <v>0</v>
      </c>
      <c r="G160" s="8">
        <f t="shared" si="4"/>
        <v>0</v>
      </c>
      <c r="H160" s="9">
        <f t="shared" si="5"/>
        <v>200000000</v>
      </c>
    </row>
    <row r="161" spans="1:8" ht="16" x14ac:dyDescent="0.2">
      <c r="A161" s="10">
        <v>1200121</v>
      </c>
      <c r="B161" s="5">
        <v>2300012</v>
      </c>
      <c r="C161" s="11" t="s">
        <v>160</v>
      </c>
      <c r="D161" s="7">
        <v>0</v>
      </c>
      <c r="E161" s="7">
        <v>0</v>
      </c>
      <c r="F161" s="7">
        <v>0</v>
      </c>
      <c r="G161" s="8">
        <f t="shared" si="4"/>
        <v>0</v>
      </c>
      <c r="H161" s="9">
        <f t="shared" si="5"/>
        <v>0</v>
      </c>
    </row>
    <row r="162" spans="1:8" ht="16" x14ac:dyDescent="0.2">
      <c r="A162" s="10">
        <v>1200122</v>
      </c>
      <c r="B162" s="5">
        <v>2526002</v>
      </c>
      <c r="C162" s="11" t="s">
        <v>161</v>
      </c>
      <c r="D162" s="7">
        <v>198000000</v>
      </c>
      <c r="E162" s="7">
        <v>0</v>
      </c>
      <c r="F162" s="7">
        <v>0</v>
      </c>
      <c r="G162" s="8">
        <f t="shared" si="4"/>
        <v>0</v>
      </c>
      <c r="H162" s="9">
        <f t="shared" si="5"/>
        <v>198000000</v>
      </c>
    </row>
    <row r="163" spans="1:8" ht="16" x14ac:dyDescent="0.2">
      <c r="A163" s="10">
        <v>1200123</v>
      </c>
      <c r="B163" s="5">
        <v>2526003</v>
      </c>
      <c r="C163" s="11" t="s">
        <v>162</v>
      </c>
      <c r="D163" s="7">
        <v>0</v>
      </c>
      <c r="E163" s="7">
        <v>0</v>
      </c>
      <c r="F163" s="7">
        <v>0</v>
      </c>
      <c r="G163" s="8">
        <f t="shared" si="4"/>
        <v>0</v>
      </c>
      <c r="H163" s="9">
        <f t="shared" si="5"/>
        <v>0</v>
      </c>
    </row>
    <row r="164" spans="1:8" ht="16" x14ac:dyDescent="0.2">
      <c r="A164" s="10">
        <v>1200124</v>
      </c>
      <c r="B164" s="5">
        <v>2526004</v>
      </c>
      <c r="C164" s="11" t="s">
        <v>163</v>
      </c>
      <c r="D164" s="7">
        <v>0</v>
      </c>
      <c r="E164" s="7">
        <v>0</v>
      </c>
      <c r="F164" s="7">
        <v>0</v>
      </c>
      <c r="G164" s="8">
        <f t="shared" si="4"/>
        <v>0</v>
      </c>
      <c r="H164" s="9">
        <f t="shared" si="5"/>
        <v>0</v>
      </c>
    </row>
    <row r="165" spans="1:8" ht="16" x14ac:dyDescent="0.2">
      <c r="A165" s="10">
        <v>1200125</v>
      </c>
      <c r="B165" s="5">
        <v>2300027</v>
      </c>
      <c r="C165" s="11" t="s">
        <v>164</v>
      </c>
      <c r="D165" s="7">
        <v>0</v>
      </c>
      <c r="E165" s="7">
        <v>0</v>
      </c>
      <c r="F165" s="7">
        <v>0</v>
      </c>
      <c r="G165" s="8">
        <f t="shared" si="4"/>
        <v>0</v>
      </c>
      <c r="H165" s="9">
        <f t="shared" si="5"/>
        <v>0</v>
      </c>
    </row>
    <row r="166" spans="1:8" ht="16" x14ac:dyDescent="0.2">
      <c r="A166" s="10">
        <v>1200126</v>
      </c>
      <c r="B166" s="5">
        <v>2300028</v>
      </c>
      <c r="C166" s="11" t="s">
        <v>165</v>
      </c>
      <c r="D166" s="7">
        <v>0</v>
      </c>
      <c r="E166" s="7">
        <v>1099768000</v>
      </c>
      <c r="F166" s="7">
        <v>1099768000</v>
      </c>
      <c r="G166" s="8">
        <f t="shared" si="4"/>
        <v>0</v>
      </c>
      <c r="H166" s="9">
        <f t="shared" si="5"/>
        <v>0</v>
      </c>
    </row>
    <row r="167" spans="1:8" ht="16" x14ac:dyDescent="0.2">
      <c r="A167" s="10">
        <v>1200127</v>
      </c>
      <c r="B167" s="5">
        <v>2526005</v>
      </c>
      <c r="C167" s="11" t="s">
        <v>166</v>
      </c>
      <c r="D167" s="7">
        <v>496031746</v>
      </c>
      <c r="E167" s="7">
        <v>59205293</v>
      </c>
      <c r="F167" s="7">
        <v>477990809</v>
      </c>
      <c r="G167" s="8">
        <f t="shared" si="4"/>
        <v>-418785516</v>
      </c>
      <c r="H167" s="9">
        <f t="shared" si="5"/>
        <v>77246230</v>
      </c>
    </row>
    <row r="168" spans="1:8" ht="16" x14ac:dyDescent="0.2">
      <c r="A168" s="10">
        <v>1200128</v>
      </c>
      <c r="B168" s="5">
        <v>2300030</v>
      </c>
      <c r="C168" s="11" t="s">
        <v>167</v>
      </c>
      <c r="D168" s="7">
        <v>0</v>
      </c>
      <c r="E168" s="7">
        <v>0</v>
      </c>
      <c r="F168" s="7">
        <v>0</v>
      </c>
      <c r="G168" s="8">
        <f t="shared" si="4"/>
        <v>0</v>
      </c>
      <c r="H168" s="9">
        <f t="shared" si="5"/>
        <v>0</v>
      </c>
    </row>
    <row r="169" spans="1:8" ht="16" x14ac:dyDescent="0.2">
      <c r="A169" s="10">
        <v>1200129</v>
      </c>
      <c r="B169" s="5">
        <v>2300031</v>
      </c>
      <c r="C169" s="11" t="s">
        <v>168</v>
      </c>
      <c r="D169" s="7">
        <v>28620000</v>
      </c>
      <c r="E169" s="7">
        <v>0</v>
      </c>
      <c r="F169" s="7">
        <v>7150000</v>
      </c>
      <c r="G169" s="8">
        <f t="shared" si="4"/>
        <v>-7150000</v>
      </c>
      <c r="H169" s="9">
        <f t="shared" si="5"/>
        <v>21470000</v>
      </c>
    </row>
    <row r="170" spans="1:8" ht="16" x14ac:dyDescent="0.2">
      <c r="A170" s="10">
        <v>1200130</v>
      </c>
      <c r="B170" s="5">
        <v>2300032</v>
      </c>
      <c r="C170" s="11" t="s">
        <v>169</v>
      </c>
      <c r="D170" s="7">
        <v>15280000</v>
      </c>
      <c r="E170" s="7">
        <v>0</v>
      </c>
      <c r="F170" s="7">
        <v>3820000</v>
      </c>
      <c r="G170" s="8">
        <f t="shared" si="4"/>
        <v>-3820000</v>
      </c>
      <c r="H170" s="9">
        <f t="shared" si="5"/>
        <v>11460000</v>
      </c>
    </row>
    <row r="171" spans="1:8" ht="16" x14ac:dyDescent="0.2">
      <c r="A171" s="10">
        <v>1200131</v>
      </c>
      <c r="B171" s="5">
        <v>2300033</v>
      </c>
      <c r="C171" s="11" t="s">
        <v>170</v>
      </c>
      <c r="D171" s="7">
        <v>0</v>
      </c>
      <c r="E171" s="7">
        <v>0</v>
      </c>
      <c r="F171" s="7">
        <v>0</v>
      </c>
      <c r="G171" s="8">
        <f t="shared" si="4"/>
        <v>0</v>
      </c>
      <c r="H171" s="9">
        <f t="shared" si="5"/>
        <v>0</v>
      </c>
    </row>
    <row r="172" spans="1:8" ht="16" x14ac:dyDescent="0.2">
      <c r="A172" s="10">
        <v>1200132</v>
      </c>
      <c r="B172" s="5">
        <v>2526006</v>
      </c>
      <c r="C172" s="11" t="s">
        <v>171</v>
      </c>
      <c r="D172" s="7">
        <v>734015.87</v>
      </c>
      <c r="E172" s="7">
        <v>87610</v>
      </c>
      <c r="F172" s="7">
        <v>707318</v>
      </c>
      <c r="G172" s="8">
        <f t="shared" si="4"/>
        <v>-619708</v>
      </c>
      <c r="H172" s="9">
        <f t="shared" si="5"/>
        <v>114307.87</v>
      </c>
    </row>
    <row r="173" spans="1:8" ht="16" x14ac:dyDescent="0.2">
      <c r="A173" s="10">
        <v>1200133</v>
      </c>
      <c r="B173" s="5">
        <v>2526007</v>
      </c>
      <c r="C173" s="11" t="s">
        <v>172</v>
      </c>
      <c r="D173" s="7">
        <v>42574939.479999997</v>
      </c>
      <c r="E173" s="7">
        <v>5676075</v>
      </c>
      <c r="F173" s="7">
        <v>41620890</v>
      </c>
      <c r="G173" s="8">
        <f t="shared" si="4"/>
        <v>-35944815</v>
      </c>
      <c r="H173" s="9">
        <f t="shared" si="5"/>
        <v>6630124.4799999967</v>
      </c>
    </row>
    <row r="174" spans="1:8" ht="16" x14ac:dyDescent="0.2">
      <c r="A174" s="10">
        <v>1200134</v>
      </c>
      <c r="B174" s="5">
        <v>2300034</v>
      </c>
      <c r="C174" s="11" t="s">
        <v>170</v>
      </c>
      <c r="D174" s="7">
        <v>0</v>
      </c>
      <c r="E174" s="7">
        <v>0</v>
      </c>
      <c r="F174" s="7">
        <v>0</v>
      </c>
      <c r="G174" s="8">
        <f t="shared" si="4"/>
        <v>0</v>
      </c>
      <c r="H174" s="9">
        <f t="shared" si="5"/>
        <v>0</v>
      </c>
    </row>
    <row r="175" spans="1:8" ht="16" x14ac:dyDescent="0.2">
      <c r="A175" s="10">
        <v>1200135</v>
      </c>
      <c r="B175" s="5">
        <v>2526008</v>
      </c>
      <c r="C175" s="11" t="s">
        <v>173</v>
      </c>
      <c r="D175" s="7">
        <v>0</v>
      </c>
      <c r="E175" s="7">
        <v>0</v>
      </c>
      <c r="F175" s="7">
        <v>0</v>
      </c>
      <c r="G175" s="8">
        <f t="shared" si="4"/>
        <v>0</v>
      </c>
      <c r="H175" s="9">
        <f t="shared" si="5"/>
        <v>0</v>
      </c>
    </row>
    <row r="176" spans="1:8" ht="16" x14ac:dyDescent="0.2">
      <c r="A176" s="10">
        <v>1200136</v>
      </c>
      <c r="B176" s="5">
        <v>2300037</v>
      </c>
      <c r="C176" s="11" t="s">
        <v>174</v>
      </c>
      <c r="D176" s="7">
        <v>0</v>
      </c>
      <c r="E176" s="7">
        <v>0</v>
      </c>
      <c r="F176" s="7">
        <v>0</v>
      </c>
      <c r="G176" s="8">
        <f t="shared" si="4"/>
        <v>0</v>
      </c>
      <c r="H176" s="9">
        <f t="shared" si="5"/>
        <v>0</v>
      </c>
    </row>
    <row r="177" spans="1:8" ht="16" x14ac:dyDescent="0.2">
      <c r="A177" s="10">
        <v>1200137</v>
      </c>
      <c r="B177" s="5">
        <v>2526009</v>
      </c>
      <c r="C177" s="11" t="s">
        <v>175</v>
      </c>
      <c r="D177" s="7">
        <v>197821941</v>
      </c>
      <c r="E177" s="7">
        <v>0</v>
      </c>
      <c r="F177" s="7">
        <v>0</v>
      </c>
      <c r="G177" s="8">
        <f t="shared" si="4"/>
        <v>0</v>
      </c>
      <c r="H177" s="9">
        <f t="shared" si="5"/>
        <v>197821941</v>
      </c>
    </row>
    <row r="178" spans="1:8" ht="16" x14ac:dyDescent="0.2">
      <c r="A178" s="10">
        <v>1200138</v>
      </c>
      <c r="B178" s="5">
        <v>2526010</v>
      </c>
      <c r="C178" s="11" t="s">
        <v>176</v>
      </c>
      <c r="D178" s="7">
        <v>200001501</v>
      </c>
      <c r="E178" s="7">
        <v>0</v>
      </c>
      <c r="F178" s="7">
        <v>0</v>
      </c>
      <c r="G178" s="8">
        <f t="shared" si="4"/>
        <v>0</v>
      </c>
      <c r="H178" s="9">
        <f t="shared" si="5"/>
        <v>200001501</v>
      </c>
    </row>
    <row r="179" spans="1:8" ht="16" x14ac:dyDescent="0.2">
      <c r="A179" s="10">
        <v>1200139</v>
      </c>
      <c r="B179" s="5">
        <v>2526011</v>
      </c>
      <c r="C179" s="11" t="s">
        <v>177</v>
      </c>
      <c r="D179" s="7">
        <v>198412698</v>
      </c>
      <c r="E179" s="7">
        <v>5487104</v>
      </c>
      <c r="F179" s="7">
        <v>173001313</v>
      </c>
      <c r="G179" s="8">
        <f t="shared" si="4"/>
        <v>-167514209</v>
      </c>
      <c r="H179" s="9">
        <f t="shared" si="5"/>
        <v>30898489</v>
      </c>
    </row>
    <row r="180" spans="1:8" ht="16" x14ac:dyDescent="0.2">
      <c r="A180" s="10">
        <v>1200140</v>
      </c>
      <c r="B180" s="5">
        <v>2300035</v>
      </c>
      <c r="C180" s="11" t="s">
        <v>178</v>
      </c>
      <c r="D180" s="7">
        <v>100000000</v>
      </c>
      <c r="E180" s="7">
        <v>0</v>
      </c>
      <c r="F180" s="7">
        <v>20000000</v>
      </c>
      <c r="G180" s="8">
        <f t="shared" si="4"/>
        <v>-20000000</v>
      </c>
      <c r="H180" s="9">
        <f t="shared" si="5"/>
        <v>80000000</v>
      </c>
    </row>
    <row r="181" spans="1:8" ht="16" x14ac:dyDescent="0.2">
      <c r="A181" s="10">
        <v>1200141</v>
      </c>
      <c r="B181" s="5">
        <v>2300038</v>
      </c>
      <c r="C181" s="11" t="s">
        <v>179</v>
      </c>
      <c r="D181" s="7">
        <v>112500000</v>
      </c>
      <c r="E181" s="7">
        <v>0</v>
      </c>
      <c r="F181" s="7">
        <v>37500000</v>
      </c>
      <c r="G181" s="8">
        <f t="shared" si="4"/>
        <v>-37500000</v>
      </c>
      <c r="H181" s="9">
        <f t="shared" si="5"/>
        <v>75000000</v>
      </c>
    </row>
    <row r="182" spans="1:8" ht="16" x14ac:dyDescent="0.2">
      <c r="A182" s="10">
        <v>1200142</v>
      </c>
      <c r="B182" s="5">
        <v>2526012</v>
      </c>
      <c r="C182" s="11" t="s">
        <v>180</v>
      </c>
      <c r="D182" s="7">
        <v>301283400</v>
      </c>
      <c r="E182" s="7">
        <v>0</v>
      </c>
      <c r="F182" s="7">
        <v>0</v>
      </c>
      <c r="G182" s="8">
        <f t="shared" si="4"/>
        <v>0</v>
      </c>
      <c r="H182" s="9">
        <f t="shared" si="5"/>
        <v>301283400</v>
      </c>
    </row>
    <row r="183" spans="1:8" ht="16" x14ac:dyDescent="0.2">
      <c r="A183" s="10">
        <v>1200143</v>
      </c>
      <c r="B183" s="5">
        <v>2526016</v>
      </c>
      <c r="C183" s="11" t="s">
        <v>181</v>
      </c>
      <c r="D183" s="7">
        <v>17523000</v>
      </c>
      <c r="E183" s="7">
        <v>0</v>
      </c>
      <c r="F183" s="7">
        <v>0</v>
      </c>
      <c r="G183" s="8">
        <f t="shared" si="4"/>
        <v>0</v>
      </c>
      <c r="H183" s="9">
        <f t="shared" si="5"/>
        <v>17523000</v>
      </c>
    </row>
    <row r="184" spans="1:8" ht="16" x14ac:dyDescent="0.2">
      <c r="A184" s="10">
        <v>1200144</v>
      </c>
      <c r="B184" s="5">
        <v>2504007</v>
      </c>
      <c r="C184" s="11" t="s">
        <v>182</v>
      </c>
      <c r="D184" s="7">
        <v>52140650</v>
      </c>
      <c r="E184" s="7">
        <v>0</v>
      </c>
      <c r="F184" s="7">
        <v>0</v>
      </c>
      <c r="G184" s="8">
        <f t="shared" si="4"/>
        <v>0</v>
      </c>
      <c r="H184" s="9">
        <f t="shared" si="5"/>
        <v>52140650</v>
      </c>
    </row>
    <row r="185" spans="1:8" ht="16" x14ac:dyDescent="0.2">
      <c r="A185" s="10">
        <v>1200145</v>
      </c>
      <c r="B185" s="5">
        <v>2504008</v>
      </c>
      <c r="C185" s="11" t="s">
        <v>144</v>
      </c>
      <c r="D185" s="7">
        <v>134943496</v>
      </c>
      <c r="E185" s="7">
        <v>0</v>
      </c>
      <c r="F185" s="7">
        <v>0</v>
      </c>
      <c r="G185" s="8">
        <f t="shared" si="4"/>
        <v>0</v>
      </c>
      <c r="H185" s="9">
        <f t="shared" si="5"/>
        <v>134943496</v>
      </c>
    </row>
    <row r="186" spans="1:8" ht="16" x14ac:dyDescent="0.2">
      <c r="A186" s="10">
        <v>1200146</v>
      </c>
      <c r="B186" s="5">
        <v>2504009</v>
      </c>
      <c r="C186" s="11" t="s">
        <v>142</v>
      </c>
      <c r="D186" s="7">
        <v>20058601</v>
      </c>
      <c r="E186" s="7">
        <v>0</v>
      </c>
      <c r="F186" s="7">
        <v>0</v>
      </c>
      <c r="G186" s="8">
        <f t="shared" si="4"/>
        <v>0</v>
      </c>
      <c r="H186" s="9">
        <f t="shared" si="5"/>
        <v>20058601</v>
      </c>
    </row>
    <row r="187" spans="1:8" ht="16" x14ac:dyDescent="0.2">
      <c r="A187" s="10">
        <v>1200147</v>
      </c>
      <c r="B187" s="5">
        <v>2504010</v>
      </c>
      <c r="C187" s="11" t="s">
        <v>183</v>
      </c>
      <c r="D187" s="7">
        <v>231994465</v>
      </c>
      <c r="E187" s="7">
        <v>0</v>
      </c>
      <c r="F187" s="7">
        <v>0</v>
      </c>
      <c r="G187" s="8">
        <f t="shared" si="4"/>
        <v>0</v>
      </c>
      <c r="H187" s="9">
        <f t="shared" si="5"/>
        <v>231994465</v>
      </c>
    </row>
    <row r="188" spans="1:8" ht="16" x14ac:dyDescent="0.2">
      <c r="A188" s="10">
        <v>1200148</v>
      </c>
      <c r="B188" s="5">
        <v>2504011</v>
      </c>
      <c r="C188" s="11" t="s">
        <v>143</v>
      </c>
      <c r="D188" s="7">
        <v>196027772</v>
      </c>
      <c r="E188" s="7">
        <v>0</v>
      </c>
      <c r="F188" s="7">
        <v>0</v>
      </c>
      <c r="G188" s="8">
        <f t="shared" si="4"/>
        <v>0</v>
      </c>
      <c r="H188" s="9">
        <f t="shared" si="5"/>
        <v>196027772</v>
      </c>
    </row>
    <row r="189" spans="1:8" ht="16" x14ac:dyDescent="0.2">
      <c r="A189" s="10">
        <v>1200149</v>
      </c>
      <c r="B189" s="5">
        <v>2526013</v>
      </c>
      <c r="C189" s="11" t="s">
        <v>184</v>
      </c>
      <c r="D189" s="7">
        <v>295500000</v>
      </c>
      <c r="E189" s="7">
        <v>0</v>
      </c>
      <c r="F189" s="7">
        <v>0</v>
      </c>
      <c r="G189" s="8">
        <f t="shared" si="4"/>
        <v>0</v>
      </c>
      <c r="H189" s="9">
        <f t="shared" si="5"/>
        <v>295500000</v>
      </c>
    </row>
    <row r="190" spans="1:8" ht="16" x14ac:dyDescent="0.2">
      <c r="A190" s="10">
        <v>1200150</v>
      </c>
      <c r="B190" s="5">
        <v>2526014</v>
      </c>
      <c r="C190" s="11" t="s">
        <v>185</v>
      </c>
      <c r="D190" s="7">
        <v>27571787</v>
      </c>
      <c r="E190" s="7">
        <v>1772689</v>
      </c>
      <c r="F190" s="7">
        <v>25050767</v>
      </c>
      <c r="G190" s="8">
        <f t="shared" si="4"/>
        <v>-23278078</v>
      </c>
      <c r="H190" s="9">
        <f t="shared" si="5"/>
        <v>4293709</v>
      </c>
    </row>
    <row r="191" spans="1:8" ht="16" x14ac:dyDescent="0.2">
      <c r="A191" s="10">
        <v>1200151</v>
      </c>
      <c r="B191" s="5">
        <v>2526015</v>
      </c>
      <c r="C191" s="11" t="s">
        <v>186</v>
      </c>
      <c r="D191" s="7">
        <v>0</v>
      </c>
      <c r="E191" s="7">
        <v>0</v>
      </c>
      <c r="F191" s="7">
        <v>0</v>
      </c>
      <c r="G191" s="8">
        <f t="shared" si="4"/>
        <v>0</v>
      </c>
      <c r="H191" s="9">
        <f t="shared" si="5"/>
        <v>0</v>
      </c>
    </row>
    <row r="192" spans="1:8" ht="16" x14ac:dyDescent="0.2">
      <c r="A192" s="10">
        <v>1200152</v>
      </c>
      <c r="B192" s="5">
        <v>2310000</v>
      </c>
      <c r="C192" s="11" t="s">
        <v>187</v>
      </c>
      <c r="D192" s="7">
        <v>49000000</v>
      </c>
      <c r="E192" s="7">
        <v>0</v>
      </c>
      <c r="F192" s="7">
        <v>14000000</v>
      </c>
      <c r="G192" s="8">
        <f t="shared" si="4"/>
        <v>-14000000</v>
      </c>
      <c r="H192" s="9">
        <f t="shared" si="5"/>
        <v>35000000</v>
      </c>
    </row>
    <row r="193" spans="1:8" ht="16" x14ac:dyDescent="0.2">
      <c r="A193" s="10">
        <v>1200153</v>
      </c>
      <c r="B193" s="5">
        <v>2300153</v>
      </c>
      <c r="C193" s="11" t="s">
        <v>188</v>
      </c>
      <c r="D193" s="7">
        <v>0</v>
      </c>
      <c r="E193" s="7">
        <v>0</v>
      </c>
      <c r="F193" s="7">
        <v>0</v>
      </c>
      <c r="G193" s="8">
        <f t="shared" si="4"/>
        <v>0</v>
      </c>
      <c r="H193" s="9">
        <f t="shared" si="5"/>
        <v>0</v>
      </c>
    </row>
    <row r="194" spans="1:8" ht="16" x14ac:dyDescent="0.2">
      <c r="A194" s="10">
        <v>1200154</v>
      </c>
      <c r="B194" s="5">
        <v>2300154</v>
      </c>
      <c r="C194" s="11" t="s">
        <v>189</v>
      </c>
      <c r="D194" s="7">
        <v>0</v>
      </c>
      <c r="E194" s="7">
        <v>0</v>
      </c>
      <c r="F194" s="7">
        <v>0</v>
      </c>
      <c r="G194" s="8">
        <f t="shared" si="4"/>
        <v>0</v>
      </c>
      <c r="H194" s="9">
        <f t="shared" si="5"/>
        <v>0</v>
      </c>
    </row>
    <row r="195" spans="1:8" ht="16" x14ac:dyDescent="0.2">
      <c r="A195" s="10">
        <v>1200155</v>
      </c>
      <c r="B195" s="5">
        <v>2300155</v>
      </c>
      <c r="C195" s="11" t="s">
        <v>190</v>
      </c>
      <c r="D195" s="7">
        <v>110000000</v>
      </c>
      <c r="E195" s="7">
        <v>0</v>
      </c>
      <c r="F195" s="7">
        <v>20000000</v>
      </c>
      <c r="G195" s="8">
        <f t="shared" si="4"/>
        <v>-20000000</v>
      </c>
      <c r="H195" s="9">
        <f t="shared" si="5"/>
        <v>90000000</v>
      </c>
    </row>
    <row r="196" spans="1:8" ht="16" x14ac:dyDescent="0.2">
      <c r="A196" s="10">
        <v>1200156</v>
      </c>
      <c r="B196" s="5">
        <v>2300156</v>
      </c>
      <c r="C196" s="11" t="s">
        <v>191</v>
      </c>
      <c r="D196" s="7">
        <v>0</v>
      </c>
      <c r="E196" s="7">
        <v>0</v>
      </c>
      <c r="F196" s="7">
        <v>0</v>
      </c>
      <c r="G196" s="8">
        <f t="shared" si="4"/>
        <v>0</v>
      </c>
      <c r="H196" s="9">
        <f t="shared" si="5"/>
        <v>0</v>
      </c>
    </row>
    <row r="197" spans="1:8" ht="16" x14ac:dyDescent="0.2">
      <c r="A197" s="10">
        <v>1200157</v>
      </c>
      <c r="B197" s="5">
        <v>2300157</v>
      </c>
      <c r="C197" s="11" t="s">
        <v>192</v>
      </c>
      <c r="D197" s="7">
        <v>40000000</v>
      </c>
      <c r="E197" s="7">
        <v>0</v>
      </c>
      <c r="F197" s="7">
        <v>40000000</v>
      </c>
      <c r="G197" s="8">
        <f t="shared" si="4"/>
        <v>-40000000</v>
      </c>
      <c r="H197" s="9">
        <f t="shared" si="5"/>
        <v>0</v>
      </c>
    </row>
    <row r="198" spans="1:8" ht="16" x14ac:dyDescent="0.2">
      <c r="A198" s="10">
        <v>1200158</v>
      </c>
      <c r="B198" s="5">
        <v>2300158</v>
      </c>
      <c r="C198" s="11" t="s">
        <v>193</v>
      </c>
      <c r="D198" s="7">
        <v>150000000</v>
      </c>
      <c r="E198" s="7">
        <v>0</v>
      </c>
      <c r="F198" s="7">
        <v>37500000</v>
      </c>
      <c r="G198" s="8">
        <f t="shared" si="4"/>
        <v>-37500000</v>
      </c>
      <c r="H198" s="9">
        <f t="shared" si="5"/>
        <v>112500000</v>
      </c>
    </row>
    <row r="199" spans="1:8" ht="16" x14ac:dyDescent="0.2">
      <c r="A199" s="10">
        <v>1200159</v>
      </c>
      <c r="B199" s="5">
        <v>2300159</v>
      </c>
      <c r="C199" s="11" t="s">
        <v>194</v>
      </c>
      <c r="D199" s="7">
        <v>150000000</v>
      </c>
      <c r="E199" s="7">
        <v>0</v>
      </c>
      <c r="F199" s="7">
        <v>150000000</v>
      </c>
      <c r="G199" s="8">
        <f t="shared" si="4"/>
        <v>-150000000</v>
      </c>
      <c r="H199" s="9">
        <f t="shared" si="5"/>
        <v>0</v>
      </c>
    </row>
    <row r="200" spans="1:8" ht="16" x14ac:dyDescent="0.2">
      <c r="A200" s="10">
        <v>1200160</v>
      </c>
      <c r="B200" s="5">
        <v>2300160</v>
      </c>
      <c r="C200" s="11" t="s">
        <v>195</v>
      </c>
      <c r="D200" s="7">
        <v>50000000</v>
      </c>
      <c r="E200" s="7">
        <v>20000000</v>
      </c>
      <c r="F200" s="7">
        <v>45000000</v>
      </c>
      <c r="G200" s="8">
        <f t="shared" si="4"/>
        <v>-25000000</v>
      </c>
      <c r="H200" s="9">
        <f t="shared" si="5"/>
        <v>25000000</v>
      </c>
    </row>
    <row r="201" spans="1:8" ht="16" x14ac:dyDescent="0.2">
      <c r="A201" s="10">
        <v>1200161</v>
      </c>
      <c r="B201" s="5">
        <v>2300161</v>
      </c>
      <c r="C201" s="11" t="s">
        <v>196</v>
      </c>
      <c r="D201" s="7">
        <v>150000000</v>
      </c>
      <c r="E201" s="7">
        <v>0</v>
      </c>
      <c r="F201" s="7">
        <v>0</v>
      </c>
      <c r="G201" s="8">
        <f t="shared" si="4"/>
        <v>0</v>
      </c>
      <c r="H201" s="9">
        <f t="shared" si="5"/>
        <v>150000000</v>
      </c>
    </row>
    <row r="202" spans="1:8" ht="16" x14ac:dyDescent="0.2">
      <c r="A202" s="10">
        <v>1200162</v>
      </c>
      <c r="B202" s="5">
        <v>2300162</v>
      </c>
      <c r="C202" s="11" t="s">
        <v>197</v>
      </c>
      <c r="D202" s="7">
        <v>60000000</v>
      </c>
      <c r="E202" s="7">
        <v>0</v>
      </c>
      <c r="F202" s="7">
        <v>40000000</v>
      </c>
      <c r="G202" s="8">
        <f t="shared" si="4"/>
        <v>-40000000</v>
      </c>
      <c r="H202" s="9">
        <f t="shared" si="5"/>
        <v>20000000</v>
      </c>
    </row>
    <row r="203" spans="1:8" ht="16" x14ac:dyDescent="0.2">
      <c r="A203" s="10">
        <v>1200163</v>
      </c>
      <c r="B203" s="5">
        <v>2300163</v>
      </c>
      <c r="C203" s="11" t="s">
        <v>198</v>
      </c>
      <c r="D203" s="7">
        <v>60000000</v>
      </c>
      <c r="E203" s="7">
        <v>0</v>
      </c>
      <c r="F203" s="7">
        <v>60000000</v>
      </c>
      <c r="G203" s="8">
        <f t="shared" si="4"/>
        <v>-60000000</v>
      </c>
      <c r="H203" s="9">
        <f t="shared" si="5"/>
        <v>0</v>
      </c>
    </row>
    <row r="204" spans="1:8" ht="16" x14ac:dyDescent="0.2">
      <c r="A204" s="10">
        <v>1200164</v>
      </c>
      <c r="B204" s="5">
        <v>2300164</v>
      </c>
      <c r="C204" s="11" t="s">
        <v>199</v>
      </c>
      <c r="D204" s="7">
        <v>30000000</v>
      </c>
      <c r="E204" s="7">
        <v>0</v>
      </c>
      <c r="F204" s="7">
        <v>15000000</v>
      </c>
      <c r="G204" s="8">
        <f t="shared" si="4"/>
        <v>-15000000</v>
      </c>
      <c r="H204" s="9">
        <f t="shared" si="5"/>
        <v>15000000</v>
      </c>
    </row>
    <row r="205" spans="1:8" ht="16" x14ac:dyDescent="0.2">
      <c r="A205" s="10">
        <v>1200165</v>
      </c>
      <c r="B205" s="5">
        <v>2300165</v>
      </c>
      <c r="C205" s="11" t="s">
        <v>200</v>
      </c>
      <c r="D205" s="7">
        <v>90000000</v>
      </c>
      <c r="E205" s="7">
        <v>7000000</v>
      </c>
      <c r="F205" s="7">
        <v>67000000</v>
      </c>
      <c r="G205" s="8">
        <f t="shared" si="4"/>
        <v>-60000000</v>
      </c>
      <c r="H205" s="9">
        <f t="shared" si="5"/>
        <v>30000000</v>
      </c>
    </row>
    <row r="206" spans="1:8" ht="16" x14ac:dyDescent="0.2">
      <c r="A206" s="10">
        <v>1200166</v>
      </c>
      <c r="B206" s="5">
        <v>2300166</v>
      </c>
      <c r="C206" s="11" t="s">
        <v>201</v>
      </c>
      <c r="D206" s="7">
        <v>0</v>
      </c>
      <c r="E206" s="7">
        <v>0</v>
      </c>
      <c r="F206" s="7">
        <v>0</v>
      </c>
      <c r="G206" s="8">
        <f t="shared" si="4"/>
        <v>0</v>
      </c>
      <c r="H206" s="9">
        <f t="shared" si="5"/>
        <v>0</v>
      </c>
    </row>
    <row r="207" spans="1:8" ht="16" x14ac:dyDescent="0.2">
      <c r="A207" s="10">
        <v>1200167</v>
      </c>
      <c r="B207" s="5">
        <v>2300167</v>
      </c>
      <c r="C207" s="11" t="s">
        <v>202</v>
      </c>
      <c r="D207" s="7">
        <v>0</v>
      </c>
      <c r="E207" s="7">
        <v>0</v>
      </c>
      <c r="F207" s="7">
        <v>0</v>
      </c>
      <c r="G207" s="8">
        <f t="shared" ref="G207:G270" si="6">E207-F207</f>
        <v>0</v>
      </c>
      <c r="H207" s="9">
        <f t="shared" ref="H207:H270" si="7">D207+G207</f>
        <v>0</v>
      </c>
    </row>
    <row r="208" spans="1:8" ht="16" x14ac:dyDescent="0.2">
      <c r="A208" s="10">
        <v>1200168</v>
      </c>
      <c r="B208" s="5">
        <v>2300168</v>
      </c>
      <c r="C208" s="11" t="s">
        <v>203</v>
      </c>
      <c r="D208" s="7">
        <v>22500000</v>
      </c>
      <c r="E208" s="7">
        <v>0</v>
      </c>
      <c r="F208" s="7">
        <v>0</v>
      </c>
      <c r="G208" s="8">
        <f t="shared" si="6"/>
        <v>0</v>
      </c>
      <c r="H208" s="9">
        <f t="shared" si="7"/>
        <v>22500000</v>
      </c>
    </row>
    <row r="209" spans="1:8" ht="16" x14ac:dyDescent="0.2">
      <c r="A209" s="10">
        <v>1200169</v>
      </c>
      <c r="B209" s="5">
        <v>2300169</v>
      </c>
      <c r="C209" s="11" t="s">
        <v>204</v>
      </c>
      <c r="D209" s="7">
        <v>175000000</v>
      </c>
      <c r="E209" s="7">
        <v>0</v>
      </c>
      <c r="F209" s="7">
        <v>58330000</v>
      </c>
      <c r="G209" s="8">
        <f t="shared" si="6"/>
        <v>-58330000</v>
      </c>
      <c r="H209" s="9">
        <f t="shared" si="7"/>
        <v>116670000</v>
      </c>
    </row>
    <row r="210" spans="1:8" ht="16" x14ac:dyDescent="0.2">
      <c r="A210" s="10">
        <v>1200170</v>
      </c>
      <c r="B210" s="5">
        <v>2300170</v>
      </c>
      <c r="C210" s="11" t="s">
        <v>205</v>
      </c>
      <c r="D210" s="7">
        <v>9600000</v>
      </c>
      <c r="E210" s="7">
        <v>0</v>
      </c>
      <c r="F210" s="7">
        <v>9600000</v>
      </c>
      <c r="G210" s="8">
        <f t="shared" si="6"/>
        <v>-9600000</v>
      </c>
      <c r="H210" s="9">
        <f t="shared" si="7"/>
        <v>0</v>
      </c>
    </row>
    <row r="211" spans="1:8" ht="16" x14ac:dyDescent="0.2">
      <c r="A211" s="10">
        <v>1200171</v>
      </c>
      <c r="B211" s="5">
        <v>2300171</v>
      </c>
      <c r="C211" s="11" t="s">
        <v>206</v>
      </c>
      <c r="D211" s="7">
        <v>600000</v>
      </c>
      <c r="E211" s="7">
        <v>0</v>
      </c>
      <c r="F211" s="7">
        <v>600000</v>
      </c>
      <c r="G211" s="8">
        <f t="shared" si="6"/>
        <v>-600000</v>
      </c>
      <c r="H211" s="9">
        <f t="shared" si="7"/>
        <v>0</v>
      </c>
    </row>
    <row r="212" spans="1:8" ht="16" x14ac:dyDescent="0.2">
      <c r="A212" s="10">
        <v>1200172</v>
      </c>
      <c r="B212" s="5">
        <v>2300172</v>
      </c>
      <c r="C212" s="11" t="s">
        <v>207</v>
      </c>
      <c r="D212" s="7">
        <v>114340000</v>
      </c>
      <c r="E212" s="7">
        <v>0</v>
      </c>
      <c r="F212" s="7">
        <v>38110000</v>
      </c>
      <c r="G212" s="8">
        <f t="shared" si="6"/>
        <v>-38110000</v>
      </c>
      <c r="H212" s="9">
        <f t="shared" si="7"/>
        <v>76230000</v>
      </c>
    </row>
    <row r="213" spans="1:8" ht="16" x14ac:dyDescent="0.2">
      <c r="A213" s="10">
        <v>1200173</v>
      </c>
      <c r="B213" s="5">
        <v>2300173</v>
      </c>
      <c r="C213" s="11" t="s">
        <v>208</v>
      </c>
      <c r="D213" s="7">
        <v>0</v>
      </c>
      <c r="E213" s="7">
        <v>0</v>
      </c>
      <c r="F213" s="7">
        <v>0</v>
      </c>
      <c r="G213" s="8">
        <f t="shared" si="6"/>
        <v>0</v>
      </c>
      <c r="H213" s="9">
        <f t="shared" si="7"/>
        <v>0</v>
      </c>
    </row>
    <row r="214" spans="1:8" ht="16" x14ac:dyDescent="0.2">
      <c r="A214" s="10">
        <v>1200174</v>
      </c>
      <c r="B214" s="5">
        <v>2300174</v>
      </c>
      <c r="C214" s="11" t="s">
        <v>209</v>
      </c>
      <c r="D214" s="7">
        <v>116666535</v>
      </c>
      <c r="E214" s="7">
        <v>0</v>
      </c>
      <c r="F214" s="7">
        <v>8333333</v>
      </c>
      <c r="G214" s="8">
        <f t="shared" si="6"/>
        <v>-8333333</v>
      </c>
      <c r="H214" s="9">
        <f t="shared" si="7"/>
        <v>108333202</v>
      </c>
    </row>
    <row r="215" spans="1:8" ht="16" x14ac:dyDescent="0.2">
      <c r="A215" s="10">
        <v>1200175</v>
      </c>
      <c r="B215" s="5">
        <v>2300175</v>
      </c>
      <c r="C215" s="11" t="s">
        <v>210</v>
      </c>
      <c r="D215" s="7">
        <v>0</v>
      </c>
      <c r="E215" s="7">
        <v>0</v>
      </c>
      <c r="F215" s="7">
        <v>0</v>
      </c>
      <c r="G215" s="8">
        <f t="shared" si="6"/>
        <v>0</v>
      </c>
      <c r="H215" s="9">
        <f t="shared" si="7"/>
        <v>0</v>
      </c>
    </row>
    <row r="216" spans="1:8" ht="16" x14ac:dyDescent="0.2">
      <c r="A216" s="10">
        <v>1200176</v>
      </c>
      <c r="B216" s="5">
        <v>2300176</v>
      </c>
      <c r="C216" s="11" t="s">
        <v>211</v>
      </c>
      <c r="D216" s="7">
        <v>28000000</v>
      </c>
      <c r="E216" s="7">
        <v>80000000</v>
      </c>
      <c r="F216" s="7">
        <v>108000000</v>
      </c>
      <c r="G216" s="8">
        <f t="shared" si="6"/>
        <v>-28000000</v>
      </c>
      <c r="H216" s="9">
        <f t="shared" si="7"/>
        <v>0</v>
      </c>
    </row>
    <row r="217" spans="1:8" ht="16" x14ac:dyDescent="0.2">
      <c r="A217" s="10">
        <v>1200177</v>
      </c>
      <c r="B217" s="5">
        <v>2526177</v>
      </c>
      <c r="C217" s="11" t="s">
        <v>212</v>
      </c>
      <c r="D217" s="7">
        <v>7043740</v>
      </c>
      <c r="E217" s="7">
        <v>0</v>
      </c>
      <c r="F217" s="7">
        <v>0</v>
      </c>
      <c r="G217" s="8">
        <f t="shared" si="6"/>
        <v>0</v>
      </c>
      <c r="H217" s="9">
        <f t="shared" si="7"/>
        <v>7043740</v>
      </c>
    </row>
    <row r="218" spans="1:8" ht="16" x14ac:dyDescent="0.2">
      <c r="A218" s="10">
        <v>1200180</v>
      </c>
      <c r="B218" s="5">
        <v>2504080</v>
      </c>
      <c r="C218" s="11" t="s">
        <v>213</v>
      </c>
      <c r="D218" s="7">
        <v>116675000</v>
      </c>
      <c r="E218" s="7">
        <v>0</v>
      </c>
      <c r="F218" s="7">
        <v>0</v>
      </c>
      <c r="G218" s="8">
        <f t="shared" si="6"/>
        <v>0</v>
      </c>
      <c r="H218" s="9">
        <f t="shared" si="7"/>
        <v>116675000</v>
      </c>
    </row>
    <row r="219" spans="1:8" ht="16" x14ac:dyDescent="0.2">
      <c r="A219" s="10">
        <v>1200181</v>
      </c>
      <c r="B219" s="5">
        <v>2504181</v>
      </c>
      <c r="C219" s="11" t="s">
        <v>214</v>
      </c>
      <c r="D219" s="7">
        <v>210672000</v>
      </c>
      <c r="E219" s="7">
        <v>0</v>
      </c>
      <c r="F219" s="7">
        <v>0</v>
      </c>
      <c r="G219" s="8">
        <f t="shared" si="6"/>
        <v>0</v>
      </c>
      <c r="H219" s="9">
        <f t="shared" si="7"/>
        <v>210672000</v>
      </c>
    </row>
    <row r="220" spans="1:8" ht="16" x14ac:dyDescent="0.2">
      <c r="A220" s="10">
        <v>1200182</v>
      </c>
      <c r="B220" s="5">
        <v>2504182</v>
      </c>
      <c r="C220" s="11" t="s">
        <v>215</v>
      </c>
      <c r="D220" s="7">
        <v>0</v>
      </c>
      <c r="E220" s="7">
        <v>0</v>
      </c>
      <c r="F220" s="7">
        <v>0</v>
      </c>
      <c r="G220" s="8">
        <f t="shared" si="6"/>
        <v>0</v>
      </c>
      <c r="H220" s="9">
        <f t="shared" si="7"/>
        <v>0</v>
      </c>
    </row>
    <row r="221" spans="1:8" ht="16" x14ac:dyDescent="0.2">
      <c r="A221" s="10">
        <v>1200183</v>
      </c>
      <c r="B221" s="5">
        <v>2320183</v>
      </c>
      <c r="C221" s="11" t="s">
        <v>216</v>
      </c>
      <c r="D221" s="7">
        <v>100000000</v>
      </c>
      <c r="E221" s="7">
        <v>0</v>
      </c>
      <c r="F221" s="7">
        <v>50000000</v>
      </c>
      <c r="G221" s="8">
        <f t="shared" si="6"/>
        <v>-50000000</v>
      </c>
      <c r="H221" s="9">
        <f t="shared" si="7"/>
        <v>50000000</v>
      </c>
    </row>
    <row r="222" spans="1:8" ht="16" x14ac:dyDescent="0.2">
      <c r="A222" s="10">
        <v>1200184</v>
      </c>
      <c r="B222" s="5">
        <v>2320184</v>
      </c>
      <c r="C222" s="11" t="s">
        <v>217</v>
      </c>
      <c r="D222" s="7">
        <v>0</v>
      </c>
      <c r="E222" s="7">
        <v>0</v>
      </c>
      <c r="F222" s="7">
        <v>0</v>
      </c>
      <c r="G222" s="8">
        <f t="shared" si="6"/>
        <v>0</v>
      </c>
      <c r="H222" s="9">
        <f t="shared" si="7"/>
        <v>0</v>
      </c>
    </row>
    <row r="223" spans="1:8" ht="16" x14ac:dyDescent="0.2">
      <c r="A223" s="10">
        <v>1200185</v>
      </c>
      <c r="B223" s="5">
        <v>2504185</v>
      </c>
      <c r="C223" s="11" t="s">
        <v>218</v>
      </c>
      <c r="D223" s="7">
        <v>60000000</v>
      </c>
      <c r="E223" s="7">
        <v>0</v>
      </c>
      <c r="F223" s="7">
        <v>0</v>
      </c>
      <c r="G223" s="8">
        <f t="shared" si="6"/>
        <v>0</v>
      </c>
      <c r="H223" s="9">
        <f t="shared" si="7"/>
        <v>60000000</v>
      </c>
    </row>
    <row r="224" spans="1:8" ht="16" x14ac:dyDescent="0.2">
      <c r="A224" s="10">
        <v>1200186</v>
      </c>
      <c r="B224" s="5">
        <v>2320186</v>
      </c>
      <c r="C224" s="11" t="s">
        <v>219</v>
      </c>
      <c r="D224" s="7">
        <v>0</v>
      </c>
      <c r="E224" s="7">
        <v>0</v>
      </c>
      <c r="F224" s="7">
        <v>0</v>
      </c>
      <c r="G224" s="8">
        <f t="shared" si="6"/>
        <v>0</v>
      </c>
      <c r="H224" s="9">
        <f t="shared" si="7"/>
        <v>0</v>
      </c>
    </row>
    <row r="225" spans="1:8" ht="16" x14ac:dyDescent="0.2">
      <c r="A225" s="10">
        <v>1200187</v>
      </c>
      <c r="B225" s="5">
        <v>2320187</v>
      </c>
      <c r="C225" s="11" t="s">
        <v>220</v>
      </c>
      <c r="D225" s="7">
        <v>77890000</v>
      </c>
      <c r="E225" s="7">
        <v>0</v>
      </c>
      <c r="F225" s="7">
        <v>25960000</v>
      </c>
      <c r="G225" s="8">
        <f t="shared" si="6"/>
        <v>-25960000</v>
      </c>
      <c r="H225" s="9">
        <f t="shared" si="7"/>
        <v>51930000</v>
      </c>
    </row>
    <row r="226" spans="1:8" ht="16" x14ac:dyDescent="0.2">
      <c r="A226" s="10">
        <v>1200190</v>
      </c>
      <c r="B226" s="5">
        <v>2526190</v>
      </c>
      <c r="C226" s="11" t="s">
        <v>221</v>
      </c>
      <c r="D226" s="7">
        <v>6854489</v>
      </c>
      <c r="E226" s="7">
        <v>2891264</v>
      </c>
      <c r="F226" s="7">
        <v>8678315</v>
      </c>
      <c r="G226" s="8">
        <f t="shared" si="6"/>
        <v>-5787051</v>
      </c>
      <c r="H226" s="9">
        <f t="shared" si="7"/>
        <v>1067438</v>
      </c>
    </row>
    <row r="227" spans="1:8" ht="16" x14ac:dyDescent="0.2">
      <c r="A227" s="10">
        <v>1200191</v>
      </c>
      <c r="B227" s="5">
        <v>2526191</v>
      </c>
      <c r="C227" s="11" t="s">
        <v>221</v>
      </c>
      <c r="D227" s="7">
        <v>13708979</v>
      </c>
      <c r="E227" s="7">
        <v>5686049</v>
      </c>
      <c r="F227" s="7">
        <v>17356629</v>
      </c>
      <c r="G227" s="8">
        <f t="shared" si="6"/>
        <v>-11670580</v>
      </c>
      <c r="H227" s="9">
        <f t="shared" si="7"/>
        <v>2038399</v>
      </c>
    </row>
    <row r="228" spans="1:8" ht="16" x14ac:dyDescent="0.2">
      <c r="A228" s="10">
        <v>1200192</v>
      </c>
      <c r="B228" s="5">
        <v>2526192</v>
      </c>
      <c r="C228" s="11" t="s">
        <v>222</v>
      </c>
      <c r="D228" s="7">
        <v>247279921</v>
      </c>
      <c r="E228" s="7">
        <v>0</v>
      </c>
      <c r="F228" s="7">
        <v>0</v>
      </c>
      <c r="G228" s="8">
        <f t="shared" si="6"/>
        <v>0</v>
      </c>
      <c r="H228" s="9">
        <f t="shared" si="7"/>
        <v>247279921</v>
      </c>
    </row>
    <row r="229" spans="1:8" ht="16" x14ac:dyDescent="0.2">
      <c r="A229" s="10">
        <v>1200193</v>
      </c>
      <c r="B229" s="5">
        <v>2526193</v>
      </c>
      <c r="C229" s="11" t="s">
        <v>223</v>
      </c>
      <c r="D229" s="7">
        <v>5917560</v>
      </c>
      <c r="E229" s="7">
        <v>3725717</v>
      </c>
      <c r="F229" s="7">
        <v>8625266</v>
      </c>
      <c r="G229" s="8">
        <f t="shared" si="6"/>
        <v>-4899549</v>
      </c>
      <c r="H229" s="9">
        <f t="shared" si="7"/>
        <v>1018011</v>
      </c>
    </row>
    <row r="230" spans="1:8" ht="16" x14ac:dyDescent="0.2">
      <c r="A230" s="10">
        <v>1200194</v>
      </c>
      <c r="B230" s="5">
        <v>2526194</v>
      </c>
      <c r="C230" s="11" t="s">
        <v>224</v>
      </c>
      <c r="D230" s="7">
        <v>7189436</v>
      </c>
      <c r="E230" s="7">
        <v>0</v>
      </c>
      <c r="F230" s="7">
        <v>0</v>
      </c>
      <c r="G230" s="8">
        <f t="shared" si="6"/>
        <v>0</v>
      </c>
      <c r="H230" s="9">
        <f t="shared" si="7"/>
        <v>7189436</v>
      </c>
    </row>
    <row r="231" spans="1:8" ht="16" x14ac:dyDescent="0.2">
      <c r="A231" s="10">
        <v>1200195</v>
      </c>
      <c r="B231" s="5">
        <v>2300177</v>
      </c>
      <c r="C231" s="11" t="s">
        <v>225</v>
      </c>
      <c r="D231" s="7">
        <v>27500000</v>
      </c>
      <c r="E231" s="7">
        <v>0</v>
      </c>
      <c r="F231" s="7">
        <f>0+9160000</f>
        <v>9160000</v>
      </c>
      <c r="G231" s="8">
        <f t="shared" si="6"/>
        <v>-9160000</v>
      </c>
      <c r="H231" s="9">
        <f t="shared" si="7"/>
        <v>18340000</v>
      </c>
    </row>
    <row r="232" spans="1:8" ht="16" x14ac:dyDescent="0.2">
      <c r="A232" s="10">
        <v>1200196</v>
      </c>
      <c r="B232" s="5">
        <v>2300178</v>
      </c>
      <c r="C232" s="11" t="s">
        <v>226</v>
      </c>
      <c r="D232" s="7">
        <v>31500000</v>
      </c>
      <c r="E232" s="7">
        <v>0</v>
      </c>
      <c r="F232" s="7">
        <v>0</v>
      </c>
      <c r="G232" s="8">
        <f t="shared" si="6"/>
        <v>0</v>
      </c>
      <c r="H232" s="9">
        <f t="shared" si="7"/>
        <v>31500000</v>
      </c>
    </row>
    <row r="233" spans="1:8" ht="16" x14ac:dyDescent="0.2">
      <c r="A233" s="10">
        <v>1200197</v>
      </c>
      <c r="B233" s="5">
        <v>2300179</v>
      </c>
      <c r="C233" s="11" t="s">
        <v>227</v>
      </c>
      <c r="D233" s="7">
        <v>51999600</v>
      </c>
      <c r="E233" s="7">
        <v>0</v>
      </c>
      <c r="F233" s="7">
        <v>13000000</v>
      </c>
      <c r="G233" s="8">
        <f t="shared" si="6"/>
        <v>-13000000</v>
      </c>
      <c r="H233" s="9">
        <f t="shared" si="7"/>
        <v>38999600</v>
      </c>
    </row>
    <row r="234" spans="1:8" ht="16" x14ac:dyDescent="0.2">
      <c r="A234" s="10">
        <v>1200198</v>
      </c>
      <c r="B234" s="5">
        <v>2300198</v>
      </c>
      <c r="C234" s="11" t="s">
        <v>228</v>
      </c>
      <c r="D234" s="7">
        <v>112000000</v>
      </c>
      <c r="E234" s="7">
        <v>0</v>
      </c>
      <c r="F234" s="7">
        <v>112000000</v>
      </c>
      <c r="G234" s="8">
        <f t="shared" si="6"/>
        <v>-112000000</v>
      </c>
      <c r="H234" s="9">
        <f t="shared" si="7"/>
        <v>0</v>
      </c>
    </row>
    <row r="235" spans="1:8" ht="16" x14ac:dyDescent="0.2">
      <c r="A235" s="10">
        <v>1200199</v>
      </c>
      <c r="B235" s="5">
        <v>2300199</v>
      </c>
      <c r="C235" s="11" t="s">
        <v>229</v>
      </c>
      <c r="D235" s="7">
        <v>125000000</v>
      </c>
      <c r="E235" s="7">
        <v>0</v>
      </c>
      <c r="F235" s="7">
        <v>50000000</v>
      </c>
      <c r="G235" s="8">
        <f t="shared" si="6"/>
        <v>-50000000</v>
      </c>
      <c r="H235" s="9">
        <f t="shared" si="7"/>
        <v>75000000</v>
      </c>
    </row>
    <row r="236" spans="1:8" ht="16" x14ac:dyDescent="0.2">
      <c r="A236" s="10">
        <v>1200200</v>
      </c>
      <c r="B236" s="5">
        <v>2400000</v>
      </c>
      <c r="C236" s="11" t="s">
        <v>230</v>
      </c>
      <c r="D236" s="7">
        <v>0</v>
      </c>
      <c r="E236" s="7">
        <v>0</v>
      </c>
      <c r="F236" s="7">
        <v>0</v>
      </c>
      <c r="G236" s="8">
        <f t="shared" si="6"/>
        <v>0</v>
      </c>
      <c r="H236" s="9">
        <f t="shared" si="7"/>
        <v>0</v>
      </c>
    </row>
    <row r="237" spans="1:8" ht="16" x14ac:dyDescent="0.2">
      <c r="A237" s="10">
        <v>1200201</v>
      </c>
      <c r="B237" s="5">
        <v>2510001</v>
      </c>
      <c r="C237" s="11" t="s">
        <v>231</v>
      </c>
      <c r="D237" s="7">
        <v>0</v>
      </c>
      <c r="E237" s="7">
        <v>0</v>
      </c>
      <c r="F237" s="7">
        <v>0</v>
      </c>
      <c r="G237" s="8">
        <f t="shared" si="6"/>
        <v>0</v>
      </c>
      <c r="H237" s="9">
        <f t="shared" si="7"/>
        <v>0</v>
      </c>
    </row>
    <row r="238" spans="1:8" ht="16" x14ac:dyDescent="0.2">
      <c r="A238" s="10">
        <v>1200202</v>
      </c>
      <c r="B238" s="5">
        <v>2300202</v>
      </c>
      <c r="C238" s="11" t="s">
        <v>232</v>
      </c>
      <c r="D238" s="7">
        <v>50400000</v>
      </c>
      <c r="E238" s="7">
        <v>0</v>
      </c>
      <c r="F238" s="7">
        <v>20100000</v>
      </c>
      <c r="G238" s="8">
        <f t="shared" si="6"/>
        <v>-20100000</v>
      </c>
      <c r="H238" s="9">
        <f t="shared" si="7"/>
        <v>30300000</v>
      </c>
    </row>
    <row r="239" spans="1:8" ht="16" x14ac:dyDescent="0.2">
      <c r="A239" s="10">
        <v>1200203</v>
      </c>
      <c r="B239" s="5">
        <v>2300203</v>
      </c>
      <c r="C239" s="11" t="s">
        <v>233</v>
      </c>
      <c r="D239" s="7">
        <v>104500000</v>
      </c>
      <c r="E239" s="7">
        <v>0</v>
      </c>
      <c r="F239" s="7">
        <v>9160000</v>
      </c>
      <c r="G239" s="8">
        <f t="shared" si="6"/>
        <v>-9160000</v>
      </c>
      <c r="H239" s="9">
        <f t="shared" si="7"/>
        <v>95340000</v>
      </c>
    </row>
    <row r="240" spans="1:8" ht="16" x14ac:dyDescent="0.2">
      <c r="A240" s="10">
        <v>1200204</v>
      </c>
      <c r="B240" s="5">
        <v>2300204</v>
      </c>
      <c r="C240" s="11" t="s">
        <v>234</v>
      </c>
      <c r="D240" s="7">
        <v>0</v>
      </c>
      <c r="E240" s="7">
        <v>0</v>
      </c>
      <c r="F240" s="7">
        <v>0</v>
      </c>
      <c r="G240" s="8">
        <f t="shared" si="6"/>
        <v>0</v>
      </c>
      <c r="H240" s="9">
        <f t="shared" si="7"/>
        <v>0</v>
      </c>
    </row>
    <row r="241" spans="1:8" ht="16" x14ac:dyDescent="0.2">
      <c r="A241" s="10">
        <v>1200205</v>
      </c>
      <c r="B241" s="5">
        <v>2300205</v>
      </c>
      <c r="C241" s="11" t="s">
        <v>235</v>
      </c>
      <c r="D241" s="7">
        <v>0</v>
      </c>
      <c r="E241" s="7">
        <v>0</v>
      </c>
      <c r="F241" s="7">
        <v>0</v>
      </c>
      <c r="G241" s="8">
        <f t="shared" si="6"/>
        <v>0</v>
      </c>
      <c r="H241" s="9">
        <f t="shared" si="7"/>
        <v>0</v>
      </c>
    </row>
    <row r="242" spans="1:8" ht="16" x14ac:dyDescent="0.2">
      <c r="A242" s="10">
        <v>1200206</v>
      </c>
      <c r="B242" s="5">
        <v>2300206</v>
      </c>
      <c r="C242" s="11" t="s">
        <v>236</v>
      </c>
      <c r="D242" s="7">
        <v>180000000</v>
      </c>
      <c r="E242" s="7">
        <v>0</v>
      </c>
      <c r="F242" s="7">
        <v>120000000</v>
      </c>
      <c r="G242" s="8">
        <f t="shared" si="6"/>
        <v>-120000000</v>
      </c>
      <c r="H242" s="9">
        <f t="shared" si="7"/>
        <v>60000000</v>
      </c>
    </row>
    <row r="243" spans="1:8" ht="16" x14ac:dyDescent="0.2">
      <c r="A243" s="10">
        <v>1200207</v>
      </c>
      <c r="B243" s="5">
        <v>2300207</v>
      </c>
      <c r="C243" s="11" t="s">
        <v>237</v>
      </c>
      <c r="D243" s="7">
        <v>180000000</v>
      </c>
      <c r="E243" s="7">
        <v>58330000</v>
      </c>
      <c r="F243" s="7">
        <v>118330000</v>
      </c>
      <c r="G243" s="8">
        <f t="shared" si="6"/>
        <v>-60000000</v>
      </c>
      <c r="H243" s="9">
        <f t="shared" si="7"/>
        <v>120000000</v>
      </c>
    </row>
    <row r="244" spans="1:8" ht="16" x14ac:dyDescent="0.2">
      <c r="A244" s="10">
        <v>1200208</v>
      </c>
      <c r="B244" s="5">
        <v>2300208</v>
      </c>
      <c r="C244" s="11" t="s">
        <v>238</v>
      </c>
      <c r="D244" s="7">
        <v>0</v>
      </c>
      <c r="E244" s="7">
        <v>0</v>
      </c>
      <c r="F244" s="7">
        <v>0</v>
      </c>
      <c r="G244" s="8">
        <f t="shared" si="6"/>
        <v>0</v>
      </c>
      <c r="H244" s="9">
        <f t="shared" si="7"/>
        <v>0</v>
      </c>
    </row>
    <row r="245" spans="1:8" ht="16" x14ac:dyDescent="0.2">
      <c r="A245" s="10">
        <v>1200209</v>
      </c>
      <c r="B245" s="5">
        <v>2300209</v>
      </c>
      <c r="C245" s="11" t="s">
        <v>239</v>
      </c>
      <c r="D245" s="7">
        <v>160000000</v>
      </c>
      <c r="E245" s="7">
        <v>133005911</v>
      </c>
      <c r="F245" s="7">
        <v>293005921</v>
      </c>
      <c r="G245" s="8">
        <f t="shared" si="6"/>
        <v>-160000010</v>
      </c>
      <c r="H245" s="9">
        <f t="shared" si="7"/>
        <v>-10</v>
      </c>
    </row>
    <row r="246" spans="1:8" ht="16" x14ac:dyDescent="0.2">
      <c r="A246" s="10">
        <v>1200210</v>
      </c>
      <c r="B246" s="5">
        <v>2300210</v>
      </c>
      <c r="C246" s="11" t="s">
        <v>240</v>
      </c>
      <c r="D246" s="7">
        <v>134140000</v>
      </c>
      <c r="E246" s="7">
        <v>24585000</v>
      </c>
      <c r="F246" s="7">
        <v>69295000</v>
      </c>
      <c r="G246" s="8">
        <f t="shared" si="6"/>
        <v>-44710000</v>
      </c>
      <c r="H246" s="9">
        <f t="shared" si="7"/>
        <v>89430000</v>
      </c>
    </row>
    <row r="247" spans="1:8" ht="16" x14ac:dyDescent="0.2">
      <c r="A247" s="10">
        <v>1200211</v>
      </c>
      <c r="B247" s="5">
        <v>2300211</v>
      </c>
      <c r="C247" s="11" t="s">
        <v>241</v>
      </c>
      <c r="D247" s="7">
        <v>160000000</v>
      </c>
      <c r="E247" s="7">
        <v>0</v>
      </c>
      <c r="F247" s="7">
        <v>160000000</v>
      </c>
      <c r="G247" s="8">
        <f t="shared" si="6"/>
        <v>-160000000</v>
      </c>
      <c r="H247" s="9">
        <f t="shared" si="7"/>
        <v>0</v>
      </c>
    </row>
    <row r="248" spans="1:8" ht="16" x14ac:dyDescent="0.2">
      <c r="A248" s="10">
        <v>1200212</v>
      </c>
      <c r="B248" s="5">
        <v>2300212</v>
      </c>
      <c r="C248" s="11" t="s">
        <v>242</v>
      </c>
      <c r="D248" s="7">
        <v>160000000</v>
      </c>
      <c r="E248" s="7">
        <v>25000000</v>
      </c>
      <c r="F248" s="7">
        <v>185000000</v>
      </c>
      <c r="G248" s="8">
        <f t="shared" si="6"/>
        <v>-160000000</v>
      </c>
      <c r="H248" s="9">
        <f t="shared" si="7"/>
        <v>0</v>
      </c>
    </row>
    <row r="249" spans="1:8" ht="16" x14ac:dyDescent="0.2">
      <c r="A249" s="10">
        <v>1200213</v>
      </c>
      <c r="B249" s="5">
        <v>2300213</v>
      </c>
      <c r="C249" s="11" t="s">
        <v>243</v>
      </c>
      <c r="D249" s="7">
        <v>240000000</v>
      </c>
      <c r="E249" s="7">
        <v>47658</v>
      </c>
      <c r="F249" s="7">
        <v>120047658</v>
      </c>
      <c r="G249" s="8">
        <f t="shared" si="6"/>
        <v>-120000000</v>
      </c>
      <c r="H249" s="9">
        <f t="shared" si="7"/>
        <v>120000000</v>
      </c>
    </row>
    <row r="250" spans="1:8" ht="16" x14ac:dyDescent="0.2">
      <c r="A250" s="10">
        <v>1200214</v>
      </c>
      <c r="B250" s="5">
        <v>2300214</v>
      </c>
      <c r="C250" s="11" t="s">
        <v>244</v>
      </c>
      <c r="D250" s="7">
        <v>180000000</v>
      </c>
      <c r="E250" s="7">
        <v>0</v>
      </c>
      <c r="F250" s="7">
        <v>60000000</v>
      </c>
      <c r="G250" s="8">
        <f t="shared" si="6"/>
        <v>-60000000</v>
      </c>
      <c r="H250" s="9">
        <f t="shared" si="7"/>
        <v>120000000</v>
      </c>
    </row>
    <row r="251" spans="1:8" ht="16" x14ac:dyDescent="0.2">
      <c r="A251" s="10">
        <v>1200215</v>
      </c>
      <c r="B251" s="5">
        <v>2300215</v>
      </c>
      <c r="C251" s="11" t="s">
        <v>245</v>
      </c>
      <c r="D251" s="7">
        <v>70200000</v>
      </c>
      <c r="E251" s="7">
        <v>0</v>
      </c>
      <c r="F251" s="7">
        <v>23400000</v>
      </c>
      <c r="G251" s="8">
        <f t="shared" si="6"/>
        <v>-23400000</v>
      </c>
      <c r="H251" s="9">
        <f t="shared" si="7"/>
        <v>46800000</v>
      </c>
    </row>
    <row r="252" spans="1:8" ht="16" x14ac:dyDescent="0.2">
      <c r="A252" s="10">
        <v>1200216</v>
      </c>
      <c r="B252" s="5">
        <v>2300216</v>
      </c>
      <c r="C252" s="11" t="s">
        <v>246</v>
      </c>
      <c r="D252" s="7">
        <v>200000000</v>
      </c>
      <c r="E252" s="7">
        <v>3704041</v>
      </c>
      <c r="F252" s="7">
        <v>203704041</v>
      </c>
      <c r="G252" s="8">
        <f t="shared" si="6"/>
        <v>-200000000</v>
      </c>
      <c r="H252" s="9">
        <f t="shared" si="7"/>
        <v>0</v>
      </c>
    </row>
    <row r="253" spans="1:8" ht="16" x14ac:dyDescent="0.2">
      <c r="A253" s="10">
        <v>1200217</v>
      </c>
      <c r="B253" s="5">
        <v>2300217</v>
      </c>
      <c r="C253" s="11" t="s">
        <v>247</v>
      </c>
      <c r="D253" s="7">
        <v>40980000</v>
      </c>
      <c r="E253" s="7">
        <v>0</v>
      </c>
      <c r="F253" s="7">
        <v>13660000</v>
      </c>
      <c r="G253" s="8">
        <f t="shared" si="6"/>
        <v>-13660000</v>
      </c>
      <c r="H253" s="9">
        <f t="shared" si="7"/>
        <v>27320000</v>
      </c>
    </row>
    <row r="254" spans="1:8" ht="16" x14ac:dyDescent="0.2">
      <c r="A254" s="10">
        <v>1200218</v>
      </c>
      <c r="B254" s="5">
        <v>2300218</v>
      </c>
      <c r="C254" s="11" t="s">
        <v>248</v>
      </c>
      <c r="D254" s="7">
        <v>150000000</v>
      </c>
      <c r="E254" s="7">
        <v>0</v>
      </c>
      <c r="F254" s="7">
        <v>0</v>
      </c>
      <c r="G254" s="8">
        <f t="shared" si="6"/>
        <v>0</v>
      </c>
      <c r="H254" s="9">
        <f t="shared" si="7"/>
        <v>150000000</v>
      </c>
    </row>
    <row r="255" spans="1:8" ht="16" x14ac:dyDescent="0.2">
      <c r="A255" s="10">
        <v>1200219</v>
      </c>
      <c r="B255" s="5">
        <v>2300219</v>
      </c>
      <c r="C255" s="11" t="s">
        <v>249</v>
      </c>
      <c r="D255" s="7">
        <v>93000000</v>
      </c>
      <c r="E255" s="7">
        <v>0</v>
      </c>
      <c r="F255" s="7">
        <v>0</v>
      </c>
      <c r="G255" s="8">
        <f t="shared" si="6"/>
        <v>0</v>
      </c>
      <c r="H255" s="9">
        <f t="shared" si="7"/>
        <v>93000000</v>
      </c>
    </row>
    <row r="256" spans="1:8" ht="16" x14ac:dyDescent="0.2">
      <c r="A256" s="10">
        <v>1200220</v>
      </c>
      <c r="B256" s="5">
        <v>2300220</v>
      </c>
      <c r="C256" s="11" t="s">
        <v>250</v>
      </c>
      <c r="D256" s="7">
        <v>540750000</v>
      </c>
      <c r="E256" s="7">
        <v>0</v>
      </c>
      <c r="F256" s="7">
        <v>77250000</v>
      </c>
      <c r="G256" s="8">
        <f t="shared" si="6"/>
        <v>-77250000</v>
      </c>
      <c r="H256" s="9">
        <f t="shared" si="7"/>
        <v>463500000</v>
      </c>
    </row>
    <row r="257" spans="1:8" ht="16" x14ac:dyDescent="0.2">
      <c r="A257" s="10">
        <v>1200221</v>
      </c>
      <c r="B257" s="5">
        <v>2300221</v>
      </c>
      <c r="C257" s="11" t="s">
        <v>251</v>
      </c>
      <c r="D257" s="7">
        <v>437500000</v>
      </c>
      <c r="E257" s="7">
        <v>0</v>
      </c>
      <c r="F257" s="7">
        <v>62500000</v>
      </c>
      <c r="G257" s="8">
        <f t="shared" si="6"/>
        <v>-62500000</v>
      </c>
      <c r="H257" s="9">
        <f t="shared" si="7"/>
        <v>375000000</v>
      </c>
    </row>
    <row r="258" spans="1:8" ht="16" x14ac:dyDescent="0.2">
      <c r="A258" s="10">
        <v>1200223</v>
      </c>
      <c r="B258" s="5">
        <v>2300223</v>
      </c>
      <c r="C258" s="11" t="s">
        <v>252</v>
      </c>
      <c r="D258" s="7">
        <v>875000000</v>
      </c>
      <c r="E258" s="7">
        <v>0</v>
      </c>
      <c r="F258" s="7">
        <v>125000000</v>
      </c>
      <c r="G258" s="8">
        <f t="shared" si="6"/>
        <v>-125000000</v>
      </c>
      <c r="H258" s="9">
        <f t="shared" si="7"/>
        <v>750000000</v>
      </c>
    </row>
    <row r="259" spans="1:8" ht="16" x14ac:dyDescent="0.2">
      <c r="A259" s="10">
        <v>1200224</v>
      </c>
      <c r="B259" s="5">
        <v>2300224</v>
      </c>
      <c r="C259" s="11" t="s">
        <v>253</v>
      </c>
      <c r="D259" s="7">
        <v>497010000</v>
      </c>
      <c r="E259" s="7">
        <v>0</v>
      </c>
      <c r="F259" s="7">
        <v>497010000</v>
      </c>
      <c r="G259" s="8">
        <f t="shared" si="6"/>
        <v>-497010000</v>
      </c>
      <c r="H259" s="9">
        <f t="shared" si="7"/>
        <v>0</v>
      </c>
    </row>
    <row r="260" spans="1:8" ht="16" x14ac:dyDescent="0.2">
      <c r="A260" s="10">
        <v>1200225</v>
      </c>
      <c r="B260" s="5">
        <v>2300222</v>
      </c>
      <c r="C260" s="11" t="s">
        <v>254</v>
      </c>
      <c r="D260" s="7">
        <v>875000000</v>
      </c>
      <c r="E260" s="7">
        <v>0</v>
      </c>
      <c r="F260" s="7">
        <v>125000000</v>
      </c>
      <c r="G260" s="8">
        <f t="shared" si="6"/>
        <v>-125000000</v>
      </c>
      <c r="H260" s="9">
        <f t="shared" si="7"/>
        <v>750000000</v>
      </c>
    </row>
    <row r="261" spans="1:8" ht="16" x14ac:dyDescent="0.2">
      <c r="A261" s="10">
        <v>1200226</v>
      </c>
      <c r="B261" s="5">
        <v>2300226</v>
      </c>
      <c r="C261" s="11" t="s">
        <v>255</v>
      </c>
      <c r="D261" s="7">
        <v>430800000</v>
      </c>
      <c r="E261" s="7">
        <v>31493075</v>
      </c>
      <c r="F261" s="7">
        <v>462293075</v>
      </c>
      <c r="G261" s="8">
        <f t="shared" si="6"/>
        <v>-430800000</v>
      </c>
      <c r="H261" s="9">
        <f t="shared" si="7"/>
        <v>0</v>
      </c>
    </row>
    <row r="262" spans="1:8" ht="16" x14ac:dyDescent="0.2">
      <c r="A262" s="10">
        <v>1200227</v>
      </c>
      <c r="B262" s="5">
        <v>2300227</v>
      </c>
      <c r="C262" s="11" t="s">
        <v>256</v>
      </c>
      <c r="D262" s="7">
        <v>750000000</v>
      </c>
      <c r="E262" s="7">
        <v>0</v>
      </c>
      <c r="F262" s="7">
        <v>150000000</v>
      </c>
      <c r="G262" s="8">
        <f t="shared" si="6"/>
        <v>-150000000</v>
      </c>
      <c r="H262" s="9">
        <f t="shared" si="7"/>
        <v>600000000</v>
      </c>
    </row>
    <row r="263" spans="1:8" ht="16" x14ac:dyDescent="0.2">
      <c r="A263" s="10">
        <v>1200228</v>
      </c>
      <c r="B263" s="5">
        <v>2500228</v>
      </c>
      <c r="C263" s="11" t="s">
        <v>257</v>
      </c>
      <c r="D263" s="7">
        <v>4021980</v>
      </c>
      <c r="E263" s="7">
        <v>0</v>
      </c>
      <c r="F263" s="7">
        <v>0</v>
      </c>
      <c r="G263" s="8">
        <f t="shared" si="6"/>
        <v>0</v>
      </c>
      <c r="H263" s="9">
        <f t="shared" si="7"/>
        <v>4021980</v>
      </c>
    </row>
    <row r="264" spans="1:8" ht="16" x14ac:dyDescent="0.2">
      <c r="A264" s="10">
        <v>1200229</v>
      </c>
      <c r="B264" s="5">
        <v>2300229</v>
      </c>
      <c r="C264" s="11" t="s">
        <v>258</v>
      </c>
      <c r="D264" s="7">
        <v>374060000</v>
      </c>
      <c r="E264" s="7">
        <v>0</v>
      </c>
      <c r="F264" s="7">
        <v>374060000</v>
      </c>
      <c r="G264" s="8">
        <f t="shared" si="6"/>
        <v>-374060000</v>
      </c>
      <c r="H264" s="9">
        <f t="shared" si="7"/>
        <v>0</v>
      </c>
    </row>
    <row r="265" spans="1:8" ht="16" x14ac:dyDescent="0.2">
      <c r="A265" s="10">
        <v>1200230</v>
      </c>
      <c r="B265" s="5">
        <v>2300230</v>
      </c>
      <c r="C265" s="11" t="s">
        <v>259</v>
      </c>
      <c r="D265" s="7">
        <v>303750000</v>
      </c>
      <c r="E265" s="7">
        <v>0</v>
      </c>
      <c r="F265" s="7">
        <v>303750000</v>
      </c>
      <c r="G265" s="8">
        <f t="shared" si="6"/>
        <v>-303750000</v>
      </c>
      <c r="H265" s="9">
        <f t="shared" si="7"/>
        <v>0</v>
      </c>
    </row>
    <row r="266" spans="1:8" ht="16" x14ac:dyDescent="0.2">
      <c r="A266" s="10">
        <v>1200231</v>
      </c>
      <c r="B266" s="5">
        <v>2300231</v>
      </c>
      <c r="C266" s="11" t="s">
        <v>260</v>
      </c>
      <c r="D266" s="7">
        <v>750000000</v>
      </c>
      <c r="E266" s="7">
        <v>0</v>
      </c>
      <c r="F266" s="7">
        <v>150000000</v>
      </c>
      <c r="G266" s="8">
        <f t="shared" si="6"/>
        <v>-150000000</v>
      </c>
      <c r="H266" s="9">
        <f t="shared" si="7"/>
        <v>600000000</v>
      </c>
    </row>
    <row r="267" spans="1:8" ht="16" x14ac:dyDescent="0.2">
      <c r="A267" s="10">
        <v>1200232</v>
      </c>
      <c r="B267" s="5">
        <v>2300232</v>
      </c>
      <c r="C267" s="11" t="s">
        <v>261</v>
      </c>
      <c r="D267" s="7">
        <v>261900000</v>
      </c>
      <c r="E267" s="7">
        <v>0</v>
      </c>
      <c r="F267" s="7">
        <v>261900000</v>
      </c>
      <c r="G267" s="8">
        <f t="shared" si="6"/>
        <v>-261900000</v>
      </c>
      <c r="H267" s="9">
        <f t="shared" si="7"/>
        <v>0</v>
      </c>
    </row>
    <row r="268" spans="1:8" ht="16" x14ac:dyDescent="0.2">
      <c r="A268" s="10">
        <v>1200233</v>
      </c>
      <c r="B268" s="5">
        <v>2300233</v>
      </c>
      <c r="C268" s="11" t="s">
        <v>262</v>
      </c>
      <c r="D268" s="7">
        <v>150216822</v>
      </c>
      <c r="E268" s="7">
        <v>0</v>
      </c>
      <c r="F268" s="7">
        <v>150220000</v>
      </c>
      <c r="G268" s="8">
        <f t="shared" si="6"/>
        <v>-150220000</v>
      </c>
      <c r="H268" s="9">
        <f t="shared" si="7"/>
        <v>-3178</v>
      </c>
    </row>
    <row r="269" spans="1:8" ht="16" x14ac:dyDescent="0.2">
      <c r="A269" s="10">
        <v>1200234</v>
      </c>
      <c r="B269" s="5">
        <v>2300234</v>
      </c>
      <c r="C269" s="11" t="s">
        <v>263</v>
      </c>
      <c r="D269" s="7">
        <v>335000000</v>
      </c>
      <c r="E269" s="7">
        <v>0</v>
      </c>
      <c r="F269" s="7">
        <v>335000000</v>
      </c>
      <c r="G269" s="8">
        <f t="shared" si="6"/>
        <v>-335000000</v>
      </c>
      <c r="H269" s="9">
        <f t="shared" si="7"/>
        <v>0</v>
      </c>
    </row>
    <row r="270" spans="1:8" ht="16" x14ac:dyDescent="0.2">
      <c r="A270" s="10">
        <v>1200235</v>
      </c>
      <c r="B270" s="5">
        <v>2300235</v>
      </c>
      <c r="C270" s="11" t="s">
        <v>264</v>
      </c>
      <c r="D270" s="7">
        <v>750000000</v>
      </c>
      <c r="E270" s="7">
        <v>0</v>
      </c>
      <c r="F270" s="7">
        <v>0</v>
      </c>
      <c r="G270" s="8">
        <f t="shared" si="6"/>
        <v>0</v>
      </c>
      <c r="H270" s="9">
        <f t="shared" si="7"/>
        <v>750000000</v>
      </c>
    </row>
    <row r="271" spans="1:8" ht="16" x14ac:dyDescent="0.2">
      <c r="A271" s="10">
        <v>1200236</v>
      </c>
      <c r="B271" s="5">
        <v>2300236</v>
      </c>
      <c r="C271" s="11" t="s">
        <v>265</v>
      </c>
      <c r="D271" s="7">
        <v>750000000</v>
      </c>
      <c r="E271" s="7">
        <v>0</v>
      </c>
      <c r="F271" s="7">
        <v>0</v>
      </c>
      <c r="G271" s="8">
        <f t="shared" ref="G271:G348" si="8">E271-F271</f>
        <v>0</v>
      </c>
      <c r="H271" s="9">
        <f t="shared" ref="H271:H348" si="9">D271+G271</f>
        <v>750000000</v>
      </c>
    </row>
    <row r="272" spans="1:8" ht="16" x14ac:dyDescent="0.2">
      <c r="A272" s="10">
        <v>1200237</v>
      </c>
      <c r="B272" s="5">
        <v>2300237</v>
      </c>
      <c r="C272" s="11" t="s">
        <v>266</v>
      </c>
      <c r="D272" s="7">
        <v>750000000</v>
      </c>
      <c r="E272" s="7">
        <v>0</v>
      </c>
      <c r="F272" s="7">
        <v>0</v>
      </c>
      <c r="G272" s="8">
        <f t="shared" si="8"/>
        <v>0</v>
      </c>
      <c r="H272" s="9">
        <f t="shared" si="9"/>
        <v>750000000</v>
      </c>
    </row>
    <row r="273" spans="1:8" ht="16" x14ac:dyDescent="0.2">
      <c r="A273" s="10">
        <v>1200238</v>
      </c>
      <c r="B273" s="5">
        <v>2300238</v>
      </c>
      <c r="C273" s="11" t="s">
        <v>267</v>
      </c>
      <c r="D273" s="7">
        <v>750000000</v>
      </c>
      <c r="E273" s="7">
        <v>118330000</v>
      </c>
      <c r="F273" s="7">
        <v>118330000</v>
      </c>
      <c r="G273" s="8">
        <f t="shared" si="8"/>
        <v>0</v>
      </c>
      <c r="H273" s="9">
        <f t="shared" si="9"/>
        <v>750000000</v>
      </c>
    </row>
    <row r="274" spans="1:8" ht="16" x14ac:dyDescent="0.2">
      <c r="A274" s="10">
        <v>1200239</v>
      </c>
      <c r="B274" s="5">
        <v>2300239</v>
      </c>
      <c r="C274" s="11" t="s">
        <v>268</v>
      </c>
      <c r="D274" s="7">
        <v>750000000</v>
      </c>
      <c r="E274" s="7">
        <v>0</v>
      </c>
      <c r="F274" s="7">
        <v>0</v>
      </c>
      <c r="G274" s="8">
        <f t="shared" si="8"/>
        <v>0</v>
      </c>
      <c r="H274" s="9">
        <f t="shared" si="9"/>
        <v>750000000</v>
      </c>
    </row>
    <row r="275" spans="1:8" ht="16" x14ac:dyDescent="0.2">
      <c r="A275" s="10">
        <v>1200240</v>
      </c>
      <c r="B275" s="5">
        <v>2300240</v>
      </c>
      <c r="C275" s="11" t="s">
        <v>269</v>
      </c>
      <c r="D275" s="7">
        <v>200000000</v>
      </c>
      <c r="E275" s="7">
        <v>0</v>
      </c>
      <c r="F275" s="7">
        <v>0</v>
      </c>
      <c r="G275" s="8">
        <f t="shared" si="8"/>
        <v>0</v>
      </c>
      <c r="H275" s="9">
        <f t="shared" si="9"/>
        <v>200000000</v>
      </c>
    </row>
    <row r="276" spans="1:8" ht="16" x14ac:dyDescent="0.2">
      <c r="A276" s="10">
        <v>1200241</v>
      </c>
      <c r="B276" s="5">
        <v>2300241</v>
      </c>
      <c r="C276" s="11" t="s">
        <v>270</v>
      </c>
      <c r="D276" s="7">
        <v>100000000</v>
      </c>
      <c r="E276" s="7">
        <v>0</v>
      </c>
      <c r="F276" s="7">
        <v>100000000</v>
      </c>
      <c r="G276" s="8">
        <f t="shared" si="8"/>
        <v>-100000000</v>
      </c>
      <c r="H276" s="9">
        <f t="shared" si="9"/>
        <v>0</v>
      </c>
    </row>
    <row r="277" spans="1:8" ht="16" x14ac:dyDescent="0.2">
      <c r="A277" s="10">
        <v>1200242</v>
      </c>
      <c r="B277" s="5">
        <v>2300242</v>
      </c>
      <c r="C277" s="11" t="s">
        <v>271</v>
      </c>
      <c r="D277" s="7">
        <v>170000000</v>
      </c>
      <c r="E277" s="7">
        <v>0</v>
      </c>
      <c r="F277" s="7">
        <v>170000000</v>
      </c>
      <c r="G277" s="8">
        <f t="shared" si="8"/>
        <v>-170000000</v>
      </c>
      <c r="H277" s="9">
        <f t="shared" si="9"/>
        <v>0</v>
      </c>
    </row>
    <row r="278" spans="1:8" ht="16" x14ac:dyDescent="0.2">
      <c r="A278" s="10">
        <v>1200243</v>
      </c>
      <c r="B278" s="5">
        <v>2300243</v>
      </c>
      <c r="C278" s="11" t="s">
        <v>272</v>
      </c>
      <c r="D278" s="7">
        <v>190000000</v>
      </c>
      <c r="E278" s="7">
        <v>0</v>
      </c>
      <c r="F278" s="7">
        <v>190000000</v>
      </c>
      <c r="G278" s="8">
        <f t="shared" si="8"/>
        <v>-190000000</v>
      </c>
      <c r="H278" s="9">
        <f t="shared" si="9"/>
        <v>0</v>
      </c>
    </row>
    <row r="279" spans="1:8" ht="16" x14ac:dyDescent="0.2">
      <c r="A279" s="10">
        <v>1200244</v>
      </c>
      <c r="B279" s="5">
        <v>2300244</v>
      </c>
      <c r="C279" s="11" t="s">
        <v>273</v>
      </c>
      <c r="D279" s="7">
        <v>750000000</v>
      </c>
      <c r="E279" s="7">
        <v>0</v>
      </c>
      <c r="F279" s="7">
        <v>0</v>
      </c>
      <c r="G279" s="8">
        <f t="shared" si="8"/>
        <v>0</v>
      </c>
      <c r="H279" s="9">
        <f t="shared" si="9"/>
        <v>750000000</v>
      </c>
    </row>
    <row r="280" spans="1:8" ht="16" x14ac:dyDescent="0.2">
      <c r="A280" s="10">
        <v>1200245</v>
      </c>
      <c r="B280" s="5">
        <v>2300245</v>
      </c>
      <c r="C280" s="11" t="s">
        <v>274</v>
      </c>
      <c r="D280" s="7">
        <v>550000000</v>
      </c>
      <c r="E280" s="7">
        <v>0</v>
      </c>
      <c r="F280" s="7">
        <v>0</v>
      </c>
      <c r="G280" s="8">
        <f t="shared" si="8"/>
        <v>0</v>
      </c>
      <c r="H280" s="9">
        <f t="shared" si="9"/>
        <v>550000000</v>
      </c>
    </row>
    <row r="281" spans="1:8" ht="16" x14ac:dyDescent="0.2">
      <c r="A281" s="10">
        <v>1200246</v>
      </c>
      <c r="B281" s="5">
        <v>2300246</v>
      </c>
      <c r="C281" s="11" t="s">
        <v>275</v>
      </c>
      <c r="D281" s="7">
        <v>750000000</v>
      </c>
      <c r="E281" s="7">
        <v>0</v>
      </c>
      <c r="F281" s="7">
        <v>0</v>
      </c>
      <c r="G281" s="8">
        <f t="shared" si="8"/>
        <v>0</v>
      </c>
      <c r="H281" s="9">
        <f t="shared" si="9"/>
        <v>750000000</v>
      </c>
    </row>
    <row r="282" spans="1:8" ht="16" x14ac:dyDescent="0.2">
      <c r="A282" s="10">
        <v>1200247</v>
      </c>
      <c r="B282" s="5">
        <v>2300247</v>
      </c>
      <c r="C282" s="11" t="s">
        <v>276</v>
      </c>
      <c r="D282" s="7">
        <v>280000000</v>
      </c>
      <c r="E282" s="7">
        <v>28750000</v>
      </c>
      <c r="F282" s="7">
        <v>308750000</v>
      </c>
      <c r="G282" s="8">
        <f t="shared" si="8"/>
        <v>-280000000</v>
      </c>
      <c r="H282" s="9">
        <f t="shared" si="9"/>
        <v>0</v>
      </c>
    </row>
    <row r="283" spans="1:8" ht="16" x14ac:dyDescent="0.2">
      <c r="A283" s="10">
        <v>1200248</v>
      </c>
      <c r="B283" s="5">
        <v>2300248</v>
      </c>
      <c r="C283" s="11" t="s">
        <v>277</v>
      </c>
      <c r="D283" s="7">
        <v>150000000</v>
      </c>
      <c r="E283" s="7">
        <v>0</v>
      </c>
      <c r="F283" s="7">
        <v>150000000</v>
      </c>
      <c r="G283" s="8">
        <f t="shared" si="8"/>
        <v>-150000000</v>
      </c>
      <c r="H283" s="9">
        <f t="shared" si="9"/>
        <v>0</v>
      </c>
    </row>
    <row r="284" spans="1:8" ht="16" x14ac:dyDescent="0.2">
      <c r="A284" s="10">
        <v>1200249</v>
      </c>
      <c r="B284" s="5">
        <v>2300249</v>
      </c>
      <c r="C284" s="11" t="s">
        <v>278</v>
      </c>
      <c r="D284" s="7">
        <v>80000000</v>
      </c>
      <c r="E284" s="7">
        <v>0</v>
      </c>
      <c r="F284" s="7">
        <v>80000000</v>
      </c>
      <c r="G284" s="8">
        <f t="shared" si="8"/>
        <v>-80000000</v>
      </c>
      <c r="H284" s="9">
        <f t="shared" si="9"/>
        <v>0</v>
      </c>
    </row>
    <row r="285" spans="1:8" ht="16" x14ac:dyDescent="0.2">
      <c r="A285" s="10">
        <v>1200250</v>
      </c>
      <c r="B285" s="5">
        <v>2300250</v>
      </c>
      <c r="C285" s="11" t="s">
        <v>278</v>
      </c>
      <c r="D285" s="7">
        <v>240000000</v>
      </c>
      <c r="E285" s="7">
        <v>0</v>
      </c>
      <c r="F285" s="7">
        <v>240000000</v>
      </c>
      <c r="G285" s="8">
        <f t="shared" si="8"/>
        <v>-240000000</v>
      </c>
      <c r="H285" s="9">
        <f t="shared" si="9"/>
        <v>0</v>
      </c>
    </row>
    <row r="286" spans="1:8" ht="16" x14ac:dyDescent="0.2">
      <c r="A286" s="18">
        <v>1200251</v>
      </c>
      <c r="B286" s="11">
        <v>2300251</v>
      </c>
      <c r="C286" s="11" t="s">
        <v>279</v>
      </c>
      <c r="D286" s="7">
        <v>480000000</v>
      </c>
      <c r="E286" s="7">
        <v>0</v>
      </c>
      <c r="F286" s="7">
        <v>0</v>
      </c>
      <c r="G286" s="8">
        <f t="shared" si="8"/>
        <v>0</v>
      </c>
      <c r="H286" s="9">
        <f t="shared" si="9"/>
        <v>480000000</v>
      </c>
    </row>
    <row r="287" spans="1:8" ht="16" x14ac:dyDescent="0.2">
      <c r="A287" s="18">
        <v>1200252</v>
      </c>
      <c r="B287" s="11">
        <v>2300252</v>
      </c>
      <c r="C287" s="11" t="s">
        <v>280</v>
      </c>
      <c r="D287" s="7">
        <v>60000000</v>
      </c>
      <c r="E287" s="7">
        <v>0</v>
      </c>
      <c r="F287" s="7">
        <v>0</v>
      </c>
      <c r="G287" s="8">
        <f t="shared" si="8"/>
        <v>0</v>
      </c>
      <c r="H287" s="9">
        <f t="shared" si="9"/>
        <v>60000000</v>
      </c>
    </row>
    <row r="288" spans="1:8" ht="16" x14ac:dyDescent="0.2">
      <c r="A288" s="18">
        <v>1200253</v>
      </c>
      <c r="B288" s="11">
        <v>2300253</v>
      </c>
      <c r="C288" s="11" t="s">
        <v>281</v>
      </c>
      <c r="D288" s="7">
        <v>130000000</v>
      </c>
      <c r="E288" s="7">
        <v>0</v>
      </c>
      <c r="F288" s="7">
        <v>130000000</v>
      </c>
      <c r="G288" s="8">
        <f t="shared" si="8"/>
        <v>-130000000</v>
      </c>
      <c r="H288" s="9">
        <f t="shared" si="9"/>
        <v>0</v>
      </c>
    </row>
    <row r="289" spans="1:8" ht="16" x14ac:dyDescent="0.2">
      <c r="A289" s="18">
        <v>1200254</v>
      </c>
      <c r="B289" s="11">
        <v>2300254</v>
      </c>
      <c r="C289" s="11" t="s">
        <v>282</v>
      </c>
      <c r="D289" s="7">
        <v>90000000</v>
      </c>
      <c r="E289" s="7">
        <v>0</v>
      </c>
      <c r="F289" s="7">
        <v>0</v>
      </c>
      <c r="G289" s="8">
        <f t="shared" si="8"/>
        <v>0</v>
      </c>
      <c r="H289" s="9">
        <f t="shared" si="9"/>
        <v>90000000</v>
      </c>
    </row>
    <row r="290" spans="1:8" ht="16" x14ac:dyDescent="0.2">
      <c r="A290" s="18">
        <v>1200255</v>
      </c>
      <c r="B290" s="11">
        <v>2300255</v>
      </c>
      <c r="C290" s="11" t="s">
        <v>283</v>
      </c>
      <c r="D290" s="7">
        <v>30000000</v>
      </c>
      <c r="E290" s="7">
        <v>0</v>
      </c>
      <c r="F290" s="7">
        <v>0</v>
      </c>
      <c r="G290" s="8">
        <f t="shared" si="8"/>
        <v>0</v>
      </c>
      <c r="H290" s="9">
        <f t="shared" si="9"/>
        <v>30000000</v>
      </c>
    </row>
    <row r="291" spans="1:8" ht="16" x14ac:dyDescent="0.2">
      <c r="A291" s="18">
        <v>1200257</v>
      </c>
      <c r="B291" s="11">
        <v>2300257</v>
      </c>
      <c r="C291" s="11" t="s">
        <v>284</v>
      </c>
      <c r="D291" s="7">
        <v>90000000</v>
      </c>
      <c r="E291" s="7">
        <v>0</v>
      </c>
      <c r="F291" s="7">
        <v>0</v>
      </c>
      <c r="G291" s="8">
        <f t="shared" si="8"/>
        <v>0</v>
      </c>
      <c r="H291" s="9">
        <f t="shared" si="9"/>
        <v>90000000</v>
      </c>
    </row>
    <row r="292" spans="1:8" ht="16" x14ac:dyDescent="0.2">
      <c r="A292" s="18">
        <v>1200258</v>
      </c>
      <c r="B292" s="11">
        <v>2300258</v>
      </c>
      <c r="C292" s="11" t="s">
        <v>285</v>
      </c>
      <c r="D292" s="7">
        <v>500000000</v>
      </c>
      <c r="E292" s="7">
        <v>0</v>
      </c>
      <c r="F292" s="7">
        <v>0</v>
      </c>
      <c r="G292" s="8">
        <f t="shared" si="8"/>
        <v>0</v>
      </c>
      <c r="H292" s="9">
        <f t="shared" si="9"/>
        <v>500000000</v>
      </c>
    </row>
    <row r="293" spans="1:8" ht="16" x14ac:dyDescent="0.2">
      <c r="A293" s="18">
        <v>1200259</v>
      </c>
      <c r="B293" s="11">
        <v>2300259</v>
      </c>
      <c r="C293" s="11" t="s">
        <v>286</v>
      </c>
      <c r="D293" s="7">
        <v>140000000</v>
      </c>
      <c r="E293" s="7">
        <v>0</v>
      </c>
      <c r="F293" s="7">
        <v>0</v>
      </c>
      <c r="G293" s="8">
        <f t="shared" si="8"/>
        <v>0</v>
      </c>
      <c r="H293" s="9">
        <f t="shared" si="9"/>
        <v>140000000</v>
      </c>
    </row>
    <row r="294" spans="1:8" ht="16" x14ac:dyDescent="0.2">
      <c r="A294" s="18">
        <v>1200260</v>
      </c>
      <c r="B294" s="11">
        <v>2300260</v>
      </c>
      <c r="C294" s="11" t="s">
        <v>287</v>
      </c>
      <c r="D294" s="7">
        <v>110000000</v>
      </c>
      <c r="E294" s="7">
        <v>0</v>
      </c>
      <c r="F294" s="7">
        <v>0</v>
      </c>
      <c r="G294" s="8">
        <f t="shared" si="8"/>
        <v>0</v>
      </c>
      <c r="H294" s="9">
        <f t="shared" si="9"/>
        <v>110000000</v>
      </c>
    </row>
    <row r="295" spans="1:8" ht="16" x14ac:dyDescent="0.2">
      <c r="A295" s="10">
        <v>1200261</v>
      </c>
      <c r="B295" s="5">
        <v>2300261</v>
      </c>
      <c r="C295" s="11" t="s">
        <v>288</v>
      </c>
      <c r="D295" s="7">
        <v>750000000</v>
      </c>
      <c r="E295" s="7">
        <v>0</v>
      </c>
      <c r="F295" s="7">
        <v>0</v>
      </c>
      <c r="G295" s="8">
        <f t="shared" si="8"/>
        <v>0</v>
      </c>
      <c r="H295" s="9">
        <f t="shared" si="9"/>
        <v>750000000</v>
      </c>
    </row>
    <row r="296" spans="1:8" ht="16" x14ac:dyDescent="0.2">
      <c r="A296" s="10">
        <v>1200262</v>
      </c>
      <c r="B296" s="5">
        <v>2500262</v>
      </c>
      <c r="C296" s="11" t="s">
        <v>289</v>
      </c>
      <c r="D296" s="7">
        <v>500000000</v>
      </c>
      <c r="E296" s="7">
        <v>0</v>
      </c>
      <c r="F296" s="7">
        <v>0</v>
      </c>
      <c r="G296" s="8">
        <f t="shared" si="8"/>
        <v>0</v>
      </c>
      <c r="H296" s="9">
        <f t="shared" si="9"/>
        <v>500000000</v>
      </c>
    </row>
    <row r="297" spans="1:8" ht="16" x14ac:dyDescent="0.2">
      <c r="A297" s="10">
        <v>1200263</v>
      </c>
      <c r="B297" s="5">
        <v>2300263</v>
      </c>
      <c r="C297" s="11" t="s">
        <v>290</v>
      </c>
      <c r="D297" s="7">
        <v>400000000</v>
      </c>
      <c r="E297" s="7">
        <v>0</v>
      </c>
      <c r="F297" s="7">
        <v>0</v>
      </c>
      <c r="G297" s="8">
        <f t="shared" si="8"/>
        <v>0</v>
      </c>
      <c r="H297" s="9">
        <f t="shared" si="9"/>
        <v>400000000</v>
      </c>
    </row>
    <row r="298" spans="1:8" ht="16" x14ac:dyDescent="0.2">
      <c r="A298" s="10">
        <v>1200264</v>
      </c>
      <c r="B298" s="5">
        <v>2300264</v>
      </c>
      <c r="C298" s="11" t="s">
        <v>291</v>
      </c>
      <c r="D298" s="7">
        <v>40000000</v>
      </c>
      <c r="E298" s="7">
        <v>0</v>
      </c>
      <c r="F298" s="7">
        <v>0</v>
      </c>
      <c r="G298" s="8">
        <f t="shared" si="8"/>
        <v>0</v>
      </c>
      <c r="H298" s="9">
        <f t="shared" si="9"/>
        <v>40000000</v>
      </c>
    </row>
    <row r="299" spans="1:8" ht="16" x14ac:dyDescent="0.2">
      <c r="A299" s="10">
        <v>1200265</v>
      </c>
      <c r="B299" s="5">
        <v>2300265</v>
      </c>
      <c r="C299" s="11" t="s">
        <v>292</v>
      </c>
      <c r="D299" s="7">
        <v>50000000</v>
      </c>
      <c r="E299" s="7">
        <v>0</v>
      </c>
      <c r="F299" s="7">
        <v>0</v>
      </c>
      <c r="G299" s="8">
        <f t="shared" si="8"/>
        <v>0</v>
      </c>
      <c r="H299" s="9">
        <f t="shared" si="9"/>
        <v>50000000</v>
      </c>
    </row>
    <row r="300" spans="1:8" ht="16" x14ac:dyDescent="0.2">
      <c r="A300" s="10">
        <v>1200266</v>
      </c>
      <c r="B300" s="5">
        <v>2300266</v>
      </c>
      <c r="C300" s="11" t="s">
        <v>293</v>
      </c>
      <c r="D300" s="7">
        <v>260000000</v>
      </c>
      <c r="E300" s="7">
        <v>0</v>
      </c>
      <c r="F300" s="7">
        <v>0</v>
      </c>
      <c r="G300" s="8">
        <f t="shared" si="8"/>
        <v>0</v>
      </c>
      <c r="H300" s="9">
        <f t="shared" si="9"/>
        <v>260000000</v>
      </c>
    </row>
    <row r="301" spans="1:8" ht="16" x14ac:dyDescent="0.2">
      <c r="A301" s="10">
        <v>1200267</v>
      </c>
      <c r="B301" s="5">
        <v>2300267</v>
      </c>
      <c r="C301" s="11" t="s">
        <v>294</v>
      </c>
      <c r="D301" s="7">
        <v>80000000</v>
      </c>
      <c r="E301" s="7">
        <v>0</v>
      </c>
      <c r="F301" s="7">
        <v>0</v>
      </c>
      <c r="G301" s="8">
        <f t="shared" si="8"/>
        <v>0</v>
      </c>
      <c r="H301" s="9">
        <f t="shared" si="9"/>
        <v>80000000</v>
      </c>
    </row>
    <row r="302" spans="1:8" ht="16" x14ac:dyDescent="0.2">
      <c r="A302" s="10">
        <v>1200268</v>
      </c>
      <c r="B302" s="5">
        <v>2300269</v>
      </c>
      <c r="C302" s="11" t="s">
        <v>295</v>
      </c>
      <c r="D302" s="7">
        <v>330000000</v>
      </c>
      <c r="E302" s="7">
        <v>0</v>
      </c>
      <c r="F302" s="7">
        <v>0</v>
      </c>
      <c r="G302" s="8">
        <f t="shared" si="8"/>
        <v>0</v>
      </c>
      <c r="H302" s="9">
        <f t="shared" si="9"/>
        <v>330000000</v>
      </c>
    </row>
    <row r="303" spans="1:8" ht="16" x14ac:dyDescent="0.2">
      <c r="A303" s="10">
        <v>1200269</v>
      </c>
      <c r="B303" s="5">
        <v>2300269</v>
      </c>
      <c r="C303" s="11" t="s">
        <v>296</v>
      </c>
      <c r="D303" s="7">
        <v>300000000</v>
      </c>
      <c r="E303" s="7">
        <v>0</v>
      </c>
      <c r="F303" s="7">
        <v>0</v>
      </c>
      <c r="G303" s="8">
        <f t="shared" si="8"/>
        <v>0</v>
      </c>
      <c r="H303" s="9">
        <f t="shared" si="9"/>
        <v>300000000</v>
      </c>
    </row>
    <row r="304" spans="1:8" ht="16" x14ac:dyDescent="0.2">
      <c r="A304" s="10">
        <v>1200270</v>
      </c>
      <c r="B304" s="5">
        <v>2300270</v>
      </c>
      <c r="C304" s="11" t="s">
        <v>297</v>
      </c>
      <c r="D304" s="7">
        <v>750000000</v>
      </c>
      <c r="E304" s="7">
        <v>0</v>
      </c>
      <c r="F304" s="7">
        <v>0</v>
      </c>
      <c r="G304" s="8">
        <f t="shared" si="8"/>
        <v>0</v>
      </c>
      <c r="H304" s="9">
        <f t="shared" si="9"/>
        <v>750000000</v>
      </c>
    </row>
    <row r="305" spans="1:8" ht="16" x14ac:dyDescent="0.2">
      <c r="A305" s="10">
        <v>1200271</v>
      </c>
      <c r="B305" s="5">
        <v>2520271</v>
      </c>
      <c r="C305" s="11" t="s">
        <v>298</v>
      </c>
      <c r="D305" s="7">
        <v>9953063</v>
      </c>
      <c r="E305" s="7">
        <v>0</v>
      </c>
      <c r="F305" s="7">
        <v>0</v>
      </c>
      <c r="G305" s="8">
        <f t="shared" si="8"/>
        <v>0</v>
      </c>
      <c r="H305" s="9">
        <f t="shared" si="9"/>
        <v>9953063</v>
      </c>
    </row>
    <row r="306" spans="1:8" ht="16" x14ac:dyDescent="0.2">
      <c r="A306" s="10">
        <v>1200272</v>
      </c>
      <c r="B306" s="5">
        <v>2500272</v>
      </c>
      <c r="C306" s="11" t="s">
        <v>299</v>
      </c>
      <c r="D306" s="7">
        <v>749993115</v>
      </c>
      <c r="E306" s="7">
        <v>74994240</v>
      </c>
      <c r="F306" s="7">
        <v>0</v>
      </c>
      <c r="G306" s="8">
        <f t="shared" si="8"/>
        <v>74994240</v>
      </c>
      <c r="H306" s="9">
        <f t="shared" si="9"/>
        <v>824987355</v>
      </c>
    </row>
    <row r="307" spans="1:8" ht="16" x14ac:dyDescent="0.2">
      <c r="A307" s="10">
        <v>1200273</v>
      </c>
      <c r="B307" s="5">
        <v>2300273</v>
      </c>
      <c r="C307" s="11" t="s">
        <v>300</v>
      </c>
      <c r="D307" s="7">
        <v>0</v>
      </c>
      <c r="E307" s="7">
        <v>560000000</v>
      </c>
      <c r="F307" s="7">
        <v>0</v>
      </c>
      <c r="G307" s="8">
        <f t="shared" si="8"/>
        <v>560000000</v>
      </c>
      <c r="H307" s="9">
        <f t="shared" si="9"/>
        <v>560000000</v>
      </c>
    </row>
    <row r="308" spans="1:8" ht="16" x14ac:dyDescent="0.2">
      <c r="A308" s="10">
        <v>1200274</v>
      </c>
      <c r="B308" s="5">
        <v>2300274</v>
      </c>
      <c r="C308" s="11" t="s">
        <v>301</v>
      </c>
      <c r="D308" s="7">
        <v>0</v>
      </c>
      <c r="E308" s="7">
        <v>190000000</v>
      </c>
      <c r="F308" s="7">
        <v>0</v>
      </c>
      <c r="G308" s="8">
        <f t="shared" si="8"/>
        <v>190000000</v>
      </c>
      <c r="H308" s="9">
        <f t="shared" si="9"/>
        <v>190000000</v>
      </c>
    </row>
    <row r="309" spans="1:8" ht="16" x14ac:dyDescent="0.2">
      <c r="A309" s="10">
        <v>1200275</v>
      </c>
      <c r="B309" s="5">
        <v>2520275</v>
      </c>
      <c r="C309" s="11" t="s">
        <v>302</v>
      </c>
      <c r="D309" s="7">
        <v>0</v>
      </c>
      <c r="E309" s="7">
        <v>741750000</v>
      </c>
      <c r="F309" s="7">
        <v>0</v>
      </c>
      <c r="G309" s="8">
        <f t="shared" si="8"/>
        <v>741750000</v>
      </c>
      <c r="H309" s="9">
        <f t="shared" si="9"/>
        <v>741750000</v>
      </c>
    </row>
    <row r="310" spans="1:8" ht="16" x14ac:dyDescent="0.2">
      <c r="A310" s="10">
        <v>1200276</v>
      </c>
      <c r="B310" s="5">
        <v>2520276</v>
      </c>
      <c r="C310" s="11" t="s">
        <v>303</v>
      </c>
      <c r="D310" s="7">
        <v>0</v>
      </c>
      <c r="E310" s="7">
        <v>1099768000</v>
      </c>
      <c r="F310" s="7">
        <v>0</v>
      </c>
      <c r="G310" s="8">
        <f t="shared" si="8"/>
        <v>1099768000</v>
      </c>
      <c r="H310" s="9">
        <f t="shared" si="9"/>
        <v>1099768000</v>
      </c>
    </row>
    <row r="311" spans="1:8" ht="16" x14ac:dyDescent="0.2">
      <c r="A311" s="10">
        <v>1200277</v>
      </c>
      <c r="B311" s="5">
        <v>2520277</v>
      </c>
      <c r="C311" s="11" t="s">
        <v>304</v>
      </c>
      <c r="D311" s="7">
        <v>0</v>
      </c>
      <c r="E311" s="7">
        <v>445050</v>
      </c>
      <c r="F311" s="7">
        <v>0</v>
      </c>
      <c r="G311" s="8">
        <f t="shared" si="8"/>
        <v>445050</v>
      </c>
      <c r="H311" s="9">
        <f t="shared" si="9"/>
        <v>445050</v>
      </c>
    </row>
    <row r="312" spans="1:8" ht="16" x14ac:dyDescent="0.2">
      <c r="A312" s="12">
        <v>1200278</v>
      </c>
      <c r="B312" s="13">
        <v>2520278</v>
      </c>
      <c r="C312" s="6" t="s">
        <v>305</v>
      </c>
      <c r="D312" s="7">
        <v>0</v>
      </c>
      <c r="E312" s="7">
        <v>750000000</v>
      </c>
      <c r="F312" s="7">
        <v>0</v>
      </c>
      <c r="G312" s="8">
        <f t="shared" si="8"/>
        <v>750000000</v>
      </c>
      <c r="H312" s="9">
        <f t="shared" si="9"/>
        <v>750000000</v>
      </c>
    </row>
    <row r="313" spans="1:8" ht="16" x14ac:dyDescent="0.2">
      <c r="A313" s="12">
        <v>1200279</v>
      </c>
      <c r="B313" s="13">
        <v>2520279</v>
      </c>
      <c r="C313" s="6" t="s">
        <v>306</v>
      </c>
      <c r="D313" s="7">
        <v>0</v>
      </c>
      <c r="E313" s="7">
        <v>2357112152</v>
      </c>
      <c r="F313" s="7">
        <v>1178556076</v>
      </c>
      <c r="G313" s="8">
        <f t="shared" si="8"/>
        <v>1178556076</v>
      </c>
      <c r="H313" s="9">
        <f t="shared" si="9"/>
        <v>1178556076</v>
      </c>
    </row>
    <row r="314" spans="1:8" ht="16" x14ac:dyDescent="0.2">
      <c r="A314" s="12">
        <v>1200280</v>
      </c>
      <c r="B314" s="13">
        <v>2520280</v>
      </c>
      <c r="C314" s="6" t="s">
        <v>307</v>
      </c>
      <c r="D314" s="7">
        <v>0</v>
      </c>
      <c r="E314" s="7">
        <v>979301917</v>
      </c>
      <c r="F314" s="7">
        <v>0</v>
      </c>
      <c r="G314" s="8">
        <f t="shared" si="8"/>
        <v>979301917</v>
      </c>
      <c r="H314" s="9">
        <f t="shared" si="9"/>
        <v>979301917</v>
      </c>
    </row>
    <row r="315" spans="1:8" ht="16" x14ac:dyDescent="0.2">
      <c r="A315" s="12">
        <v>1200281</v>
      </c>
      <c r="B315" s="13">
        <v>2520281</v>
      </c>
      <c r="C315" s="6" t="s">
        <v>308</v>
      </c>
      <c r="D315" s="7">
        <v>0</v>
      </c>
      <c r="E315" s="7">
        <v>48000000</v>
      </c>
      <c r="F315" s="7">
        <v>528000</v>
      </c>
      <c r="G315" s="8">
        <f t="shared" si="8"/>
        <v>47472000</v>
      </c>
      <c r="H315" s="9">
        <f t="shared" si="9"/>
        <v>47472000</v>
      </c>
    </row>
    <row r="316" spans="1:8" ht="16" x14ac:dyDescent="0.2">
      <c r="A316" s="4">
        <v>1200282</v>
      </c>
      <c r="B316" s="13">
        <v>2520282</v>
      </c>
      <c r="C316" s="6" t="s">
        <v>309</v>
      </c>
      <c r="D316" s="7">
        <v>0</v>
      </c>
      <c r="E316" s="7">
        <v>148309505</v>
      </c>
      <c r="F316" s="7">
        <v>0</v>
      </c>
      <c r="G316" s="8">
        <f t="shared" si="8"/>
        <v>148309505</v>
      </c>
      <c r="H316" s="9">
        <f t="shared" si="9"/>
        <v>148309505</v>
      </c>
    </row>
    <row r="317" spans="1:8" ht="16" x14ac:dyDescent="0.2">
      <c r="A317" s="4">
        <v>1200283</v>
      </c>
      <c r="B317" s="13">
        <v>2520283</v>
      </c>
      <c r="C317" s="6" t="s">
        <v>310</v>
      </c>
      <c r="D317" s="7">
        <v>0</v>
      </c>
      <c r="E317" s="7">
        <v>222525000</v>
      </c>
      <c r="F317" s="7">
        <v>0</v>
      </c>
      <c r="G317" s="8">
        <f t="shared" si="8"/>
        <v>222525000</v>
      </c>
      <c r="H317" s="9">
        <f t="shared" si="9"/>
        <v>222525000</v>
      </c>
    </row>
    <row r="318" spans="1:8" ht="16" x14ac:dyDescent="0.2">
      <c r="A318" s="4">
        <v>1200284</v>
      </c>
      <c r="B318" s="13">
        <v>2520284</v>
      </c>
      <c r="C318" s="6" t="s">
        <v>311</v>
      </c>
      <c r="D318" s="7">
        <v>0</v>
      </c>
      <c r="E318" s="7">
        <v>75000000</v>
      </c>
      <c r="F318" s="7">
        <v>0</v>
      </c>
      <c r="G318" s="8">
        <f t="shared" si="8"/>
        <v>75000000</v>
      </c>
      <c r="H318" s="9">
        <f t="shared" si="9"/>
        <v>75000000</v>
      </c>
    </row>
    <row r="319" spans="1:8" ht="16" x14ac:dyDescent="0.2">
      <c r="A319" s="4">
        <v>1200285</v>
      </c>
      <c r="B319" s="13">
        <v>2520285</v>
      </c>
      <c r="C319" s="6" t="s">
        <v>312</v>
      </c>
      <c r="D319" s="7">
        <v>0</v>
      </c>
      <c r="E319" s="7">
        <v>758379889</v>
      </c>
      <c r="F319" s="7">
        <v>0</v>
      </c>
      <c r="G319" s="8">
        <f t="shared" si="8"/>
        <v>758379889</v>
      </c>
      <c r="H319" s="9">
        <f t="shared" si="9"/>
        <v>758379889</v>
      </c>
    </row>
    <row r="320" spans="1:8" ht="16" x14ac:dyDescent="0.2">
      <c r="A320" s="4">
        <v>1200286</v>
      </c>
      <c r="B320" s="13">
        <v>2520286</v>
      </c>
      <c r="C320" s="6" t="s">
        <v>313</v>
      </c>
      <c r="D320" s="7">
        <v>0</v>
      </c>
      <c r="E320" s="7">
        <v>223880597</v>
      </c>
      <c r="F320" s="7">
        <v>0</v>
      </c>
      <c r="G320" s="8">
        <f t="shared" si="8"/>
        <v>223880597</v>
      </c>
      <c r="H320" s="9">
        <f t="shared" si="9"/>
        <v>223880597</v>
      </c>
    </row>
    <row r="321" spans="1:8" ht="16" x14ac:dyDescent="0.2">
      <c r="A321" s="4">
        <v>1200287</v>
      </c>
      <c r="B321" s="13">
        <v>2520287</v>
      </c>
      <c r="C321" s="19" t="s">
        <v>314</v>
      </c>
      <c r="D321" s="7">
        <v>0</v>
      </c>
      <c r="E321" s="7">
        <v>250000000</v>
      </c>
      <c r="F321" s="7">
        <v>2750000</v>
      </c>
      <c r="G321" s="8">
        <f t="shared" si="8"/>
        <v>247250000</v>
      </c>
      <c r="H321" s="9">
        <f t="shared" si="9"/>
        <v>247250000</v>
      </c>
    </row>
    <row r="322" spans="1:8" ht="16" x14ac:dyDescent="0.2">
      <c r="A322" s="4">
        <v>1200288</v>
      </c>
      <c r="B322" s="13">
        <v>2520288</v>
      </c>
      <c r="C322" s="19" t="s">
        <v>315</v>
      </c>
      <c r="D322" s="7">
        <v>0</v>
      </c>
      <c r="E322" s="7">
        <v>500000000</v>
      </c>
      <c r="F322" s="7">
        <v>7500763</v>
      </c>
      <c r="G322" s="8">
        <f t="shared" si="8"/>
        <v>492499237</v>
      </c>
      <c r="H322" s="9">
        <f t="shared" si="9"/>
        <v>492499237</v>
      </c>
    </row>
    <row r="323" spans="1:8" ht="16" x14ac:dyDescent="0.2">
      <c r="A323" s="10">
        <v>1200300</v>
      </c>
      <c r="B323" s="5">
        <v>2480000</v>
      </c>
      <c r="C323" s="11" t="s">
        <v>316</v>
      </c>
      <c r="D323" s="7">
        <v>52463892</v>
      </c>
      <c r="E323" s="7">
        <v>0</v>
      </c>
      <c r="F323" s="7">
        <v>0</v>
      </c>
      <c r="G323" s="8">
        <f t="shared" si="8"/>
        <v>0</v>
      </c>
      <c r="H323" s="9">
        <f t="shared" si="9"/>
        <v>52463892</v>
      </c>
    </row>
    <row r="324" spans="1:8" ht="16" x14ac:dyDescent="0.2">
      <c r="A324" s="10">
        <v>1201100</v>
      </c>
      <c r="B324" s="5">
        <v>2300039</v>
      </c>
      <c r="C324" s="11" t="s">
        <v>317</v>
      </c>
      <c r="D324" s="7">
        <v>1319</v>
      </c>
      <c r="E324" s="7">
        <v>0</v>
      </c>
      <c r="F324" s="7">
        <v>0</v>
      </c>
      <c r="G324" s="8">
        <f t="shared" si="8"/>
        <v>0</v>
      </c>
      <c r="H324" s="9">
        <f t="shared" si="9"/>
        <v>1319</v>
      </c>
    </row>
    <row r="325" spans="1:8" ht="16" x14ac:dyDescent="0.2">
      <c r="A325" s="10">
        <v>1220000</v>
      </c>
      <c r="B325" s="5">
        <v>2851000</v>
      </c>
      <c r="C325" s="11" t="s">
        <v>318</v>
      </c>
      <c r="D325" s="7">
        <v>0</v>
      </c>
      <c r="E325" s="7">
        <v>0</v>
      </c>
      <c r="F325" s="7">
        <v>0</v>
      </c>
      <c r="G325" s="8">
        <f t="shared" si="8"/>
        <v>0</v>
      </c>
      <c r="H325" s="9">
        <f t="shared" si="9"/>
        <v>0</v>
      </c>
    </row>
    <row r="326" spans="1:8" ht="16" x14ac:dyDescent="0.2">
      <c r="A326" s="10">
        <v>1221000</v>
      </c>
      <c r="B326" s="5">
        <v>2831000</v>
      </c>
      <c r="C326" s="11" t="s">
        <v>319</v>
      </c>
      <c r="D326" s="7">
        <v>0</v>
      </c>
      <c r="E326" s="7">
        <v>0</v>
      </c>
      <c r="F326" s="7">
        <v>0</v>
      </c>
      <c r="G326" s="8">
        <f t="shared" si="8"/>
        <v>0</v>
      </c>
      <c r="H326" s="9">
        <f t="shared" si="9"/>
        <v>0</v>
      </c>
    </row>
    <row r="327" spans="1:8" ht="16" x14ac:dyDescent="0.2">
      <c r="A327" s="10">
        <v>1222000</v>
      </c>
      <c r="B327" s="5">
        <v>2832000</v>
      </c>
      <c r="C327" s="11" t="s">
        <v>320</v>
      </c>
      <c r="D327" s="7">
        <v>0</v>
      </c>
      <c r="E327" s="7">
        <v>0</v>
      </c>
      <c r="F327" s="7">
        <v>0</v>
      </c>
      <c r="G327" s="8">
        <f t="shared" si="8"/>
        <v>0</v>
      </c>
      <c r="H327" s="9">
        <f t="shared" si="9"/>
        <v>0</v>
      </c>
    </row>
    <row r="328" spans="1:8" ht="16" x14ac:dyDescent="0.2">
      <c r="A328" s="10">
        <v>1223000</v>
      </c>
      <c r="B328" s="5">
        <v>2833000</v>
      </c>
      <c r="C328" s="11" t="s">
        <v>321</v>
      </c>
      <c r="D328" s="7">
        <v>0</v>
      </c>
      <c r="E328" s="7">
        <v>0</v>
      </c>
      <c r="F328" s="7">
        <v>0</v>
      </c>
      <c r="G328" s="8">
        <f t="shared" si="8"/>
        <v>0</v>
      </c>
      <c r="H328" s="9">
        <f t="shared" si="9"/>
        <v>0</v>
      </c>
    </row>
    <row r="329" spans="1:8" ht="16" x14ac:dyDescent="0.2">
      <c r="A329" s="10">
        <v>1270000</v>
      </c>
      <c r="B329" s="5">
        <v>2470000</v>
      </c>
      <c r="C329" s="11" t="s">
        <v>322</v>
      </c>
      <c r="D329" s="7">
        <v>2484719887.7599993</v>
      </c>
      <c r="E329" s="7">
        <v>2618474017.5999999</v>
      </c>
      <c r="F329" s="7">
        <v>2507334638.3000002</v>
      </c>
      <c r="G329" s="8">
        <f t="shared" si="8"/>
        <v>111139379.29999971</v>
      </c>
      <c r="H329" s="9">
        <f t="shared" si="9"/>
        <v>2595859267.059999</v>
      </c>
    </row>
    <row r="330" spans="1:8" ht="16" x14ac:dyDescent="0.2">
      <c r="A330" s="10">
        <v>1270100</v>
      </c>
      <c r="B330" s="5">
        <v>2440000</v>
      </c>
      <c r="C330" s="11" t="s">
        <v>323</v>
      </c>
      <c r="D330" s="7">
        <v>0</v>
      </c>
      <c r="E330" s="7">
        <v>3329</v>
      </c>
      <c r="F330" s="7">
        <v>3329</v>
      </c>
      <c r="G330" s="8">
        <f t="shared" si="8"/>
        <v>0</v>
      </c>
      <c r="H330" s="9">
        <f t="shared" si="9"/>
        <v>0</v>
      </c>
    </row>
    <row r="331" spans="1:8" ht="16" x14ac:dyDescent="0.2">
      <c r="A331" s="10">
        <v>1270200</v>
      </c>
      <c r="B331" s="5">
        <v>4856050</v>
      </c>
      <c r="C331" s="11" t="s">
        <v>324</v>
      </c>
      <c r="D331" s="7">
        <v>88066801.429999992</v>
      </c>
      <c r="E331" s="7">
        <v>180952226</v>
      </c>
      <c r="F331" s="7">
        <v>169070875.08000001</v>
      </c>
      <c r="G331" s="8">
        <f t="shared" si="8"/>
        <v>11881350.919999987</v>
      </c>
      <c r="H331" s="9">
        <f t="shared" si="9"/>
        <v>99948152.349999979</v>
      </c>
    </row>
    <row r="332" spans="1:8" ht="16" x14ac:dyDescent="0.2">
      <c r="A332" s="10">
        <v>1270300</v>
      </c>
      <c r="B332" s="5">
        <v>4801020</v>
      </c>
      <c r="C332" s="11" t="s">
        <v>325</v>
      </c>
      <c r="D332" s="7">
        <v>0</v>
      </c>
      <c r="E332" s="7">
        <v>0</v>
      </c>
      <c r="F332" s="7">
        <v>0</v>
      </c>
      <c r="G332" s="8">
        <f t="shared" si="8"/>
        <v>0</v>
      </c>
      <c r="H332" s="9">
        <f t="shared" si="9"/>
        <v>0</v>
      </c>
    </row>
    <row r="333" spans="1:8" ht="16" x14ac:dyDescent="0.2">
      <c r="A333" s="10">
        <v>1280100</v>
      </c>
      <c r="B333" s="5">
        <v>5180100</v>
      </c>
      <c r="C333" s="11" t="s">
        <v>326</v>
      </c>
      <c r="D333" s="7">
        <v>34237</v>
      </c>
      <c r="E333" s="7">
        <v>0</v>
      </c>
      <c r="F333" s="7">
        <v>0</v>
      </c>
      <c r="G333" s="8">
        <f t="shared" si="8"/>
        <v>0</v>
      </c>
      <c r="H333" s="9">
        <f t="shared" si="9"/>
        <v>34237</v>
      </c>
    </row>
    <row r="334" spans="1:8" ht="16" x14ac:dyDescent="0.2">
      <c r="A334" s="10">
        <v>1280101</v>
      </c>
      <c r="B334" s="5">
        <v>5180000</v>
      </c>
      <c r="C334" s="11" t="s">
        <v>327</v>
      </c>
      <c r="D334" s="7">
        <v>0</v>
      </c>
      <c r="E334" s="7">
        <v>0</v>
      </c>
      <c r="F334" s="7">
        <v>0</v>
      </c>
      <c r="G334" s="8">
        <f t="shared" si="8"/>
        <v>0</v>
      </c>
      <c r="H334" s="9">
        <f t="shared" si="9"/>
        <v>0</v>
      </c>
    </row>
    <row r="335" spans="1:8" ht="16" x14ac:dyDescent="0.2">
      <c r="A335" s="10">
        <v>1290100</v>
      </c>
      <c r="B335" s="5">
        <v>4857100</v>
      </c>
      <c r="C335" s="11" t="s">
        <v>328</v>
      </c>
      <c r="D335" s="7">
        <v>0</v>
      </c>
      <c r="E335" s="7">
        <v>0</v>
      </c>
      <c r="F335" s="7">
        <v>0</v>
      </c>
      <c r="G335" s="8">
        <f t="shared" si="8"/>
        <v>0</v>
      </c>
      <c r="H335" s="9">
        <f t="shared" si="9"/>
        <v>0</v>
      </c>
    </row>
    <row r="336" spans="1:8" ht="16" x14ac:dyDescent="0.2">
      <c r="A336" s="10">
        <v>1300000</v>
      </c>
      <c r="B336" s="5">
        <v>4856000</v>
      </c>
      <c r="C336" s="11" t="s">
        <v>329</v>
      </c>
      <c r="D336" s="7">
        <v>0</v>
      </c>
      <c r="E336" s="7">
        <v>0</v>
      </c>
      <c r="F336" s="7">
        <v>0</v>
      </c>
      <c r="G336" s="8">
        <f t="shared" si="8"/>
        <v>0</v>
      </c>
      <c r="H336" s="9">
        <f t="shared" si="9"/>
        <v>0</v>
      </c>
    </row>
    <row r="337" spans="1:8" ht="16" x14ac:dyDescent="0.2">
      <c r="A337" s="10">
        <v>1300100</v>
      </c>
      <c r="B337" s="5">
        <v>4200100</v>
      </c>
      <c r="C337" s="11" t="s">
        <v>330</v>
      </c>
      <c r="D337" s="7">
        <v>0</v>
      </c>
      <c r="E337" s="7">
        <v>0</v>
      </c>
      <c r="F337" s="7">
        <v>0</v>
      </c>
      <c r="G337" s="8">
        <f t="shared" si="8"/>
        <v>0</v>
      </c>
      <c r="H337" s="9">
        <f t="shared" si="9"/>
        <v>0</v>
      </c>
    </row>
    <row r="338" spans="1:8" ht="16" x14ac:dyDescent="0.2">
      <c r="A338" s="10">
        <v>1304600</v>
      </c>
      <c r="B338" s="5">
        <v>2122000</v>
      </c>
      <c r="C338" s="11" t="s">
        <v>331</v>
      </c>
      <c r="D338" s="7">
        <v>2215265502</v>
      </c>
      <c r="E338" s="7">
        <v>0</v>
      </c>
      <c r="F338" s="7">
        <v>0</v>
      </c>
      <c r="G338" s="8">
        <f t="shared" si="8"/>
        <v>0</v>
      </c>
      <c r="H338" s="9">
        <f t="shared" si="9"/>
        <v>2215265502</v>
      </c>
    </row>
    <row r="339" spans="1:8" ht="16" x14ac:dyDescent="0.2">
      <c r="A339" s="10">
        <v>1305800</v>
      </c>
      <c r="B339" s="5">
        <v>2122100</v>
      </c>
      <c r="C339" s="11" t="s">
        <v>332</v>
      </c>
      <c r="D339" s="7">
        <v>150359400</v>
      </c>
      <c r="E339" s="7">
        <v>0</v>
      </c>
      <c r="F339" s="7">
        <v>0</v>
      </c>
      <c r="G339" s="8">
        <f t="shared" si="8"/>
        <v>0</v>
      </c>
      <c r="H339" s="9">
        <f t="shared" si="9"/>
        <v>150359400</v>
      </c>
    </row>
    <row r="340" spans="1:8" ht="16" x14ac:dyDescent="0.2">
      <c r="A340" s="10">
        <v>1305810</v>
      </c>
      <c r="B340" s="5">
        <v>2122200</v>
      </c>
      <c r="C340" s="11" t="s">
        <v>333</v>
      </c>
      <c r="D340" s="7">
        <v>220613634</v>
      </c>
      <c r="E340" s="7">
        <v>0</v>
      </c>
      <c r="F340" s="7">
        <v>0</v>
      </c>
      <c r="G340" s="8">
        <f t="shared" si="8"/>
        <v>0</v>
      </c>
      <c r="H340" s="9">
        <f t="shared" si="9"/>
        <v>220613634</v>
      </c>
    </row>
    <row r="341" spans="1:8" ht="16" x14ac:dyDescent="0.2">
      <c r="A341" s="10">
        <v>1305900</v>
      </c>
      <c r="B341" s="5">
        <v>2122300</v>
      </c>
      <c r="C341" s="11" t="s">
        <v>334</v>
      </c>
      <c r="D341" s="7">
        <v>137686636</v>
      </c>
      <c r="E341" s="7">
        <v>0</v>
      </c>
      <c r="F341" s="7">
        <v>0</v>
      </c>
      <c r="G341" s="8">
        <f t="shared" si="8"/>
        <v>0</v>
      </c>
      <c r="H341" s="9">
        <f t="shared" si="9"/>
        <v>137686636</v>
      </c>
    </row>
    <row r="342" spans="1:8" ht="16" x14ac:dyDescent="0.2">
      <c r="A342" s="10">
        <v>1305910</v>
      </c>
      <c r="B342" s="5">
        <v>2122310</v>
      </c>
      <c r="C342" s="11" t="s">
        <v>335</v>
      </c>
      <c r="D342" s="7">
        <v>191476050</v>
      </c>
      <c r="E342" s="7">
        <v>0</v>
      </c>
      <c r="F342" s="7">
        <v>0</v>
      </c>
      <c r="G342" s="8">
        <f t="shared" si="8"/>
        <v>0</v>
      </c>
      <c r="H342" s="9">
        <f t="shared" si="9"/>
        <v>191476050</v>
      </c>
    </row>
    <row r="343" spans="1:8" ht="16" x14ac:dyDescent="0.2">
      <c r="A343" s="10">
        <v>1306000</v>
      </c>
      <c r="B343" s="5">
        <v>2812000</v>
      </c>
      <c r="C343" s="11" t="s">
        <v>336</v>
      </c>
      <c r="D343" s="7">
        <v>0</v>
      </c>
      <c r="E343" s="7">
        <v>0</v>
      </c>
      <c r="F343" s="7">
        <v>0</v>
      </c>
      <c r="G343" s="8">
        <f t="shared" si="8"/>
        <v>0</v>
      </c>
      <c r="H343" s="9">
        <f t="shared" si="9"/>
        <v>0</v>
      </c>
    </row>
    <row r="344" spans="1:8" ht="16" x14ac:dyDescent="0.2">
      <c r="A344" s="10">
        <v>1324500</v>
      </c>
      <c r="B344" s="5">
        <v>2220000</v>
      </c>
      <c r="C344" s="11" t="s">
        <v>337</v>
      </c>
      <c r="D344" s="7">
        <v>0</v>
      </c>
      <c r="E344" s="7">
        <v>0</v>
      </c>
      <c r="F344" s="7">
        <v>0</v>
      </c>
      <c r="G344" s="8">
        <f t="shared" si="8"/>
        <v>0</v>
      </c>
      <c r="H344" s="9">
        <f t="shared" si="9"/>
        <v>0</v>
      </c>
    </row>
    <row r="345" spans="1:8" ht="16" x14ac:dyDescent="0.2">
      <c r="A345" s="10">
        <v>1324600</v>
      </c>
      <c r="B345" s="5">
        <v>2101000</v>
      </c>
      <c r="C345" s="11" t="s">
        <v>338</v>
      </c>
      <c r="D345" s="7">
        <v>0</v>
      </c>
      <c r="E345" s="7">
        <v>0</v>
      </c>
      <c r="F345" s="7">
        <v>0</v>
      </c>
      <c r="G345" s="8">
        <f t="shared" si="8"/>
        <v>0</v>
      </c>
      <c r="H345" s="9">
        <f t="shared" si="9"/>
        <v>0</v>
      </c>
    </row>
    <row r="346" spans="1:8" ht="16" x14ac:dyDescent="0.2">
      <c r="A346" s="10">
        <v>1324601</v>
      </c>
      <c r="B346" s="5">
        <v>2100000</v>
      </c>
      <c r="C346" s="11" t="s">
        <v>339</v>
      </c>
      <c r="D346" s="7">
        <v>761626800</v>
      </c>
      <c r="E346" s="7">
        <v>0</v>
      </c>
      <c r="F346" s="7">
        <v>0</v>
      </c>
      <c r="G346" s="8">
        <f t="shared" si="8"/>
        <v>0</v>
      </c>
      <c r="H346" s="9">
        <f t="shared" si="9"/>
        <v>761626800</v>
      </c>
    </row>
    <row r="347" spans="1:8" ht="16" x14ac:dyDescent="0.2">
      <c r="A347" s="10">
        <v>1324610</v>
      </c>
      <c r="B347" s="5">
        <v>2162013</v>
      </c>
      <c r="C347" s="11" t="s">
        <v>340</v>
      </c>
      <c r="D347" s="7">
        <v>0</v>
      </c>
      <c r="E347" s="7">
        <v>0</v>
      </c>
      <c r="F347" s="7">
        <v>0</v>
      </c>
      <c r="G347" s="8">
        <f t="shared" si="8"/>
        <v>0</v>
      </c>
      <c r="H347" s="9">
        <f t="shared" si="9"/>
        <v>0</v>
      </c>
    </row>
    <row r="348" spans="1:8" ht="16" x14ac:dyDescent="0.2">
      <c r="A348" s="10">
        <v>1324630</v>
      </c>
      <c r="B348" s="5">
        <v>2109000</v>
      </c>
      <c r="C348" s="11" t="s">
        <v>341</v>
      </c>
      <c r="D348" s="7">
        <v>0</v>
      </c>
      <c r="E348" s="7">
        <v>0</v>
      </c>
      <c r="F348" s="7">
        <v>0</v>
      </c>
      <c r="G348" s="8">
        <f t="shared" si="8"/>
        <v>0</v>
      </c>
      <c r="H348" s="9">
        <f t="shared" si="9"/>
        <v>0</v>
      </c>
    </row>
    <row r="349" spans="1:8" ht="16" x14ac:dyDescent="0.2">
      <c r="A349" s="10">
        <v>1324700</v>
      </c>
      <c r="B349" s="5">
        <v>2128000</v>
      </c>
      <c r="C349" s="11" t="s">
        <v>342</v>
      </c>
      <c r="D349" s="7">
        <v>0</v>
      </c>
      <c r="E349" s="7">
        <v>0</v>
      </c>
      <c r="F349" s="7">
        <v>0</v>
      </c>
      <c r="G349" s="8">
        <f t="shared" ref="G349:G417" si="10">E349-F349</f>
        <v>0</v>
      </c>
      <c r="H349" s="9">
        <f t="shared" ref="H349:H417" si="11">D349+G349</f>
        <v>0</v>
      </c>
    </row>
    <row r="350" spans="1:8" ht="16" x14ac:dyDescent="0.2">
      <c r="A350" s="10">
        <v>1324701</v>
      </c>
      <c r="B350" s="5">
        <v>2128001</v>
      </c>
      <c r="C350" s="11" t="s">
        <v>343</v>
      </c>
      <c r="D350" s="7">
        <v>-531663722</v>
      </c>
      <c r="E350" s="7">
        <v>232602878</v>
      </c>
      <c r="F350" s="7">
        <v>273216079</v>
      </c>
      <c r="G350" s="8">
        <f t="shared" si="10"/>
        <v>-40613201</v>
      </c>
      <c r="H350" s="9">
        <f t="shared" si="11"/>
        <v>-572276923</v>
      </c>
    </row>
    <row r="351" spans="1:8" ht="16" x14ac:dyDescent="0.2">
      <c r="A351" s="10">
        <v>1324702</v>
      </c>
      <c r="B351" s="5">
        <v>2128002</v>
      </c>
      <c r="C351" s="11" t="s">
        <v>344</v>
      </c>
      <c r="D351" s="7">
        <v>-40498529</v>
      </c>
      <c r="E351" s="7">
        <v>15787737</v>
      </c>
      <c r="F351" s="7">
        <v>18544326</v>
      </c>
      <c r="G351" s="8">
        <f t="shared" si="10"/>
        <v>-2756589</v>
      </c>
      <c r="H351" s="9">
        <f t="shared" si="11"/>
        <v>-43255118</v>
      </c>
    </row>
    <row r="352" spans="1:8" ht="16" x14ac:dyDescent="0.2">
      <c r="A352" s="10">
        <v>1324703</v>
      </c>
      <c r="B352" s="5">
        <v>2128003</v>
      </c>
      <c r="C352" s="11" t="s">
        <v>345</v>
      </c>
      <c r="D352" s="7">
        <v>-48535003</v>
      </c>
      <c r="E352" s="7">
        <v>23164433</v>
      </c>
      <c r="F352" s="7">
        <v>27209017</v>
      </c>
      <c r="G352" s="8">
        <f t="shared" si="10"/>
        <v>-4044584</v>
      </c>
      <c r="H352" s="9">
        <f t="shared" si="11"/>
        <v>-52579587</v>
      </c>
    </row>
    <row r="353" spans="1:8" ht="16" x14ac:dyDescent="0.2">
      <c r="A353" s="10">
        <v>1324704</v>
      </c>
      <c r="B353" s="5">
        <v>2128004</v>
      </c>
      <c r="C353" s="11" t="s">
        <v>346</v>
      </c>
      <c r="D353" s="7">
        <v>-33044796</v>
      </c>
      <c r="E353" s="7">
        <v>14457110</v>
      </c>
      <c r="F353" s="7">
        <v>16981365</v>
      </c>
      <c r="G353" s="8">
        <f t="shared" si="10"/>
        <v>-2524255</v>
      </c>
      <c r="H353" s="9">
        <f t="shared" si="11"/>
        <v>-35569051</v>
      </c>
    </row>
    <row r="354" spans="1:8" ht="16" x14ac:dyDescent="0.2">
      <c r="A354" s="10">
        <v>1324705</v>
      </c>
      <c r="B354" s="5">
        <v>2128005</v>
      </c>
      <c r="C354" s="11" t="s">
        <v>347</v>
      </c>
      <c r="D354" s="7">
        <v>-21753807</v>
      </c>
      <c r="E354" s="7">
        <v>20104987</v>
      </c>
      <c r="F354" s="7">
        <v>23615381</v>
      </c>
      <c r="G354" s="8">
        <f t="shared" si="10"/>
        <v>-3510394</v>
      </c>
      <c r="H354" s="9">
        <f t="shared" si="11"/>
        <v>-25264201</v>
      </c>
    </row>
    <row r="355" spans="1:8" ht="16" x14ac:dyDescent="0.2">
      <c r="A355" s="10">
        <v>1347900</v>
      </c>
      <c r="B355" s="5">
        <v>2168000</v>
      </c>
      <c r="C355" s="11" t="s">
        <v>348</v>
      </c>
      <c r="D355" s="7">
        <v>0</v>
      </c>
      <c r="E355" s="7">
        <v>0</v>
      </c>
      <c r="F355" s="7">
        <v>0</v>
      </c>
      <c r="G355" s="8">
        <f t="shared" si="10"/>
        <v>0</v>
      </c>
      <c r="H355" s="9">
        <f t="shared" si="11"/>
        <v>0</v>
      </c>
    </row>
    <row r="356" spans="1:8" ht="16" x14ac:dyDescent="0.2">
      <c r="A356" s="10">
        <v>1347901</v>
      </c>
      <c r="B356" s="5">
        <v>2168001</v>
      </c>
      <c r="C356" s="11" t="s">
        <v>349</v>
      </c>
      <c r="D356" s="7">
        <v>-93686858</v>
      </c>
      <c r="E356" s="7">
        <v>58753975</v>
      </c>
      <c r="F356" s="7">
        <v>68722610</v>
      </c>
      <c r="G356" s="8">
        <f t="shared" si="10"/>
        <v>-9968635</v>
      </c>
      <c r="H356" s="9">
        <f t="shared" si="11"/>
        <v>-103655493</v>
      </c>
    </row>
    <row r="357" spans="1:8" ht="16" x14ac:dyDescent="0.2">
      <c r="A357" s="10">
        <v>1347902</v>
      </c>
      <c r="B357" s="5">
        <v>2168002</v>
      </c>
      <c r="C357" s="11" t="s">
        <v>350</v>
      </c>
      <c r="D357" s="7">
        <v>-28423902</v>
      </c>
      <c r="E357" s="7">
        <v>7835269</v>
      </c>
      <c r="F357" s="7">
        <v>9143703</v>
      </c>
      <c r="G357" s="8">
        <f t="shared" si="10"/>
        <v>-1308434</v>
      </c>
      <c r="H357" s="9">
        <f t="shared" si="11"/>
        <v>-29732336</v>
      </c>
    </row>
    <row r="358" spans="1:8" ht="16" x14ac:dyDescent="0.2">
      <c r="A358" s="10">
        <v>1347903</v>
      </c>
      <c r="B358" s="5">
        <v>2168003</v>
      </c>
      <c r="C358" s="11" t="s">
        <v>351</v>
      </c>
      <c r="D358" s="7">
        <v>0</v>
      </c>
      <c r="E358" s="7">
        <v>0</v>
      </c>
      <c r="F358" s="7">
        <v>0</v>
      </c>
      <c r="G358" s="8">
        <f t="shared" si="10"/>
        <v>0</v>
      </c>
      <c r="H358" s="9">
        <f t="shared" si="11"/>
        <v>0</v>
      </c>
    </row>
    <row r="359" spans="1:8" ht="16" x14ac:dyDescent="0.2">
      <c r="A359" s="10">
        <v>1347910</v>
      </c>
      <c r="B359" s="5">
        <v>2168100</v>
      </c>
      <c r="C359" s="11" t="s">
        <v>352</v>
      </c>
      <c r="D359" s="7">
        <v>-166920911</v>
      </c>
      <c r="E359" s="7">
        <v>57592473</v>
      </c>
      <c r="F359" s="7">
        <v>67421204</v>
      </c>
      <c r="G359" s="8">
        <f t="shared" si="10"/>
        <v>-9828731</v>
      </c>
      <c r="H359" s="9">
        <f t="shared" si="11"/>
        <v>-176749642</v>
      </c>
    </row>
    <row r="360" spans="1:8" ht="16" x14ac:dyDescent="0.2">
      <c r="A360" s="10">
        <v>1350100</v>
      </c>
      <c r="B360" s="5">
        <v>2140010</v>
      </c>
      <c r="C360" s="11" t="s">
        <v>353</v>
      </c>
      <c r="D360" s="7">
        <v>0</v>
      </c>
      <c r="E360" s="7">
        <v>0</v>
      </c>
      <c r="F360" s="7">
        <v>0</v>
      </c>
      <c r="G360" s="8">
        <f t="shared" si="10"/>
        <v>0</v>
      </c>
      <c r="H360" s="9">
        <f t="shared" si="11"/>
        <v>0</v>
      </c>
    </row>
    <row r="361" spans="1:8" ht="16" x14ac:dyDescent="0.2">
      <c r="A361" s="10">
        <v>1360100</v>
      </c>
      <c r="B361" s="5">
        <v>4856030</v>
      </c>
      <c r="C361" s="11" t="s">
        <v>354</v>
      </c>
      <c r="D361" s="7">
        <v>187833442</v>
      </c>
      <c r="E361" s="7">
        <v>4082950965</v>
      </c>
      <c r="F361" s="7">
        <v>4041602797</v>
      </c>
      <c r="G361" s="8">
        <f t="shared" si="10"/>
        <v>41348168</v>
      </c>
      <c r="H361" s="9">
        <f t="shared" si="11"/>
        <v>229181610</v>
      </c>
    </row>
    <row r="362" spans="1:8" ht="16" x14ac:dyDescent="0.2">
      <c r="A362" s="10">
        <v>1370100</v>
      </c>
      <c r="B362" s="5">
        <v>4856010</v>
      </c>
      <c r="C362" s="11" t="s">
        <v>355</v>
      </c>
      <c r="D362" s="7">
        <v>638418723.92000008</v>
      </c>
      <c r="E362" s="7">
        <v>12585911552</v>
      </c>
      <c r="F362" s="7">
        <v>12531599825</v>
      </c>
      <c r="G362" s="8">
        <f t="shared" si="10"/>
        <v>54311727</v>
      </c>
      <c r="H362" s="9">
        <f t="shared" si="11"/>
        <v>692730450.92000008</v>
      </c>
    </row>
    <row r="363" spans="1:8" ht="16" x14ac:dyDescent="0.2">
      <c r="A363" s="10">
        <v>1370200</v>
      </c>
      <c r="B363" s="5">
        <v>4856020</v>
      </c>
      <c r="C363" s="11" t="s">
        <v>356</v>
      </c>
      <c r="D363" s="7">
        <v>0</v>
      </c>
      <c r="E363" s="7">
        <v>0</v>
      </c>
      <c r="F363" s="7">
        <v>0</v>
      </c>
      <c r="G363" s="8">
        <f t="shared" si="10"/>
        <v>0</v>
      </c>
      <c r="H363" s="9">
        <f t="shared" si="11"/>
        <v>0</v>
      </c>
    </row>
    <row r="364" spans="1:8" ht="16" x14ac:dyDescent="0.2">
      <c r="A364" s="10">
        <v>1370300</v>
      </c>
      <c r="B364" s="5">
        <v>4856300</v>
      </c>
      <c r="C364" s="11" t="s">
        <v>357</v>
      </c>
      <c r="D364" s="7">
        <v>19610748</v>
      </c>
      <c r="E364" s="7">
        <v>287609367</v>
      </c>
      <c r="F364" s="7">
        <v>277606884</v>
      </c>
      <c r="G364" s="8">
        <f t="shared" si="10"/>
        <v>10002483</v>
      </c>
      <c r="H364" s="9">
        <f t="shared" si="11"/>
        <v>29613231</v>
      </c>
    </row>
    <row r="365" spans="1:8" ht="16" x14ac:dyDescent="0.2">
      <c r="A365" s="10">
        <v>1390100</v>
      </c>
      <c r="B365" s="5">
        <v>4856040</v>
      </c>
      <c r="C365" s="11" t="s">
        <v>358</v>
      </c>
      <c r="D365" s="7">
        <v>0</v>
      </c>
      <c r="E365" s="7">
        <v>0</v>
      </c>
      <c r="F365" s="7">
        <v>0</v>
      </c>
      <c r="G365" s="8">
        <f t="shared" si="10"/>
        <v>0</v>
      </c>
      <c r="H365" s="9">
        <f t="shared" si="11"/>
        <v>0</v>
      </c>
    </row>
    <row r="366" spans="1:8" ht="16" x14ac:dyDescent="0.2">
      <c r="A366" s="10">
        <v>1390200</v>
      </c>
      <c r="B366" s="5">
        <v>4801010</v>
      </c>
      <c r="C366" s="11" t="s">
        <v>359</v>
      </c>
      <c r="D366" s="7">
        <v>0</v>
      </c>
      <c r="E366" s="7">
        <v>0</v>
      </c>
      <c r="F366" s="7">
        <v>0</v>
      </c>
      <c r="G366" s="8">
        <f t="shared" si="10"/>
        <v>0</v>
      </c>
      <c r="H366" s="9">
        <f t="shared" si="11"/>
        <v>0</v>
      </c>
    </row>
    <row r="367" spans="1:8" ht="16" x14ac:dyDescent="0.2">
      <c r="A367" s="10">
        <v>1410100</v>
      </c>
      <c r="B367" s="5">
        <v>4700010</v>
      </c>
      <c r="C367" s="11" t="s">
        <v>360</v>
      </c>
      <c r="D367" s="7">
        <v>0</v>
      </c>
      <c r="E367" s="7">
        <v>0</v>
      </c>
      <c r="F367" s="7">
        <v>0</v>
      </c>
      <c r="G367" s="8">
        <f t="shared" si="10"/>
        <v>0</v>
      </c>
      <c r="H367" s="9">
        <f t="shared" si="11"/>
        <v>0</v>
      </c>
    </row>
    <row r="368" spans="1:8" ht="16" x14ac:dyDescent="0.2">
      <c r="A368" s="10">
        <v>1420100</v>
      </c>
      <c r="B368" s="5">
        <v>4200000</v>
      </c>
      <c r="C368" s="11" t="s">
        <v>361</v>
      </c>
      <c r="D368" s="7">
        <v>-5614631</v>
      </c>
      <c r="E368" s="7">
        <v>53240000</v>
      </c>
      <c r="F368" s="7">
        <v>44707281</v>
      </c>
      <c r="G368" s="8">
        <f t="shared" si="10"/>
        <v>8532719</v>
      </c>
      <c r="H368" s="9">
        <f t="shared" si="11"/>
        <v>2918088</v>
      </c>
    </row>
    <row r="369" spans="1:8" ht="16" x14ac:dyDescent="0.2">
      <c r="A369" s="18">
        <v>1420150</v>
      </c>
      <c r="B369" s="11">
        <v>4260200</v>
      </c>
      <c r="C369" s="11" t="s">
        <v>362</v>
      </c>
      <c r="D369" s="7">
        <v>-693434</v>
      </c>
      <c r="E369" s="7">
        <v>0</v>
      </c>
      <c r="F369" s="7">
        <v>0</v>
      </c>
      <c r="G369" s="8">
        <f t="shared" si="10"/>
        <v>0</v>
      </c>
      <c r="H369" s="9">
        <f t="shared" si="11"/>
        <v>-693434</v>
      </c>
    </row>
    <row r="370" spans="1:8" ht="16" x14ac:dyDescent="0.2">
      <c r="A370" s="18">
        <v>1420200</v>
      </c>
      <c r="B370" s="11">
        <v>4680001</v>
      </c>
      <c r="C370" s="11" t="s">
        <v>363</v>
      </c>
      <c r="D370" s="7">
        <v>0</v>
      </c>
      <c r="E370" s="7">
        <v>0</v>
      </c>
      <c r="F370" s="7">
        <v>0</v>
      </c>
      <c r="G370" s="8">
        <f t="shared" si="10"/>
        <v>0</v>
      </c>
      <c r="H370" s="9">
        <f t="shared" si="11"/>
        <v>0</v>
      </c>
    </row>
    <row r="371" spans="1:8" ht="16" x14ac:dyDescent="0.2">
      <c r="A371" s="18">
        <v>1420300</v>
      </c>
      <c r="B371" s="11">
        <v>4680002</v>
      </c>
      <c r="C371" s="11" t="s">
        <v>364</v>
      </c>
      <c r="D371" s="7">
        <v>-4</v>
      </c>
      <c r="E371" s="7">
        <v>0</v>
      </c>
      <c r="F371" s="7">
        <v>0</v>
      </c>
      <c r="G371" s="8">
        <f t="shared" si="10"/>
        <v>0</v>
      </c>
      <c r="H371" s="9">
        <f t="shared" si="11"/>
        <v>-4</v>
      </c>
    </row>
    <row r="372" spans="1:8" ht="16" x14ac:dyDescent="0.2">
      <c r="A372" s="18">
        <v>1420400</v>
      </c>
      <c r="B372" s="11">
        <v>4680003</v>
      </c>
      <c r="C372" s="11" t="s">
        <v>365</v>
      </c>
      <c r="D372" s="7">
        <v>0</v>
      </c>
      <c r="E372" s="7">
        <v>0</v>
      </c>
      <c r="F372" s="7">
        <v>0</v>
      </c>
      <c r="G372" s="8">
        <f t="shared" si="10"/>
        <v>0</v>
      </c>
      <c r="H372" s="9">
        <f t="shared" si="11"/>
        <v>0</v>
      </c>
    </row>
    <row r="373" spans="1:8" ht="16" x14ac:dyDescent="0.2">
      <c r="A373" s="10">
        <v>1420500</v>
      </c>
      <c r="B373" s="5">
        <v>4501000</v>
      </c>
      <c r="C373" s="11" t="s">
        <v>366</v>
      </c>
      <c r="D373" s="7">
        <v>0</v>
      </c>
      <c r="E373" s="7">
        <v>0</v>
      </c>
      <c r="F373" s="7">
        <v>0</v>
      </c>
      <c r="G373" s="8">
        <f t="shared" si="10"/>
        <v>0</v>
      </c>
      <c r="H373" s="9">
        <f t="shared" si="11"/>
        <v>0</v>
      </c>
    </row>
    <row r="374" spans="1:8" ht="16" x14ac:dyDescent="0.2">
      <c r="A374" s="10">
        <v>1420600</v>
      </c>
      <c r="B374" s="5">
        <v>4360000</v>
      </c>
      <c r="C374" s="11" t="s">
        <v>367</v>
      </c>
      <c r="D374" s="7">
        <v>-16146031</v>
      </c>
      <c r="E374" s="7">
        <v>0</v>
      </c>
      <c r="F374" s="7">
        <v>11011740</v>
      </c>
      <c r="G374" s="8">
        <f t="shared" si="10"/>
        <v>-11011740</v>
      </c>
      <c r="H374" s="9">
        <f t="shared" si="11"/>
        <v>-27157771</v>
      </c>
    </row>
    <row r="375" spans="1:8" ht="16" x14ac:dyDescent="0.2">
      <c r="A375" s="10">
        <v>1420700</v>
      </c>
      <c r="B375" s="5">
        <v>4502000</v>
      </c>
      <c r="C375" s="11" t="s">
        <v>368</v>
      </c>
      <c r="D375" s="7">
        <v>82286600</v>
      </c>
      <c r="E375" s="7">
        <v>110329000</v>
      </c>
      <c r="F375" s="7">
        <v>114471439</v>
      </c>
      <c r="G375" s="8">
        <f t="shared" si="10"/>
        <v>-4142439</v>
      </c>
      <c r="H375" s="9">
        <f t="shared" si="11"/>
        <v>78144161</v>
      </c>
    </row>
    <row r="376" spans="1:8" ht="16" x14ac:dyDescent="0.2">
      <c r="A376" s="10">
        <v>1420800</v>
      </c>
      <c r="B376" s="5">
        <v>4500000</v>
      </c>
      <c r="C376" s="11" t="s">
        <v>369</v>
      </c>
      <c r="D376" s="7">
        <v>4808292</v>
      </c>
      <c r="E376" s="7">
        <v>11592787</v>
      </c>
      <c r="F376" s="7">
        <v>15706079</v>
      </c>
      <c r="G376" s="8">
        <f t="shared" si="10"/>
        <v>-4113292</v>
      </c>
      <c r="H376" s="9">
        <f t="shared" si="11"/>
        <v>695000</v>
      </c>
    </row>
    <row r="377" spans="1:8" ht="16" x14ac:dyDescent="0.2">
      <c r="A377" s="10">
        <v>1420900</v>
      </c>
      <c r="B377" s="5">
        <v>4503000</v>
      </c>
      <c r="C377" s="11" t="s">
        <v>370</v>
      </c>
      <c r="D377" s="7">
        <v>30836564</v>
      </c>
      <c r="E377" s="7">
        <v>38513946</v>
      </c>
      <c r="F377" s="7">
        <v>32344400</v>
      </c>
      <c r="G377" s="8">
        <f t="shared" si="10"/>
        <v>6169546</v>
      </c>
      <c r="H377" s="9">
        <f t="shared" si="11"/>
        <v>37006110</v>
      </c>
    </row>
    <row r="378" spans="1:8" ht="16" x14ac:dyDescent="0.2">
      <c r="A378" s="10">
        <v>1420910</v>
      </c>
      <c r="B378" s="5">
        <v>4504000</v>
      </c>
      <c r="C378" s="11" t="s">
        <v>371</v>
      </c>
      <c r="D378" s="7">
        <v>45229232</v>
      </c>
      <c r="E378" s="7">
        <v>425000</v>
      </c>
      <c r="F378" s="7">
        <v>425000</v>
      </c>
      <c r="G378" s="8">
        <f t="shared" si="10"/>
        <v>0</v>
      </c>
      <c r="H378" s="9">
        <f t="shared" si="11"/>
        <v>45229232</v>
      </c>
    </row>
    <row r="379" spans="1:8" ht="16" x14ac:dyDescent="0.2">
      <c r="A379" s="10">
        <v>1420920</v>
      </c>
      <c r="B379" s="5">
        <v>4504020</v>
      </c>
      <c r="C379" s="11" t="s">
        <v>372</v>
      </c>
      <c r="D379" s="7">
        <v>0</v>
      </c>
      <c r="E379" s="7">
        <v>0</v>
      </c>
      <c r="F379" s="7">
        <v>0</v>
      </c>
      <c r="G379" s="8">
        <f t="shared" si="10"/>
        <v>0</v>
      </c>
      <c r="H379" s="9">
        <f t="shared" si="11"/>
        <v>0</v>
      </c>
    </row>
    <row r="380" spans="1:8" ht="16" x14ac:dyDescent="0.2">
      <c r="A380" s="10">
        <v>1420930</v>
      </c>
      <c r="B380" s="5">
        <v>4504030</v>
      </c>
      <c r="C380" s="11" t="s">
        <v>373</v>
      </c>
      <c r="D380" s="7">
        <v>0</v>
      </c>
      <c r="E380" s="7">
        <v>0</v>
      </c>
      <c r="F380" s="7">
        <v>0</v>
      </c>
      <c r="G380" s="8">
        <f t="shared" si="10"/>
        <v>0</v>
      </c>
      <c r="H380" s="9">
        <f t="shared" si="11"/>
        <v>0</v>
      </c>
    </row>
    <row r="381" spans="1:8" ht="16" x14ac:dyDescent="0.2">
      <c r="A381" s="10">
        <v>1420931</v>
      </c>
      <c r="B381" s="5">
        <v>4504031</v>
      </c>
      <c r="C381" s="11" t="s">
        <v>374</v>
      </c>
      <c r="D381" s="7">
        <v>0</v>
      </c>
      <c r="E381" s="7">
        <v>0</v>
      </c>
      <c r="F381" s="7">
        <v>0</v>
      </c>
      <c r="G381" s="8">
        <f t="shared" si="10"/>
        <v>0</v>
      </c>
      <c r="H381" s="9">
        <f t="shared" si="11"/>
        <v>0</v>
      </c>
    </row>
    <row r="382" spans="1:8" ht="16" x14ac:dyDescent="0.2">
      <c r="A382" s="10">
        <v>1420932</v>
      </c>
      <c r="B382" s="5">
        <v>4504032</v>
      </c>
      <c r="C382" s="11" t="s">
        <v>375</v>
      </c>
      <c r="D382" s="7">
        <v>0</v>
      </c>
      <c r="E382" s="7">
        <v>0</v>
      </c>
      <c r="F382" s="7">
        <v>0</v>
      </c>
      <c r="G382" s="8">
        <f t="shared" si="10"/>
        <v>0</v>
      </c>
      <c r="H382" s="9">
        <f t="shared" si="11"/>
        <v>0</v>
      </c>
    </row>
    <row r="383" spans="1:8" ht="16" x14ac:dyDescent="0.2">
      <c r="A383" s="10">
        <v>1420933</v>
      </c>
      <c r="B383" s="5">
        <v>4504033</v>
      </c>
      <c r="C383" s="11" t="s">
        <v>376</v>
      </c>
      <c r="D383" s="7">
        <v>0</v>
      </c>
      <c r="E383" s="7">
        <v>0</v>
      </c>
      <c r="F383" s="7">
        <v>0</v>
      </c>
      <c r="G383" s="8">
        <f t="shared" si="10"/>
        <v>0</v>
      </c>
      <c r="H383" s="9">
        <f t="shared" si="11"/>
        <v>0</v>
      </c>
    </row>
    <row r="384" spans="1:8" ht="16" x14ac:dyDescent="0.2">
      <c r="A384" s="10">
        <v>1420950</v>
      </c>
      <c r="B384" s="5">
        <v>4505000</v>
      </c>
      <c r="C384" s="11" t="s">
        <v>377</v>
      </c>
      <c r="D384" s="7">
        <v>369343458</v>
      </c>
      <c r="E384" s="7">
        <v>859501852</v>
      </c>
      <c r="F384" s="7">
        <v>1029915404</v>
      </c>
      <c r="G384" s="8">
        <f t="shared" si="10"/>
        <v>-170413552</v>
      </c>
      <c r="H384" s="9">
        <f t="shared" si="11"/>
        <v>198929906</v>
      </c>
    </row>
    <row r="385" spans="1:8" ht="16" x14ac:dyDescent="0.2">
      <c r="A385" s="10">
        <v>1420960</v>
      </c>
      <c r="B385" s="5">
        <v>4505600</v>
      </c>
      <c r="C385" s="11" t="s">
        <v>378</v>
      </c>
      <c r="D385" s="7">
        <v>0</v>
      </c>
      <c r="E385" s="7">
        <v>0</v>
      </c>
      <c r="F385" s="7">
        <v>0</v>
      </c>
      <c r="G385" s="8">
        <f t="shared" si="10"/>
        <v>0</v>
      </c>
      <c r="H385" s="9">
        <f t="shared" si="11"/>
        <v>0</v>
      </c>
    </row>
    <row r="386" spans="1:8" ht="16" x14ac:dyDescent="0.2">
      <c r="A386" s="10">
        <v>1420970</v>
      </c>
      <c r="B386" s="5">
        <v>4505700</v>
      </c>
      <c r="C386" s="11" t="s">
        <v>379</v>
      </c>
      <c r="D386" s="7">
        <v>0</v>
      </c>
      <c r="E386" s="7">
        <v>3565000</v>
      </c>
      <c r="F386" s="7">
        <v>3565000</v>
      </c>
      <c r="G386" s="8">
        <f t="shared" si="10"/>
        <v>0</v>
      </c>
      <c r="H386" s="9">
        <f t="shared" si="11"/>
        <v>0</v>
      </c>
    </row>
    <row r="387" spans="1:8" ht="16" x14ac:dyDescent="0.2">
      <c r="A387" s="10">
        <v>1420980</v>
      </c>
      <c r="B387" s="5">
        <v>4505800</v>
      </c>
      <c r="C387" s="11" t="s">
        <v>380</v>
      </c>
      <c r="D387" s="7">
        <v>997882</v>
      </c>
      <c r="E387" s="7">
        <v>0</v>
      </c>
      <c r="F387" s="7">
        <v>0</v>
      </c>
      <c r="G387" s="8">
        <f t="shared" si="10"/>
        <v>0</v>
      </c>
      <c r="H387" s="9">
        <f t="shared" si="11"/>
        <v>997882</v>
      </c>
    </row>
    <row r="388" spans="1:8" ht="16" x14ac:dyDescent="0.2">
      <c r="A388" s="10">
        <v>1450100</v>
      </c>
      <c r="B388" s="5">
        <v>2162000</v>
      </c>
      <c r="C388" s="11" t="s">
        <v>381</v>
      </c>
      <c r="D388" s="7">
        <v>0</v>
      </c>
      <c r="E388" s="7">
        <v>0</v>
      </c>
      <c r="F388" s="7">
        <v>0</v>
      </c>
      <c r="G388" s="8">
        <f t="shared" si="10"/>
        <v>0</v>
      </c>
      <c r="H388" s="9">
        <f t="shared" si="11"/>
        <v>0</v>
      </c>
    </row>
    <row r="389" spans="1:8" ht="16" x14ac:dyDescent="0.2">
      <c r="A389" s="10">
        <v>1450110</v>
      </c>
      <c r="B389" s="5">
        <v>2162001</v>
      </c>
      <c r="C389" s="11" t="s">
        <v>382</v>
      </c>
      <c r="D389" s="7">
        <v>507126492</v>
      </c>
      <c r="E389" s="7">
        <v>0</v>
      </c>
      <c r="F389" s="7">
        <v>0</v>
      </c>
      <c r="G389" s="8">
        <f t="shared" si="10"/>
        <v>0</v>
      </c>
      <c r="H389" s="9">
        <f t="shared" si="11"/>
        <v>507126492</v>
      </c>
    </row>
    <row r="390" spans="1:8" ht="16" x14ac:dyDescent="0.2">
      <c r="A390" s="10">
        <v>1450120</v>
      </c>
      <c r="B390" s="5">
        <v>2162002</v>
      </c>
      <c r="C390" s="11" t="s">
        <v>383</v>
      </c>
      <c r="D390" s="7">
        <v>56986987</v>
      </c>
      <c r="E390" s="7">
        <v>0</v>
      </c>
      <c r="F390" s="7">
        <v>0</v>
      </c>
      <c r="G390" s="8">
        <f t="shared" si="10"/>
        <v>0</v>
      </c>
      <c r="H390" s="9">
        <f t="shared" si="11"/>
        <v>56986987</v>
      </c>
    </row>
    <row r="391" spans="1:8" ht="16" x14ac:dyDescent="0.2">
      <c r="A391" s="10">
        <v>1450130</v>
      </c>
      <c r="B391" s="5">
        <v>2162003</v>
      </c>
      <c r="C391" s="11" t="s">
        <v>384</v>
      </c>
      <c r="D391" s="7">
        <v>29588000</v>
      </c>
      <c r="E391" s="7">
        <v>0</v>
      </c>
      <c r="F391" s="7">
        <v>0</v>
      </c>
      <c r="G391" s="8">
        <f t="shared" si="10"/>
        <v>0</v>
      </c>
      <c r="H391" s="9">
        <f t="shared" si="11"/>
        <v>29588000</v>
      </c>
    </row>
    <row r="392" spans="1:8" ht="16" x14ac:dyDescent="0.2">
      <c r="A392" s="10">
        <v>1450140</v>
      </c>
      <c r="B392" s="5">
        <v>2162004</v>
      </c>
      <c r="C392" s="11" t="s">
        <v>385</v>
      </c>
      <c r="D392" s="7">
        <v>24341700</v>
      </c>
      <c r="E392" s="7">
        <v>0</v>
      </c>
      <c r="F392" s="7">
        <v>0</v>
      </c>
      <c r="G392" s="8">
        <f t="shared" si="10"/>
        <v>0</v>
      </c>
      <c r="H392" s="9">
        <f t="shared" si="11"/>
        <v>24341700</v>
      </c>
    </row>
    <row r="393" spans="1:8" ht="16" x14ac:dyDescent="0.2">
      <c r="A393" s="10">
        <v>1450150</v>
      </c>
      <c r="B393" s="5">
        <v>2162005</v>
      </c>
      <c r="C393" s="11" t="s">
        <v>386</v>
      </c>
      <c r="D393" s="7">
        <v>24042172</v>
      </c>
      <c r="E393" s="7">
        <v>0</v>
      </c>
      <c r="F393" s="7">
        <v>0</v>
      </c>
      <c r="G393" s="8">
        <f t="shared" si="10"/>
        <v>0</v>
      </c>
      <c r="H393" s="9">
        <f t="shared" si="11"/>
        <v>24042172</v>
      </c>
    </row>
    <row r="394" spans="1:8" ht="16" x14ac:dyDescent="0.2">
      <c r="A394" s="10">
        <v>1450160</v>
      </c>
      <c r="B394" s="5">
        <v>2162006</v>
      </c>
      <c r="C394" s="11" t="s">
        <v>387</v>
      </c>
      <c r="D394" s="7">
        <v>18158013</v>
      </c>
      <c r="E394" s="7">
        <v>0</v>
      </c>
      <c r="F394" s="7">
        <v>0</v>
      </c>
      <c r="G394" s="8">
        <f t="shared" si="10"/>
        <v>0</v>
      </c>
      <c r="H394" s="9">
        <f t="shared" si="11"/>
        <v>18158013</v>
      </c>
    </row>
    <row r="395" spans="1:8" ht="16" x14ac:dyDescent="0.2">
      <c r="A395" s="10">
        <v>1450170</v>
      </c>
      <c r="B395" s="5">
        <v>2162007</v>
      </c>
      <c r="C395" s="11" t="s">
        <v>388</v>
      </c>
      <c r="D395" s="7">
        <v>20135560</v>
      </c>
      <c r="E395" s="7">
        <v>0</v>
      </c>
      <c r="F395" s="7">
        <v>0</v>
      </c>
      <c r="G395" s="8">
        <f t="shared" si="10"/>
        <v>0</v>
      </c>
      <c r="H395" s="9">
        <f t="shared" si="11"/>
        <v>20135560</v>
      </c>
    </row>
    <row r="396" spans="1:8" ht="16" x14ac:dyDescent="0.2">
      <c r="A396" s="10">
        <v>1450180</v>
      </c>
      <c r="B396" s="5">
        <v>2162008</v>
      </c>
      <c r="C396" s="11" t="s">
        <v>389</v>
      </c>
      <c r="D396" s="7">
        <v>45845996</v>
      </c>
      <c r="E396" s="7">
        <v>0</v>
      </c>
      <c r="F396" s="7">
        <v>0</v>
      </c>
      <c r="G396" s="8">
        <f t="shared" si="10"/>
        <v>0</v>
      </c>
      <c r="H396" s="9">
        <f t="shared" si="11"/>
        <v>45845996</v>
      </c>
    </row>
    <row r="397" spans="1:8" ht="16" x14ac:dyDescent="0.2">
      <c r="A397" s="10">
        <v>1450190</v>
      </c>
      <c r="B397" s="5">
        <v>2162009</v>
      </c>
      <c r="C397" s="11" t="s">
        <v>390</v>
      </c>
      <c r="D397" s="7">
        <v>19753983</v>
      </c>
      <c r="E397" s="7">
        <v>0</v>
      </c>
      <c r="F397" s="7">
        <v>0</v>
      </c>
      <c r="G397" s="8">
        <f t="shared" si="10"/>
        <v>0</v>
      </c>
      <c r="H397" s="9">
        <f t="shared" si="11"/>
        <v>19753983</v>
      </c>
    </row>
    <row r="398" spans="1:8" ht="16" x14ac:dyDescent="0.2">
      <c r="A398" s="10">
        <v>1450191</v>
      </c>
      <c r="B398" s="5">
        <v>2162010</v>
      </c>
      <c r="C398" s="11" t="s">
        <v>391</v>
      </c>
      <c r="D398" s="7">
        <v>70284747</v>
      </c>
      <c r="E398" s="7">
        <v>0</v>
      </c>
      <c r="F398" s="7">
        <v>0</v>
      </c>
      <c r="G398" s="8">
        <f t="shared" si="10"/>
        <v>0</v>
      </c>
      <c r="H398" s="9">
        <f t="shared" si="11"/>
        <v>70284747</v>
      </c>
    </row>
    <row r="399" spans="1:8" ht="16" x14ac:dyDescent="0.2">
      <c r="A399" s="10">
        <v>1450192</v>
      </c>
      <c r="B399" s="5">
        <v>2162011</v>
      </c>
      <c r="C399" s="11" t="s">
        <v>392</v>
      </c>
      <c r="D399" s="7">
        <v>105641401</v>
      </c>
      <c r="E399" s="7">
        <v>0</v>
      </c>
      <c r="F399" s="7">
        <v>0</v>
      </c>
      <c r="G399" s="8">
        <f t="shared" si="10"/>
        <v>0</v>
      </c>
      <c r="H399" s="9">
        <f t="shared" si="11"/>
        <v>105641401</v>
      </c>
    </row>
    <row r="400" spans="1:8" ht="16" x14ac:dyDescent="0.2">
      <c r="A400" s="10">
        <v>1450193</v>
      </c>
      <c r="B400" s="5">
        <v>2162012</v>
      </c>
      <c r="C400" s="11" t="s">
        <v>393</v>
      </c>
      <c r="D400" s="7">
        <v>44672633</v>
      </c>
      <c r="E400" s="7">
        <v>0</v>
      </c>
      <c r="F400" s="7">
        <v>0</v>
      </c>
      <c r="G400" s="8">
        <f t="shared" si="10"/>
        <v>0</v>
      </c>
      <c r="H400" s="9">
        <f t="shared" si="11"/>
        <v>44672633</v>
      </c>
    </row>
    <row r="401" spans="1:8" ht="16" x14ac:dyDescent="0.2">
      <c r="A401" s="10">
        <v>1450194</v>
      </c>
      <c r="B401" s="5">
        <v>2162014</v>
      </c>
      <c r="C401" s="11" t="s">
        <v>394</v>
      </c>
      <c r="D401" s="7">
        <v>0</v>
      </c>
      <c r="E401" s="7">
        <v>0</v>
      </c>
      <c r="F401" s="7">
        <v>0</v>
      </c>
      <c r="G401" s="8">
        <f t="shared" si="10"/>
        <v>0</v>
      </c>
      <c r="H401" s="9">
        <f t="shared" si="11"/>
        <v>0</v>
      </c>
    </row>
    <row r="402" spans="1:8" ht="16" x14ac:dyDescent="0.2">
      <c r="A402" s="10">
        <v>1450195</v>
      </c>
      <c r="B402" s="5">
        <v>2162015</v>
      </c>
      <c r="C402" s="11" t="s">
        <v>395</v>
      </c>
      <c r="D402" s="7">
        <v>26356570</v>
      </c>
      <c r="E402" s="7">
        <v>0</v>
      </c>
      <c r="F402" s="7">
        <v>0</v>
      </c>
      <c r="G402" s="8">
        <f t="shared" si="10"/>
        <v>0</v>
      </c>
      <c r="H402" s="9">
        <f t="shared" si="11"/>
        <v>26356570</v>
      </c>
    </row>
    <row r="403" spans="1:8" ht="16" x14ac:dyDescent="0.2">
      <c r="A403" s="10">
        <v>1450196</v>
      </c>
      <c r="B403" s="5">
        <v>2162016</v>
      </c>
      <c r="C403" s="11" t="s">
        <v>396</v>
      </c>
      <c r="D403" s="7">
        <v>0</v>
      </c>
      <c r="E403" s="7">
        <v>9520000</v>
      </c>
      <c r="F403" s="7">
        <v>0</v>
      </c>
      <c r="G403" s="8">
        <f t="shared" si="10"/>
        <v>9520000</v>
      </c>
      <c r="H403" s="9">
        <f t="shared" si="11"/>
        <v>9520000</v>
      </c>
    </row>
    <row r="404" spans="1:8" ht="16" x14ac:dyDescent="0.2">
      <c r="A404" s="10">
        <v>1450197</v>
      </c>
      <c r="B404" s="5">
        <v>2162017</v>
      </c>
      <c r="C404" s="11" t="s">
        <v>397</v>
      </c>
      <c r="D404" s="7">
        <v>39496849</v>
      </c>
      <c r="E404" s="7">
        <v>11000000</v>
      </c>
      <c r="F404" s="7">
        <v>0</v>
      </c>
      <c r="G404" s="8">
        <f t="shared" si="10"/>
        <v>11000000</v>
      </c>
      <c r="H404" s="9">
        <f t="shared" si="11"/>
        <v>50496849</v>
      </c>
    </row>
    <row r="405" spans="1:8" ht="16" x14ac:dyDescent="0.2">
      <c r="A405" s="10">
        <v>1450198</v>
      </c>
      <c r="B405" s="5">
        <v>2162018</v>
      </c>
      <c r="C405" s="11" t="s">
        <v>398</v>
      </c>
      <c r="D405" s="7">
        <v>0</v>
      </c>
      <c r="E405" s="7">
        <v>0</v>
      </c>
      <c r="F405" s="7">
        <v>0</v>
      </c>
      <c r="G405" s="8">
        <f t="shared" si="10"/>
        <v>0</v>
      </c>
      <c r="H405" s="9">
        <f t="shared" si="11"/>
        <v>0</v>
      </c>
    </row>
    <row r="406" spans="1:8" ht="16" x14ac:dyDescent="0.2">
      <c r="A406" s="10">
        <v>1450200</v>
      </c>
      <c r="B406" s="5">
        <v>2221000</v>
      </c>
      <c r="C406" s="11" t="s">
        <v>399</v>
      </c>
      <c r="D406" s="7">
        <v>0</v>
      </c>
      <c r="E406" s="7">
        <v>0</v>
      </c>
      <c r="F406" s="7">
        <v>0</v>
      </c>
      <c r="G406" s="8">
        <f t="shared" si="10"/>
        <v>0</v>
      </c>
      <c r="H406" s="9">
        <f t="shared" si="11"/>
        <v>0</v>
      </c>
    </row>
    <row r="407" spans="1:8" ht="16" x14ac:dyDescent="0.2">
      <c r="A407" s="10">
        <v>1460100</v>
      </c>
      <c r="B407" s="5">
        <v>2168200</v>
      </c>
      <c r="C407" s="11" t="s">
        <v>400</v>
      </c>
      <c r="D407" s="7">
        <v>0</v>
      </c>
      <c r="E407" s="7">
        <v>686800</v>
      </c>
      <c r="F407" s="7">
        <v>1442280</v>
      </c>
      <c r="G407" s="8">
        <f t="shared" si="10"/>
        <v>-755480</v>
      </c>
      <c r="H407" s="9">
        <f t="shared" si="11"/>
        <v>-755480</v>
      </c>
    </row>
    <row r="408" spans="1:8" ht="16" x14ac:dyDescent="0.2">
      <c r="A408" s="10">
        <v>1460110</v>
      </c>
      <c r="B408" s="5">
        <v>2168201</v>
      </c>
      <c r="C408" s="11" t="s">
        <v>401</v>
      </c>
      <c r="D408" s="7">
        <v>-456676357</v>
      </c>
      <c r="E408" s="7">
        <v>58880943</v>
      </c>
      <c r="F408" s="7">
        <v>69161740</v>
      </c>
      <c r="G408" s="8">
        <f t="shared" si="10"/>
        <v>-10280797</v>
      </c>
      <c r="H408" s="9">
        <f t="shared" si="11"/>
        <v>-466957154</v>
      </c>
    </row>
    <row r="409" spans="1:8" ht="16" x14ac:dyDescent="0.2">
      <c r="A409" s="10">
        <v>1460120</v>
      </c>
      <c r="B409" s="5">
        <v>2168202</v>
      </c>
      <c r="C409" s="11" t="s">
        <v>402</v>
      </c>
      <c r="D409" s="7">
        <v>-52618440</v>
      </c>
      <c r="E409" s="7">
        <v>3640040</v>
      </c>
      <c r="F409" s="7">
        <v>3640040</v>
      </c>
      <c r="G409" s="8">
        <f t="shared" si="10"/>
        <v>0</v>
      </c>
      <c r="H409" s="9">
        <f t="shared" si="11"/>
        <v>-52618440</v>
      </c>
    </row>
    <row r="410" spans="1:8" ht="16" x14ac:dyDescent="0.2">
      <c r="A410" s="10">
        <v>1460130</v>
      </c>
      <c r="B410" s="5">
        <v>2168203</v>
      </c>
      <c r="C410" s="11" t="s">
        <v>403</v>
      </c>
      <c r="D410" s="7">
        <v>-7917507</v>
      </c>
      <c r="E410" s="7">
        <v>14938800</v>
      </c>
      <c r="F410" s="7">
        <v>17547159</v>
      </c>
      <c r="G410" s="8">
        <f t="shared" si="10"/>
        <v>-2608359</v>
      </c>
      <c r="H410" s="9">
        <f t="shared" si="11"/>
        <v>-10525866</v>
      </c>
    </row>
    <row r="411" spans="1:8" ht="16" x14ac:dyDescent="0.2">
      <c r="A411" s="10">
        <v>1460140</v>
      </c>
      <c r="B411" s="5">
        <v>2168204</v>
      </c>
      <c r="C411" s="11" t="s">
        <v>404</v>
      </c>
      <c r="D411" s="7">
        <v>-22178037</v>
      </c>
      <c r="E411" s="7">
        <v>3095350</v>
      </c>
      <c r="F411" s="7">
        <v>3635807</v>
      </c>
      <c r="G411" s="8">
        <f t="shared" si="10"/>
        <v>-540457</v>
      </c>
      <c r="H411" s="9">
        <f t="shared" si="11"/>
        <v>-22718494</v>
      </c>
    </row>
    <row r="412" spans="1:8" ht="16" x14ac:dyDescent="0.2">
      <c r="A412" s="10">
        <v>1460150</v>
      </c>
      <c r="B412" s="5">
        <v>2168205</v>
      </c>
      <c r="C412" s="11" t="s">
        <v>405</v>
      </c>
      <c r="D412" s="7">
        <v>-22368457</v>
      </c>
      <c r="E412" s="7">
        <v>1694359</v>
      </c>
      <c r="F412" s="7">
        <v>1990199</v>
      </c>
      <c r="G412" s="8">
        <f t="shared" si="10"/>
        <v>-295840</v>
      </c>
      <c r="H412" s="9">
        <f t="shared" si="11"/>
        <v>-22664297</v>
      </c>
    </row>
    <row r="413" spans="1:8" ht="16" x14ac:dyDescent="0.2">
      <c r="A413" s="10">
        <v>1460160</v>
      </c>
      <c r="B413" s="5">
        <v>2168206</v>
      </c>
      <c r="C413" s="11" t="s">
        <v>406</v>
      </c>
      <c r="D413" s="7">
        <v>-16483504</v>
      </c>
      <c r="E413" s="7">
        <v>1591330</v>
      </c>
      <c r="F413" s="7">
        <v>1869181</v>
      </c>
      <c r="G413" s="8">
        <f t="shared" si="10"/>
        <v>-277851</v>
      </c>
      <c r="H413" s="9">
        <f t="shared" si="11"/>
        <v>-16761355</v>
      </c>
    </row>
    <row r="414" spans="1:8" ht="16" x14ac:dyDescent="0.2">
      <c r="A414" s="10">
        <v>1460170</v>
      </c>
      <c r="B414" s="5">
        <v>2168207</v>
      </c>
      <c r="C414" s="11" t="s">
        <v>407</v>
      </c>
      <c r="D414" s="7">
        <v>-18514735</v>
      </c>
      <c r="E414" s="7">
        <v>1474570</v>
      </c>
      <c r="F414" s="7">
        <v>1732025</v>
      </c>
      <c r="G414" s="8">
        <f t="shared" si="10"/>
        <v>-257455</v>
      </c>
      <c r="H414" s="9">
        <f t="shared" si="11"/>
        <v>-18772190</v>
      </c>
    </row>
    <row r="415" spans="1:8" ht="16" x14ac:dyDescent="0.2">
      <c r="A415" s="10">
        <v>1460180</v>
      </c>
      <c r="B415" s="5">
        <v>2168208</v>
      </c>
      <c r="C415" s="11" t="s">
        <v>408</v>
      </c>
      <c r="D415" s="7">
        <v>-44069437</v>
      </c>
      <c r="E415" s="7">
        <v>1217320</v>
      </c>
      <c r="F415" s="7">
        <v>1429868</v>
      </c>
      <c r="G415" s="8">
        <f t="shared" si="10"/>
        <v>-212548</v>
      </c>
      <c r="H415" s="9">
        <f t="shared" si="11"/>
        <v>-44281985</v>
      </c>
    </row>
    <row r="416" spans="1:8" ht="16" x14ac:dyDescent="0.2">
      <c r="A416" s="10">
        <v>1460190</v>
      </c>
      <c r="B416" s="5">
        <v>2168209</v>
      </c>
      <c r="C416" s="11" t="s">
        <v>409</v>
      </c>
      <c r="D416" s="7">
        <v>-17949059</v>
      </c>
      <c r="E416" s="7">
        <v>1584820</v>
      </c>
      <c r="F416" s="7">
        <v>1861534</v>
      </c>
      <c r="G416" s="8">
        <f t="shared" si="10"/>
        <v>-276714</v>
      </c>
      <c r="H416" s="9">
        <f t="shared" si="11"/>
        <v>-18225773</v>
      </c>
    </row>
    <row r="417" spans="1:8" ht="16" x14ac:dyDescent="0.2">
      <c r="A417" s="10">
        <v>1460191</v>
      </c>
      <c r="B417" s="5">
        <v>2168210</v>
      </c>
      <c r="C417" s="11" t="s">
        <v>410</v>
      </c>
      <c r="D417" s="7">
        <v>-44524974</v>
      </c>
      <c r="E417" s="7">
        <v>34850104</v>
      </c>
      <c r="F417" s="7">
        <v>40896039</v>
      </c>
      <c r="G417" s="8">
        <f t="shared" si="10"/>
        <v>-6045935</v>
      </c>
      <c r="H417" s="9">
        <f t="shared" si="11"/>
        <v>-50570909</v>
      </c>
    </row>
    <row r="418" spans="1:8" ht="16" x14ac:dyDescent="0.2">
      <c r="A418" s="10">
        <v>1460192</v>
      </c>
      <c r="B418" s="5">
        <v>2168211</v>
      </c>
      <c r="C418" s="11" t="s">
        <v>411</v>
      </c>
      <c r="D418" s="7">
        <v>-71512695</v>
      </c>
      <c r="E418" s="7">
        <v>53278261</v>
      </c>
      <c r="F418" s="7">
        <v>62580815</v>
      </c>
      <c r="G418" s="8">
        <f t="shared" ref="G418:G481" si="12">E418-F418</f>
        <v>-9302554</v>
      </c>
      <c r="H418" s="9">
        <f t="shared" ref="H418:H481" si="13">D418+G418</f>
        <v>-80815249</v>
      </c>
    </row>
    <row r="419" spans="1:8" ht="16" x14ac:dyDescent="0.2">
      <c r="A419" s="10">
        <v>1460193</v>
      </c>
      <c r="B419" s="5">
        <v>2168212</v>
      </c>
      <c r="C419" s="11" t="s">
        <v>412</v>
      </c>
      <c r="D419" s="7">
        <v>-31232966</v>
      </c>
      <c r="E419" s="7">
        <v>13011448</v>
      </c>
      <c r="F419" s="7">
        <v>15283287</v>
      </c>
      <c r="G419" s="8">
        <f t="shared" si="12"/>
        <v>-2271839</v>
      </c>
      <c r="H419" s="9">
        <f t="shared" si="13"/>
        <v>-33504805</v>
      </c>
    </row>
    <row r="420" spans="1:8" ht="16" x14ac:dyDescent="0.2">
      <c r="A420" s="10">
        <v>1460194</v>
      </c>
      <c r="B420" s="5">
        <v>2168213</v>
      </c>
      <c r="C420" s="11" t="s">
        <v>413</v>
      </c>
      <c r="D420" s="7">
        <v>0</v>
      </c>
      <c r="E420" s="7">
        <v>0</v>
      </c>
      <c r="F420" s="7">
        <v>0</v>
      </c>
      <c r="G420" s="8">
        <f t="shared" si="12"/>
        <v>0</v>
      </c>
      <c r="H420" s="9">
        <f t="shared" si="13"/>
        <v>0</v>
      </c>
    </row>
    <row r="421" spans="1:8" ht="16" x14ac:dyDescent="0.2">
      <c r="A421" s="10">
        <v>1460195</v>
      </c>
      <c r="B421" s="5">
        <v>2168214</v>
      </c>
      <c r="C421" s="11" t="s">
        <v>414</v>
      </c>
      <c r="D421" s="7">
        <v>-3011987</v>
      </c>
      <c r="E421" s="7">
        <v>13837201</v>
      </c>
      <c r="F421" s="7">
        <v>16253219</v>
      </c>
      <c r="G421" s="8">
        <f t="shared" si="12"/>
        <v>-2416018</v>
      </c>
      <c r="H421" s="9">
        <f t="shared" si="13"/>
        <v>-5428005</v>
      </c>
    </row>
    <row r="422" spans="1:8" ht="16" x14ac:dyDescent="0.2">
      <c r="A422" s="10">
        <v>1460196</v>
      </c>
      <c r="B422" s="5">
        <v>2168215</v>
      </c>
      <c r="C422" s="11" t="s">
        <v>415</v>
      </c>
      <c r="D422" s="7">
        <v>0</v>
      </c>
      <c r="E422" s="7">
        <v>0</v>
      </c>
      <c r="F422" s="7">
        <v>0</v>
      </c>
      <c r="G422" s="8">
        <f t="shared" si="12"/>
        <v>0</v>
      </c>
      <c r="H422" s="9">
        <f t="shared" si="13"/>
        <v>0</v>
      </c>
    </row>
    <row r="423" spans="1:8" ht="16" x14ac:dyDescent="0.2">
      <c r="A423" s="10">
        <v>1460197</v>
      </c>
      <c r="B423" s="5">
        <v>2168216</v>
      </c>
      <c r="C423" s="11" t="s">
        <v>416</v>
      </c>
      <c r="D423" s="7">
        <v>-716754</v>
      </c>
      <c r="E423" s="7">
        <v>22404180</v>
      </c>
      <c r="F423" s="7">
        <v>26577780</v>
      </c>
      <c r="G423" s="8">
        <f t="shared" si="12"/>
        <v>-4173600</v>
      </c>
      <c r="H423" s="9">
        <f t="shared" si="13"/>
        <v>-4890354</v>
      </c>
    </row>
    <row r="424" spans="1:8" ht="16" x14ac:dyDescent="0.2">
      <c r="A424" s="10">
        <v>1460198</v>
      </c>
      <c r="B424" s="5">
        <v>2168217</v>
      </c>
      <c r="C424" s="11" t="s">
        <v>417</v>
      </c>
      <c r="D424" s="7">
        <v>0</v>
      </c>
      <c r="E424" s="7">
        <v>0</v>
      </c>
      <c r="F424" s="7">
        <v>0</v>
      </c>
      <c r="G424" s="8">
        <f t="shared" si="12"/>
        <v>0</v>
      </c>
      <c r="H424" s="9">
        <f t="shared" si="13"/>
        <v>0</v>
      </c>
    </row>
    <row r="425" spans="1:8" ht="16" x14ac:dyDescent="0.2">
      <c r="A425" s="10">
        <v>1470100</v>
      </c>
      <c r="B425" s="5">
        <v>2160000</v>
      </c>
      <c r="C425" s="11" t="s">
        <v>418</v>
      </c>
      <c r="D425" s="7">
        <v>201233535</v>
      </c>
      <c r="E425" s="7">
        <v>1331225</v>
      </c>
      <c r="F425" s="7">
        <v>0</v>
      </c>
      <c r="G425" s="8">
        <f t="shared" si="12"/>
        <v>1331225</v>
      </c>
      <c r="H425" s="9">
        <f t="shared" si="13"/>
        <v>202564760</v>
      </c>
    </row>
    <row r="426" spans="1:8" ht="16" x14ac:dyDescent="0.2">
      <c r="A426" s="10">
        <v>1470110</v>
      </c>
      <c r="B426" s="5">
        <v>2160100</v>
      </c>
      <c r="C426" s="11" t="s">
        <v>419</v>
      </c>
      <c r="D426" s="7">
        <v>0</v>
      </c>
      <c r="E426" s="7">
        <v>0</v>
      </c>
      <c r="F426" s="7">
        <v>0</v>
      </c>
      <c r="G426" s="8">
        <f t="shared" si="12"/>
        <v>0</v>
      </c>
      <c r="H426" s="9">
        <f t="shared" si="13"/>
        <v>0</v>
      </c>
    </row>
    <row r="427" spans="1:8" ht="16" x14ac:dyDescent="0.2">
      <c r="A427" s="10">
        <v>1470200</v>
      </c>
      <c r="B427" s="5">
        <v>2160200</v>
      </c>
      <c r="C427" s="11" t="s">
        <v>420</v>
      </c>
      <c r="D427" s="7">
        <v>0</v>
      </c>
      <c r="E427" s="7">
        <v>0</v>
      </c>
      <c r="F427" s="7">
        <v>0</v>
      </c>
      <c r="G427" s="8">
        <f t="shared" si="12"/>
        <v>0</v>
      </c>
      <c r="H427" s="9">
        <f t="shared" si="13"/>
        <v>0</v>
      </c>
    </row>
    <row r="428" spans="1:8" ht="16" x14ac:dyDescent="0.2">
      <c r="A428" s="10">
        <v>1470210</v>
      </c>
      <c r="B428" s="5">
        <v>2160201</v>
      </c>
      <c r="C428" s="11" t="s">
        <v>421</v>
      </c>
      <c r="D428" s="7">
        <v>111840210</v>
      </c>
      <c r="E428" s="7">
        <v>0</v>
      </c>
      <c r="F428" s="7">
        <v>0</v>
      </c>
      <c r="G428" s="8">
        <f t="shared" si="12"/>
        <v>0</v>
      </c>
      <c r="H428" s="9">
        <f t="shared" si="13"/>
        <v>111840210</v>
      </c>
    </row>
    <row r="429" spans="1:8" ht="16" x14ac:dyDescent="0.2">
      <c r="A429" s="10">
        <v>1470220</v>
      </c>
      <c r="B429" s="5">
        <v>2160202</v>
      </c>
      <c r="C429" s="11" t="s">
        <v>422</v>
      </c>
      <c r="D429" s="7">
        <v>33149939</v>
      </c>
      <c r="E429" s="7">
        <v>0</v>
      </c>
      <c r="F429" s="7">
        <v>0</v>
      </c>
      <c r="G429" s="8">
        <f t="shared" si="12"/>
        <v>0</v>
      </c>
      <c r="H429" s="9">
        <f t="shared" si="13"/>
        <v>33149939</v>
      </c>
    </row>
    <row r="430" spans="1:8" ht="16" x14ac:dyDescent="0.2">
      <c r="A430" s="10">
        <v>1470230</v>
      </c>
      <c r="B430" s="5">
        <v>2160203</v>
      </c>
      <c r="C430" s="11" t="s">
        <v>423</v>
      </c>
      <c r="D430" s="7">
        <v>0</v>
      </c>
      <c r="E430" s="7">
        <v>0</v>
      </c>
      <c r="F430" s="7">
        <v>0</v>
      </c>
      <c r="G430" s="8">
        <f t="shared" si="12"/>
        <v>0</v>
      </c>
      <c r="H430" s="9">
        <f t="shared" si="13"/>
        <v>0</v>
      </c>
    </row>
    <row r="431" spans="1:8" ht="16" x14ac:dyDescent="0.2">
      <c r="A431" s="10">
        <v>1475100</v>
      </c>
      <c r="B431" s="5">
        <v>2180000</v>
      </c>
      <c r="C431" s="11" t="s">
        <v>424</v>
      </c>
      <c r="D431" s="7">
        <v>543</v>
      </c>
      <c r="E431" s="7">
        <v>0</v>
      </c>
      <c r="F431" s="7">
        <v>0</v>
      </c>
      <c r="G431" s="8">
        <f t="shared" si="12"/>
        <v>0</v>
      </c>
      <c r="H431" s="9">
        <f t="shared" si="13"/>
        <v>543</v>
      </c>
    </row>
    <row r="432" spans="1:8" ht="16" x14ac:dyDescent="0.2">
      <c r="A432" s="10">
        <v>1475200</v>
      </c>
      <c r="B432" s="5">
        <v>2280000</v>
      </c>
      <c r="C432" s="11" t="s">
        <v>425</v>
      </c>
      <c r="D432" s="7">
        <v>15500000</v>
      </c>
      <c r="E432" s="7">
        <v>0</v>
      </c>
      <c r="F432" s="7">
        <v>0</v>
      </c>
      <c r="G432" s="8">
        <f t="shared" si="12"/>
        <v>0</v>
      </c>
      <c r="H432" s="9">
        <f t="shared" si="13"/>
        <v>15500000</v>
      </c>
    </row>
    <row r="433" spans="1:8" ht="16" x14ac:dyDescent="0.2">
      <c r="A433" s="10">
        <v>1475210</v>
      </c>
      <c r="B433" s="5">
        <v>2280100</v>
      </c>
      <c r="C433" s="11" t="s">
        <v>426</v>
      </c>
      <c r="D433" s="7">
        <v>113423876</v>
      </c>
      <c r="E433" s="7">
        <v>0</v>
      </c>
      <c r="F433" s="7">
        <v>0</v>
      </c>
      <c r="G433" s="8">
        <f t="shared" si="12"/>
        <v>0</v>
      </c>
      <c r="H433" s="9">
        <f t="shared" si="13"/>
        <v>113423876</v>
      </c>
    </row>
    <row r="434" spans="1:8" ht="16" x14ac:dyDescent="0.2">
      <c r="A434" s="10">
        <v>1475250</v>
      </c>
      <c r="B434" s="5">
        <v>2280250</v>
      </c>
      <c r="C434" s="11" t="s">
        <v>427</v>
      </c>
      <c r="D434" s="7">
        <v>29664731</v>
      </c>
      <c r="E434" s="7">
        <v>18850500</v>
      </c>
      <c r="F434" s="7">
        <v>18850500</v>
      </c>
      <c r="G434" s="8">
        <f t="shared" si="12"/>
        <v>0</v>
      </c>
      <c r="H434" s="9">
        <f t="shared" si="13"/>
        <v>29664731</v>
      </c>
    </row>
    <row r="435" spans="1:8" ht="16" x14ac:dyDescent="0.2">
      <c r="A435" s="10">
        <v>1475300</v>
      </c>
      <c r="B435" s="5">
        <v>2230000</v>
      </c>
      <c r="C435" s="11" t="s">
        <v>428</v>
      </c>
      <c r="D435" s="7">
        <v>0</v>
      </c>
      <c r="E435" s="7">
        <v>0</v>
      </c>
      <c r="F435" s="7">
        <v>0</v>
      </c>
      <c r="G435" s="8">
        <f t="shared" si="12"/>
        <v>0</v>
      </c>
      <c r="H435" s="9">
        <f t="shared" si="13"/>
        <v>0</v>
      </c>
    </row>
    <row r="436" spans="1:8" ht="16" x14ac:dyDescent="0.2">
      <c r="A436" s="10">
        <v>1475400</v>
      </c>
      <c r="B436" s="5">
        <v>2140000</v>
      </c>
      <c r="C436" s="11" t="s">
        <v>429</v>
      </c>
      <c r="D436" s="7">
        <v>393373288.69999999</v>
      </c>
      <c r="E436" s="7">
        <v>76402328</v>
      </c>
      <c r="F436" s="7">
        <v>0</v>
      </c>
      <c r="G436" s="8">
        <f t="shared" si="12"/>
        <v>76402328</v>
      </c>
      <c r="H436" s="9">
        <f t="shared" si="13"/>
        <v>469775616.69999999</v>
      </c>
    </row>
    <row r="437" spans="1:8" ht="16" x14ac:dyDescent="0.2">
      <c r="A437" s="10">
        <v>1475550</v>
      </c>
      <c r="B437" s="5">
        <v>2180100</v>
      </c>
      <c r="C437" s="11" t="s">
        <v>430</v>
      </c>
      <c r="D437" s="7">
        <v>58544338</v>
      </c>
      <c r="E437" s="7">
        <v>0</v>
      </c>
      <c r="F437" s="7">
        <v>0</v>
      </c>
      <c r="G437" s="8">
        <f t="shared" si="12"/>
        <v>0</v>
      </c>
      <c r="H437" s="9">
        <f t="shared" si="13"/>
        <v>58544338</v>
      </c>
    </row>
    <row r="438" spans="1:8" ht="16" x14ac:dyDescent="0.2">
      <c r="A438" s="10">
        <v>1485000</v>
      </c>
      <c r="B438" s="5">
        <v>5620120</v>
      </c>
      <c r="C438" s="11" t="s">
        <v>431</v>
      </c>
      <c r="D438" s="7">
        <v>0</v>
      </c>
      <c r="E438" s="7">
        <v>0</v>
      </c>
      <c r="F438" s="7">
        <v>0</v>
      </c>
      <c r="G438" s="8">
        <f t="shared" si="12"/>
        <v>0</v>
      </c>
      <c r="H438" s="9">
        <f t="shared" si="13"/>
        <v>0</v>
      </c>
    </row>
    <row r="439" spans="1:8" ht="16" x14ac:dyDescent="0.2">
      <c r="A439" s="10">
        <v>1485100</v>
      </c>
      <c r="B439" s="5">
        <v>2148000</v>
      </c>
      <c r="C439" s="11" t="s">
        <v>432</v>
      </c>
      <c r="D439" s="7">
        <v>-347131160</v>
      </c>
      <c r="E439" s="7">
        <v>361190801</v>
      </c>
      <c r="F439" s="7">
        <v>427513512</v>
      </c>
      <c r="G439" s="8">
        <f t="shared" si="12"/>
        <v>-66322711</v>
      </c>
      <c r="H439" s="9">
        <f t="shared" si="13"/>
        <v>-413453871</v>
      </c>
    </row>
    <row r="440" spans="1:8" ht="16" x14ac:dyDescent="0.2">
      <c r="A440" s="10">
        <v>1490100</v>
      </c>
      <c r="B440" s="5">
        <v>2150000</v>
      </c>
      <c r="C440" s="11" t="s">
        <v>433</v>
      </c>
      <c r="D440" s="7">
        <v>990351001</v>
      </c>
      <c r="E440" s="7">
        <v>140553100</v>
      </c>
      <c r="F440" s="7">
        <v>101090440</v>
      </c>
      <c r="G440" s="8">
        <f t="shared" si="12"/>
        <v>39462660</v>
      </c>
      <c r="H440" s="9">
        <f t="shared" si="13"/>
        <v>1029813661</v>
      </c>
    </row>
    <row r="441" spans="1:8" ht="16" x14ac:dyDescent="0.2">
      <c r="A441" s="10">
        <v>1500100</v>
      </c>
      <c r="B441" s="5">
        <v>2158000</v>
      </c>
      <c r="C441" s="11" t="s">
        <v>434</v>
      </c>
      <c r="D441" s="7">
        <v>-656589717</v>
      </c>
      <c r="E441" s="7">
        <v>1171065189</v>
      </c>
      <c r="F441" s="7">
        <v>1287658260</v>
      </c>
      <c r="G441" s="8">
        <f t="shared" si="12"/>
        <v>-116593071</v>
      </c>
      <c r="H441" s="9">
        <f t="shared" si="13"/>
        <v>-773182788</v>
      </c>
    </row>
    <row r="442" spans="1:8" ht="16" x14ac:dyDescent="0.2">
      <c r="A442" s="10">
        <v>1500200</v>
      </c>
      <c r="B442" s="5">
        <v>5620124</v>
      </c>
      <c r="C442" s="11" t="s">
        <v>435</v>
      </c>
      <c r="D442" s="7">
        <v>0</v>
      </c>
      <c r="E442" s="7">
        <v>0</v>
      </c>
      <c r="F442" s="7">
        <v>0</v>
      </c>
      <c r="G442" s="8">
        <f t="shared" si="12"/>
        <v>0</v>
      </c>
      <c r="H442" s="9">
        <f t="shared" si="13"/>
        <v>0</v>
      </c>
    </row>
    <row r="443" spans="1:8" ht="16" x14ac:dyDescent="0.2">
      <c r="A443" s="10">
        <v>1516400</v>
      </c>
      <c r="B443" s="5">
        <v>5620125</v>
      </c>
      <c r="C443" s="11" t="s">
        <v>436</v>
      </c>
      <c r="D443" s="7">
        <v>0</v>
      </c>
      <c r="E443" s="7">
        <v>0</v>
      </c>
      <c r="F443" s="7">
        <v>0</v>
      </c>
      <c r="G443" s="8">
        <f t="shared" si="12"/>
        <v>0</v>
      </c>
      <c r="H443" s="9">
        <f t="shared" si="13"/>
        <v>0</v>
      </c>
    </row>
    <row r="444" spans="1:8" ht="16" x14ac:dyDescent="0.2">
      <c r="A444" s="10">
        <v>1530000</v>
      </c>
      <c r="B444" s="5">
        <v>4801000</v>
      </c>
      <c r="C444" s="11" t="s">
        <v>437</v>
      </c>
      <c r="D444" s="7">
        <v>107953175.34000003</v>
      </c>
      <c r="E444" s="7">
        <v>1245545767</v>
      </c>
      <c r="F444" s="7">
        <v>1240297962.2</v>
      </c>
      <c r="G444" s="8">
        <f t="shared" si="12"/>
        <v>5247804.7999999523</v>
      </c>
      <c r="H444" s="9">
        <f t="shared" si="13"/>
        <v>113200980.13999999</v>
      </c>
    </row>
    <row r="445" spans="1:8" ht="16" x14ac:dyDescent="0.2">
      <c r="A445" s="10">
        <v>1530100</v>
      </c>
      <c r="B445" s="5">
        <v>4700000</v>
      </c>
      <c r="C445" s="11" t="s">
        <v>438</v>
      </c>
      <c r="D445" s="7">
        <v>0</v>
      </c>
      <c r="E445" s="7">
        <v>0</v>
      </c>
      <c r="F445" s="7">
        <v>0</v>
      </c>
      <c r="G445" s="8">
        <f t="shared" si="12"/>
        <v>0</v>
      </c>
      <c r="H445" s="9">
        <f t="shared" si="13"/>
        <v>0</v>
      </c>
    </row>
    <row r="446" spans="1:8" ht="16" x14ac:dyDescent="0.2">
      <c r="A446" s="10">
        <v>1530200</v>
      </c>
      <c r="B446" s="5">
        <v>4701000</v>
      </c>
      <c r="C446" s="11" t="s">
        <v>439</v>
      </c>
      <c r="D446" s="7">
        <v>0</v>
      </c>
      <c r="E446" s="7">
        <v>0</v>
      </c>
      <c r="F446" s="7">
        <v>0</v>
      </c>
      <c r="G446" s="8">
        <f t="shared" si="12"/>
        <v>0</v>
      </c>
      <c r="H446" s="9">
        <f t="shared" si="13"/>
        <v>0</v>
      </c>
    </row>
    <row r="447" spans="1:8" ht="16" x14ac:dyDescent="0.2">
      <c r="A447" s="10">
        <v>1530250</v>
      </c>
      <c r="B447" s="5">
        <v>4805000</v>
      </c>
      <c r="C447" s="11" t="s">
        <v>440</v>
      </c>
      <c r="D447" s="7">
        <v>778770</v>
      </c>
      <c r="E447" s="7">
        <v>0</v>
      </c>
      <c r="F447" s="7">
        <v>0</v>
      </c>
      <c r="G447" s="8">
        <f t="shared" si="12"/>
        <v>0</v>
      </c>
      <c r="H447" s="9">
        <f t="shared" si="13"/>
        <v>778770</v>
      </c>
    </row>
    <row r="448" spans="1:8" ht="16" x14ac:dyDescent="0.2">
      <c r="A448" s="10">
        <v>1530300</v>
      </c>
      <c r="B448" s="5">
        <v>2189000</v>
      </c>
      <c r="C448" s="11" t="s">
        <v>441</v>
      </c>
      <c r="D448" s="7">
        <v>0</v>
      </c>
      <c r="E448" s="7">
        <v>0</v>
      </c>
      <c r="F448" s="7">
        <v>0</v>
      </c>
      <c r="G448" s="8">
        <f t="shared" si="12"/>
        <v>0</v>
      </c>
      <c r="H448" s="9">
        <f t="shared" si="13"/>
        <v>0</v>
      </c>
    </row>
    <row r="449" spans="1:8" ht="16" x14ac:dyDescent="0.2">
      <c r="A449" s="10">
        <v>1530600</v>
      </c>
      <c r="B449" s="5">
        <v>4460000</v>
      </c>
      <c r="C449" s="11" t="s">
        <v>442</v>
      </c>
      <c r="D449" s="7">
        <v>0</v>
      </c>
      <c r="E449" s="7">
        <v>0</v>
      </c>
      <c r="F449" s="7">
        <v>0</v>
      </c>
      <c r="G449" s="8">
        <f t="shared" si="12"/>
        <v>0</v>
      </c>
      <c r="H449" s="9">
        <f t="shared" si="13"/>
        <v>0</v>
      </c>
    </row>
    <row r="450" spans="1:8" ht="16" x14ac:dyDescent="0.2">
      <c r="A450" s="10">
        <v>1530601</v>
      </c>
      <c r="B450" s="5">
        <v>4461000</v>
      </c>
      <c r="C450" s="11" t="s">
        <v>443</v>
      </c>
      <c r="D450" s="7">
        <v>0</v>
      </c>
      <c r="E450" s="7">
        <v>0</v>
      </c>
      <c r="F450" s="7">
        <v>0</v>
      </c>
      <c r="G450" s="8">
        <f t="shared" si="12"/>
        <v>0</v>
      </c>
      <c r="H450" s="9">
        <f t="shared" si="13"/>
        <v>0</v>
      </c>
    </row>
    <row r="451" spans="1:8" ht="16" x14ac:dyDescent="0.2">
      <c r="A451" s="10">
        <v>1530602</v>
      </c>
      <c r="B451" s="5">
        <v>4462000</v>
      </c>
      <c r="C451" s="11" t="s">
        <v>444</v>
      </c>
      <c r="D451" s="7">
        <v>0</v>
      </c>
      <c r="E451" s="7">
        <v>0</v>
      </c>
      <c r="F451" s="7">
        <v>0</v>
      </c>
      <c r="G451" s="8">
        <f t="shared" si="12"/>
        <v>0</v>
      </c>
      <c r="H451" s="9">
        <f t="shared" si="13"/>
        <v>0</v>
      </c>
    </row>
    <row r="452" spans="1:8" ht="16" x14ac:dyDescent="0.2">
      <c r="A452" s="10">
        <v>1530603</v>
      </c>
      <c r="B452" s="5">
        <v>4463000</v>
      </c>
      <c r="C452" s="11" t="s">
        <v>445</v>
      </c>
      <c r="D452" s="7">
        <v>0</v>
      </c>
      <c r="E452" s="7">
        <v>0</v>
      </c>
      <c r="F452" s="7">
        <v>0</v>
      </c>
      <c r="G452" s="8">
        <f t="shared" si="12"/>
        <v>0</v>
      </c>
      <c r="H452" s="9">
        <f t="shared" si="13"/>
        <v>0</v>
      </c>
    </row>
    <row r="453" spans="1:8" ht="16" x14ac:dyDescent="0.2">
      <c r="A453" s="10">
        <v>1530700</v>
      </c>
      <c r="B453" s="5">
        <v>5620133</v>
      </c>
      <c r="C453" s="11" t="s">
        <v>446</v>
      </c>
      <c r="D453" s="7">
        <v>0</v>
      </c>
      <c r="E453" s="7">
        <v>0</v>
      </c>
      <c r="F453" s="7">
        <v>0</v>
      </c>
      <c r="G453" s="8">
        <f t="shared" si="12"/>
        <v>0</v>
      </c>
      <c r="H453" s="9">
        <f t="shared" si="13"/>
        <v>0</v>
      </c>
    </row>
    <row r="454" spans="1:8" ht="16" x14ac:dyDescent="0.2">
      <c r="A454" s="10">
        <v>1530800</v>
      </c>
      <c r="B454" s="5">
        <v>0</v>
      </c>
      <c r="C454" s="11" t="s">
        <v>447</v>
      </c>
      <c r="D454" s="7">
        <v>0</v>
      </c>
      <c r="E454" s="7">
        <v>0</v>
      </c>
      <c r="F454" s="7">
        <v>0</v>
      </c>
      <c r="G454" s="8">
        <f t="shared" si="12"/>
        <v>0</v>
      </c>
      <c r="H454" s="9">
        <f t="shared" si="13"/>
        <v>0</v>
      </c>
    </row>
    <row r="455" spans="1:8" ht="16" x14ac:dyDescent="0.2">
      <c r="A455" s="10">
        <v>1530900</v>
      </c>
      <c r="B455" s="5">
        <v>4750900</v>
      </c>
      <c r="C455" s="11" t="s">
        <v>448</v>
      </c>
      <c r="D455" s="7">
        <v>0</v>
      </c>
      <c r="E455" s="7">
        <v>29186230</v>
      </c>
      <c r="F455" s="7">
        <v>4192642</v>
      </c>
      <c r="G455" s="8">
        <f t="shared" si="12"/>
        <v>24993588</v>
      </c>
      <c r="H455" s="9">
        <f t="shared" si="13"/>
        <v>24993588</v>
      </c>
    </row>
    <row r="456" spans="1:8" ht="16" x14ac:dyDescent="0.2">
      <c r="A456" s="10">
        <v>1536000</v>
      </c>
      <c r="B456" s="5">
        <v>4130000</v>
      </c>
      <c r="C456" s="11" t="s">
        <v>449</v>
      </c>
      <c r="D456" s="7">
        <v>0</v>
      </c>
      <c r="E456" s="7">
        <v>0</v>
      </c>
      <c r="F456" s="7">
        <v>0</v>
      </c>
      <c r="G456" s="8">
        <f t="shared" si="12"/>
        <v>0</v>
      </c>
      <c r="H456" s="9">
        <f t="shared" si="13"/>
        <v>0</v>
      </c>
    </row>
    <row r="457" spans="1:8" ht="16" x14ac:dyDescent="0.2">
      <c r="A457" s="10">
        <v>1540100</v>
      </c>
      <c r="B457" s="5">
        <v>5620137</v>
      </c>
      <c r="C457" s="11" t="s">
        <v>450</v>
      </c>
      <c r="D457" s="7">
        <v>0</v>
      </c>
      <c r="E457" s="7">
        <v>0</v>
      </c>
      <c r="F457" s="7">
        <v>0</v>
      </c>
      <c r="G457" s="8">
        <f t="shared" si="12"/>
        <v>0</v>
      </c>
      <c r="H457" s="9">
        <f t="shared" si="13"/>
        <v>0</v>
      </c>
    </row>
    <row r="458" spans="1:8" ht="16" x14ac:dyDescent="0.2">
      <c r="A458" s="10">
        <v>1540300</v>
      </c>
      <c r="B458" s="5">
        <v>5620138</v>
      </c>
      <c r="C458" s="11" t="s">
        <v>451</v>
      </c>
      <c r="D458" s="7">
        <v>0</v>
      </c>
      <c r="E458" s="7">
        <v>0</v>
      </c>
      <c r="F458" s="7">
        <v>0</v>
      </c>
      <c r="G458" s="8">
        <f t="shared" si="12"/>
        <v>0</v>
      </c>
      <c r="H458" s="9">
        <f t="shared" si="13"/>
        <v>0</v>
      </c>
    </row>
    <row r="459" spans="1:8" ht="16" x14ac:dyDescent="0.2">
      <c r="A459" s="10">
        <v>1540500</v>
      </c>
      <c r="B459" s="5">
        <v>5620139</v>
      </c>
      <c r="C459" s="11" t="s">
        <v>452</v>
      </c>
      <c r="D459" s="7">
        <v>0</v>
      </c>
      <c r="E459" s="7">
        <v>0</v>
      </c>
      <c r="F459" s="7">
        <v>0</v>
      </c>
      <c r="G459" s="8">
        <f t="shared" si="12"/>
        <v>0</v>
      </c>
      <c r="H459" s="9">
        <f t="shared" si="13"/>
        <v>0</v>
      </c>
    </row>
    <row r="460" spans="1:8" ht="16" x14ac:dyDescent="0.2">
      <c r="A460" s="10">
        <v>1540600</v>
      </c>
      <c r="B460" s="5">
        <v>5620140</v>
      </c>
      <c r="C460" s="11" t="s">
        <v>453</v>
      </c>
      <c r="D460" s="7">
        <v>0</v>
      </c>
      <c r="E460" s="7">
        <v>0</v>
      </c>
      <c r="F460" s="7">
        <v>0</v>
      </c>
      <c r="G460" s="8">
        <f t="shared" si="12"/>
        <v>0</v>
      </c>
      <c r="H460" s="9">
        <f t="shared" si="13"/>
        <v>0</v>
      </c>
    </row>
    <row r="461" spans="1:8" ht="16" x14ac:dyDescent="0.2">
      <c r="A461" s="10">
        <v>1540700</v>
      </c>
      <c r="B461" s="5">
        <v>6327000</v>
      </c>
      <c r="C461" s="11" t="s">
        <v>454</v>
      </c>
      <c r="D461" s="7">
        <v>0</v>
      </c>
      <c r="E461" s="7">
        <v>0</v>
      </c>
      <c r="F461" s="7">
        <v>0</v>
      </c>
      <c r="G461" s="8">
        <f t="shared" si="12"/>
        <v>0</v>
      </c>
      <c r="H461" s="9">
        <f t="shared" si="13"/>
        <v>0</v>
      </c>
    </row>
    <row r="462" spans="1:8" ht="16" x14ac:dyDescent="0.2">
      <c r="A462" s="10">
        <v>1540800</v>
      </c>
      <c r="B462" s="5">
        <v>5620142</v>
      </c>
      <c r="C462" s="11" t="s">
        <v>455</v>
      </c>
      <c r="D462" s="7">
        <v>0</v>
      </c>
      <c r="E462" s="7">
        <v>0</v>
      </c>
      <c r="F462" s="7">
        <v>0</v>
      </c>
      <c r="G462" s="8">
        <f t="shared" si="12"/>
        <v>0</v>
      </c>
      <c r="H462" s="9">
        <f t="shared" si="13"/>
        <v>0</v>
      </c>
    </row>
    <row r="463" spans="1:8" ht="16" x14ac:dyDescent="0.2">
      <c r="A463" s="10">
        <v>1546000</v>
      </c>
      <c r="B463" s="5">
        <v>5620143</v>
      </c>
      <c r="C463" s="11" t="s">
        <v>456</v>
      </c>
      <c r="D463" s="7">
        <v>0</v>
      </c>
      <c r="E463" s="7">
        <v>0</v>
      </c>
      <c r="F463" s="7">
        <v>0</v>
      </c>
      <c r="G463" s="8">
        <f t="shared" si="12"/>
        <v>0</v>
      </c>
      <c r="H463" s="9">
        <f t="shared" si="13"/>
        <v>0</v>
      </c>
    </row>
    <row r="464" spans="1:8" ht="16" x14ac:dyDescent="0.2">
      <c r="A464" s="10">
        <v>1550100</v>
      </c>
      <c r="B464" s="5">
        <v>2008010</v>
      </c>
      <c r="C464" s="11" t="s">
        <v>457</v>
      </c>
      <c r="D464" s="7">
        <v>0</v>
      </c>
      <c r="E464" s="7">
        <v>0</v>
      </c>
      <c r="F464" s="7">
        <v>0</v>
      </c>
      <c r="G464" s="8">
        <f t="shared" si="12"/>
        <v>0</v>
      </c>
      <c r="H464" s="9">
        <f t="shared" si="13"/>
        <v>0</v>
      </c>
    </row>
    <row r="465" spans="1:8" ht="16" x14ac:dyDescent="0.2">
      <c r="A465" s="10">
        <v>1550200</v>
      </c>
      <c r="B465" s="5">
        <v>2000010</v>
      </c>
      <c r="C465" s="11" t="s">
        <v>458</v>
      </c>
      <c r="D465" s="7">
        <v>0</v>
      </c>
      <c r="E465" s="7">
        <v>0</v>
      </c>
      <c r="F465" s="7">
        <v>0</v>
      </c>
      <c r="G465" s="8">
        <f t="shared" si="12"/>
        <v>0</v>
      </c>
      <c r="H465" s="9">
        <f t="shared" si="13"/>
        <v>0</v>
      </c>
    </row>
    <row r="466" spans="1:8" ht="16" x14ac:dyDescent="0.2">
      <c r="A466" s="10">
        <v>1560100</v>
      </c>
      <c r="B466" s="5">
        <v>4130300</v>
      </c>
      <c r="C466" s="11" t="s">
        <v>459</v>
      </c>
      <c r="D466" s="7">
        <v>-395340683.21999943</v>
      </c>
      <c r="E466" s="7">
        <v>2527651821.6100001</v>
      </c>
      <c r="F466" s="7">
        <v>2452984220.8499999</v>
      </c>
      <c r="G466" s="8">
        <f t="shared" si="12"/>
        <v>74667600.760000229</v>
      </c>
      <c r="H466" s="9">
        <f t="shared" si="13"/>
        <v>-320673082.4599992</v>
      </c>
    </row>
    <row r="467" spans="1:8" ht="16" x14ac:dyDescent="0.2">
      <c r="A467" s="10">
        <v>1560200</v>
      </c>
      <c r="B467" s="5">
        <v>4130400</v>
      </c>
      <c r="C467" s="11" t="s">
        <v>460</v>
      </c>
      <c r="D467" s="7">
        <v>-1752973</v>
      </c>
      <c r="E467" s="7">
        <v>0</v>
      </c>
      <c r="F467" s="7">
        <v>7000000</v>
      </c>
      <c r="G467" s="8">
        <f t="shared" si="12"/>
        <v>-7000000</v>
      </c>
      <c r="H467" s="9">
        <f t="shared" si="13"/>
        <v>-8752973</v>
      </c>
    </row>
    <row r="468" spans="1:8" ht="16" x14ac:dyDescent="0.2">
      <c r="A468" s="10">
        <v>1561000</v>
      </c>
      <c r="B468" s="5">
        <v>4680005</v>
      </c>
      <c r="C468" s="11" t="s">
        <v>461</v>
      </c>
      <c r="D468" s="7">
        <v>0</v>
      </c>
      <c r="E468" s="7">
        <v>0</v>
      </c>
      <c r="F468" s="7">
        <v>0</v>
      </c>
      <c r="G468" s="8">
        <f t="shared" si="12"/>
        <v>0</v>
      </c>
      <c r="H468" s="9">
        <f t="shared" si="13"/>
        <v>0</v>
      </c>
    </row>
    <row r="469" spans="1:8" ht="16" x14ac:dyDescent="0.2">
      <c r="A469" s="10">
        <v>1565100</v>
      </c>
      <c r="B469" s="5">
        <v>4900000</v>
      </c>
      <c r="C469" s="11" t="s">
        <v>454</v>
      </c>
      <c r="D469" s="7">
        <v>-2606</v>
      </c>
      <c r="E469" s="7">
        <v>0</v>
      </c>
      <c r="F469" s="7">
        <v>1233</v>
      </c>
      <c r="G469" s="8">
        <f t="shared" si="12"/>
        <v>-1233</v>
      </c>
      <c r="H469" s="9">
        <f t="shared" si="13"/>
        <v>-3839</v>
      </c>
    </row>
    <row r="470" spans="1:8" ht="16" x14ac:dyDescent="0.2">
      <c r="A470" s="10">
        <v>1580100</v>
      </c>
      <c r="B470" s="5">
        <v>4680008</v>
      </c>
      <c r="C470" s="11" t="s">
        <v>462</v>
      </c>
      <c r="D470" s="7">
        <v>0</v>
      </c>
      <c r="E470" s="7">
        <v>0</v>
      </c>
      <c r="F470" s="7">
        <v>0</v>
      </c>
      <c r="G470" s="8">
        <f t="shared" si="12"/>
        <v>0</v>
      </c>
      <c r="H470" s="9">
        <f t="shared" si="13"/>
        <v>0</v>
      </c>
    </row>
    <row r="471" spans="1:8" ht="16" x14ac:dyDescent="0.2">
      <c r="A471" s="10">
        <v>1580200</v>
      </c>
      <c r="B471" s="5">
        <v>4680009</v>
      </c>
      <c r="C471" s="11" t="s">
        <v>463</v>
      </c>
      <c r="D471" s="7">
        <v>0</v>
      </c>
      <c r="E471" s="7">
        <v>0</v>
      </c>
      <c r="F471" s="7">
        <v>0</v>
      </c>
      <c r="G471" s="8">
        <f t="shared" si="12"/>
        <v>0</v>
      </c>
      <c r="H471" s="9">
        <f t="shared" si="13"/>
        <v>0</v>
      </c>
    </row>
    <row r="472" spans="1:8" ht="16" x14ac:dyDescent="0.2">
      <c r="A472" s="10">
        <v>1580300</v>
      </c>
      <c r="B472" s="5">
        <v>4201000</v>
      </c>
      <c r="C472" s="11" t="s">
        <v>464</v>
      </c>
      <c r="D472" s="7">
        <v>0</v>
      </c>
      <c r="E472" s="7">
        <v>0</v>
      </c>
      <c r="F472" s="7">
        <v>0</v>
      </c>
      <c r="G472" s="8">
        <f t="shared" si="12"/>
        <v>0</v>
      </c>
      <c r="H472" s="9">
        <f t="shared" si="13"/>
        <v>0</v>
      </c>
    </row>
    <row r="473" spans="1:8" ht="16" x14ac:dyDescent="0.2">
      <c r="A473" s="10">
        <v>1580400</v>
      </c>
      <c r="B473" s="5">
        <v>2600000</v>
      </c>
      <c r="C473" s="11" t="s">
        <v>465</v>
      </c>
      <c r="D473" s="7">
        <v>39853353</v>
      </c>
      <c r="E473" s="7">
        <v>900000</v>
      </c>
      <c r="F473" s="7">
        <v>0</v>
      </c>
      <c r="G473" s="8">
        <f t="shared" si="12"/>
        <v>900000</v>
      </c>
      <c r="H473" s="9">
        <f t="shared" si="13"/>
        <v>40753353</v>
      </c>
    </row>
    <row r="474" spans="1:8" ht="16" x14ac:dyDescent="0.2">
      <c r="A474" s="10">
        <v>1580500</v>
      </c>
      <c r="B474" s="5">
        <v>2601000</v>
      </c>
      <c r="C474" s="11" t="s">
        <v>466</v>
      </c>
      <c r="D474" s="7">
        <v>1000000</v>
      </c>
      <c r="E474" s="7">
        <v>0</v>
      </c>
      <c r="F474" s="7">
        <v>0</v>
      </c>
      <c r="G474" s="8">
        <f t="shared" si="12"/>
        <v>0</v>
      </c>
      <c r="H474" s="9">
        <f t="shared" si="13"/>
        <v>1000000</v>
      </c>
    </row>
    <row r="475" spans="1:8" ht="16" x14ac:dyDescent="0.2">
      <c r="A475" s="10">
        <v>1580600</v>
      </c>
      <c r="B475" s="5">
        <v>2602000</v>
      </c>
      <c r="C475" s="11" t="s">
        <v>467</v>
      </c>
      <c r="D475" s="7">
        <v>1000000</v>
      </c>
      <c r="E475" s="7">
        <v>0</v>
      </c>
      <c r="F475" s="7">
        <v>0</v>
      </c>
      <c r="G475" s="8">
        <f t="shared" si="12"/>
        <v>0</v>
      </c>
      <c r="H475" s="9">
        <f t="shared" si="13"/>
        <v>1000000</v>
      </c>
    </row>
    <row r="476" spans="1:8" ht="16" x14ac:dyDescent="0.2">
      <c r="A476" s="10">
        <v>1581000</v>
      </c>
      <c r="B476" s="5">
        <v>4680239</v>
      </c>
      <c r="C476" s="11" t="s">
        <v>468</v>
      </c>
      <c r="D476" s="7">
        <v>0</v>
      </c>
      <c r="E476" s="7">
        <v>0</v>
      </c>
      <c r="F476" s="7">
        <v>0</v>
      </c>
      <c r="G476" s="8">
        <f t="shared" si="12"/>
        <v>0</v>
      </c>
      <c r="H476" s="9">
        <f t="shared" si="13"/>
        <v>0</v>
      </c>
    </row>
    <row r="477" spans="1:8" ht="16" x14ac:dyDescent="0.2">
      <c r="A477" s="10">
        <v>1600100</v>
      </c>
      <c r="B477" s="5">
        <v>4360150</v>
      </c>
      <c r="C477" s="11" t="s">
        <v>469</v>
      </c>
      <c r="D477" s="7">
        <v>0</v>
      </c>
      <c r="E477" s="7">
        <v>0</v>
      </c>
      <c r="F477" s="7">
        <v>0</v>
      </c>
      <c r="G477" s="8">
        <f t="shared" si="12"/>
        <v>0</v>
      </c>
      <c r="H477" s="9">
        <f t="shared" si="13"/>
        <v>0</v>
      </c>
    </row>
    <row r="478" spans="1:8" ht="16" x14ac:dyDescent="0.2">
      <c r="A478" s="10">
        <v>1600200</v>
      </c>
      <c r="B478" s="5">
        <v>4680012</v>
      </c>
      <c r="C478" s="11" t="s">
        <v>470</v>
      </c>
      <c r="D478" s="7">
        <v>0</v>
      </c>
      <c r="E478" s="7">
        <v>0</v>
      </c>
      <c r="F478" s="7">
        <v>0</v>
      </c>
      <c r="G478" s="8">
        <f t="shared" si="12"/>
        <v>0</v>
      </c>
      <c r="H478" s="9">
        <f t="shared" si="13"/>
        <v>0</v>
      </c>
    </row>
    <row r="479" spans="1:8" ht="16" x14ac:dyDescent="0.2">
      <c r="A479" s="10">
        <v>1600300</v>
      </c>
      <c r="B479" s="5">
        <v>4680013</v>
      </c>
      <c r="C479" s="11" t="s">
        <v>471</v>
      </c>
      <c r="D479" s="7">
        <v>0</v>
      </c>
      <c r="E479" s="7">
        <v>0</v>
      </c>
      <c r="F479" s="7">
        <v>0</v>
      </c>
      <c r="G479" s="8">
        <f t="shared" si="12"/>
        <v>0</v>
      </c>
      <c r="H479" s="9">
        <f t="shared" si="13"/>
        <v>0</v>
      </c>
    </row>
    <row r="480" spans="1:8" ht="16" x14ac:dyDescent="0.2">
      <c r="A480" s="10">
        <v>1600700</v>
      </c>
      <c r="B480" s="5">
        <v>4680014</v>
      </c>
      <c r="C480" s="11" t="s">
        <v>472</v>
      </c>
      <c r="D480" s="7">
        <v>0</v>
      </c>
      <c r="E480" s="7">
        <v>0</v>
      </c>
      <c r="F480" s="7">
        <v>0</v>
      </c>
      <c r="G480" s="8">
        <f t="shared" si="12"/>
        <v>0</v>
      </c>
      <c r="H480" s="9">
        <f t="shared" si="13"/>
        <v>0</v>
      </c>
    </row>
    <row r="481" spans="1:8" ht="16" x14ac:dyDescent="0.2">
      <c r="A481" s="10">
        <v>1600800</v>
      </c>
      <c r="B481" s="5">
        <v>4680015</v>
      </c>
      <c r="C481" s="11" t="s">
        <v>473</v>
      </c>
      <c r="D481" s="7">
        <v>0</v>
      </c>
      <c r="E481" s="7">
        <v>0</v>
      </c>
      <c r="F481" s="7">
        <v>0</v>
      </c>
      <c r="G481" s="8">
        <f t="shared" si="12"/>
        <v>0</v>
      </c>
      <c r="H481" s="9">
        <f t="shared" si="13"/>
        <v>0</v>
      </c>
    </row>
    <row r="482" spans="1:8" ht="16" x14ac:dyDescent="0.2">
      <c r="A482" s="10">
        <v>1601000</v>
      </c>
      <c r="B482" s="5">
        <v>4680016</v>
      </c>
      <c r="C482" s="11" t="s">
        <v>474</v>
      </c>
      <c r="D482" s="7">
        <v>0</v>
      </c>
      <c r="E482" s="7">
        <v>0</v>
      </c>
      <c r="F482" s="7">
        <v>0</v>
      </c>
      <c r="G482" s="8">
        <f t="shared" ref="G482:G545" si="14">E482-F482</f>
        <v>0</v>
      </c>
      <c r="H482" s="9">
        <f t="shared" ref="H482:H545" si="15">D482+G482</f>
        <v>0</v>
      </c>
    </row>
    <row r="483" spans="1:8" ht="16" x14ac:dyDescent="0.2">
      <c r="A483" s="10">
        <v>1610100</v>
      </c>
      <c r="B483" s="5">
        <v>4680017</v>
      </c>
      <c r="C483" s="11" t="s">
        <v>475</v>
      </c>
      <c r="D483" s="7">
        <v>0</v>
      </c>
      <c r="E483" s="7">
        <v>0</v>
      </c>
      <c r="F483" s="7">
        <v>0</v>
      </c>
      <c r="G483" s="8">
        <f t="shared" si="14"/>
        <v>0</v>
      </c>
      <c r="H483" s="9">
        <f t="shared" si="15"/>
        <v>0</v>
      </c>
    </row>
    <row r="484" spans="1:8" ht="16" x14ac:dyDescent="0.2">
      <c r="A484" s="10">
        <v>1610700</v>
      </c>
      <c r="B484" s="5">
        <v>4680018</v>
      </c>
      <c r="C484" s="11" t="s">
        <v>476</v>
      </c>
      <c r="D484" s="7">
        <v>0</v>
      </c>
      <c r="E484" s="7">
        <v>0</v>
      </c>
      <c r="F484" s="7">
        <v>0</v>
      </c>
      <c r="G484" s="8">
        <f t="shared" si="14"/>
        <v>0</v>
      </c>
      <c r="H484" s="9">
        <f t="shared" si="15"/>
        <v>0</v>
      </c>
    </row>
    <row r="485" spans="1:8" ht="16" x14ac:dyDescent="0.2">
      <c r="A485" s="10">
        <v>1610800</v>
      </c>
      <c r="B485" s="5">
        <v>4680019</v>
      </c>
      <c r="C485" s="11" t="s">
        <v>477</v>
      </c>
      <c r="D485" s="7">
        <v>0</v>
      </c>
      <c r="E485" s="7">
        <v>0</v>
      </c>
      <c r="F485" s="7">
        <v>0</v>
      </c>
      <c r="G485" s="8">
        <f t="shared" si="14"/>
        <v>0</v>
      </c>
      <c r="H485" s="9">
        <f t="shared" si="15"/>
        <v>0</v>
      </c>
    </row>
    <row r="486" spans="1:8" ht="16" x14ac:dyDescent="0.2">
      <c r="A486" s="10">
        <v>1611000</v>
      </c>
      <c r="B486" s="5">
        <v>4680020</v>
      </c>
      <c r="C486" s="11" t="s">
        <v>478</v>
      </c>
      <c r="D486" s="7">
        <v>0</v>
      </c>
      <c r="E486" s="7">
        <v>0</v>
      </c>
      <c r="F486" s="7">
        <v>0</v>
      </c>
      <c r="G486" s="8">
        <f t="shared" si="14"/>
        <v>0</v>
      </c>
      <c r="H486" s="9">
        <f t="shared" si="15"/>
        <v>0</v>
      </c>
    </row>
    <row r="487" spans="1:8" ht="16" x14ac:dyDescent="0.2">
      <c r="A487" s="10">
        <v>1613200</v>
      </c>
      <c r="B487" s="5">
        <v>4680021</v>
      </c>
      <c r="C487" s="11" t="s">
        <v>479</v>
      </c>
      <c r="D487" s="7">
        <v>0</v>
      </c>
      <c r="E487" s="7">
        <v>0</v>
      </c>
      <c r="F487" s="7">
        <v>0</v>
      </c>
      <c r="G487" s="8">
        <f t="shared" si="14"/>
        <v>0</v>
      </c>
      <c r="H487" s="9">
        <f t="shared" si="15"/>
        <v>0</v>
      </c>
    </row>
    <row r="488" spans="1:8" ht="16" x14ac:dyDescent="0.2">
      <c r="A488" s="10">
        <v>1613300</v>
      </c>
      <c r="B488" s="5">
        <v>4680022</v>
      </c>
      <c r="C488" s="11" t="s">
        <v>480</v>
      </c>
      <c r="D488" s="7">
        <v>0</v>
      </c>
      <c r="E488" s="7">
        <v>0</v>
      </c>
      <c r="F488" s="7">
        <v>0</v>
      </c>
      <c r="G488" s="8">
        <f t="shared" si="14"/>
        <v>0</v>
      </c>
      <c r="H488" s="9">
        <f t="shared" si="15"/>
        <v>0</v>
      </c>
    </row>
    <row r="489" spans="1:8" ht="16" x14ac:dyDescent="0.2">
      <c r="A489" s="10">
        <v>1615200</v>
      </c>
      <c r="B489" s="5">
        <v>4680023</v>
      </c>
      <c r="C489" s="11" t="s">
        <v>481</v>
      </c>
      <c r="D489" s="7">
        <v>0</v>
      </c>
      <c r="E489" s="7">
        <v>0</v>
      </c>
      <c r="F489" s="7">
        <v>0</v>
      </c>
      <c r="G489" s="8">
        <f t="shared" si="14"/>
        <v>0</v>
      </c>
      <c r="H489" s="9">
        <f t="shared" si="15"/>
        <v>0</v>
      </c>
    </row>
    <row r="490" spans="1:8" ht="16" x14ac:dyDescent="0.2">
      <c r="A490" s="10">
        <v>1615600</v>
      </c>
      <c r="B490" s="5">
        <v>4680024</v>
      </c>
      <c r="C490" s="11" t="s">
        <v>482</v>
      </c>
      <c r="D490" s="7">
        <v>0</v>
      </c>
      <c r="E490" s="7">
        <v>0</v>
      </c>
      <c r="F490" s="7">
        <v>0</v>
      </c>
      <c r="G490" s="8">
        <f t="shared" si="14"/>
        <v>0</v>
      </c>
      <c r="H490" s="9">
        <f t="shared" si="15"/>
        <v>0</v>
      </c>
    </row>
    <row r="491" spans="1:8" ht="16" x14ac:dyDescent="0.2">
      <c r="A491" s="10">
        <v>1809700</v>
      </c>
      <c r="B491" s="5">
        <v>4680025</v>
      </c>
      <c r="C491" s="11" t="s">
        <v>462</v>
      </c>
      <c r="D491" s="7">
        <v>0</v>
      </c>
      <c r="E491" s="7">
        <v>0</v>
      </c>
      <c r="F491" s="7">
        <v>0</v>
      </c>
      <c r="G491" s="8">
        <f t="shared" si="14"/>
        <v>0</v>
      </c>
      <c r="H491" s="9">
        <f t="shared" si="15"/>
        <v>0</v>
      </c>
    </row>
    <row r="492" spans="1:8" ht="16" x14ac:dyDescent="0.2">
      <c r="A492" s="10">
        <v>1812000</v>
      </c>
      <c r="B492" s="5">
        <v>5620114</v>
      </c>
      <c r="C492" s="11" t="s">
        <v>483</v>
      </c>
      <c r="D492" s="7">
        <v>0</v>
      </c>
      <c r="E492" s="7">
        <v>0</v>
      </c>
      <c r="F492" s="7">
        <v>0</v>
      </c>
      <c r="G492" s="8">
        <f t="shared" si="14"/>
        <v>0</v>
      </c>
      <c r="H492" s="9">
        <f t="shared" si="15"/>
        <v>0</v>
      </c>
    </row>
    <row r="493" spans="1:8" ht="16" x14ac:dyDescent="0.2">
      <c r="A493" s="10">
        <v>1814100</v>
      </c>
      <c r="B493" s="5">
        <v>5620115</v>
      </c>
      <c r="C493" s="11" t="s">
        <v>484</v>
      </c>
      <c r="D493" s="7">
        <v>24822221</v>
      </c>
      <c r="E493" s="7">
        <v>20203700</v>
      </c>
      <c r="F493" s="7">
        <v>801229</v>
      </c>
      <c r="G493" s="8">
        <f t="shared" si="14"/>
        <v>19402471</v>
      </c>
      <c r="H493" s="9">
        <f t="shared" si="15"/>
        <v>44224692</v>
      </c>
    </row>
    <row r="494" spans="1:8" ht="16" x14ac:dyDescent="0.2">
      <c r="A494" s="10">
        <v>1814200</v>
      </c>
      <c r="B494" s="5">
        <v>5620116</v>
      </c>
      <c r="C494" s="11" t="s">
        <v>485</v>
      </c>
      <c r="D494" s="7">
        <v>19322849</v>
      </c>
      <c r="E494" s="7">
        <v>8859235</v>
      </c>
      <c r="F494" s="7">
        <v>0</v>
      </c>
      <c r="G494" s="8">
        <f t="shared" si="14"/>
        <v>8859235</v>
      </c>
      <c r="H494" s="9">
        <f t="shared" si="15"/>
        <v>28182084</v>
      </c>
    </row>
    <row r="495" spans="1:8" ht="16" x14ac:dyDescent="0.2">
      <c r="A495" s="10">
        <v>1814300</v>
      </c>
      <c r="B495" s="5">
        <v>5620117</v>
      </c>
      <c r="C495" s="11" t="s">
        <v>486</v>
      </c>
      <c r="D495" s="7">
        <v>0</v>
      </c>
      <c r="E495" s="7">
        <v>0</v>
      </c>
      <c r="F495" s="7">
        <v>0</v>
      </c>
      <c r="G495" s="8">
        <f t="shared" si="14"/>
        <v>0</v>
      </c>
      <c r="H495" s="9">
        <f t="shared" si="15"/>
        <v>0</v>
      </c>
    </row>
    <row r="496" spans="1:8" ht="16" x14ac:dyDescent="0.2">
      <c r="A496" s="10">
        <v>1814400</v>
      </c>
      <c r="B496" s="5">
        <v>5260144</v>
      </c>
      <c r="C496" s="11" t="s">
        <v>487</v>
      </c>
      <c r="D496" s="7">
        <v>0</v>
      </c>
      <c r="E496" s="7">
        <v>900000</v>
      </c>
      <c r="F496" s="7">
        <v>0</v>
      </c>
      <c r="G496" s="8">
        <f t="shared" si="14"/>
        <v>900000</v>
      </c>
      <c r="H496" s="9">
        <f t="shared" si="15"/>
        <v>900000</v>
      </c>
    </row>
    <row r="497" spans="1:8" ht="16" x14ac:dyDescent="0.2">
      <c r="A497" s="10">
        <v>1815300</v>
      </c>
      <c r="B497" s="5">
        <v>5620118</v>
      </c>
      <c r="C497" s="11" t="s">
        <v>488</v>
      </c>
      <c r="D497" s="7">
        <v>154425691</v>
      </c>
      <c r="E497" s="7">
        <v>570249257</v>
      </c>
      <c r="F497" s="7">
        <v>329453599</v>
      </c>
      <c r="G497" s="8">
        <f t="shared" si="14"/>
        <v>240795658</v>
      </c>
      <c r="H497" s="9">
        <f t="shared" si="15"/>
        <v>395221349</v>
      </c>
    </row>
    <row r="498" spans="1:8" ht="16" x14ac:dyDescent="0.2">
      <c r="A498" s="10">
        <v>1815400</v>
      </c>
      <c r="B498" s="5">
        <v>5620119</v>
      </c>
      <c r="C498" s="11" t="s">
        <v>489</v>
      </c>
      <c r="D498" s="7">
        <v>381416020</v>
      </c>
      <c r="E498" s="7">
        <v>2734377297</v>
      </c>
      <c r="F498" s="7">
        <v>2672329358</v>
      </c>
      <c r="G498" s="8">
        <f t="shared" si="14"/>
        <v>62047939</v>
      </c>
      <c r="H498" s="9">
        <f t="shared" si="15"/>
        <v>443463959</v>
      </c>
    </row>
    <row r="499" spans="1:8" ht="16" x14ac:dyDescent="0.2">
      <c r="A499" s="10">
        <v>1815500</v>
      </c>
      <c r="B499" s="5">
        <v>5620160</v>
      </c>
      <c r="C499" s="11" t="s">
        <v>490</v>
      </c>
      <c r="D499" s="7">
        <v>0</v>
      </c>
      <c r="E499" s="7">
        <v>0</v>
      </c>
      <c r="F499" s="7">
        <v>0</v>
      </c>
      <c r="G499" s="8">
        <f t="shared" si="14"/>
        <v>0</v>
      </c>
      <c r="H499" s="9">
        <f t="shared" si="15"/>
        <v>0</v>
      </c>
    </row>
    <row r="500" spans="1:8" ht="16" x14ac:dyDescent="0.2">
      <c r="A500" s="10">
        <v>1815900</v>
      </c>
      <c r="B500" s="5">
        <v>5620121</v>
      </c>
      <c r="C500" s="11" t="s">
        <v>491</v>
      </c>
      <c r="D500" s="7">
        <v>507631442</v>
      </c>
      <c r="E500" s="7">
        <v>492882434</v>
      </c>
      <c r="F500" s="7">
        <v>500651095</v>
      </c>
      <c r="G500" s="8">
        <f t="shared" si="14"/>
        <v>-7768661</v>
      </c>
      <c r="H500" s="9">
        <f t="shared" si="15"/>
        <v>499862781</v>
      </c>
    </row>
    <row r="501" spans="1:8" ht="16" x14ac:dyDescent="0.2">
      <c r="A501" s="10">
        <v>1816000</v>
      </c>
      <c r="B501" s="5">
        <v>5620122</v>
      </c>
      <c r="C501" s="11" t="s">
        <v>492</v>
      </c>
      <c r="D501" s="7">
        <v>305249747.89999998</v>
      </c>
      <c r="E501" s="7">
        <v>735751751</v>
      </c>
      <c r="F501" s="7">
        <v>947269100</v>
      </c>
      <c r="G501" s="8">
        <f t="shared" si="14"/>
        <v>-211517349</v>
      </c>
      <c r="H501" s="9">
        <f t="shared" si="15"/>
        <v>93732398.899999976</v>
      </c>
    </row>
    <row r="502" spans="1:8" ht="16" x14ac:dyDescent="0.2">
      <c r="A502" s="10">
        <v>1816100</v>
      </c>
      <c r="B502" s="5">
        <v>5620123</v>
      </c>
      <c r="C502" s="11" t="s">
        <v>493</v>
      </c>
      <c r="D502" s="7">
        <v>0</v>
      </c>
      <c r="E502" s="7">
        <v>0</v>
      </c>
      <c r="F502" s="7">
        <v>0</v>
      </c>
      <c r="G502" s="8">
        <f t="shared" si="14"/>
        <v>0</v>
      </c>
      <c r="H502" s="9">
        <f t="shared" si="15"/>
        <v>0</v>
      </c>
    </row>
    <row r="503" spans="1:8" ht="16" x14ac:dyDescent="0.2">
      <c r="A503" s="10">
        <v>1816200</v>
      </c>
      <c r="B503" s="5">
        <v>5620161</v>
      </c>
      <c r="C503" s="11" t="s">
        <v>494</v>
      </c>
      <c r="D503" s="7">
        <v>653905771</v>
      </c>
      <c r="E503" s="7">
        <v>862132140</v>
      </c>
      <c r="F503" s="7">
        <v>992495919</v>
      </c>
      <c r="G503" s="8">
        <f t="shared" si="14"/>
        <v>-130363779</v>
      </c>
      <c r="H503" s="9">
        <f t="shared" si="15"/>
        <v>523541992</v>
      </c>
    </row>
    <row r="504" spans="1:8" ht="16" x14ac:dyDescent="0.2">
      <c r="A504" s="10">
        <v>1816300</v>
      </c>
      <c r="B504" s="5">
        <v>5620162</v>
      </c>
      <c r="C504" s="11" t="s">
        <v>495</v>
      </c>
      <c r="D504" s="7">
        <v>0</v>
      </c>
      <c r="E504" s="7">
        <v>0</v>
      </c>
      <c r="F504" s="7">
        <v>0</v>
      </c>
      <c r="G504" s="8">
        <f t="shared" si="14"/>
        <v>0</v>
      </c>
      <c r="H504" s="9">
        <f t="shared" si="15"/>
        <v>0</v>
      </c>
    </row>
    <row r="505" spans="1:8" ht="16" x14ac:dyDescent="0.2">
      <c r="A505" s="10">
        <v>1816400</v>
      </c>
      <c r="B505" s="5">
        <v>5620126</v>
      </c>
      <c r="C505" s="11" t="s">
        <v>496</v>
      </c>
      <c r="D505" s="7">
        <v>417273120</v>
      </c>
      <c r="E505" s="7">
        <v>570873244</v>
      </c>
      <c r="F505" s="7">
        <v>616257645</v>
      </c>
      <c r="G505" s="8">
        <f t="shared" si="14"/>
        <v>-45384401</v>
      </c>
      <c r="H505" s="9">
        <f t="shared" si="15"/>
        <v>371888719</v>
      </c>
    </row>
    <row r="506" spans="1:8" ht="16" x14ac:dyDescent="0.2">
      <c r="A506" s="10">
        <v>1816500</v>
      </c>
      <c r="B506" s="5">
        <v>5620127</v>
      </c>
      <c r="C506" s="11" t="s">
        <v>497</v>
      </c>
      <c r="D506" s="7">
        <v>222142979</v>
      </c>
      <c r="E506" s="7">
        <v>275286421</v>
      </c>
      <c r="F506" s="7">
        <v>298910097</v>
      </c>
      <c r="G506" s="8">
        <f t="shared" si="14"/>
        <v>-23623676</v>
      </c>
      <c r="H506" s="9">
        <f t="shared" si="15"/>
        <v>198519303</v>
      </c>
    </row>
    <row r="507" spans="1:8" ht="16" x14ac:dyDescent="0.2">
      <c r="A507" s="10">
        <v>1816600</v>
      </c>
      <c r="B507" s="5">
        <v>5620128</v>
      </c>
      <c r="C507" s="11" t="s">
        <v>498</v>
      </c>
      <c r="D507" s="7">
        <v>1876189612.3799992</v>
      </c>
      <c r="E507" s="7">
        <v>17426742132</v>
      </c>
      <c r="F507" s="7">
        <v>18014978154</v>
      </c>
      <c r="G507" s="8">
        <f t="shared" si="14"/>
        <v>-588236022</v>
      </c>
      <c r="H507" s="9">
        <f t="shared" si="15"/>
        <v>1287953590.3799992</v>
      </c>
    </row>
    <row r="508" spans="1:8" ht="16" x14ac:dyDescent="0.2">
      <c r="A508" s="10">
        <v>1816601</v>
      </c>
      <c r="B508" s="5">
        <v>0</v>
      </c>
      <c r="C508" s="11" t="s">
        <v>9</v>
      </c>
      <c r="D508" s="7">
        <v>0</v>
      </c>
      <c r="E508" s="7">
        <v>0</v>
      </c>
      <c r="F508" s="7">
        <v>0</v>
      </c>
      <c r="G508" s="8">
        <f t="shared" si="14"/>
        <v>0</v>
      </c>
      <c r="H508" s="9">
        <f t="shared" si="15"/>
        <v>0</v>
      </c>
    </row>
    <row r="509" spans="1:8" ht="16" x14ac:dyDescent="0.2">
      <c r="A509" s="10">
        <v>1816800</v>
      </c>
      <c r="B509" s="5">
        <v>5620129</v>
      </c>
      <c r="C509" s="11" t="s">
        <v>499</v>
      </c>
      <c r="D509" s="7">
        <v>706895772</v>
      </c>
      <c r="E509" s="7">
        <v>422108013</v>
      </c>
      <c r="F509" s="7">
        <v>1067229200</v>
      </c>
      <c r="G509" s="8">
        <f t="shared" si="14"/>
        <v>-645121187</v>
      </c>
      <c r="H509" s="9">
        <f t="shared" si="15"/>
        <v>61774585</v>
      </c>
    </row>
    <row r="510" spans="1:8" ht="16" x14ac:dyDescent="0.2">
      <c r="A510" s="10">
        <v>1816900</v>
      </c>
      <c r="B510" s="5">
        <v>5620130</v>
      </c>
      <c r="C510" s="11" t="s">
        <v>500</v>
      </c>
      <c r="D510" s="7">
        <v>0</v>
      </c>
      <c r="E510" s="7">
        <v>0</v>
      </c>
      <c r="F510" s="7">
        <v>0</v>
      </c>
      <c r="G510" s="8">
        <f t="shared" si="14"/>
        <v>0</v>
      </c>
      <c r="H510" s="9">
        <f t="shared" si="15"/>
        <v>0</v>
      </c>
    </row>
    <row r="511" spans="1:8" ht="16" x14ac:dyDescent="0.2">
      <c r="A511" s="10">
        <v>1817000</v>
      </c>
      <c r="B511" s="5">
        <v>5620131</v>
      </c>
      <c r="C511" s="11" t="s">
        <v>501</v>
      </c>
      <c r="D511" s="7">
        <v>0</v>
      </c>
      <c r="E511" s="7">
        <v>20000</v>
      </c>
      <c r="F511" s="7">
        <v>20000</v>
      </c>
      <c r="G511" s="8">
        <f t="shared" si="14"/>
        <v>0</v>
      </c>
      <c r="H511" s="9">
        <f t="shared" si="15"/>
        <v>0</v>
      </c>
    </row>
    <row r="512" spans="1:8" ht="16" x14ac:dyDescent="0.2">
      <c r="A512" s="10">
        <v>1817100</v>
      </c>
      <c r="B512" s="5">
        <v>5620132</v>
      </c>
      <c r="C512" s="11" t="s">
        <v>502</v>
      </c>
      <c r="D512" s="7">
        <v>0</v>
      </c>
      <c r="E512" s="7">
        <v>0</v>
      </c>
      <c r="F512" s="7">
        <v>0</v>
      </c>
      <c r="G512" s="8">
        <f t="shared" si="14"/>
        <v>0</v>
      </c>
      <c r="H512" s="9">
        <f t="shared" si="15"/>
        <v>0</v>
      </c>
    </row>
    <row r="513" spans="1:8" ht="16" x14ac:dyDescent="0.2">
      <c r="A513" s="10">
        <v>1817200</v>
      </c>
      <c r="B513" s="5">
        <v>5620163</v>
      </c>
      <c r="C513" s="11" t="s">
        <v>503</v>
      </c>
      <c r="D513" s="7">
        <v>80311936</v>
      </c>
      <c r="E513" s="7">
        <v>13521897</v>
      </c>
      <c r="F513" s="7">
        <v>1564974</v>
      </c>
      <c r="G513" s="8">
        <f t="shared" si="14"/>
        <v>11956923</v>
      </c>
      <c r="H513" s="9">
        <f t="shared" si="15"/>
        <v>92268859</v>
      </c>
    </row>
    <row r="514" spans="1:8" ht="16" x14ac:dyDescent="0.2">
      <c r="A514" s="10">
        <v>1817300</v>
      </c>
      <c r="B514" s="5">
        <v>5620134</v>
      </c>
      <c r="C514" s="11" t="s">
        <v>504</v>
      </c>
      <c r="D514" s="7">
        <v>0</v>
      </c>
      <c r="E514" s="7">
        <v>0</v>
      </c>
      <c r="F514" s="7">
        <v>0</v>
      </c>
      <c r="G514" s="8">
        <f t="shared" si="14"/>
        <v>0</v>
      </c>
      <c r="H514" s="9">
        <f t="shared" si="15"/>
        <v>0</v>
      </c>
    </row>
    <row r="515" spans="1:8" ht="16" x14ac:dyDescent="0.2">
      <c r="A515" s="10">
        <v>1817400</v>
      </c>
      <c r="B515" s="5">
        <v>5620135</v>
      </c>
      <c r="C515" s="11" t="s">
        <v>505</v>
      </c>
      <c r="D515" s="7">
        <v>746800953.10000002</v>
      </c>
      <c r="E515" s="7">
        <v>1324023105</v>
      </c>
      <c r="F515" s="7">
        <v>1409143209</v>
      </c>
      <c r="G515" s="8">
        <f t="shared" si="14"/>
        <v>-85120104</v>
      </c>
      <c r="H515" s="9">
        <f t="shared" si="15"/>
        <v>661680849.10000002</v>
      </c>
    </row>
    <row r="516" spans="1:8" ht="16" x14ac:dyDescent="0.2">
      <c r="A516" s="10">
        <v>1817401</v>
      </c>
      <c r="B516" s="5">
        <v>5620401</v>
      </c>
      <c r="C516" s="11" t="s">
        <v>506</v>
      </c>
      <c r="D516" s="7">
        <v>34221006</v>
      </c>
      <c r="E516" s="7">
        <v>21342517</v>
      </c>
      <c r="F516" s="7">
        <v>0</v>
      </c>
      <c r="G516" s="8">
        <f t="shared" si="14"/>
        <v>21342517</v>
      </c>
      <c r="H516" s="9">
        <f t="shared" si="15"/>
        <v>55563523</v>
      </c>
    </row>
    <row r="517" spans="1:8" ht="16" x14ac:dyDescent="0.2">
      <c r="A517" s="10">
        <v>1817500</v>
      </c>
      <c r="B517" s="5">
        <v>5620136</v>
      </c>
      <c r="C517" s="11" t="s">
        <v>507</v>
      </c>
      <c r="D517" s="7">
        <v>0</v>
      </c>
      <c r="E517" s="7">
        <v>0</v>
      </c>
      <c r="F517" s="7">
        <v>0</v>
      </c>
      <c r="G517" s="8">
        <f t="shared" si="14"/>
        <v>0</v>
      </c>
      <c r="H517" s="9">
        <f t="shared" si="15"/>
        <v>0</v>
      </c>
    </row>
    <row r="518" spans="1:8" ht="16" x14ac:dyDescent="0.2">
      <c r="A518" s="10">
        <v>1817600</v>
      </c>
      <c r="B518" s="5">
        <v>5620165</v>
      </c>
      <c r="C518" s="11" t="s">
        <v>495</v>
      </c>
      <c r="D518" s="7">
        <v>251814178</v>
      </c>
      <c r="E518" s="7">
        <v>874551184</v>
      </c>
      <c r="F518" s="7">
        <v>789876806</v>
      </c>
      <c r="G518" s="8">
        <f t="shared" si="14"/>
        <v>84674378</v>
      </c>
      <c r="H518" s="9">
        <f t="shared" si="15"/>
        <v>336488556</v>
      </c>
    </row>
    <row r="519" spans="1:8" ht="16" x14ac:dyDescent="0.2">
      <c r="A519" s="10">
        <v>1817700</v>
      </c>
      <c r="B519" s="5">
        <v>5620166</v>
      </c>
      <c r="C519" s="11" t="s">
        <v>508</v>
      </c>
      <c r="D519" s="7">
        <v>284287715</v>
      </c>
      <c r="E519" s="7">
        <v>535457611</v>
      </c>
      <c r="F519" s="7">
        <v>525730414</v>
      </c>
      <c r="G519" s="8">
        <f t="shared" si="14"/>
        <v>9727197</v>
      </c>
      <c r="H519" s="9">
        <f t="shared" si="15"/>
        <v>294014912</v>
      </c>
    </row>
    <row r="520" spans="1:8" ht="16" x14ac:dyDescent="0.2">
      <c r="A520" s="18">
        <v>1817701</v>
      </c>
      <c r="B520" s="11">
        <v>5620175</v>
      </c>
      <c r="C520" s="11" t="s">
        <v>509</v>
      </c>
      <c r="D520" s="7">
        <v>74230109</v>
      </c>
      <c r="E520" s="7">
        <v>75211265</v>
      </c>
      <c r="F520" s="7">
        <v>100891000</v>
      </c>
      <c r="G520" s="8">
        <f t="shared" si="14"/>
        <v>-25679735</v>
      </c>
      <c r="H520" s="9">
        <f t="shared" si="15"/>
        <v>48550374</v>
      </c>
    </row>
    <row r="521" spans="1:8" ht="16" x14ac:dyDescent="0.2">
      <c r="A521" s="10">
        <v>1817702</v>
      </c>
      <c r="B521" s="5">
        <v>5620146</v>
      </c>
      <c r="C521" s="11" t="s">
        <v>510</v>
      </c>
      <c r="D521" s="7">
        <v>3959875</v>
      </c>
      <c r="E521" s="7">
        <v>0</v>
      </c>
      <c r="F521" s="7">
        <v>0</v>
      </c>
      <c r="G521" s="8">
        <f t="shared" si="14"/>
        <v>0</v>
      </c>
      <c r="H521" s="9">
        <f t="shared" si="15"/>
        <v>3959875</v>
      </c>
    </row>
    <row r="522" spans="1:8" ht="16" x14ac:dyDescent="0.2">
      <c r="A522" s="10">
        <v>1817703</v>
      </c>
      <c r="B522" s="5">
        <v>5620182</v>
      </c>
      <c r="C522" s="11" t="s">
        <v>511</v>
      </c>
      <c r="D522" s="7">
        <v>32839494</v>
      </c>
      <c r="E522" s="7">
        <v>31308168</v>
      </c>
      <c r="F522" s="7">
        <v>2030608</v>
      </c>
      <c r="G522" s="8">
        <f t="shared" si="14"/>
        <v>29277560</v>
      </c>
      <c r="H522" s="9">
        <f t="shared" si="15"/>
        <v>62117054</v>
      </c>
    </row>
    <row r="523" spans="1:8" ht="16" x14ac:dyDescent="0.2">
      <c r="A523" s="10">
        <v>1817704</v>
      </c>
      <c r="B523" s="5">
        <v>5620151</v>
      </c>
      <c r="C523" s="11" t="s">
        <v>512</v>
      </c>
      <c r="D523" s="7">
        <v>0</v>
      </c>
      <c r="E523" s="7">
        <v>0</v>
      </c>
      <c r="F523" s="7">
        <v>0</v>
      </c>
      <c r="G523" s="8">
        <f t="shared" si="14"/>
        <v>0</v>
      </c>
      <c r="H523" s="9">
        <f t="shared" si="15"/>
        <v>0</v>
      </c>
    </row>
    <row r="524" spans="1:8" ht="16" x14ac:dyDescent="0.2">
      <c r="A524" s="10">
        <v>1817705</v>
      </c>
      <c r="B524" s="5">
        <v>5620705</v>
      </c>
      <c r="C524" s="11" t="s">
        <v>513</v>
      </c>
      <c r="D524" s="7">
        <v>2231998</v>
      </c>
      <c r="E524" s="7">
        <v>0</v>
      </c>
      <c r="F524" s="7">
        <v>0</v>
      </c>
      <c r="G524" s="8">
        <f t="shared" si="14"/>
        <v>0</v>
      </c>
      <c r="H524" s="9">
        <f t="shared" si="15"/>
        <v>2231998</v>
      </c>
    </row>
    <row r="525" spans="1:8" ht="16" x14ac:dyDescent="0.2">
      <c r="A525" s="10">
        <v>1817800</v>
      </c>
      <c r="B525" s="5">
        <v>5620181</v>
      </c>
      <c r="C525" s="11" t="s">
        <v>514</v>
      </c>
      <c r="D525" s="7">
        <v>89471983</v>
      </c>
      <c r="E525" s="7">
        <v>0</v>
      </c>
      <c r="F525" s="7">
        <v>59000000</v>
      </c>
      <c r="G525" s="8">
        <f t="shared" si="14"/>
        <v>-59000000</v>
      </c>
      <c r="H525" s="9">
        <f t="shared" si="15"/>
        <v>30471983</v>
      </c>
    </row>
    <row r="526" spans="1:8" ht="16" x14ac:dyDescent="0.2">
      <c r="A526" s="18">
        <v>1817900</v>
      </c>
      <c r="B526" s="11">
        <v>5620172</v>
      </c>
      <c r="C526" s="11" t="s">
        <v>515</v>
      </c>
      <c r="D526" s="7">
        <v>0</v>
      </c>
      <c r="E526" s="7">
        <v>0</v>
      </c>
      <c r="F526" s="7">
        <v>0</v>
      </c>
      <c r="G526" s="8">
        <f t="shared" si="14"/>
        <v>0</v>
      </c>
      <c r="H526" s="9">
        <f t="shared" si="15"/>
        <v>0</v>
      </c>
    </row>
    <row r="527" spans="1:8" ht="16" x14ac:dyDescent="0.2">
      <c r="A527" s="10">
        <v>1818100</v>
      </c>
      <c r="B527" s="5">
        <v>5620146</v>
      </c>
      <c r="C527" s="11" t="s">
        <v>9</v>
      </c>
      <c r="D527" s="7">
        <v>0</v>
      </c>
      <c r="E527" s="7">
        <v>0</v>
      </c>
      <c r="F527" s="7">
        <v>0</v>
      </c>
      <c r="G527" s="8">
        <f t="shared" si="14"/>
        <v>0</v>
      </c>
      <c r="H527" s="9">
        <f t="shared" si="15"/>
        <v>0</v>
      </c>
    </row>
    <row r="528" spans="1:8" ht="16" x14ac:dyDescent="0.2">
      <c r="A528" s="10">
        <v>1818300</v>
      </c>
      <c r="B528" s="5">
        <v>5620167</v>
      </c>
      <c r="C528" s="11" t="s">
        <v>516</v>
      </c>
      <c r="D528" s="7">
        <v>5788900</v>
      </c>
      <c r="E528" s="7">
        <v>0</v>
      </c>
      <c r="F528" s="7">
        <v>0</v>
      </c>
      <c r="G528" s="8">
        <f t="shared" si="14"/>
        <v>0</v>
      </c>
      <c r="H528" s="9">
        <f t="shared" si="15"/>
        <v>5788900</v>
      </c>
    </row>
    <row r="529" spans="1:8" ht="16" x14ac:dyDescent="0.2">
      <c r="A529" s="10">
        <v>1818400</v>
      </c>
      <c r="B529" s="5">
        <v>5620144</v>
      </c>
      <c r="C529" s="11" t="s">
        <v>517</v>
      </c>
      <c r="D529" s="7">
        <v>188869383</v>
      </c>
      <c r="E529" s="7">
        <v>91830305</v>
      </c>
      <c r="F529" s="7">
        <v>92179208</v>
      </c>
      <c r="G529" s="8">
        <f t="shared" si="14"/>
        <v>-348903</v>
      </c>
      <c r="H529" s="9">
        <f t="shared" si="15"/>
        <v>188520480</v>
      </c>
    </row>
    <row r="530" spans="1:8" ht="16" x14ac:dyDescent="0.2">
      <c r="A530" s="10">
        <v>1818500</v>
      </c>
      <c r="B530" s="5">
        <v>5620179</v>
      </c>
      <c r="C530" s="11" t="s">
        <v>518</v>
      </c>
      <c r="D530" s="7">
        <v>13875694</v>
      </c>
      <c r="E530" s="7">
        <v>0</v>
      </c>
      <c r="F530" s="7">
        <v>0</v>
      </c>
      <c r="G530" s="8">
        <f t="shared" si="14"/>
        <v>0</v>
      </c>
      <c r="H530" s="9">
        <f t="shared" si="15"/>
        <v>13875694</v>
      </c>
    </row>
    <row r="531" spans="1:8" ht="16" x14ac:dyDescent="0.2">
      <c r="A531" s="10">
        <v>1818700</v>
      </c>
      <c r="B531" s="5">
        <v>5620187</v>
      </c>
      <c r="C531" s="11" t="s">
        <v>519</v>
      </c>
      <c r="D531" s="7">
        <v>0</v>
      </c>
      <c r="E531" s="7">
        <v>0</v>
      </c>
      <c r="F531" s="7">
        <v>0</v>
      </c>
      <c r="G531" s="8">
        <f t="shared" si="14"/>
        <v>0</v>
      </c>
      <c r="H531" s="9">
        <f t="shared" si="15"/>
        <v>0</v>
      </c>
    </row>
    <row r="532" spans="1:8" ht="16" x14ac:dyDescent="0.2">
      <c r="A532" s="10">
        <v>1819000</v>
      </c>
      <c r="B532" s="5">
        <v>5620168</v>
      </c>
      <c r="C532" s="11" t="s">
        <v>520</v>
      </c>
      <c r="D532" s="7">
        <v>0</v>
      </c>
      <c r="E532" s="7">
        <v>0</v>
      </c>
      <c r="F532" s="7">
        <v>0</v>
      </c>
      <c r="G532" s="8">
        <f t="shared" si="14"/>
        <v>0</v>
      </c>
      <c r="H532" s="9">
        <f t="shared" si="15"/>
        <v>0</v>
      </c>
    </row>
    <row r="533" spans="1:8" ht="16" x14ac:dyDescent="0.2">
      <c r="A533" s="10">
        <v>1819050</v>
      </c>
      <c r="B533" s="5">
        <v>5620050</v>
      </c>
      <c r="C533" s="11" t="s">
        <v>521</v>
      </c>
      <c r="D533" s="7">
        <v>293574</v>
      </c>
      <c r="E533" s="7">
        <v>500000</v>
      </c>
      <c r="F533" s="7">
        <v>19800</v>
      </c>
      <c r="G533" s="8">
        <f t="shared" si="14"/>
        <v>480200</v>
      </c>
      <c r="H533" s="9">
        <f t="shared" si="15"/>
        <v>773774</v>
      </c>
    </row>
    <row r="534" spans="1:8" ht="16" x14ac:dyDescent="0.2">
      <c r="A534" s="10">
        <v>1819100</v>
      </c>
      <c r="B534" s="5">
        <v>5620010</v>
      </c>
      <c r="C534" s="11" t="s">
        <v>522</v>
      </c>
      <c r="D534" s="7">
        <v>4890882</v>
      </c>
      <c r="E534" s="7">
        <v>14000000</v>
      </c>
      <c r="F534" s="7">
        <v>12493056</v>
      </c>
      <c r="G534" s="8">
        <f t="shared" si="14"/>
        <v>1506944</v>
      </c>
      <c r="H534" s="9">
        <f t="shared" si="15"/>
        <v>6397826</v>
      </c>
    </row>
    <row r="535" spans="1:8" ht="16" x14ac:dyDescent="0.2">
      <c r="A535" s="10">
        <v>1819200</v>
      </c>
      <c r="B535" s="5">
        <v>5620144</v>
      </c>
      <c r="C535" s="11" t="s">
        <v>523</v>
      </c>
      <c r="D535" s="7">
        <v>0</v>
      </c>
      <c r="E535" s="7">
        <f>921280946+76301280</f>
        <v>997582226</v>
      </c>
      <c r="F535" s="7">
        <v>585087082</v>
      </c>
      <c r="G535" s="8">
        <f t="shared" si="14"/>
        <v>412495144</v>
      </c>
      <c r="H535" s="9">
        <f t="shared" si="15"/>
        <v>412495144</v>
      </c>
    </row>
    <row r="536" spans="1:8" ht="16" x14ac:dyDescent="0.2">
      <c r="A536" s="10">
        <v>1819400</v>
      </c>
      <c r="B536" s="5">
        <v>5620185</v>
      </c>
      <c r="C536" s="11" t="s">
        <v>524</v>
      </c>
      <c r="D536" s="7">
        <v>0</v>
      </c>
      <c r="E536" s="7">
        <v>4469425</v>
      </c>
      <c r="F536" s="7">
        <v>0</v>
      </c>
      <c r="G536" s="8">
        <f t="shared" si="14"/>
        <v>4469425</v>
      </c>
      <c r="H536" s="9">
        <f t="shared" si="15"/>
        <v>4469425</v>
      </c>
    </row>
    <row r="537" spans="1:8" ht="16" x14ac:dyDescent="0.2">
      <c r="A537" s="10">
        <v>1819500</v>
      </c>
      <c r="B537" s="5">
        <v>5620950</v>
      </c>
      <c r="C537" s="11" t="s">
        <v>525</v>
      </c>
      <c r="D537" s="7">
        <v>0</v>
      </c>
      <c r="E537" s="7">
        <v>0</v>
      </c>
      <c r="F537" s="7">
        <v>0</v>
      </c>
      <c r="G537" s="8">
        <f t="shared" si="14"/>
        <v>0</v>
      </c>
      <c r="H537" s="9">
        <f t="shared" si="15"/>
        <v>0</v>
      </c>
    </row>
    <row r="538" spans="1:8" ht="16" x14ac:dyDescent="0.2">
      <c r="A538" s="10">
        <v>1819700</v>
      </c>
      <c r="B538" s="5">
        <v>5620174</v>
      </c>
      <c r="C538" s="11" t="s">
        <v>9</v>
      </c>
      <c r="D538" s="7">
        <v>0</v>
      </c>
      <c r="E538" s="7">
        <v>0</v>
      </c>
      <c r="F538" s="7">
        <v>0</v>
      </c>
      <c r="G538" s="8">
        <f t="shared" si="14"/>
        <v>0</v>
      </c>
      <c r="H538" s="9">
        <f t="shared" si="15"/>
        <v>0</v>
      </c>
    </row>
    <row r="539" spans="1:8" ht="16" x14ac:dyDescent="0.2">
      <c r="A539" s="10">
        <v>1819900</v>
      </c>
      <c r="B539" s="5">
        <v>5620144</v>
      </c>
      <c r="C539" s="11" t="s">
        <v>9</v>
      </c>
      <c r="D539" s="7">
        <v>0</v>
      </c>
      <c r="E539" s="7">
        <v>0</v>
      </c>
      <c r="F539" s="7">
        <v>0</v>
      </c>
      <c r="G539" s="8">
        <f t="shared" si="14"/>
        <v>0</v>
      </c>
      <c r="H539" s="9">
        <f t="shared" si="15"/>
        <v>0</v>
      </c>
    </row>
    <row r="540" spans="1:8" ht="16" x14ac:dyDescent="0.2">
      <c r="A540" s="10">
        <v>1825400</v>
      </c>
      <c r="B540" s="5">
        <v>5620141</v>
      </c>
      <c r="C540" s="11" t="s">
        <v>526</v>
      </c>
      <c r="D540" s="7">
        <v>36575</v>
      </c>
      <c r="E540" s="7">
        <v>0</v>
      </c>
      <c r="F540" s="7">
        <v>0</v>
      </c>
      <c r="G540" s="8">
        <f t="shared" si="14"/>
        <v>0</v>
      </c>
      <c r="H540" s="9">
        <f t="shared" si="15"/>
        <v>36575</v>
      </c>
    </row>
    <row r="541" spans="1:8" ht="16" x14ac:dyDescent="0.2">
      <c r="A541" s="10">
        <v>1825500</v>
      </c>
      <c r="B541" s="5">
        <v>5620169</v>
      </c>
      <c r="C541" s="11" t="s">
        <v>527</v>
      </c>
      <c r="D541" s="7">
        <v>0</v>
      </c>
      <c r="E541" s="7">
        <v>0</v>
      </c>
      <c r="F541" s="7">
        <v>0</v>
      </c>
      <c r="G541" s="8">
        <f t="shared" si="14"/>
        <v>0</v>
      </c>
      <c r="H541" s="9">
        <f t="shared" si="15"/>
        <v>0</v>
      </c>
    </row>
    <row r="542" spans="1:8" ht="16" x14ac:dyDescent="0.2">
      <c r="A542" s="10">
        <v>1825600</v>
      </c>
      <c r="B542" s="5">
        <v>5620170</v>
      </c>
      <c r="C542" s="11" t="s">
        <v>528</v>
      </c>
      <c r="D542" s="7">
        <v>70869905</v>
      </c>
      <c r="E542" s="7">
        <v>42685411</v>
      </c>
      <c r="F542" s="7">
        <v>11786554</v>
      </c>
      <c r="G542" s="8">
        <f t="shared" si="14"/>
        <v>30898857</v>
      </c>
      <c r="H542" s="9">
        <f t="shared" si="15"/>
        <v>101768762</v>
      </c>
    </row>
    <row r="543" spans="1:8" ht="16" x14ac:dyDescent="0.2">
      <c r="A543" s="10">
        <v>1825601</v>
      </c>
      <c r="B543" s="5">
        <v>5620601</v>
      </c>
      <c r="C543" s="11" t="s">
        <v>529</v>
      </c>
      <c r="D543" s="7">
        <v>70608473</v>
      </c>
      <c r="E543" s="7">
        <v>99744659</v>
      </c>
      <c r="F543" s="7">
        <v>95381343</v>
      </c>
      <c r="G543" s="8">
        <f t="shared" si="14"/>
        <v>4363316</v>
      </c>
      <c r="H543" s="9">
        <f t="shared" si="15"/>
        <v>74971789</v>
      </c>
    </row>
    <row r="544" spans="1:8" ht="16" x14ac:dyDescent="0.2">
      <c r="A544" s="10">
        <v>1825700</v>
      </c>
      <c r="B544" s="5">
        <v>5620173</v>
      </c>
      <c r="C544" s="11" t="s">
        <v>530</v>
      </c>
      <c r="D544" s="7">
        <v>1952755</v>
      </c>
      <c r="E544" s="7">
        <v>0</v>
      </c>
      <c r="F544" s="7">
        <v>0</v>
      </c>
      <c r="G544" s="8">
        <f t="shared" si="14"/>
        <v>0</v>
      </c>
      <c r="H544" s="9">
        <f t="shared" si="15"/>
        <v>1952755</v>
      </c>
    </row>
    <row r="545" spans="1:8" ht="16" x14ac:dyDescent="0.2">
      <c r="A545" s="10">
        <v>1825800</v>
      </c>
      <c r="B545" s="5">
        <v>5620178</v>
      </c>
      <c r="C545" s="11" t="s">
        <v>531</v>
      </c>
      <c r="D545" s="7">
        <v>202168108</v>
      </c>
      <c r="E545" s="7">
        <v>191976130</v>
      </c>
      <c r="F545" s="7">
        <v>159214726</v>
      </c>
      <c r="G545" s="8">
        <f t="shared" si="14"/>
        <v>32761404</v>
      </c>
      <c r="H545" s="9">
        <f t="shared" si="15"/>
        <v>234929512</v>
      </c>
    </row>
    <row r="546" spans="1:8" ht="16" x14ac:dyDescent="0.2">
      <c r="A546" s="10">
        <v>1825900</v>
      </c>
      <c r="B546" s="5">
        <v>5620184</v>
      </c>
      <c r="C546" s="11" t="s">
        <v>532</v>
      </c>
      <c r="D546" s="7">
        <v>0</v>
      </c>
      <c r="E546" s="7">
        <v>0</v>
      </c>
      <c r="F546" s="7">
        <v>0</v>
      </c>
      <c r="G546" s="8">
        <f t="shared" ref="G546:G611" si="16">E546-F546</f>
        <v>0</v>
      </c>
      <c r="H546" s="9">
        <f t="shared" ref="H546:H611" si="17">D546+G546</f>
        <v>0</v>
      </c>
    </row>
    <row r="547" spans="1:8" ht="16" x14ac:dyDescent="0.2">
      <c r="A547" s="10">
        <v>1826000</v>
      </c>
      <c r="B547" s="5">
        <v>5620145</v>
      </c>
      <c r="C547" s="11" t="s">
        <v>9</v>
      </c>
      <c r="D547" s="7">
        <v>0</v>
      </c>
      <c r="E547" s="7">
        <v>0</v>
      </c>
      <c r="F547" s="7">
        <v>0</v>
      </c>
      <c r="G547" s="8">
        <f t="shared" si="16"/>
        <v>0</v>
      </c>
      <c r="H547" s="9">
        <f t="shared" si="17"/>
        <v>0</v>
      </c>
    </row>
    <row r="548" spans="1:8" ht="16" x14ac:dyDescent="0.2">
      <c r="A548" s="10">
        <v>1839200</v>
      </c>
      <c r="B548" s="5"/>
      <c r="C548" s="11" t="s">
        <v>9</v>
      </c>
      <c r="D548" s="7">
        <v>0</v>
      </c>
      <c r="E548" s="7">
        <v>142777719</v>
      </c>
      <c r="F548" s="7">
        <f>66476439+76301280</f>
        <v>142777719</v>
      </c>
      <c r="G548" s="8">
        <f t="shared" si="16"/>
        <v>0</v>
      </c>
      <c r="H548" s="9">
        <f t="shared" si="17"/>
        <v>0</v>
      </c>
    </row>
    <row r="549" spans="1:8" ht="16" x14ac:dyDescent="0.2">
      <c r="A549" s="10">
        <v>1830000</v>
      </c>
      <c r="B549" s="5">
        <v>1550000</v>
      </c>
      <c r="C549" s="11" t="s">
        <v>533</v>
      </c>
      <c r="D549" s="7">
        <v>0</v>
      </c>
      <c r="E549" s="7">
        <v>0</v>
      </c>
      <c r="F549" s="7">
        <v>0</v>
      </c>
      <c r="G549" s="8">
        <f t="shared" si="16"/>
        <v>0</v>
      </c>
      <c r="H549" s="9">
        <f t="shared" si="17"/>
        <v>0</v>
      </c>
    </row>
    <row r="550" spans="1:8" ht="16" x14ac:dyDescent="0.2">
      <c r="A550" s="10">
        <v>1830100</v>
      </c>
      <c r="B550" s="5">
        <v>1550100</v>
      </c>
      <c r="C550" s="11" t="s">
        <v>534</v>
      </c>
      <c r="D550" s="7">
        <v>-66028439</v>
      </c>
      <c r="E550" s="7">
        <v>42787444</v>
      </c>
      <c r="F550" s="7">
        <v>0</v>
      </c>
      <c r="G550" s="8">
        <f t="shared" si="16"/>
        <v>42787444</v>
      </c>
      <c r="H550" s="9">
        <f t="shared" si="17"/>
        <v>-23240995</v>
      </c>
    </row>
    <row r="551" spans="1:8" ht="16" x14ac:dyDescent="0.2">
      <c r="A551" s="10">
        <v>1830200</v>
      </c>
      <c r="B551" s="5">
        <v>1556000</v>
      </c>
      <c r="C551" s="11" t="s">
        <v>535</v>
      </c>
      <c r="D551" s="7">
        <v>0</v>
      </c>
      <c r="E551" s="7">
        <v>0</v>
      </c>
      <c r="F551" s="7">
        <v>0</v>
      </c>
      <c r="G551" s="8">
        <f t="shared" si="16"/>
        <v>0</v>
      </c>
      <c r="H551" s="9">
        <f t="shared" si="17"/>
        <v>0</v>
      </c>
    </row>
    <row r="552" spans="1:8" ht="16" x14ac:dyDescent="0.2">
      <c r="A552" s="10">
        <v>1830300</v>
      </c>
      <c r="B552" s="5">
        <v>1556010</v>
      </c>
      <c r="C552" s="11" t="s">
        <v>536</v>
      </c>
      <c r="D552" s="7">
        <v>0</v>
      </c>
      <c r="E552" s="7">
        <v>0</v>
      </c>
      <c r="F552" s="7">
        <v>0</v>
      </c>
      <c r="G552" s="8">
        <f t="shared" si="16"/>
        <v>0</v>
      </c>
      <c r="H552" s="9">
        <f t="shared" si="17"/>
        <v>0</v>
      </c>
    </row>
    <row r="553" spans="1:8" ht="16" x14ac:dyDescent="0.2">
      <c r="A553" s="10">
        <v>1830400</v>
      </c>
      <c r="B553" s="5">
        <v>1556020</v>
      </c>
      <c r="C553" s="11" t="s">
        <v>537</v>
      </c>
      <c r="D553" s="7">
        <v>0</v>
      </c>
      <c r="E553" s="7">
        <v>0</v>
      </c>
      <c r="F553" s="7">
        <v>0</v>
      </c>
      <c r="G553" s="8">
        <f t="shared" si="16"/>
        <v>0</v>
      </c>
      <c r="H553" s="9">
        <f t="shared" si="17"/>
        <v>0</v>
      </c>
    </row>
    <row r="554" spans="1:8" ht="16" x14ac:dyDescent="0.2">
      <c r="A554" s="10">
        <v>2000000</v>
      </c>
      <c r="B554" s="5">
        <v>2008000</v>
      </c>
      <c r="C554" s="11" t="s">
        <v>538</v>
      </c>
      <c r="D554" s="7">
        <v>-137987637</v>
      </c>
      <c r="E554" s="7">
        <v>0</v>
      </c>
      <c r="F554" s="7">
        <v>0</v>
      </c>
      <c r="G554" s="8">
        <f t="shared" si="16"/>
        <v>0</v>
      </c>
      <c r="H554" s="9">
        <f t="shared" si="17"/>
        <v>-137987637</v>
      </c>
    </row>
    <row r="555" spans="1:8" ht="16" x14ac:dyDescent="0.2">
      <c r="A555" s="10">
        <v>2000100</v>
      </c>
      <c r="B555" s="5">
        <v>2000000</v>
      </c>
      <c r="C555" s="11" t="s">
        <v>539</v>
      </c>
      <c r="D555" s="7">
        <v>137987637</v>
      </c>
      <c r="E555" s="7">
        <v>0</v>
      </c>
      <c r="F555" s="7">
        <v>0</v>
      </c>
      <c r="G555" s="8">
        <f t="shared" si="16"/>
        <v>0</v>
      </c>
      <c r="H555" s="9">
        <f t="shared" si="17"/>
        <v>137987637</v>
      </c>
    </row>
    <row r="556" spans="1:8" ht="16" x14ac:dyDescent="0.2">
      <c r="A556" s="10">
        <v>2000200</v>
      </c>
      <c r="B556" s="5">
        <v>2013000</v>
      </c>
      <c r="C556" s="11" t="s">
        <v>540</v>
      </c>
      <c r="D556" s="7">
        <v>3894000</v>
      </c>
      <c r="E556" s="7">
        <v>0</v>
      </c>
      <c r="F556" s="7">
        <v>0</v>
      </c>
      <c r="G556" s="8">
        <f t="shared" si="16"/>
        <v>0</v>
      </c>
      <c r="H556" s="9">
        <f t="shared" si="17"/>
        <v>3894000</v>
      </c>
    </row>
    <row r="557" spans="1:8" ht="16" x14ac:dyDescent="0.2">
      <c r="A557" s="18">
        <v>2002018</v>
      </c>
      <c r="B557" s="11">
        <v>2018000</v>
      </c>
      <c r="C557" s="11" t="s">
        <v>541</v>
      </c>
      <c r="D557" s="7">
        <v>-3894000</v>
      </c>
      <c r="E557" s="7">
        <v>0</v>
      </c>
      <c r="F557" s="7">
        <v>0</v>
      </c>
      <c r="G557" s="8">
        <f t="shared" si="16"/>
        <v>0</v>
      </c>
      <c r="H557" s="9">
        <f t="shared" si="17"/>
        <v>-3894000</v>
      </c>
    </row>
    <row r="558" spans="1:8" ht="16" x14ac:dyDescent="0.2">
      <c r="A558" s="18">
        <v>2002019</v>
      </c>
      <c r="B558" s="11">
        <v>2189010</v>
      </c>
      <c r="C558" s="11" t="s">
        <v>542</v>
      </c>
      <c r="D558" s="7">
        <v>-58544339</v>
      </c>
      <c r="E558" s="7">
        <v>0</v>
      </c>
      <c r="F558" s="7">
        <v>0</v>
      </c>
      <c r="G558" s="8">
        <f t="shared" si="16"/>
        <v>0</v>
      </c>
      <c r="H558" s="9">
        <f t="shared" si="17"/>
        <v>-58544339</v>
      </c>
    </row>
    <row r="559" spans="1:8" ht="16" x14ac:dyDescent="0.2">
      <c r="A559" s="18">
        <v>2010000</v>
      </c>
      <c r="B559" s="11">
        <v>4680006</v>
      </c>
      <c r="C559" s="11" t="s">
        <v>543</v>
      </c>
      <c r="D559" s="7">
        <v>0</v>
      </c>
      <c r="E559" s="7">
        <v>0</v>
      </c>
      <c r="F559" s="7">
        <v>0</v>
      </c>
      <c r="G559" s="8">
        <f t="shared" si="16"/>
        <v>0</v>
      </c>
      <c r="H559" s="9">
        <f t="shared" si="17"/>
        <v>0</v>
      </c>
    </row>
    <row r="560" spans="1:8" ht="16" x14ac:dyDescent="0.2">
      <c r="A560" s="10">
        <v>2010100</v>
      </c>
      <c r="B560" s="5">
        <v>4680007</v>
      </c>
      <c r="C560" s="11" t="s">
        <v>544</v>
      </c>
      <c r="D560" s="7">
        <v>0</v>
      </c>
      <c r="E560" s="7">
        <v>9837856</v>
      </c>
      <c r="F560" s="7">
        <v>10137856</v>
      </c>
      <c r="G560" s="8">
        <f t="shared" si="16"/>
        <v>-300000</v>
      </c>
      <c r="H560" s="9">
        <f t="shared" si="17"/>
        <v>-300000</v>
      </c>
    </row>
    <row r="561" spans="1:8" ht="16" x14ac:dyDescent="0.2">
      <c r="A561" s="10">
        <v>2010101</v>
      </c>
      <c r="B561" s="5">
        <v>4680238</v>
      </c>
      <c r="C561" s="11" t="s">
        <v>545</v>
      </c>
      <c r="D561" s="7">
        <v>0</v>
      </c>
      <c r="E561" s="7">
        <v>0</v>
      </c>
      <c r="F561" s="7">
        <v>0</v>
      </c>
      <c r="G561" s="8">
        <f t="shared" si="16"/>
        <v>0</v>
      </c>
      <c r="H561" s="9">
        <f t="shared" si="17"/>
        <v>0</v>
      </c>
    </row>
    <row r="562" spans="1:8" ht="16" x14ac:dyDescent="0.2">
      <c r="A562" s="10">
        <v>2010102</v>
      </c>
      <c r="B562" s="5">
        <v>4680102</v>
      </c>
      <c r="C562" s="11" t="s">
        <v>546</v>
      </c>
      <c r="D562" s="7">
        <v>8786700</v>
      </c>
      <c r="E562" s="7">
        <v>5754000</v>
      </c>
      <c r="F562" s="7">
        <v>14540700</v>
      </c>
      <c r="G562" s="8">
        <f t="shared" si="16"/>
        <v>-8786700</v>
      </c>
      <c r="H562" s="9">
        <f t="shared" si="17"/>
        <v>0</v>
      </c>
    </row>
    <row r="563" spans="1:8" ht="16" x14ac:dyDescent="0.2">
      <c r="A563" s="10">
        <v>2010103</v>
      </c>
      <c r="B563" s="5">
        <v>4680010</v>
      </c>
      <c r="C563" s="11" t="s">
        <v>547</v>
      </c>
      <c r="D563" s="7">
        <v>0</v>
      </c>
      <c r="E563" s="7">
        <v>0</v>
      </c>
      <c r="F563" s="7">
        <v>0</v>
      </c>
      <c r="G563" s="8">
        <f t="shared" si="16"/>
        <v>0</v>
      </c>
      <c r="H563" s="9">
        <f t="shared" si="17"/>
        <v>0</v>
      </c>
    </row>
    <row r="564" spans="1:8" ht="16" x14ac:dyDescent="0.2">
      <c r="A564" s="10">
        <v>2010104</v>
      </c>
      <c r="B564" s="5">
        <v>4680004</v>
      </c>
      <c r="C564" s="11" t="s">
        <v>548</v>
      </c>
      <c r="D564" s="7">
        <v>0</v>
      </c>
      <c r="E564" s="7">
        <v>6200000</v>
      </c>
      <c r="F564" s="7">
        <v>6200000</v>
      </c>
      <c r="G564" s="8">
        <f t="shared" si="16"/>
        <v>0</v>
      </c>
      <c r="H564" s="9">
        <f t="shared" si="17"/>
        <v>0</v>
      </c>
    </row>
    <row r="565" spans="1:8" ht="16" x14ac:dyDescent="0.2">
      <c r="A565" s="10">
        <v>2010200</v>
      </c>
      <c r="B565" s="5">
        <v>4680011</v>
      </c>
      <c r="C565" s="11" t="s">
        <v>549</v>
      </c>
      <c r="D565" s="7">
        <v>0</v>
      </c>
      <c r="E565" s="7">
        <v>0</v>
      </c>
      <c r="F565" s="7">
        <v>0</v>
      </c>
      <c r="G565" s="8">
        <f t="shared" si="16"/>
        <v>0</v>
      </c>
      <c r="H565" s="9">
        <f t="shared" si="17"/>
        <v>0</v>
      </c>
    </row>
    <row r="566" spans="1:8" ht="16" x14ac:dyDescent="0.2">
      <c r="A566" s="10">
        <v>2010201</v>
      </c>
      <c r="B566" s="5">
        <v>4360100</v>
      </c>
      <c r="C566" s="11" t="s">
        <v>550</v>
      </c>
      <c r="D566" s="7">
        <v>0</v>
      </c>
      <c r="E566" s="7">
        <v>109258984</v>
      </c>
      <c r="F566" s="7">
        <v>109258984</v>
      </c>
      <c r="G566" s="8">
        <f t="shared" si="16"/>
        <v>0</v>
      </c>
      <c r="H566" s="9">
        <f t="shared" si="17"/>
        <v>0</v>
      </c>
    </row>
    <row r="567" spans="1:8" ht="16" x14ac:dyDescent="0.2">
      <c r="A567" s="10">
        <v>2010203</v>
      </c>
      <c r="B567" s="5">
        <v>4680240</v>
      </c>
      <c r="C567" s="11" t="s">
        <v>551</v>
      </c>
      <c r="D567" s="7">
        <v>0</v>
      </c>
      <c r="E567" s="7">
        <v>0</v>
      </c>
      <c r="F567" s="7">
        <v>0</v>
      </c>
      <c r="G567" s="8">
        <f t="shared" si="16"/>
        <v>0</v>
      </c>
      <c r="H567" s="9">
        <f t="shared" si="17"/>
        <v>0</v>
      </c>
    </row>
    <row r="568" spans="1:8" ht="16" x14ac:dyDescent="0.2">
      <c r="A568" s="10">
        <v>2010204</v>
      </c>
      <c r="B568" s="5">
        <v>4680241</v>
      </c>
      <c r="C568" s="11" t="s">
        <v>552</v>
      </c>
      <c r="D568" s="7">
        <v>2610000</v>
      </c>
      <c r="E568" s="7">
        <v>0</v>
      </c>
      <c r="F568" s="7">
        <v>0</v>
      </c>
      <c r="G568" s="8">
        <f t="shared" si="16"/>
        <v>0</v>
      </c>
      <c r="H568" s="9">
        <f t="shared" si="17"/>
        <v>2610000</v>
      </c>
    </row>
    <row r="569" spans="1:8" ht="16" x14ac:dyDescent="0.2">
      <c r="A569" s="10">
        <v>2010205</v>
      </c>
      <c r="B569" s="5">
        <v>4680350</v>
      </c>
      <c r="C569" s="11" t="s">
        <v>553</v>
      </c>
      <c r="D569" s="7">
        <v>-2647068</v>
      </c>
      <c r="E569" s="7">
        <v>18008975</v>
      </c>
      <c r="F569" s="7">
        <v>16013166</v>
      </c>
      <c r="G569" s="8">
        <f t="shared" si="16"/>
        <v>1995809</v>
      </c>
      <c r="H569" s="9">
        <f t="shared" si="17"/>
        <v>-651259</v>
      </c>
    </row>
    <row r="570" spans="1:8" ht="16" x14ac:dyDescent="0.2">
      <c r="A570" s="10">
        <v>2010300</v>
      </c>
      <c r="B570" s="5">
        <v>4680242</v>
      </c>
      <c r="C570" s="11" t="s">
        <v>554</v>
      </c>
      <c r="D570" s="7">
        <v>0</v>
      </c>
      <c r="E570" s="7">
        <v>520800</v>
      </c>
      <c r="F570" s="7">
        <v>520800</v>
      </c>
      <c r="G570" s="8">
        <f t="shared" si="16"/>
        <v>0</v>
      </c>
      <c r="H570" s="9">
        <f t="shared" si="17"/>
        <v>0</v>
      </c>
    </row>
    <row r="571" spans="1:8" ht="16" x14ac:dyDescent="0.2">
      <c r="A571" s="10">
        <v>2010301</v>
      </c>
      <c r="B571" s="5">
        <v>4680243</v>
      </c>
      <c r="C571" s="11" t="s">
        <v>555</v>
      </c>
      <c r="D571" s="7">
        <v>0</v>
      </c>
      <c r="E571" s="7">
        <v>0</v>
      </c>
      <c r="F571" s="7">
        <v>0</v>
      </c>
      <c r="G571" s="8">
        <f t="shared" si="16"/>
        <v>0</v>
      </c>
      <c r="H571" s="9">
        <f t="shared" si="17"/>
        <v>0</v>
      </c>
    </row>
    <row r="572" spans="1:8" ht="16" x14ac:dyDescent="0.2">
      <c r="A572" s="10">
        <v>2010302</v>
      </c>
      <c r="B572" s="5">
        <v>4680244</v>
      </c>
      <c r="C572" s="11" t="s">
        <v>556</v>
      </c>
      <c r="D572" s="7">
        <v>0</v>
      </c>
      <c r="E572" s="7">
        <v>1512000</v>
      </c>
      <c r="F572" s="7">
        <v>1512000</v>
      </c>
      <c r="G572" s="8">
        <f t="shared" si="16"/>
        <v>0</v>
      </c>
      <c r="H572" s="9">
        <f t="shared" si="17"/>
        <v>0</v>
      </c>
    </row>
    <row r="573" spans="1:8" ht="16" x14ac:dyDescent="0.2">
      <c r="A573" s="10">
        <v>2010303</v>
      </c>
      <c r="B573" s="5">
        <v>4680245</v>
      </c>
      <c r="C573" s="11" t="s">
        <v>557</v>
      </c>
      <c r="D573" s="7">
        <v>0</v>
      </c>
      <c r="E573" s="7">
        <v>696000</v>
      </c>
      <c r="F573" s="7">
        <v>696000</v>
      </c>
      <c r="G573" s="8">
        <f t="shared" si="16"/>
        <v>0</v>
      </c>
      <c r="H573" s="9">
        <f t="shared" si="17"/>
        <v>0</v>
      </c>
    </row>
    <row r="574" spans="1:8" ht="16" x14ac:dyDescent="0.2">
      <c r="A574" s="10">
        <v>2010304</v>
      </c>
      <c r="B574" s="5">
        <v>4680246</v>
      </c>
      <c r="C574" s="11" t="s">
        <v>558</v>
      </c>
      <c r="D574" s="7">
        <v>0</v>
      </c>
      <c r="E574" s="7">
        <v>0</v>
      </c>
      <c r="F574" s="7">
        <v>0</v>
      </c>
      <c r="G574" s="8">
        <f t="shared" si="16"/>
        <v>0</v>
      </c>
      <c r="H574" s="9">
        <f t="shared" si="17"/>
        <v>0</v>
      </c>
    </row>
    <row r="575" spans="1:8" ht="16" x14ac:dyDescent="0.2">
      <c r="A575" s="10">
        <v>2010305</v>
      </c>
      <c r="B575" s="5">
        <v>4680305</v>
      </c>
      <c r="C575" s="11" t="s">
        <v>559</v>
      </c>
      <c r="D575" s="7">
        <v>0</v>
      </c>
      <c r="E575" s="7">
        <v>502800</v>
      </c>
      <c r="F575" s="7">
        <v>502800</v>
      </c>
      <c r="G575" s="8">
        <f t="shared" si="16"/>
        <v>0</v>
      </c>
      <c r="H575" s="9">
        <f t="shared" si="17"/>
        <v>0</v>
      </c>
    </row>
    <row r="576" spans="1:8" ht="16" x14ac:dyDescent="0.2">
      <c r="A576" s="10">
        <v>2010306</v>
      </c>
      <c r="B576" s="5">
        <v>4680306</v>
      </c>
      <c r="C576" s="11" t="s">
        <v>560</v>
      </c>
      <c r="D576" s="7">
        <v>0</v>
      </c>
      <c r="E576" s="7">
        <v>0</v>
      </c>
      <c r="F576" s="7">
        <v>0</v>
      </c>
      <c r="G576" s="8">
        <f t="shared" si="16"/>
        <v>0</v>
      </c>
      <c r="H576" s="9">
        <f t="shared" si="17"/>
        <v>0</v>
      </c>
    </row>
    <row r="577" spans="1:8" ht="16" x14ac:dyDescent="0.2">
      <c r="A577" s="10">
        <v>2010307</v>
      </c>
      <c r="B577" s="5">
        <v>4680307</v>
      </c>
      <c r="C577" s="11" t="s">
        <v>561</v>
      </c>
      <c r="D577" s="7">
        <v>0</v>
      </c>
      <c r="E577" s="7">
        <v>0</v>
      </c>
      <c r="F577" s="7">
        <v>0</v>
      </c>
      <c r="G577" s="8">
        <f t="shared" si="16"/>
        <v>0</v>
      </c>
      <c r="H577" s="9">
        <f t="shared" si="17"/>
        <v>0</v>
      </c>
    </row>
    <row r="578" spans="1:8" ht="16" x14ac:dyDescent="0.2">
      <c r="A578" s="10">
        <v>2010400</v>
      </c>
      <c r="B578" s="5">
        <v>4680247</v>
      </c>
      <c r="C578" s="11" t="s">
        <v>562</v>
      </c>
      <c r="D578" s="7">
        <v>-1575764</v>
      </c>
      <c r="E578" s="7">
        <v>3158000</v>
      </c>
      <c r="F578" s="7">
        <v>1688000</v>
      </c>
      <c r="G578" s="8">
        <f t="shared" si="16"/>
        <v>1470000</v>
      </c>
      <c r="H578" s="9">
        <f t="shared" si="17"/>
        <v>-105764</v>
      </c>
    </row>
    <row r="579" spans="1:8" ht="16" x14ac:dyDescent="0.2">
      <c r="A579" s="10">
        <v>2010401</v>
      </c>
      <c r="B579" s="5">
        <v>4680248</v>
      </c>
      <c r="C579" s="11" t="s">
        <v>563</v>
      </c>
      <c r="D579" s="7">
        <v>-144000</v>
      </c>
      <c r="E579" s="7">
        <v>4224000</v>
      </c>
      <c r="F579" s="7">
        <v>3864000</v>
      </c>
      <c r="G579" s="8">
        <f t="shared" si="16"/>
        <v>360000</v>
      </c>
      <c r="H579" s="9">
        <f t="shared" si="17"/>
        <v>216000</v>
      </c>
    </row>
    <row r="580" spans="1:8" ht="16" x14ac:dyDescent="0.2">
      <c r="A580" s="10">
        <v>2010402</v>
      </c>
      <c r="B580" s="5">
        <v>4680249</v>
      </c>
      <c r="C580" s="11" t="s">
        <v>564</v>
      </c>
      <c r="D580" s="7">
        <v>-1302000</v>
      </c>
      <c r="E580" s="7">
        <v>4200000</v>
      </c>
      <c r="F580" s="7">
        <v>3150000</v>
      </c>
      <c r="G580" s="8">
        <f t="shared" si="16"/>
        <v>1050000</v>
      </c>
      <c r="H580" s="9">
        <f t="shared" si="17"/>
        <v>-252000</v>
      </c>
    </row>
    <row r="581" spans="1:8" ht="16" x14ac:dyDescent="0.2">
      <c r="A581" s="10">
        <v>2010403</v>
      </c>
      <c r="B581" s="5">
        <v>4680250</v>
      </c>
      <c r="C581" s="11" t="s">
        <v>565</v>
      </c>
      <c r="D581" s="7">
        <v>0</v>
      </c>
      <c r="E581" s="7">
        <v>4725000</v>
      </c>
      <c r="F581" s="7">
        <v>4725000</v>
      </c>
      <c r="G581" s="8">
        <f t="shared" si="16"/>
        <v>0</v>
      </c>
      <c r="H581" s="9">
        <f t="shared" si="17"/>
        <v>0</v>
      </c>
    </row>
    <row r="582" spans="1:8" ht="16" x14ac:dyDescent="0.2">
      <c r="A582" s="10">
        <v>2010404</v>
      </c>
      <c r="B582" s="5">
        <v>4680251</v>
      </c>
      <c r="C582" s="11" t="s">
        <v>566</v>
      </c>
      <c r="D582" s="7">
        <v>-433225</v>
      </c>
      <c r="E582" s="7">
        <v>3000000</v>
      </c>
      <c r="F582" s="7">
        <v>3000000</v>
      </c>
      <c r="G582" s="8">
        <f t="shared" si="16"/>
        <v>0</v>
      </c>
      <c r="H582" s="9">
        <f t="shared" si="17"/>
        <v>-433225</v>
      </c>
    </row>
    <row r="583" spans="1:8" ht="16" x14ac:dyDescent="0.2">
      <c r="A583" s="10">
        <v>2010405</v>
      </c>
      <c r="B583" s="5">
        <v>4680252</v>
      </c>
      <c r="C583" s="11" t="s">
        <v>567</v>
      </c>
      <c r="D583" s="7">
        <v>-36000</v>
      </c>
      <c r="E583" s="7">
        <v>4200000</v>
      </c>
      <c r="F583" s="7">
        <v>4200000</v>
      </c>
      <c r="G583" s="8">
        <f t="shared" si="16"/>
        <v>0</v>
      </c>
      <c r="H583" s="9">
        <f t="shared" si="17"/>
        <v>-36000</v>
      </c>
    </row>
    <row r="584" spans="1:8" ht="16" x14ac:dyDescent="0.2">
      <c r="A584" s="10">
        <v>2010406</v>
      </c>
      <c r="B584" s="5">
        <v>4680253</v>
      </c>
      <c r="C584" s="11" t="s">
        <v>568</v>
      </c>
      <c r="D584" s="7">
        <v>0</v>
      </c>
      <c r="E584" s="7">
        <v>13860000</v>
      </c>
      <c r="F584" s="7">
        <v>13860000</v>
      </c>
      <c r="G584" s="8">
        <f t="shared" si="16"/>
        <v>0</v>
      </c>
      <c r="H584" s="9">
        <f t="shared" si="17"/>
        <v>0</v>
      </c>
    </row>
    <row r="585" spans="1:8" ht="16" x14ac:dyDescent="0.2">
      <c r="A585" s="10">
        <v>2010407</v>
      </c>
      <c r="B585" s="5">
        <v>4680026</v>
      </c>
      <c r="C585" s="11" t="s">
        <v>569</v>
      </c>
      <c r="D585" s="7">
        <v>-645000</v>
      </c>
      <c r="E585" s="7">
        <v>4311000</v>
      </c>
      <c r="F585" s="7">
        <v>4311000</v>
      </c>
      <c r="G585" s="8">
        <f t="shared" si="16"/>
        <v>0</v>
      </c>
      <c r="H585" s="9">
        <f t="shared" si="17"/>
        <v>-645000</v>
      </c>
    </row>
    <row r="586" spans="1:8" ht="16" x14ac:dyDescent="0.2">
      <c r="A586" s="10">
        <v>2010408</v>
      </c>
      <c r="B586" s="5">
        <v>4680027</v>
      </c>
      <c r="C586" s="11" t="s">
        <v>570</v>
      </c>
      <c r="D586" s="7">
        <v>0</v>
      </c>
      <c r="E586" s="7">
        <v>0</v>
      </c>
      <c r="F586" s="7">
        <v>0</v>
      </c>
      <c r="G586" s="8">
        <f t="shared" si="16"/>
        <v>0</v>
      </c>
      <c r="H586" s="9">
        <f t="shared" si="17"/>
        <v>0</v>
      </c>
    </row>
    <row r="587" spans="1:8" ht="16" x14ac:dyDescent="0.2">
      <c r="A587" s="10">
        <v>2010409</v>
      </c>
      <c r="B587" s="5">
        <v>4680255</v>
      </c>
      <c r="C587" s="11" t="s">
        <v>571</v>
      </c>
      <c r="D587" s="7">
        <v>0</v>
      </c>
      <c r="E587" s="7">
        <v>0</v>
      </c>
      <c r="F587" s="7">
        <v>0</v>
      </c>
      <c r="G587" s="8">
        <f t="shared" si="16"/>
        <v>0</v>
      </c>
      <c r="H587" s="9">
        <f t="shared" si="17"/>
        <v>0</v>
      </c>
    </row>
    <row r="588" spans="1:8" ht="16" x14ac:dyDescent="0.2">
      <c r="A588" s="10">
        <v>2010410</v>
      </c>
      <c r="B588" s="5">
        <v>4680268</v>
      </c>
      <c r="C588" s="11" t="s">
        <v>572</v>
      </c>
      <c r="D588" s="7">
        <v>0</v>
      </c>
      <c r="E588" s="7">
        <v>0</v>
      </c>
      <c r="F588" s="7">
        <v>0</v>
      </c>
      <c r="G588" s="8">
        <f t="shared" si="16"/>
        <v>0</v>
      </c>
      <c r="H588" s="9">
        <f t="shared" si="17"/>
        <v>0</v>
      </c>
    </row>
    <row r="589" spans="1:8" ht="16" x14ac:dyDescent="0.2">
      <c r="A589" s="10">
        <v>2010411</v>
      </c>
      <c r="B589" s="5">
        <v>4680041</v>
      </c>
      <c r="C589" s="11" t="s">
        <v>573</v>
      </c>
      <c r="D589" s="7">
        <v>0</v>
      </c>
      <c r="E589" s="7">
        <v>0</v>
      </c>
      <c r="F589" s="7">
        <v>0</v>
      </c>
      <c r="G589" s="8">
        <f t="shared" si="16"/>
        <v>0</v>
      </c>
      <c r="H589" s="9">
        <f t="shared" si="17"/>
        <v>0</v>
      </c>
    </row>
    <row r="590" spans="1:8" ht="16" x14ac:dyDescent="0.2">
      <c r="A590" s="10">
        <v>2010412</v>
      </c>
      <c r="B590" s="5">
        <v>4680042</v>
      </c>
      <c r="C590" s="11" t="s">
        <v>574</v>
      </c>
      <c r="D590" s="7">
        <v>0</v>
      </c>
      <c r="E590" s="7">
        <v>0</v>
      </c>
      <c r="F590" s="7">
        <v>0</v>
      </c>
      <c r="G590" s="8">
        <f t="shared" si="16"/>
        <v>0</v>
      </c>
      <c r="H590" s="9">
        <f t="shared" si="17"/>
        <v>0</v>
      </c>
    </row>
    <row r="591" spans="1:8" ht="16" x14ac:dyDescent="0.2">
      <c r="A591" s="10">
        <v>2010413</v>
      </c>
      <c r="B591" s="5">
        <v>4680043</v>
      </c>
      <c r="C591" s="11" t="s">
        <v>575</v>
      </c>
      <c r="D591" s="7">
        <v>0</v>
      </c>
      <c r="E591" s="7">
        <v>0</v>
      </c>
      <c r="F591" s="7">
        <v>0</v>
      </c>
      <c r="G591" s="8">
        <f t="shared" si="16"/>
        <v>0</v>
      </c>
      <c r="H591" s="9">
        <f t="shared" si="17"/>
        <v>0</v>
      </c>
    </row>
    <row r="592" spans="1:8" ht="16" x14ac:dyDescent="0.2">
      <c r="A592" s="10">
        <v>2010414</v>
      </c>
      <c r="B592" s="5">
        <v>4680044</v>
      </c>
      <c r="C592" s="11" t="s">
        <v>576</v>
      </c>
      <c r="D592" s="7">
        <v>0</v>
      </c>
      <c r="E592" s="7">
        <v>0</v>
      </c>
      <c r="F592" s="7">
        <v>0</v>
      </c>
      <c r="G592" s="8">
        <f t="shared" si="16"/>
        <v>0</v>
      </c>
      <c r="H592" s="9">
        <f t="shared" si="17"/>
        <v>0</v>
      </c>
    </row>
    <row r="593" spans="1:8" ht="16" x14ac:dyDescent="0.2">
      <c r="A593" s="12">
        <v>2010424</v>
      </c>
      <c r="B593" s="5">
        <v>4680424</v>
      </c>
      <c r="C593" s="20" t="s">
        <v>577</v>
      </c>
      <c r="D593" s="7">
        <v>0</v>
      </c>
      <c r="E593" s="7">
        <v>9280000</v>
      </c>
      <c r="F593" s="7">
        <v>9280000</v>
      </c>
      <c r="G593" s="8">
        <f t="shared" si="16"/>
        <v>0</v>
      </c>
      <c r="H593" s="9">
        <f t="shared" si="17"/>
        <v>0</v>
      </c>
    </row>
    <row r="594" spans="1:8" ht="16" x14ac:dyDescent="0.2">
      <c r="A594" s="10">
        <v>2010461</v>
      </c>
      <c r="B594" s="5">
        <v>4680028</v>
      </c>
      <c r="C594" s="11" t="s">
        <v>578</v>
      </c>
      <c r="D594" s="7">
        <v>0</v>
      </c>
      <c r="E594" s="7">
        <v>0</v>
      </c>
      <c r="F594" s="7">
        <v>0</v>
      </c>
      <c r="G594" s="8">
        <f t="shared" si="16"/>
        <v>0</v>
      </c>
      <c r="H594" s="9">
        <f t="shared" si="17"/>
        <v>0</v>
      </c>
    </row>
    <row r="595" spans="1:8" ht="16" x14ac:dyDescent="0.2">
      <c r="A595" s="10">
        <v>2010462</v>
      </c>
      <c r="B595" s="5">
        <v>4680029</v>
      </c>
      <c r="C595" s="11" t="s">
        <v>579</v>
      </c>
      <c r="D595" s="7">
        <v>0</v>
      </c>
      <c r="E595" s="7">
        <v>0</v>
      </c>
      <c r="F595" s="7">
        <v>0</v>
      </c>
      <c r="G595" s="8">
        <f t="shared" si="16"/>
        <v>0</v>
      </c>
      <c r="H595" s="9">
        <f t="shared" si="17"/>
        <v>0</v>
      </c>
    </row>
    <row r="596" spans="1:8" ht="16" x14ac:dyDescent="0.2">
      <c r="A596" s="10">
        <v>2010463</v>
      </c>
      <c r="B596" s="5">
        <v>4680030</v>
      </c>
      <c r="C596" s="11" t="s">
        <v>580</v>
      </c>
      <c r="D596" s="7">
        <v>0</v>
      </c>
      <c r="E596" s="7">
        <v>0</v>
      </c>
      <c r="F596" s="7">
        <v>0</v>
      </c>
      <c r="G596" s="8">
        <f t="shared" si="16"/>
        <v>0</v>
      </c>
      <c r="H596" s="9">
        <f t="shared" si="17"/>
        <v>0</v>
      </c>
    </row>
    <row r="597" spans="1:8" ht="16" x14ac:dyDescent="0.2">
      <c r="A597" s="10">
        <v>2010464</v>
      </c>
      <c r="B597" s="5">
        <v>4680031</v>
      </c>
      <c r="C597" s="11" t="s">
        <v>581</v>
      </c>
      <c r="D597" s="7">
        <v>0</v>
      </c>
      <c r="E597" s="7">
        <v>0</v>
      </c>
      <c r="F597" s="7">
        <v>0</v>
      </c>
      <c r="G597" s="8">
        <f t="shared" si="16"/>
        <v>0</v>
      </c>
      <c r="H597" s="9">
        <f t="shared" si="17"/>
        <v>0</v>
      </c>
    </row>
    <row r="598" spans="1:8" ht="16" x14ac:dyDescent="0.2">
      <c r="A598" s="10">
        <v>2010465</v>
      </c>
      <c r="B598" s="5">
        <v>4680260</v>
      </c>
      <c r="C598" s="11" t="s">
        <v>582</v>
      </c>
      <c r="D598" s="7">
        <v>0</v>
      </c>
      <c r="E598" s="7">
        <v>0</v>
      </c>
      <c r="F598" s="7">
        <v>0</v>
      </c>
      <c r="G598" s="8">
        <f t="shared" si="16"/>
        <v>0</v>
      </c>
      <c r="H598" s="9">
        <f t="shared" si="17"/>
        <v>0</v>
      </c>
    </row>
    <row r="599" spans="1:8" ht="16" x14ac:dyDescent="0.2">
      <c r="A599" s="10">
        <v>2010466</v>
      </c>
      <c r="B599" s="5">
        <v>4680265</v>
      </c>
      <c r="C599" s="11" t="s">
        <v>583</v>
      </c>
      <c r="D599" s="7">
        <v>0</v>
      </c>
      <c r="E599" s="7">
        <v>0</v>
      </c>
      <c r="F599" s="7">
        <v>0</v>
      </c>
      <c r="G599" s="8">
        <f t="shared" si="16"/>
        <v>0</v>
      </c>
      <c r="H599" s="9">
        <f t="shared" si="17"/>
        <v>0</v>
      </c>
    </row>
    <row r="600" spans="1:8" ht="16" x14ac:dyDescent="0.2">
      <c r="A600" s="18">
        <v>2010467</v>
      </c>
      <c r="B600" s="11">
        <v>4680267</v>
      </c>
      <c r="C600" s="11" t="s">
        <v>584</v>
      </c>
      <c r="D600" s="7">
        <v>5934881</v>
      </c>
      <c r="E600" s="7">
        <v>9365200</v>
      </c>
      <c r="F600" s="7">
        <v>8123573</v>
      </c>
      <c r="G600" s="8">
        <f t="shared" si="16"/>
        <v>1241627</v>
      </c>
      <c r="H600" s="9">
        <f t="shared" si="17"/>
        <v>7176508</v>
      </c>
    </row>
    <row r="601" spans="1:8" ht="16" x14ac:dyDescent="0.2">
      <c r="A601" s="10">
        <v>2010468</v>
      </c>
      <c r="B601" s="5">
        <v>4680268</v>
      </c>
      <c r="C601" s="11" t="s">
        <v>585</v>
      </c>
      <c r="D601" s="7">
        <v>0</v>
      </c>
      <c r="E601" s="7">
        <v>2188000</v>
      </c>
      <c r="F601" s="7">
        <v>2188000</v>
      </c>
      <c r="G601" s="8">
        <f t="shared" si="16"/>
        <v>0</v>
      </c>
      <c r="H601" s="9">
        <f t="shared" si="17"/>
        <v>0</v>
      </c>
    </row>
    <row r="602" spans="1:8" ht="16" x14ac:dyDescent="0.2">
      <c r="A602" s="10">
        <v>2010500</v>
      </c>
      <c r="B602" s="5">
        <v>4680032</v>
      </c>
      <c r="C602" s="11" t="s">
        <v>586</v>
      </c>
      <c r="D602" s="7">
        <v>0</v>
      </c>
      <c r="E602" s="7">
        <v>0</v>
      </c>
      <c r="F602" s="7">
        <v>0</v>
      </c>
      <c r="G602" s="8">
        <f t="shared" si="16"/>
        <v>0</v>
      </c>
      <c r="H602" s="9">
        <f t="shared" si="17"/>
        <v>0</v>
      </c>
    </row>
    <row r="603" spans="1:8" ht="16" x14ac:dyDescent="0.2">
      <c r="A603" s="10">
        <v>2010501</v>
      </c>
      <c r="B603" s="5">
        <v>4680033</v>
      </c>
      <c r="C603" s="11" t="s">
        <v>587</v>
      </c>
      <c r="D603" s="7">
        <v>0</v>
      </c>
      <c r="E603" s="7">
        <v>0</v>
      </c>
      <c r="F603" s="7">
        <v>0</v>
      </c>
      <c r="G603" s="8">
        <f t="shared" si="16"/>
        <v>0</v>
      </c>
      <c r="H603" s="9">
        <f t="shared" si="17"/>
        <v>0</v>
      </c>
    </row>
    <row r="604" spans="1:8" ht="16" x14ac:dyDescent="0.2">
      <c r="A604" s="10">
        <v>2010502</v>
      </c>
      <c r="B604" s="5">
        <v>4680034</v>
      </c>
      <c r="C604" s="11" t="s">
        <v>588</v>
      </c>
      <c r="D604" s="7">
        <v>0</v>
      </c>
      <c r="E604" s="7">
        <v>0</v>
      </c>
      <c r="F604" s="7">
        <v>0</v>
      </c>
      <c r="G604" s="8">
        <f t="shared" si="16"/>
        <v>0</v>
      </c>
      <c r="H604" s="9">
        <f t="shared" si="17"/>
        <v>0</v>
      </c>
    </row>
    <row r="605" spans="1:8" ht="16" x14ac:dyDescent="0.2">
      <c r="A605" s="10">
        <v>2010503</v>
      </c>
      <c r="B605" s="5">
        <v>4680035</v>
      </c>
      <c r="C605" s="11" t="s">
        <v>589</v>
      </c>
      <c r="D605" s="7">
        <v>-1652868</v>
      </c>
      <c r="E605" s="7">
        <v>5652870</v>
      </c>
      <c r="F605" s="7">
        <v>4000001</v>
      </c>
      <c r="G605" s="8">
        <f t="shared" si="16"/>
        <v>1652869</v>
      </c>
      <c r="H605" s="9">
        <f t="shared" si="17"/>
        <v>1</v>
      </c>
    </row>
    <row r="606" spans="1:8" ht="16" x14ac:dyDescent="0.2">
      <c r="A606" s="10">
        <v>2010504</v>
      </c>
      <c r="B606" s="5">
        <v>4680036</v>
      </c>
      <c r="C606" s="11" t="s">
        <v>590</v>
      </c>
      <c r="D606" s="7">
        <v>0</v>
      </c>
      <c r="E606" s="7">
        <v>2918489</v>
      </c>
      <c r="F606" s="7">
        <v>2743958</v>
      </c>
      <c r="G606" s="8">
        <f t="shared" si="16"/>
        <v>174531</v>
      </c>
      <c r="H606" s="9">
        <f t="shared" si="17"/>
        <v>174531</v>
      </c>
    </row>
    <row r="607" spans="1:8" ht="16" x14ac:dyDescent="0.2">
      <c r="A607" s="10">
        <v>2010505</v>
      </c>
      <c r="B607" s="5">
        <v>4680037</v>
      </c>
      <c r="C607" s="11" t="s">
        <v>591</v>
      </c>
      <c r="D607" s="7">
        <v>-38012</v>
      </c>
      <c r="E607" s="7">
        <v>15716476</v>
      </c>
      <c r="F607" s="7">
        <v>16029352</v>
      </c>
      <c r="G607" s="8">
        <f t="shared" si="16"/>
        <v>-312876</v>
      </c>
      <c r="H607" s="9">
        <f t="shared" si="17"/>
        <v>-350888</v>
      </c>
    </row>
    <row r="608" spans="1:8" ht="16" x14ac:dyDescent="0.2">
      <c r="A608" s="10">
        <v>2010506</v>
      </c>
      <c r="B608" s="5">
        <v>4680038</v>
      </c>
      <c r="C608" s="11" t="s">
        <v>592</v>
      </c>
      <c r="D608" s="7">
        <v>0</v>
      </c>
      <c r="E608" s="7">
        <v>0</v>
      </c>
      <c r="F608" s="7">
        <v>0</v>
      </c>
      <c r="G608" s="8">
        <f t="shared" si="16"/>
        <v>0</v>
      </c>
      <c r="H608" s="9">
        <f t="shared" si="17"/>
        <v>0</v>
      </c>
    </row>
    <row r="609" spans="1:8" ht="16" x14ac:dyDescent="0.2">
      <c r="A609" s="10">
        <v>2010507</v>
      </c>
      <c r="B609" s="5">
        <v>4680039</v>
      </c>
      <c r="C609" s="11" t="s">
        <v>593</v>
      </c>
      <c r="D609" s="7">
        <v>0</v>
      </c>
      <c r="E609" s="7">
        <v>0</v>
      </c>
      <c r="F609" s="7">
        <v>0</v>
      </c>
      <c r="G609" s="8">
        <f t="shared" si="16"/>
        <v>0</v>
      </c>
      <c r="H609" s="9">
        <f t="shared" si="17"/>
        <v>0</v>
      </c>
    </row>
    <row r="610" spans="1:8" ht="16" x14ac:dyDescent="0.2">
      <c r="A610" s="10">
        <v>2010508</v>
      </c>
      <c r="B610" s="5">
        <v>4680040</v>
      </c>
      <c r="C610" s="11" t="s">
        <v>594</v>
      </c>
      <c r="D610" s="7">
        <v>0</v>
      </c>
      <c r="E610" s="7">
        <v>1287491</v>
      </c>
      <c r="F610" s="7">
        <v>1287491</v>
      </c>
      <c r="G610" s="8">
        <f t="shared" si="16"/>
        <v>0</v>
      </c>
      <c r="H610" s="9">
        <f t="shared" si="17"/>
        <v>0</v>
      </c>
    </row>
    <row r="611" spans="1:8" ht="16" x14ac:dyDescent="0.2">
      <c r="A611" s="10">
        <v>2010509</v>
      </c>
      <c r="B611" s="5">
        <v>4680041</v>
      </c>
      <c r="C611" s="11" t="s">
        <v>595</v>
      </c>
      <c r="D611" s="7">
        <v>50062</v>
      </c>
      <c r="E611" s="7">
        <v>33194539</v>
      </c>
      <c r="F611" s="7">
        <v>33194539</v>
      </c>
      <c r="G611" s="8">
        <f t="shared" si="16"/>
        <v>0</v>
      </c>
      <c r="H611" s="9">
        <f t="shared" si="17"/>
        <v>50062</v>
      </c>
    </row>
    <row r="612" spans="1:8" ht="16" x14ac:dyDescent="0.2">
      <c r="A612" s="10">
        <v>2010510</v>
      </c>
      <c r="B612" s="5">
        <v>4680042</v>
      </c>
      <c r="C612" s="11" t="s">
        <v>596</v>
      </c>
      <c r="D612" s="7">
        <v>240738</v>
      </c>
      <c r="E612" s="7">
        <v>18627675</v>
      </c>
      <c r="F612" s="7">
        <v>17523224</v>
      </c>
      <c r="G612" s="8">
        <f t="shared" ref="G612:G678" si="18">E612-F612</f>
        <v>1104451</v>
      </c>
      <c r="H612" s="9">
        <f t="shared" ref="H612:H678" si="19">D612+G612</f>
        <v>1345189</v>
      </c>
    </row>
    <row r="613" spans="1:8" ht="16" x14ac:dyDescent="0.2">
      <c r="A613" s="10">
        <v>2010511</v>
      </c>
      <c r="B613" s="5">
        <v>4680043</v>
      </c>
      <c r="C613" s="11" t="s">
        <v>597</v>
      </c>
      <c r="D613" s="7">
        <v>0</v>
      </c>
      <c r="E613" s="7">
        <v>0</v>
      </c>
      <c r="F613" s="7">
        <v>0</v>
      </c>
      <c r="G613" s="8">
        <f t="shared" si="18"/>
        <v>0</v>
      </c>
      <c r="H613" s="9">
        <f t="shared" si="19"/>
        <v>0</v>
      </c>
    </row>
    <row r="614" spans="1:8" ht="16" x14ac:dyDescent="0.2">
      <c r="A614" s="10">
        <v>2010512</v>
      </c>
      <c r="B614" s="5">
        <v>4680044</v>
      </c>
      <c r="C614" s="11" t="s">
        <v>598</v>
      </c>
      <c r="D614" s="7">
        <v>939600</v>
      </c>
      <c r="E614" s="7">
        <v>187001</v>
      </c>
      <c r="F614" s="7">
        <v>187500</v>
      </c>
      <c r="G614" s="8">
        <f t="shared" si="18"/>
        <v>-499</v>
      </c>
      <c r="H614" s="9">
        <f t="shared" si="19"/>
        <v>939101</v>
      </c>
    </row>
    <row r="615" spans="1:8" ht="16" x14ac:dyDescent="0.2">
      <c r="A615" s="10">
        <v>2010513</v>
      </c>
      <c r="B615" s="5">
        <v>4680513</v>
      </c>
      <c r="C615" s="11" t="s">
        <v>599</v>
      </c>
      <c r="D615" s="7">
        <v>0</v>
      </c>
      <c r="E615" s="7">
        <v>0</v>
      </c>
      <c r="F615" s="7">
        <v>0</v>
      </c>
      <c r="G615" s="8">
        <f t="shared" si="18"/>
        <v>0</v>
      </c>
      <c r="H615" s="9">
        <f t="shared" si="19"/>
        <v>0</v>
      </c>
    </row>
    <row r="616" spans="1:8" ht="16" x14ac:dyDescent="0.2">
      <c r="A616" s="10">
        <v>2010514</v>
      </c>
      <c r="B616" s="5">
        <v>4680514</v>
      </c>
      <c r="C616" s="11" t="s">
        <v>600</v>
      </c>
      <c r="D616" s="7">
        <v>424255</v>
      </c>
      <c r="E616" s="7">
        <v>2554626</v>
      </c>
      <c r="F616" s="7">
        <v>2978881</v>
      </c>
      <c r="G616" s="8">
        <f t="shared" si="18"/>
        <v>-424255</v>
      </c>
      <c r="H616" s="9">
        <f t="shared" si="19"/>
        <v>0</v>
      </c>
    </row>
    <row r="617" spans="1:8" ht="16" x14ac:dyDescent="0.2">
      <c r="A617" s="10">
        <v>2010515</v>
      </c>
      <c r="B617" s="5">
        <v>4680515</v>
      </c>
      <c r="C617" s="11" t="s">
        <v>601</v>
      </c>
      <c r="D617" s="7">
        <v>0</v>
      </c>
      <c r="E617" s="7">
        <v>0</v>
      </c>
      <c r="F617" s="7">
        <v>0</v>
      </c>
      <c r="G617" s="8">
        <f t="shared" si="18"/>
        <v>0</v>
      </c>
      <c r="H617" s="9">
        <f t="shared" si="19"/>
        <v>0</v>
      </c>
    </row>
    <row r="618" spans="1:8" ht="16" x14ac:dyDescent="0.2">
      <c r="A618" s="10">
        <v>2010516</v>
      </c>
      <c r="B618" s="5">
        <v>4680519</v>
      </c>
      <c r="C618" s="11" t="s">
        <v>602</v>
      </c>
      <c r="D618" s="7">
        <v>0</v>
      </c>
      <c r="E618" s="7">
        <v>0</v>
      </c>
      <c r="F618" s="7">
        <v>0</v>
      </c>
      <c r="G618" s="8">
        <f t="shared" si="18"/>
        <v>0</v>
      </c>
      <c r="H618" s="9">
        <f t="shared" si="19"/>
        <v>0</v>
      </c>
    </row>
    <row r="619" spans="1:8" ht="16" x14ac:dyDescent="0.2">
      <c r="A619" s="10">
        <v>2010517</v>
      </c>
      <c r="B619" s="5">
        <v>4680521</v>
      </c>
      <c r="C619" s="11" t="s">
        <v>603</v>
      </c>
      <c r="D619" s="7">
        <v>0</v>
      </c>
      <c r="E619" s="7">
        <v>22258133</v>
      </c>
      <c r="F619" s="7">
        <v>21589801</v>
      </c>
      <c r="G619" s="8">
        <f t="shared" si="18"/>
        <v>668332</v>
      </c>
      <c r="H619" s="9">
        <f t="shared" si="19"/>
        <v>668332</v>
      </c>
    </row>
    <row r="620" spans="1:8" ht="16" x14ac:dyDescent="0.2">
      <c r="A620" s="10">
        <v>2010541</v>
      </c>
      <c r="B620" s="5">
        <v>0</v>
      </c>
      <c r="C620" s="11" t="s">
        <v>9</v>
      </c>
      <c r="D620" s="7">
        <v>0</v>
      </c>
      <c r="E620" s="7">
        <v>0</v>
      </c>
      <c r="F620" s="7">
        <v>0</v>
      </c>
      <c r="G620" s="8">
        <f t="shared" si="18"/>
        <v>0</v>
      </c>
      <c r="H620" s="9">
        <f t="shared" si="19"/>
        <v>0</v>
      </c>
    </row>
    <row r="621" spans="1:8" ht="16" x14ac:dyDescent="0.2">
      <c r="A621" s="10">
        <v>2010600</v>
      </c>
      <c r="B621" s="5">
        <v>4680045</v>
      </c>
      <c r="C621" s="11" t="s">
        <v>604</v>
      </c>
      <c r="D621" s="7">
        <v>0</v>
      </c>
      <c r="E621" s="7">
        <v>1576430</v>
      </c>
      <c r="F621" s="7">
        <v>1576430</v>
      </c>
      <c r="G621" s="8">
        <f t="shared" si="18"/>
        <v>0</v>
      </c>
      <c r="H621" s="9">
        <f t="shared" si="19"/>
        <v>0</v>
      </c>
    </row>
    <row r="622" spans="1:8" ht="16" x14ac:dyDescent="0.2">
      <c r="A622" s="10">
        <v>2010601</v>
      </c>
      <c r="B622" s="5">
        <v>4680046</v>
      </c>
      <c r="C622" s="11" t="s">
        <v>605</v>
      </c>
      <c r="D622" s="7">
        <v>-249669</v>
      </c>
      <c r="E622" s="7">
        <v>16983940</v>
      </c>
      <c r="F622" s="7">
        <v>15572840</v>
      </c>
      <c r="G622" s="8">
        <f t="shared" si="18"/>
        <v>1411100</v>
      </c>
      <c r="H622" s="9">
        <f t="shared" si="19"/>
        <v>1161431</v>
      </c>
    </row>
    <row r="623" spans="1:8" ht="16" x14ac:dyDescent="0.2">
      <c r="A623" s="10">
        <v>2010602</v>
      </c>
      <c r="B623" s="5">
        <v>4680047</v>
      </c>
      <c r="C623" s="11" t="s">
        <v>606</v>
      </c>
      <c r="D623" s="7">
        <v>0</v>
      </c>
      <c r="E623" s="7">
        <v>0</v>
      </c>
      <c r="F623" s="7">
        <v>0</v>
      </c>
      <c r="G623" s="8">
        <f t="shared" si="18"/>
        <v>0</v>
      </c>
      <c r="H623" s="9">
        <f t="shared" si="19"/>
        <v>0</v>
      </c>
    </row>
    <row r="624" spans="1:8" ht="16" x14ac:dyDescent="0.2">
      <c r="A624" s="10">
        <v>2010603</v>
      </c>
      <c r="B624" s="5">
        <v>4680048</v>
      </c>
      <c r="C624" s="11" t="s">
        <v>607</v>
      </c>
      <c r="D624" s="7">
        <v>-2</v>
      </c>
      <c r="E624" s="7">
        <v>0</v>
      </c>
      <c r="F624" s="7">
        <v>0</v>
      </c>
      <c r="G624" s="8">
        <f t="shared" si="18"/>
        <v>0</v>
      </c>
      <c r="H624" s="9">
        <f t="shared" si="19"/>
        <v>-2</v>
      </c>
    </row>
    <row r="625" spans="1:8" ht="16" x14ac:dyDescent="0.2">
      <c r="A625" s="10">
        <v>2010604</v>
      </c>
      <c r="B625" s="5">
        <v>4680049</v>
      </c>
      <c r="C625" s="11" t="s">
        <v>608</v>
      </c>
      <c r="D625" s="7">
        <v>0</v>
      </c>
      <c r="E625" s="7">
        <v>0</v>
      </c>
      <c r="F625" s="7">
        <v>0</v>
      </c>
      <c r="G625" s="8">
        <f t="shared" si="18"/>
        <v>0</v>
      </c>
      <c r="H625" s="9">
        <f t="shared" si="19"/>
        <v>0</v>
      </c>
    </row>
    <row r="626" spans="1:8" ht="16" x14ac:dyDescent="0.2">
      <c r="A626" s="10">
        <v>2010605</v>
      </c>
      <c r="B626" s="5">
        <v>4680050</v>
      </c>
      <c r="C626" s="11" t="s">
        <v>609</v>
      </c>
      <c r="D626" s="7">
        <v>0.2</v>
      </c>
      <c r="E626" s="7">
        <v>0</v>
      </c>
      <c r="F626" s="7">
        <v>0</v>
      </c>
      <c r="G626" s="8">
        <f t="shared" si="18"/>
        <v>0</v>
      </c>
      <c r="H626" s="9">
        <f t="shared" si="19"/>
        <v>0.2</v>
      </c>
    </row>
    <row r="627" spans="1:8" ht="16" x14ac:dyDescent="0.2">
      <c r="A627" s="10">
        <v>2010606</v>
      </c>
      <c r="B627" s="5">
        <v>4680051</v>
      </c>
      <c r="C627" s="11" t="s">
        <v>610</v>
      </c>
      <c r="D627" s="7">
        <v>0</v>
      </c>
      <c r="E627" s="7">
        <v>0</v>
      </c>
      <c r="F627" s="7">
        <v>0</v>
      </c>
      <c r="G627" s="8">
        <f t="shared" si="18"/>
        <v>0</v>
      </c>
      <c r="H627" s="9">
        <f t="shared" si="19"/>
        <v>0</v>
      </c>
    </row>
    <row r="628" spans="1:8" ht="16" x14ac:dyDescent="0.2">
      <c r="A628" s="10">
        <v>2010607</v>
      </c>
      <c r="B628" s="5">
        <v>4680052</v>
      </c>
      <c r="C628" s="11" t="s">
        <v>611</v>
      </c>
      <c r="D628" s="7">
        <v>0</v>
      </c>
      <c r="E628" s="7">
        <v>0</v>
      </c>
      <c r="F628" s="7">
        <v>0</v>
      </c>
      <c r="G628" s="8">
        <f t="shared" si="18"/>
        <v>0</v>
      </c>
      <c r="H628" s="9">
        <f t="shared" si="19"/>
        <v>0</v>
      </c>
    </row>
    <row r="629" spans="1:8" ht="16" x14ac:dyDescent="0.2">
      <c r="A629" s="10">
        <v>2010608</v>
      </c>
      <c r="B629" s="5">
        <v>4680053</v>
      </c>
      <c r="C629" s="11" t="s">
        <v>612</v>
      </c>
      <c r="D629" s="7">
        <v>-498620</v>
      </c>
      <c r="E629" s="7">
        <v>20802850</v>
      </c>
      <c r="F629" s="7">
        <v>20802850</v>
      </c>
      <c r="G629" s="8">
        <f t="shared" si="18"/>
        <v>0</v>
      </c>
      <c r="H629" s="9">
        <f t="shared" si="19"/>
        <v>-498620</v>
      </c>
    </row>
    <row r="630" spans="1:8" ht="16" x14ac:dyDescent="0.2">
      <c r="A630" s="10">
        <v>2010609</v>
      </c>
      <c r="B630" s="5">
        <v>4680054</v>
      </c>
      <c r="C630" s="11" t="s">
        <v>613</v>
      </c>
      <c r="D630" s="7">
        <v>0</v>
      </c>
      <c r="E630" s="7">
        <v>0</v>
      </c>
      <c r="F630" s="7">
        <v>0</v>
      </c>
      <c r="G630" s="8">
        <f t="shared" si="18"/>
        <v>0</v>
      </c>
      <c r="H630" s="9">
        <f t="shared" si="19"/>
        <v>0</v>
      </c>
    </row>
    <row r="631" spans="1:8" ht="16" x14ac:dyDescent="0.2">
      <c r="A631" s="10">
        <v>2010610</v>
      </c>
      <c r="B631" s="5">
        <v>4680055</v>
      </c>
      <c r="C631" s="11" t="s">
        <v>614</v>
      </c>
      <c r="D631" s="7">
        <v>0</v>
      </c>
      <c r="E631" s="7">
        <v>0</v>
      </c>
      <c r="F631" s="7">
        <v>0</v>
      </c>
      <c r="G631" s="8">
        <f t="shared" si="18"/>
        <v>0</v>
      </c>
      <c r="H631" s="9">
        <f t="shared" si="19"/>
        <v>0</v>
      </c>
    </row>
    <row r="632" spans="1:8" ht="16" x14ac:dyDescent="0.2">
      <c r="A632" s="10">
        <v>2010611</v>
      </c>
      <c r="B632" s="5">
        <v>4680056</v>
      </c>
      <c r="C632" s="11" t="s">
        <v>615</v>
      </c>
      <c r="D632" s="7">
        <v>0</v>
      </c>
      <c r="E632" s="7">
        <v>0</v>
      </c>
      <c r="F632" s="7">
        <v>0</v>
      </c>
      <c r="G632" s="8">
        <f t="shared" si="18"/>
        <v>0</v>
      </c>
      <c r="H632" s="9">
        <f t="shared" si="19"/>
        <v>0</v>
      </c>
    </row>
    <row r="633" spans="1:8" ht="16" x14ac:dyDescent="0.2">
      <c r="A633" s="10">
        <v>2010612</v>
      </c>
      <c r="B633" s="5">
        <v>4680057</v>
      </c>
      <c r="C633" s="11" t="s">
        <v>616</v>
      </c>
      <c r="D633" s="7">
        <v>0</v>
      </c>
      <c r="E633" s="7">
        <v>0</v>
      </c>
      <c r="F633" s="7">
        <v>0</v>
      </c>
      <c r="G633" s="8">
        <f t="shared" si="18"/>
        <v>0</v>
      </c>
      <c r="H633" s="9">
        <f t="shared" si="19"/>
        <v>0</v>
      </c>
    </row>
    <row r="634" spans="1:8" ht="16" x14ac:dyDescent="0.2">
      <c r="A634" s="10">
        <v>2010613</v>
      </c>
      <c r="B634" s="5">
        <v>4680058</v>
      </c>
      <c r="C634" s="11" t="s">
        <v>617</v>
      </c>
      <c r="D634" s="7">
        <v>0</v>
      </c>
      <c r="E634" s="7">
        <v>0</v>
      </c>
      <c r="F634" s="7">
        <v>0</v>
      </c>
      <c r="G634" s="8">
        <f t="shared" si="18"/>
        <v>0</v>
      </c>
      <c r="H634" s="9">
        <f t="shared" si="19"/>
        <v>0</v>
      </c>
    </row>
    <row r="635" spans="1:8" ht="16" x14ac:dyDescent="0.2">
      <c r="A635" s="10">
        <v>2010614</v>
      </c>
      <c r="B635" s="5">
        <v>4680059</v>
      </c>
      <c r="C635" s="11" t="s">
        <v>618</v>
      </c>
      <c r="D635" s="7">
        <v>0</v>
      </c>
      <c r="E635" s="7">
        <v>0</v>
      </c>
      <c r="F635" s="7">
        <v>0</v>
      </c>
      <c r="G635" s="8">
        <f t="shared" si="18"/>
        <v>0</v>
      </c>
      <c r="H635" s="9">
        <f t="shared" si="19"/>
        <v>0</v>
      </c>
    </row>
    <row r="636" spans="1:8" ht="16" x14ac:dyDescent="0.2">
      <c r="A636" s="10">
        <v>2010615</v>
      </c>
      <c r="B636" s="5">
        <v>4680060</v>
      </c>
      <c r="C636" s="11" t="s">
        <v>619</v>
      </c>
      <c r="D636" s="7">
        <v>-1676876</v>
      </c>
      <c r="E636" s="7">
        <v>1918727</v>
      </c>
      <c r="F636" s="7">
        <v>2075519</v>
      </c>
      <c r="G636" s="8">
        <f t="shared" si="18"/>
        <v>-156792</v>
      </c>
      <c r="H636" s="9">
        <f t="shared" si="19"/>
        <v>-1833668</v>
      </c>
    </row>
    <row r="637" spans="1:8" ht="16" x14ac:dyDescent="0.2">
      <c r="A637" s="10">
        <v>2010616</v>
      </c>
      <c r="B637" s="5">
        <v>4680061</v>
      </c>
      <c r="C637" s="11" t="s">
        <v>620</v>
      </c>
      <c r="D637" s="7">
        <v>0</v>
      </c>
      <c r="E637" s="7">
        <v>0</v>
      </c>
      <c r="F637" s="7">
        <v>0</v>
      </c>
      <c r="G637" s="8">
        <f t="shared" si="18"/>
        <v>0</v>
      </c>
      <c r="H637" s="9">
        <f t="shared" si="19"/>
        <v>0</v>
      </c>
    </row>
    <row r="638" spans="1:8" ht="16" x14ac:dyDescent="0.2">
      <c r="A638" s="10">
        <v>2010617</v>
      </c>
      <c r="B638" s="5">
        <v>4680062</v>
      </c>
      <c r="C638" s="11" t="s">
        <v>621</v>
      </c>
      <c r="D638" s="7">
        <v>0</v>
      </c>
      <c r="E638" s="7">
        <v>0</v>
      </c>
      <c r="F638" s="7">
        <v>0</v>
      </c>
      <c r="G638" s="8">
        <f t="shared" si="18"/>
        <v>0</v>
      </c>
      <c r="H638" s="9">
        <f t="shared" si="19"/>
        <v>0</v>
      </c>
    </row>
    <row r="639" spans="1:8" ht="16" x14ac:dyDescent="0.2">
      <c r="A639" s="10">
        <v>2010618</v>
      </c>
      <c r="B639" s="5">
        <v>4680063</v>
      </c>
      <c r="C639" s="11" t="s">
        <v>622</v>
      </c>
      <c r="D639" s="7">
        <v>0</v>
      </c>
      <c r="E639" s="7">
        <v>0</v>
      </c>
      <c r="F639" s="7">
        <v>0</v>
      </c>
      <c r="G639" s="8">
        <f t="shared" si="18"/>
        <v>0</v>
      </c>
      <c r="H639" s="9">
        <f t="shared" si="19"/>
        <v>0</v>
      </c>
    </row>
    <row r="640" spans="1:8" ht="16" x14ac:dyDescent="0.2">
      <c r="A640" s="10">
        <v>2010619</v>
      </c>
      <c r="B640" s="5">
        <v>4680064</v>
      </c>
      <c r="C640" s="11" t="s">
        <v>623</v>
      </c>
      <c r="D640" s="7">
        <v>0</v>
      </c>
      <c r="E640" s="7">
        <v>0</v>
      </c>
      <c r="F640" s="7">
        <v>0</v>
      </c>
      <c r="G640" s="8">
        <f t="shared" si="18"/>
        <v>0</v>
      </c>
      <c r="H640" s="9">
        <f t="shared" si="19"/>
        <v>0</v>
      </c>
    </row>
    <row r="641" spans="1:8" ht="16" x14ac:dyDescent="0.2">
      <c r="A641" s="10">
        <v>2010620</v>
      </c>
      <c r="B641" s="5">
        <v>4680065</v>
      </c>
      <c r="C641" s="11" t="s">
        <v>624</v>
      </c>
      <c r="D641" s="7">
        <v>0</v>
      </c>
      <c r="E641" s="7">
        <v>0</v>
      </c>
      <c r="F641" s="7">
        <v>0</v>
      </c>
      <c r="G641" s="8">
        <f t="shared" si="18"/>
        <v>0</v>
      </c>
      <c r="H641" s="9">
        <f t="shared" si="19"/>
        <v>0</v>
      </c>
    </row>
    <row r="642" spans="1:8" ht="16" x14ac:dyDescent="0.2">
      <c r="A642" s="10">
        <v>2010621</v>
      </c>
      <c r="B642" s="5">
        <v>4680066</v>
      </c>
      <c r="C642" s="11" t="s">
        <v>625</v>
      </c>
      <c r="D642" s="7">
        <v>427390</v>
      </c>
      <c r="E642" s="7">
        <v>196000</v>
      </c>
      <c r="F642" s="7">
        <v>196000</v>
      </c>
      <c r="G642" s="8">
        <f t="shared" si="18"/>
        <v>0</v>
      </c>
      <c r="H642" s="9">
        <f t="shared" si="19"/>
        <v>427390</v>
      </c>
    </row>
    <row r="643" spans="1:8" ht="16" x14ac:dyDescent="0.2">
      <c r="A643" s="10">
        <v>2010622</v>
      </c>
      <c r="B643" s="5">
        <v>4680232</v>
      </c>
      <c r="C643" s="11" t="s">
        <v>626</v>
      </c>
      <c r="D643" s="7">
        <v>0</v>
      </c>
      <c r="E643" s="7">
        <v>0</v>
      </c>
      <c r="F643" s="7">
        <v>0</v>
      </c>
      <c r="G643" s="8">
        <f t="shared" si="18"/>
        <v>0</v>
      </c>
      <c r="H643" s="9">
        <f t="shared" si="19"/>
        <v>0</v>
      </c>
    </row>
    <row r="644" spans="1:8" ht="16" x14ac:dyDescent="0.2">
      <c r="A644" s="10">
        <v>2010625</v>
      </c>
      <c r="B644" s="5">
        <v>4680625</v>
      </c>
      <c r="C644" s="11" t="s">
        <v>627</v>
      </c>
      <c r="D644" s="7">
        <v>0</v>
      </c>
      <c r="E644" s="7">
        <v>0</v>
      </c>
      <c r="F644" s="7">
        <v>0</v>
      </c>
      <c r="G644" s="8">
        <f t="shared" si="18"/>
        <v>0</v>
      </c>
      <c r="H644" s="9">
        <f t="shared" si="19"/>
        <v>0</v>
      </c>
    </row>
    <row r="645" spans="1:8" ht="16" x14ac:dyDescent="0.2">
      <c r="A645" s="10">
        <v>2010648</v>
      </c>
      <c r="B645" s="5">
        <v>4680066</v>
      </c>
      <c r="C645" s="11" t="s">
        <v>9</v>
      </c>
      <c r="D645" s="7">
        <v>0</v>
      </c>
      <c r="E645" s="7">
        <v>0</v>
      </c>
      <c r="F645" s="7">
        <v>0</v>
      </c>
      <c r="G645" s="8">
        <f t="shared" si="18"/>
        <v>0</v>
      </c>
      <c r="H645" s="9">
        <f t="shared" si="19"/>
        <v>0</v>
      </c>
    </row>
    <row r="646" spans="1:8" ht="16" x14ac:dyDescent="0.2">
      <c r="A646" s="10">
        <v>2010700</v>
      </c>
      <c r="B646" s="5">
        <v>4680067</v>
      </c>
      <c r="C646" s="11" t="s">
        <v>628</v>
      </c>
      <c r="D646" s="7">
        <v>0</v>
      </c>
      <c r="E646" s="7">
        <v>89732926</v>
      </c>
      <c r="F646" s="7">
        <v>89732926</v>
      </c>
      <c r="G646" s="8">
        <f t="shared" si="18"/>
        <v>0</v>
      </c>
      <c r="H646" s="9">
        <f t="shared" si="19"/>
        <v>0</v>
      </c>
    </row>
    <row r="647" spans="1:8" ht="16" x14ac:dyDescent="0.2">
      <c r="A647" s="10">
        <v>2010701</v>
      </c>
      <c r="B647" s="5">
        <v>4680068</v>
      </c>
      <c r="C647" s="11" t="s">
        <v>629</v>
      </c>
      <c r="D647" s="7">
        <v>0</v>
      </c>
      <c r="E647" s="7">
        <v>0</v>
      </c>
      <c r="F647" s="7">
        <v>0</v>
      </c>
      <c r="G647" s="8">
        <f t="shared" si="18"/>
        <v>0</v>
      </c>
      <c r="H647" s="9">
        <f t="shared" si="19"/>
        <v>0</v>
      </c>
    </row>
    <row r="648" spans="1:8" ht="16" x14ac:dyDescent="0.2">
      <c r="A648" s="10">
        <v>2010702</v>
      </c>
      <c r="B648" s="5">
        <v>4680069</v>
      </c>
      <c r="C648" s="11" t="s">
        <v>630</v>
      </c>
      <c r="D648" s="7">
        <v>0</v>
      </c>
      <c r="E648" s="7">
        <v>0</v>
      </c>
      <c r="F648" s="7">
        <v>0</v>
      </c>
      <c r="G648" s="8">
        <f t="shared" si="18"/>
        <v>0</v>
      </c>
      <c r="H648" s="9">
        <f t="shared" si="19"/>
        <v>0</v>
      </c>
    </row>
    <row r="649" spans="1:8" ht="16" x14ac:dyDescent="0.2">
      <c r="A649" s="10">
        <v>2010703</v>
      </c>
      <c r="B649" s="5">
        <v>4680070</v>
      </c>
      <c r="C649" s="11" t="s">
        <v>631</v>
      </c>
      <c r="D649" s="7">
        <v>38813203</v>
      </c>
      <c r="E649" s="7">
        <v>302296576</v>
      </c>
      <c r="F649" s="7">
        <v>336273985</v>
      </c>
      <c r="G649" s="8">
        <f t="shared" si="18"/>
        <v>-33977409</v>
      </c>
      <c r="H649" s="9">
        <f t="shared" si="19"/>
        <v>4835794</v>
      </c>
    </row>
    <row r="650" spans="1:8" ht="16" x14ac:dyDescent="0.2">
      <c r="A650" s="10">
        <v>2010704</v>
      </c>
      <c r="B650" s="5">
        <v>4680071</v>
      </c>
      <c r="C650" s="11" t="s">
        <v>632</v>
      </c>
      <c r="D650" s="7">
        <v>0</v>
      </c>
      <c r="E650" s="7">
        <v>20779200</v>
      </c>
      <c r="F650" s="7">
        <v>20779200</v>
      </c>
      <c r="G650" s="8">
        <f t="shared" si="18"/>
        <v>0</v>
      </c>
      <c r="H650" s="9">
        <f t="shared" si="19"/>
        <v>0</v>
      </c>
    </row>
    <row r="651" spans="1:8" ht="16" x14ac:dyDescent="0.2">
      <c r="A651" s="10">
        <v>2010705</v>
      </c>
      <c r="B651" s="5">
        <v>4680072</v>
      </c>
      <c r="C651" s="11" t="s">
        <v>633</v>
      </c>
      <c r="D651" s="7">
        <v>0</v>
      </c>
      <c r="E651" s="7">
        <v>0</v>
      </c>
      <c r="F651" s="7">
        <v>0</v>
      </c>
      <c r="G651" s="8">
        <f t="shared" si="18"/>
        <v>0</v>
      </c>
      <c r="H651" s="9">
        <f t="shared" si="19"/>
        <v>0</v>
      </c>
    </row>
    <row r="652" spans="1:8" ht="16" x14ac:dyDescent="0.2">
      <c r="A652" s="10">
        <v>2010706</v>
      </c>
      <c r="B652" s="5">
        <v>4680262</v>
      </c>
      <c r="C652" s="11" t="s">
        <v>634</v>
      </c>
      <c r="D652" s="7">
        <v>0</v>
      </c>
      <c r="E652" s="7">
        <v>0</v>
      </c>
      <c r="F652" s="7">
        <v>0</v>
      </c>
      <c r="G652" s="8">
        <f t="shared" si="18"/>
        <v>0</v>
      </c>
      <c r="H652" s="9">
        <f t="shared" si="19"/>
        <v>0</v>
      </c>
    </row>
    <row r="653" spans="1:8" ht="16" x14ac:dyDescent="0.2">
      <c r="A653" s="10">
        <v>2010707</v>
      </c>
      <c r="B653" s="5">
        <v>4680707</v>
      </c>
      <c r="C653" s="11" t="s">
        <v>635</v>
      </c>
      <c r="D653" s="7">
        <v>0</v>
      </c>
      <c r="E653" s="7">
        <v>0</v>
      </c>
      <c r="F653" s="7">
        <v>0</v>
      </c>
      <c r="G653" s="8">
        <f t="shared" si="18"/>
        <v>0</v>
      </c>
      <c r="H653" s="9">
        <f t="shared" si="19"/>
        <v>0</v>
      </c>
    </row>
    <row r="654" spans="1:8" ht="16" x14ac:dyDescent="0.2">
      <c r="A654" s="10">
        <v>2010708</v>
      </c>
      <c r="B654" s="5">
        <v>4680708</v>
      </c>
      <c r="C654" s="11" t="s">
        <v>636</v>
      </c>
      <c r="D654" s="7">
        <v>0</v>
      </c>
      <c r="E654" s="7">
        <v>0</v>
      </c>
      <c r="F654" s="7">
        <v>0</v>
      </c>
      <c r="G654" s="8">
        <f t="shared" si="18"/>
        <v>0</v>
      </c>
      <c r="H654" s="9">
        <f t="shared" si="19"/>
        <v>0</v>
      </c>
    </row>
    <row r="655" spans="1:8" ht="16" x14ac:dyDescent="0.2">
      <c r="A655" s="10">
        <v>2010709</v>
      </c>
      <c r="B655" s="5">
        <v>4680709</v>
      </c>
      <c r="C655" s="11" t="s">
        <v>637</v>
      </c>
      <c r="D655" s="7">
        <v>0</v>
      </c>
      <c r="E655" s="7">
        <v>0</v>
      </c>
      <c r="F655" s="7">
        <v>0</v>
      </c>
      <c r="G655" s="8">
        <f t="shared" si="18"/>
        <v>0</v>
      </c>
      <c r="H655" s="9">
        <f t="shared" si="19"/>
        <v>0</v>
      </c>
    </row>
    <row r="656" spans="1:8" ht="16" x14ac:dyDescent="0.2">
      <c r="A656" s="10">
        <v>2010729</v>
      </c>
      <c r="B656" s="5">
        <v>4680729</v>
      </c>
      <c r="C656" s="11" t="s">
        <v>638</v>
      </c>
      <c r="D656" s="7">
        <v>0</v>
      </c>
      <c r="E656" s="7">
        <v>3079800</v>
      </c>
      <c r="F656" s="7">
        <v>3079800</v>
      </c>
      <c r="G656" s="8">
        <f t="shared" si="18"/>
        <v>0</v>
      </c>
      <c r="H656" s="9">
        <f t="shared" si="19"/>
        <v>0</v>
      </c>
    </row>
    <row r="657" spans="1:8" ht="16" x14ac:dyDescent="0.2">
      <c r="A657" s="10">
        <v>2010730</v>
      </c>
      <c r="B657" s="5">
        <v>4680254</v>
      </c>
      <c r="C657" s="11" t="s">
        <v>639</v>
      </c>
      <c r="D657" s="7">
        <v>0</v>
      </c>
      <c r="E657" s="7">
        <v>2000000</v>
      </c>
      <c r="F657" s="7">
        <v>2000000</v>
      </c>
      <c r="G657" s="8">
        <f t="shared" si="18"/>
        <v>0</v>
      </c>
      <c r="H657" s="9">
        <f t="shared" si="19"/>
        <v>0</v>
      </c>
    </row>
    <row r="658" spans="1:8" ht="16" x14ac:dyDescent="0.2">
      <c r="A658" s="10">
        <v>2010731</v>
      </c>
      <c r="B658" s="5">
        <v>4680255</v>
      </c>
      <c r="C658" s="11" t="s">
        <v>640</v>
      </c>
      <c r="D658" s="7">
        <v>-4002500</v>
      </c>
      <c r="E658" s="7">
        <v>12357500</v>
      </c>
      <c r="F658" s="7">
        <v>8355000</v>
      </c>
      <c r="G658" s="8">
        <f t="shared" si="18"/>
        <v>4002500</v>
      </c>
      <c r="H658" s="9">
        <f t="shared" si="19"/>
        <v>0</v>
      </c>
    </row>
    <row r="659" spans="1:8" ht="16" x14ac:dyDescent="0.2">
      <c r="A659" s="10">
        <v>2010732</v>
      </c>
      <c r="B659" s="5">
        <v>4680275</v>
      </c>
      <c r="C659" s="11" t="s">
        <v>641</v>
      </c>
      <c r="D659" s="7">
        <v>-1515575</v>
      </c>
      <c r="E659" s="7">
        <v>1515575</v>
      </c>
      <c r="F659" s="7">
        <v>0</v>
      </c>
      <c r="G659" s="8">
        <f t="shared" si="18"/>
        <v>1515575</v>
      </c>
      <c r="H659" s="9">
        <f t="shared" si="19"/>
        <v>0</v>
      </c>
    </row>
    <row r="660" spans="1:8" ht="16" x14ac:dyDescent="0.2">
      <c r="A660" s="10">
        <v>2010733</v>
      </c>
      <c r="B660" s="5">
        <v>4680276</v>
      </c>
      <c r="C660" s="11" t="s">
        <v>642</v>
      </c>
      <c r="D660" s="7">
        <v>0</v>
      </c>
      <c r="E660" s="7">
        <v>0</v>
      </c>
      <c r="F660" s="7">
        <v>0</v>
      </c>
      <c r="G660" s="8">
        <f t="shared" si="18"/>
        <v>0</v>
      </c>
      <c r="H660" s="9">
        <f t="shared" si="19"/>
        <v>0</v>
      </c>
    </row>
    <row r="661" spans="1:8" ht="16" x14ac:dyDescent="0.2">
      <c r="A661" s="10">
        <v>2010734</v>
      </c>
      <c r="B661" s="5">
        <v>4680277</v>
      </c>
      <c r="C661" s="11" t="s">
        <v>643</v>
      </c>
      <c r="D661" s="7">
        <v>0</v>
      </c>
      <c r="E661" s="7">
        <v>6065000</v>
      </c>
      <c r="F661" s="7">
        <v>6065000</v>
      </c>
      <c r="G661" s="8">
        <f t="shared" si="18"/>
        <v>0</v>
      </c>
      <c r="H661" s="9">
        <f t="shared" si="19"/>
        <v>0</v>
      </c>
    </row>
    <row r="662" spans="1:8" ht="16" x14ac:dyDescent="0.2">
      <c r="A662" s="10">
        <v>2010735</v>
      </c>
      <c r="B662" s="5">
        <v>4680278</v>
      </c>
      <c r="C662" s="11" t="s">
        <v>644</v>
      </c>
      <c r="D662" s="7">
        <v>0</v>
      </c>
      <c r="E662" s="7">
        <v>200900</v>
      </c>
      <c r="F662" s="7">
        <v>200900</v>
      </c>
      <c r="G662" s="8">
        <f t="shared" si="18"/>
        <v>0</v>
      </c>
      <c r="H662" s="9">
        <f t="shared" si="19"/>
        <v>0</v>
      </c>
    </row>
    <row r="663" spans="1:8" ht="16" x14ac:dyDescent="0.2">
      <c r="A663" s="10">
        <v>2010800</v>
      </c>
      <c r="B663" s="5">
        <v>4680073</v>
      </c>
      <c r="C663" s="11" t="s">
        <v>645</v>
      </c>
      <c r="D663" s="7">
        <v>0</v>
      </c>
      <c r="E663" s="7">
        <v>0</v>
      </c>
      <c r="F663" s="7">
        <v>0</v>
      </c>
      <c r="G663" s="8">
        <f t="shared" si="18"/>
        <v>0</v>
      </c>
      <c r="H663" s="9">
        <f t="shared" si="19"/>
        <v>0</v>
      </c>
    </row>
    <row r="664" spans="1:8" ht="16" x14ac:dyDescent="0.2">
      <c r="A664" s="10">
        <v>2010801</v>
      </c>
      <c r="B664" s="5">
        <v>4680074</v>
      </c>
      <c r="C664" s="11" t="s">
        <v>646</v>
      </c>
      <c r="D664" s="7">
        <v>0</v>
      </c>
      <c r="E664" s="7">
        <v>12477080</v>
      </c>
      <c r="F664" s="7">
        <v>12477080</v>
      </c>
      <c r="G664" s="8">
        <f t="shared" si="18"/>
        <v>0</v>
      </c>
      <c r="H664" s="9">
        <f t="shared" si="19"/>
        <v>0</v>
      </c>
    </row>
    <row r="665" spans="1:8" ht="16" x14ac:dyDescent="0.2">
      <c r="A665" s="10">
        <v>2010802</v>
      </c>
      <c r="B665" s="5">
        <v>4680075</v>
      </c>
      <c r="C665" s="11" t="s">
        <v>647</v>
      </c>
      <c r="D665" s="7">
        <v>0</v>
      </c>
      <c r="E665" s="7">
        <v>0</v>
      </c>
      <c r="F665" s="7">
        <v>0</v>
      </c>
      <c r="G665" s="8">
        <f t="shared" si="18"/>
        <v>0</v>
      </c>
      <c r="H665" s="9">
        <f t="shared" si="19"/>
        <v>0</v>
      </c>
    </row>
    <row r="666" spans="1:8" ht="16" x14ac:dyDescent="0.2">
      <c r="A666" s="10">
        <v>2010803</v>
      </c>
      <c r="B666" s="5">
        <v>4680076</v>
      </c>
      <c r="C666" s="11" t="s">
        <v>648</v>
      </c>
      <c r="D666" s="7">
        <v>0</v>
      </c>
      <c r="E666" s="7">
        <v>0</v>
      </c>
      <c r="F666" s="7">
        <v>0</v>
      </c>
      <c r="G666" s="8">
        <f t="shared" si="18"/>
        <v>0</v>
      </c>
      <c r="H666" s="9">
        <f t="shared" si="19"/>
        <v>0</v>
      </c>
    </row>
    <row r="667" spans="1:8" ht="16" x14ac:dyDescent="0.2">
      <c r="A667" s="10">
        <v>2010804</v>
      </c>
      <c r="B667" s="5">
        <v>4680077</v>
      </c>
      <c r="C667" s="11" t="s">
        <v>649</v>
      </c>
      <c r="D667" s="7">
        <v>0</v>
      </c>
      <c r="E667" s="7">
        <v>0</v>
      </c>
      <c r="F667" s="7">
        <v>0</v>
      </c>
      <c r="G667" s="8">
        <f t="shared" si="18"/>
        <v>0</v>
      </c>
      <c r="H667" s="9">
        <f t="shared" si="19"/>
        <v>0</v>
      </c>
    </row>
    <row r="668" spans="1:8" ht="16" x14ac:dyDescent="0.2">
      <c r="A668" s="10">
        <v>2010805</v>
      </c>
      <c r="B668" s="5">
        <v>4680078</v>
      </c>
      <c r="C668" s="11" t="s">
        <v>650</v>
      </c>
      <c r="D668" s="7">
        <v>0</v>
      </c>
      <c r="E668" s="7">
        <v>0</v>
      </c>
      <c r="F668" s="7">
        <v>0</v>
      </c>
      <c r="G668" s="8">
        <f t="shared" si="18"/>
        <v>0</v>
      </c>
      <c r="H668" s="9">
        <f t="shared" si="19"/>
        <v>0</v>
      </c>
    </row>
    <row r="669" spans="1:8" ht="16" x14ac:dyDescent="0.2">
      <c r="A669" s="10">
        <v>2010806</v>
      </c>
      <c r="B669" s="5">
        <v>4680079</v>
      </c>
      <c r="C669" s="11" t="s">
        <v>651</v>
      </c>
      <c r="D669" s="7">
        <v>0</v>
      </c>
      <c r="E669" s="7">
        <v>0</v>
      </c>
      <c r="F669" s="7">
        <v>0</v>
      </c>
      <c r="G669" s="8">
        <f t="shared" si="18"/>
        <v>0</v>
      </c>
      <c r="H669" s="9">
        <f t="shared" si="19"/>
        <v>0</v>
      </c>
    </row>
    <row r="670" spans="1:8" ht="16" x14ac:dyDescent="0.2">
      <c r="A670" s="10">
        <v>2010807</v>
      </c>
      <c r="B670" s="5">
        <v>4680080</v>
      </c>
      <c r="C670" s="11" t="s">
        <v>652</v>
      </c>
      <c r="D670" s="7">
        <v>0</v>
      </c>
      <c r="E670" s="7">
        <v>0</v>
      </c>
      <c r="F670" s="7">
        <v>0</v>
      </c>
      <c r="G670" s="8">
        <f t="shared" si="18"/>
        <v>0</v>
      </c>
      <c r="H670" s="9">
        <f t="shared" si="19"/>
        <v>0</v>
      </c>
    </row>
    <row r="671" spans="1:8" ht="16" x14ac:dyDescent="0.2">
      <c r="A671" s="10">
        <v>2010808</v>
      </c>
      <c r="B671" s="5">
        <v>4680081</v>
      </c>
      <c r="C671" s="11" t="s">
        <v>653</v>
      </c>
      <c r="D671" s="7">
        <v>0</v>
      </c>
      <c r="E671" s="7">
        <v>0</v>
      </c>
      <c r="F671" s="7">
        <v>0</v>
      </c>
      <c r="G671" s="8">
        <f t="shared" si="18"/>
        <v>0</v>
      </c>
      <c r="H671" s="9">
        <f t="shared" si="19"/>
        <v>0</v>
      </c>
    </row>
    <row r="672" spans="1:8" ht="16" x14ac:dyDescent="0.2">
      <c r="A672" s="10">
        <v>2010809</v>
      </c>
      <c r="B672" s="5">
        <v>4680082</v>
      </c>
      <c r="C672" s="11" t="s">
        <v>654</v>
      </c>
      <c r="D672" s="7">
        <v>0</v>
      </c>
      <c r="E672" s="7">
        <v>0</v>
      </c>
      <c r="F672" s="7">
        <v>0</v>
      </c>
      <c r="G672" s="8">
        <f t="shared" si="18"/>
        <v>0</v>
      </c>
      <c r="H672" s="9">
        <f t="shared" si="19"/>
        <v>0</v>
      </c>
    </row>
    <row r="673" spans="1:8" ht="16" x14ac:dyDescent="0.2">
      <c r="A673" s="10">
        <v>2010810</v>
      </c>
      <c r="B673" s="5">
        <v>4680083</v>
      </c>
      <c r="C673" s="11" t="s">
        <v>655</v>
      </c>
      <c r="D673" s="7">
        <v>-1180000</v>
      </c>
      <c r="E673" s="7">
        <v>1180000</v>
      </c>
      <c r="F673" s="7">
        <v>0</v>
      </c>
      <c r="G673" s="8">
        <f t="shared" si="18"/>
        <v>1180000</v>
      </c>
      <c r="H673" s="9">
        <f t="shared" si="19"/>
        <v>0</v>
      </c>
    </row>
    <row r="674" spans="1:8" ht="16" x14ac:dyDescent="0.2">
      <c r="A674" s="10">
        <v>2010811</v>
      </c>
      <c r="B674" s="5">
        <v>4680084</v>
      </c>
      <c r="C674" s="11" t="s">
        <v>656</v>
      </c>
      <c r="D674" s="7">
        <v>0</v>
      </c>
      <c r="E674" s="7">
        <v>0</v>
      </c>
      <c r="F674" s="7">
        <v>0</v>
      </c>
      <c r="G674" s="8">
        <f t="shared" si="18"/>
        <v>0</v>
      </c>
      <c r="H674" s="9">
        <f t="shared" si="19"/>
        <v>0</v>
      </c>
    </row>
    <row r="675" spans="1:8" ht="16" x14ac:dyDescent="0.2">
      <c r="A675" s="10">
        <v>2010812</v>
      </c>
      <c r="B675" s="5">
        <v>4680085</v>
      </c>
      <c r="C675" s="11" t="s">
        <v>657</v>
      </c>
      <c r="D675" s="7">
        <v>0</v>
      </c>
      <c r="E675" s="7">
        <v>0</v>
      </c>
      <c r="F675" s="7">
        <v>0</v>
      </c>
      <c r="G675" s="8">
        <f t="shared" si="18"/>
        <v>0</v>
      </c>
      <c r="H675" s="9">
        <f t="shared" si="19"/>
        <v>0</v>
      </c>
    </row>
    <row r="676" spans="1:8" ht="16" x14ac:dyDescent="0.2">
      <c r="A676" s="10">
        <v>2010813</v>
      </c>
      <c r="B676" s="5">
        <v>4680086</v>
      </c>
      <c r="C676" s="11" t="s">
        <v>658</v>
      </c>
      <c r="D676" s="7">
        <v>0</v>
      </c>
      <c r="E676" s="7">
        <v>2785980</v>
      </c>
      <c r="F676" s="7">
        <v>2785980</v>
      </c>
      <c r="G676" s="8">
        <f t="shared" si="18"/>
        <v>0</v>
      </c>
      <c r="H676" s="9">
        <f t="shared" si="19"/>
        <v>0</v>
      </c>
    </row>
    <row r="677" spans="1:8" ht="16" x14ac:dyDescent="0.2">
      <c r="A677" s="10">
        <v>2010814</v>
      </c>
      <c r="B677" s="5">
        <v>4680087</v>
      </c>
      <c r="C677" s="11" t="s">
        <v>659</v>
      </c>
      <c r="D677" s="7">
        <v>0</v>
      </c>
      <c r="E677" s="7">
        <v>0</v>
      </c>
      <c r="F677" s="7">
        <v>0</v>
      </c>
      <c r="G677" s="8">
        <f t="shared" si="18"/>
        <v>0</v>
      </c>
      <c r="H677" s="9">
        <f t="shared" si="19"/>
        <v>0</v>
      </c>
    </row>
    <row r="678" spans="1:8" ht="16" x14ac:dyDescent="0.2">
      <c r="A678" s="10">
        <v>2010815</v>
      </c>
      <c r="B678" s="5">
        <v>4680088</v>
      </c>
      <c r="C678" s="11" t="s">
        <v>660</v>
      </c>
      <c r="D678" s="7">
        <v>-20</v>
      </c>
      <c r="E678" s="7">
        <v>0</v>
      </c>
      <c r="F678" s="7">
        <v>0</v>
      </c>
      <c r="G678" s="8">
        <f t="shared" si="18"/>
        <v>0</v>
      </c>
      <c r="H678" s="9">
        <f t="shared" si="19"/>
        <v>-20</v>
      </c>
    </row>
    <row r="679" spans="1:8" ht="16" x14ac:dyDescent="0.2">
      <c r="A679" s="10">
        <v>2010816</v>
      </c>
      <c r="B679" s="5">
        <v>4860089</v>
      </c>
      <c r="C679" s="11" t="s">
        <v>661</v>
      </c>
      <c r="D679" s="7">
        <v>0</v>
      </c>
      <c r="E679" s="7">
        <v>0</v>
      </c>
      <c r="F679" s="7">
        <v>0</v>
      </c>
      <c r="G679" s="8">
        <f t="shared" ref="G679:G743" si="20">E679-F679</f>
        <v>0</v>
      </c>
      <c r="H679" s="9">
        <f t="shared" ref="H679:H743" si="21">D679+G679</f>
        <v>0</v>
      </c>
    </row>
    <row r="680" spans="1:8" ht="16" x14ac:dyDescent="0.2">
      <c r="A680" s="10">
        <v>2010817</v>
      </c>
      <c r="B680" s="5">
        <v>4680090</v>
      </c>
      <c r="C680" s="11" t="s">
        <v>662</v>
      </c>
      <c r="D680" s="7">
        <v>0</v>
      </c>
      <c r="E680" s="7">
        <v>0</v>
      </c>
      <c r="F680" s="7">
        <v>0</v>
      </c>
      <c r="G680" s="8">
        <f t="shared" si="20"/>
        <v>0</v>
      </c>
      <c r="H680" s="9">
        <f t="shared" si="21"/>
        <v>0</v>
      </c>
    </row>
    <row r="681" spans="1:8" ht="16" x14ac:dyDescent="0.2">
      <c r="A681" s="10">
        <v>2010818</v>
      </c>
      <c r="B681" s="5">
        <v>4680091</v>
      </c>
      <c r="C681" s="11" t="s">
        <v>663</v>
      </c>
      <c r="D681" s="7">
        <v>0.29999999701976776</v>
      </c>
      <c r="E681" s="7">
        <v>0</v>
      </c>
      <c r="F681" s="7">
        <v>0</v>
      </c>
      <c r="G681" s="8">
        <f t="shared" si="20"/>
        <v>0</v>
      </c>
      <c r="H681" s="9">
        <f t="shared" si="21"/>
        <v>0.29999999701976776</v>
      </c>
    </row>
    <row r="682" spans="1:8" ht="16" x14ac:dyDescent="0.2">
      <c r="A682" s="10">
        <v>2010819</v>
      </c>
      <c r="B682" s="5">
        <v>4860092</v>
      </c>
      <c r="C682" s="11" t="s">
        <v>664</v>
      </c>
      <c r="D682" s="7">
        <v>0</v>
      </c>
      <c r="E682" s="7">
        <v>0</v>
      </c>
      <c r="F682" s="7">
        <v>0</v>
      </c>
      <c r="G682" s="8">
        <f t="shared" si="20"/>
        <v>0</v>
      </c>
      <c r="H682" s="9">
        <f t="shared" si="21"/>
        <v>0</v>
      </c>
    </row>
    <row r="683" spans="1:8" ht="16" x14ac:dyDescent="0.2">
      <c r="A683" s="10">
        <v>2010820</v>
      </c>
      <c r="B683" s="5">
        <v>4680093</v>
      </c>
      <c r="C683" s="11" t="s">
        <v>665</v>
      </c>
      <c r="D683" s="7">
        <v>0</v>
      </c>
      <c r="E683" s="7">
        <v>0</v>
      </c>
      <c r="F683" s="7">
        <v>0</v>
      </c>
      <c r="G683" s="8">
        <f t="shared" si="20"/>
        <v>0</v>
      </c>
      <c r="H683" s="9">
        <f t="shared" si="21"/>
        <v>0</v>
      </c>
    </row>
    <row r="684" spans="1:8" ht="16" x14ac:dyDescent="0.2">
      <c r="A684" s="10">
        <v>2010821</v>
      </c>
      <c r="B684" s="5">
        <v>4680094</v>
      </c>
      <c r="C684" s="11" t="s">
        <v>666</v>
      </c>
      <c r="D684" s="7">
        <v>0</v>
      </c>
      <c r="E684" s="7">
        <v>0</v>
      </c>
      <c r="F684" s="7">
        <v>0</v>
      </c>
      <c r="G684" s="8">
        <f t="shared" si="20"/>
        <v>0</v>
      </c>
      <c r="H684" s="9">
        <f t="shared" si="21"/>
        <v>0</v>
      </c>
    </row>
    <row r="685" spans="1:8" ht="16" x14ac:dyDescent="0.2">
      <c r="A685" s="10">
        <v>2010822</v>
      </c>
      <c r="B685" s="5">
        <v>4680095</v>
      </c>
      <c r="C685" s="11" t="s">
        <v>667</v>
      </c>
      <c r="D685" s="7">
        <v>0</v>
      </c>
      <c r="E685" s="7">
        <v>16562000</v>
      </c>
      <c r="F685" s="7">
        <v>16562000</v>
      </c>
      <c r="G685" s="8">
        <f t="shared" si="20"/>
        <v>0</v>
      </c>
      <c r="H685" s="9">
        <f t="shared" si="21"/>
        <v>0</v>
      </c>
    </row>
    <row r="686" spans="1:8" ht="16" x14ac:dyDescent="0.2">
      <c r="A686" s="10">
        <v>2010823</v>
      </c>
      <c r="B686" s="5">
        <v>4680096</v>
      </c>
      <c r="C686" s="11" t="s">
        <v>668</v>
      </c>
      <c r="D686" s="7">
        <v>-553020</v>
      </c>
      <c r="E686" s="7">
        <v>1636430</v>
      </c>
      <c r="F686" s="7">
        <v>1085410</v>
      </c>
      <c r="G686" s="8">
        <f t="shared" si="20"/>
        <v>551020</v>
      </c>
      <c r="H686" s="9">
        <f t="shared" si="21"/>
        <v>-2000</v>
      </c>
    </row>
    <row r="687" spans="1:8" ht="16" x14ac:dyDescent="0.2">
      <c r="A687" s="10">
        <v>2010824</v>
      </c>
      <c r="B687" s="5">
        <v>4680097</v>
      </c>
      <c r="C687" s="11" t="s">
        <v>669</v>
      </c>
      <c r="D687" s="7">
        <v>0</v>
      </c>
      <c r="E687" s="7">
        <v>0</v>
      </c>
      <c r="F687" s="7">
        <v>0</v>
      </c>
      <c r="G687" s="8">
        <f t="shared" si="20"/>
        <v>0</v>
      </c>
      <c r="H687" s="9">
        <f t="shared" si="21"/>
        <v>0</v>
      </c>
    </row>
    <row r="688" spans="1:8" ht="16" x14ac:dyDescent="0.2">
      <c r="A688" s="10">
        <v>2010825</v>
      </c>
      <c r="B688" s="5">
        <v>4680098</v>
      </c>
      <c r="C688" s="11" t="s">
        <v>670</v>
      </c>
      <c r="D688" s="7">
        <v>0</v>
      </c>
      <c r="E688" s="7">
        <v>0</v>
      </c>
      <c r="F688" s="7">
        <v>0</v>
      </c>
      <c r="G688" s="8">
        <f t="shared" si="20"/>
        <v>0</v>
      </c>
      <c r="H688" s="9">
        <f t="shared" si="21"/>
        <v>0</v>
      </c>
    </row>
    <row r="689" spans="1:8" ht="16" x14ac:dyDescent="0.2">
      <c r="A689" s="10">
        <v>2010826</v>
      </c>
      <c r="B689" s="5">
        <v>4680099</v>
      </c>
      <c r="C689" s="11" t="s">
        <v>671</v>
      </c>
      <c r="D689" s="7">
        <v>0</v>
      </c>
      <c r="E689" s="7">
        <v>0</v>
      </c>
      <c r="F689" s="7">
        <v>0</v>
      </c>
      <c r="G689" s="8">
        <f t="shared" si="20"/>
        <v>0</v>
      </c>
      <c r="H689" s="9">
        <f t="shared" si="21"/>
        <v>0</v>
      </c>
    </row>
    <row r="690" spans="1:8" ht="16" x14ac:dyDescent="0.2">
      <c r="A690" s="10">
        <v>2010827</v>
      </c>
      <c r="B690" s="5">
        <v>4680100</v>
      </c>
      <c r="C690" s="11" t="s">
        <v>672</v>
      </c>
      <c r="D690" s="7">
        <v>-324680</v>
      </c>
      <c r="E690" s="7">
        <v>10568493</v>
      </c>
      <c r="F690" s="7">
        <v>10432793</v>
      </c>
      <c r="G690" s="8">
        <f t="shared" si="20"/>
        <v>135700</v>
      </c>
      <c r="H690" s="9">
        <f t="shared" si="21"/>
        <v>-188980</v>
      </c>
    </row>
    <row r="691" spans="1:8" ht="16" x14ac:dyDescent="0.2">
      <c r="A691" s="10">
        <v>2010828</v>
      </c>
      <c r="B691" s="5">
        <v>4680101</v>
      </c>
      <c r="C691" s="11" t="s">
        <v>673</v>
      </c>
      <c r="D691" s="7">
        <v>0</v>
      </c>
      <c r="E691" s="7">
        <v>0</v>
      </c>
      <c r="F691" s="7">
        <v>0</v>
      </c>
      <c r="G691" s="8">
        <f t="shared" si="20"/>
        <v>0</v>
      </c>
      <c r="H691" s="9">
        <f t="shared" si="21"/>
        <v>0</v>
      </c>
    </row>
    <row r="692" spans="1:8" ht="16" x14ac:dyDescent="0.2">
      <c r="A692" s="10">
        <v>2010829</v>
      </c>
      <c r="B692" s="5">
        <v>4680102</v>
      </c>
      <c r="C692" s="11" t="s">
        <v>674</v>
      </c>
      <c r="D692" s="7">
        <v>-716300</v>
      </c>
      <c r="E692" s="7">
        <v>3243000</v>
      </c>
      <c r="F692" s="7">
        <v>2792700</v>
      </c>
      <c r="G692" s="8">
        <f t="shared" si="20"/>
        <v>450300</v>
      </c>
      <c r="H692" s="9">
        <f t="shared" si="21"/>
        <v>-266000</v>
      </c>
    </row>
    <row r="693" spans="1:8" ht="16" x14ac:dyDescent="0.2">
      <c r="A693" s="10">
        <v>2010830</v>
      </c>
      <c r="B693" s="5">
        <v>4680103</v>
      </c>
      <c r="C693" s="11" t="s">
        <v>675</v>
      </c>
      <c r="D693" s="7">
        <v>0</v>
      </c>
      <c r="E693" s="7">
        <v>0</v>
      </c>
      <c r="F693" s="7">
        <v>0</v>
      </c>
      <c r="G693" s="8">
        <f t="shared" si="20"/>
        <v>0</v>
      </c>
      <c r="H693" s="9">
        <f t="shared" si="21"/>
        <v>0</v>
      </c>
    </row>
    <row r="694" spans="1:8" ht="16" x14ac:dyDescent="0.2">
      <c r="A694" s="18">
        <v>2010831</v>
      </c>
      <c r="B694" s="11">
        <v>4680831</v>
      </c>
      <c r="C694" s="11" t="s">
        <v>676</v>
      </c>
      <c r="D694" s="7">
        <v>-1</v>
      </c>
      <c r="E694" s="7">
        <v>0</v>
      </c>
      <c r="F694" s="7">
        <v>0</v>
      </c>
      <c r="G694" s="8">
        <f t="shared" si="20"/>
        <v>0</v>
      </c>
      <c r="H694" s="9">
        <f t="shared" si="21"/>
        <v>-1</v>
      </c>
    </row>
    <row r="695" spans="1:8" ht="16" x14ac:dyDescent="0.2">
      <c r="A695" s="18">
        <v>2010835</v>
      </c>
      <c r="B695" s="11">
        <v>4680835</v>
      </c>
      <c r="C695" s="11" t="s">
        <v>677</v>
      </c>
      <c r="D695" s="7">
        <v>0</v>
      </c>
      <c r="E695" s="7">
        <v>0</v>
      </c>
      <c r="F695" s="7">
        <v>0</v>
      </c>
      <c r="G695" s="8">
        <f t="shared" si="20"/>
        <v>0</v>
      </c>
      <c r="H695" s="9">
        <f t="shared" si="21"/>
        <v>0</v>
      </c>
    </row>
    <row r="696" spans="1:8" ht="16" x14ac:dyDescent="0.2">
      <c r="A696" s="18">
        <v>2010840</v>
      </c>
      <c r="B696" s="11">
        <v>4680104</v>
      </c>
      <c r="C696" s="11" t="s">
        <v>678</v>
      </c>
      <c r="D696" s="7">
        <v>0</v>
      </c>
      <c r="E696" s="7">
        <v>0</v>
      </c>
      <c r="F696" s="7">
        <v>0</v>
      </c>
      <c r="G696" s="8">
        <f t="shared" si="20"/>
        <v>0</v>
      </c>
      <c r="H696" s="9">
        <f t="shared" si="21"/>
        <v>0</v>
      </c>
    </row>
    <row r="697" spans="1:8" ht="16" x14ac:dyDescent="0.2">
      <c r="A697" s="10">
        <v>2010845</v>
      </c>
      <c r="B697" s="5">
        <v>4680845</v>
      </c>
      <c r="C697" s="11" t="s">
        <v>679</v>
      </c>
      <c r="D697" s="7">
        <v>-1393110</v>
      </c>
      <c r="E697" s="7">
        <v>9786504</v>
      </c>
      <c r="F697" s="7">
        <v>9776284</v>
      </c>
      <c r="G697" s="8">
        <f t="shared" si="20"/>
        <v>10220</v>
      </c>
      <c r="H697" s="9">
        <f t="shared" si="21"/>
        <v>-1382890</v>
      </c>
    </row>
    <row r="698" spans="1:8" ht="16" x14ac:dyDescent="0.2">
      <c r="A698" s="10">
        <v>2010846</v>
      </c>
      <c r="B698" s="5">
        <v>4680846</v>
      </c>
      <c r="C698" s="11" t="s">
        <v>680</v>
      </c>
      <c r="D698" s="7">
        <v>0</v>
      </c>
      <c r="E698" s="7">
        <v>0</v>
      </c>
      <c r="F698" s="7">
        <v>0</v>
      </c>
      <c r="G698" s="8">
        <f t="shared" si="20"/>
        <v>0</v>
      </c>
      <c r="H698" s="9">
        <f t="shared" si="21"/>
        <v>0</v>
      </c>
    </row>
    <row r="699" spans="1:8" ht="16" x14ac:dyDescent="0.2">
      <c r="A699" s="10">
        <v>2010847</v>
      </c>
      <c r="B699" s="5">
        <v>4680847</v>
      </c>
      <c r="C699" s="11" t="s">
        <v>681</v>
      </c>
      <c r="D699" s="7">
        <v>0</v>
      </c>
      <c r="E699" s="7">
        <v>0</v>
      </c>
      <c r="F699" s="7">
        <v>0</v>
      </c>
      <c r="G699" s="8">
        <f t="shared" si="20"/>
        <v>0</v>
      </c>
      <c r="H699" s="9">
        <f t="shared" si="21"/>
        <v>0</v>
      </c>
    </row>
    <row r="700" spans="1:8" ht="16" x14ac:dyDescent="0.2">
      <c r="A700" s="10">
        <v>2010848</v>
      </c>
      <c r="B700" s="5">
        <v>4680848</v>
      </c>
      <c r="C700" s="11" t="s">
        <v>682</v>
      </c>
      <c r="D700" s="7">
        <v>-21581937</v>
      </c>
      <c r="E700" s="7">
        <v>71695003</v>
      </c>
      <c r="F700" s="7">
        <v>50113067</v>
      </c>
      <c r="G700" s="8">
        <f t="shared" si="20"/>
        <v>21581936</v>
      </c>
      <c r="H700" s="9">
        <f t="shared" si="21"/>
        <v>-1</v>
      </c>
    </row>
    <row r="701" spans="1:8" ht="16" x14ac:dyDescent="0.2">
      <c r="A701" s="10">
        <v>2010850</v>
      </c>
      <c r="B701" s="5">
        <v>4680261</v>
      </c>
      <c r="C701" s="11" t="s">
        <v>683</v>
      </c>
      <c r="D701" s="7">
        <v>1</v>
      </c>
      <c r="E701" s="7">
        <v>7568077</v>
      </c>
      <c r="F701" s="7">
        <v>7568060</v>
      </c>
      <c r="G701" s="8">
        <f t="shared" si="20"/>
        <v>17</v>
      </c>
      <c r="H701" s="9">
        <f t="shared" si="21"/>
        <v>18</v>
      </c>
    </row>
    <row r="702" spans="1:8" ht="16" x14ac:dyDescent="0.2">
      <c r="A702" s="10">
        <v>2010851</v>
      </c>
      <c r="B702" s="5">
        <v>4680851</v>
      </c>
      <c r="C702" s="11" t="s">
        <v>684</v>
      </c>
      <c r="D702" s="7">
        <v>0</v>
      </c>
      <c r="E702" s="7">
        <v>22863200</v>
      </c>
      <c r="F702" s="7">
        <v>22863200</v>
      </c>
      <c r="G702" s="8">
        <f t="shared" si="20"/>
        <v>0</v>
      </c>
      <c r="H702" s="9">
        <f t="shared" si="21"/>
        <v>0</v>
      </c>
    </row>
    <row r="703" spans="1:8" ht="16" x14ac:dyDescent="0.2">
      <c r="A703" s="10">
        <v>2010855</v>
      </c>
      <c r="B703" s="5">
        <v>4680855</v>
      </c>
      <c r="C703" s="11" t="s">
        <v>685</v>
      </c>
      <c r="D703" s="7">
        <v>0</v>
      </c>
      <c r="E703" s="7">
        <v>4436800</v>
      </c>
      <c r="F703" s="7">
        <v>4436800</v>
      </c>
      <c r="G703" s="8">
        <f t="shared" si="20"/>
        <v>0</v>
      </c>
      <c r="H703" s="9">
        <f t="shared" si="21"/>
        <v>0</v>
      </c>
    </row>
    <row r="704" spans="1:8" ht="16" x14ac:dyDescent="0.2">
      <c r="A704" s="10">
        <v>2010856</v>
      </c>
      <c r="B704" s="5">
        <v>4680856</v>
      </c>
      <c r="C704" s="11" t="s">
        <v>686</v>
      </c>
      <c r="D704" s="7">
        <v>-249100</v>
      </c>
      <c r="E704" s="7">
        <v>4123987</v>
      </c>
      <c r="F704" s="7">
        <v>4324887</v>
      </c>
      <c r="G704" s="8">
        <f t="shared" si="20"/>
        <v>-200900</v>
      </c>
      <c r="H704" s="9">
        <f t="shared" si="21"/>
        <v>-450000</v>
      </c>
    </row>
    <row r="705" spans="1:8" ht="16" x14ac:dyDescent="0.2">
      <c r="A705" s="10">
        <v>2010857</v>
      </c>
      <c r="B705" s="5">
        <v>4680857</v>
      </c>
      <c r="C705" s="11" t="s">
        <v>687</v>
      </c>
      <c r="D705" s="7">
        <v>0</v>
      </c>
      <c r="E705" s="7">
        <v>17385992</v>
      </c>
      <c r="F705" s="7">
        <v>17385992</v>
      </c>
      <c r="G705" s="8">
        <f t="shared" si="20"/>
        <v>0</v>
      </c>
      <c r="H705" s="9">
        <f t="shared" si="21"/>
        <v>0</v>
      </c>
    </row>
    <row r="706" spans="1:8" ht="16" x14ac:dyDescent="0.2">
      <c r="A706" s="10">
        <v>2010900</v>
      </c>
      <c r="B706" s="5">
        <v>4680105</v>
      </c>
      <c r="C706" s="11" t="s">
        <v>688</v>
      </c>
      <c r="D706" s="7">
        <v>0</v>
      </c>
      <c r="E706" s="7">
        <v>421021</v>
      </c>
      <c r="F706" s="7">
        <v>771022</v>
      </c>
      <c r="G706" s="8">
        <f t="shared" si="20"/>
        <v>-350001</v>
      </c>
      <c r="H706" s="9">
        <f t="shared" si="21"/>
        <v>-350001</v>
      </c>
    </row>
    <row r="707" spans="1:8" ht="16" x14ac:dyDescent="0.2">
      <c r="A707" s="10">
        <v>2010901</v>
      </c>
      <c r="B707" s="5">
        <v>4680106</v>
      </c>
      <c r="C707" s="11" t="s">
        <v>689</v>
      </c>
      <c r="D707" s="7">
        <v>0</v>
      </c>
      <c r="E707" s="7">
        <v>0</v>
      </c>
      <c r="F707" s="7">
        <v>0</v>
      </c>
      <c r="G707" s="8">
        <f t="shared" si="20"/>
        <v>0</v>
      </c>
      <c r="H707" s="9">
        <f t="shared" si="21"/>
        <v>0</v>
      </c>
    </row>
    <row r="708" spans="1:8" ht="16" x14ac:dyDescent="0.2">
      <c r="A708" s="10">
        <v>2010902</v>
      </c>
      <c r="B708" s="5">
        <v>4680107</v>
      </c>
      <c r="C708" s="11" t="s">
        <v>690</v>
      </c>
      <c r="D708" s="7">
        <v>0</v>
      </c>
      <c r="E708" s="7">
        <v>0</v>
      </c>
      <c r="F708" s="7">
        <v>0</v>
      </c>
      <c r="G708" s="8">
        <f t="shared" si="20"/>
        <v>0</v>
      </c>
      <c r="H708" s="9">
        <f t="shared" si="21"/>
        <v>0</v>
      </c>
    </row>
    <row r="709" spans="1:8" ht="16" x14ac:dyDescent="0.2">
      <c r="A709" s="10">
        <v>2010903</v>
      </c>
      <c r="B709" s="5">
        <v>4680108</v>
      </c>
      <c r="C709" s="11" t="s">
        <v>691</v>
      </c>
      <c r="D709" s="7">
        <v>0</v>
      </c>
      <c r="E709" s="7">
        <v>0</v>
      </c>
      <c r="F709" s="7">
        <v>0</v>
      </c>
      <c r="G709" s="8">
        <f t="shared" si="20"/>
        <v>0</v>
      </c>
      <c r="H709" s="9">
        <f t="shared" si="21"/>
        <v>0</v>
      </c>
    </row>
    <row r="710" spans="1:8" ht="16" x14ac:dyDescent="0.2">
      <c r="A710" s="10">
        <v>2010904</v>
      </c>
      <c r="B710" s="5">
        <v>4680109</v>
      </c>
      <c r="C710" s="11" t="s">
        <v>692</v>
      </c>
      <c r="D710" s="7">
        <v>0</v>
      </c>
      <c r="E710" s="7">
        <v>0</v>
      </c>
      <c r="F710" s="7">
        <v>0</v>
      </c>
      <c r="G710" s="8">
        <f t="shared" si="20"/>
        <v>0</v>
      </c>
      <c r="H710" s="9">
        <f t="shared" si="21"/>
        <v>0</v>
      </c>
    </row>
    <row r="711" spans="1:8" ht="16" x14ac:dyDescent="0.2">
      <c r="A711" s="10">
        <v>2010905</v>
      </c>
      <c r="B711" s="5">
        <v>4680110</v>
      </c>
      <c r="C711" s="11" t="s">
        <v>693</v>
      </c>
      <c r="D711" s="7">
        <v>0</v>
      </c>
      <c r="E711" s="7">
        <v>0</v>
      </c>
      <c r="F711" s="7">
        <v>0</v>
      </c>
      <c r="G711" s="8">
        <f t="shared" si="20"/>
        <v>0</v>
      </c>
      <c r="H711" s="9">
        <f t="shared" si="21"/>
        <v>0</v>
      </c>
    </row>
    <row r="712" spans="1:8" ht="16" x14ac:dyDescent="0.2">
      <c r="A712" s="10">
        <v>2010906</v>
      </c>
      <c r="B712" s="5">
        <v>4680111</v>
      </c>
      <c r="C712" s="11" t="s">
        <v>654</v>
      </c>
      <c r="D712" s="7">
        <v>0</v>
      </c>
      <c r="E712" s="7">
        <v>0</v>
      </c>
      <c r="F712" s="7">
        <v>0</v>
      </c>
      <c r="G712" s="8">
        <f t="shared" si="20"/>
        <v>0</v>
      </c>
      <c r="H712" s="9">
        <f t="shared" si="21"/>
        <v>0</v>
      </c>
    </row>
    <row r="713" spans="1:8" ht="16" x14ac:dyDescent="0.2">
      <c r="A713" s="10">
        <v>2010907</v>
      </c>
      <c r="B713" s="5">
        <v>4680112</v>
      </c>
      <c r="C713" s="11" t="s">
        <v>694</v>
      </c>
      <c r="D713" s="7">
        <v>0</v>
      </c>
      <c r="E713" s="7">
        <v>0</v>
      </c>
      <c r="F713" s="7">
        <v>0</v>
      </c>
      <c r="G713" s="8">
        <f t="shared" si="20"/>
        <v>0</v>
      </c>
      <c r="H713" s="9">
        <f t="shared" si="21"/>
        <v>0</v>
      </c>
    </row>
    <row r="714" spans="1:8" ht="16" x14ac:dyDescent="0.2">
      <c r="A714" s="10">
        <v>2010908</v>
      </c>
      <c r="B714" s="5">
        <v>4680113</v>
      </c>
      <c r="C714" s="11" t="s">
        <v>695</v>
      </c>
      <c r="D714" s="7">
        <v>0</v>
      </c>
      <c r="E714" s="7">
        <v>0</v>
      </c>
      <c r="F714" s="7">
        <v>0</v>
      </c>
      <c r="G714" s="8">
        <f t="shared" si="20"/>
        <v>0</v>
      </c>
      <c r="H714" s="9">
        <f t="shared" si="21"/>
        <v>0</v>
      </c>
    </row>
    <row r="715" spans="1:8" ht="16" x14ac:dyDescent="0.2">
      <c r="A715" s="10">
        <v>2010909</v>
      </c>
      <c r="B715" s="5">
        <v>4680114</v>
      </c>
      <c r="C715" s="11" t="s">
        <v>696</v>
      </c>
      <c r="D715" s="7">
        <v>0</v>
      </c>
      <c r="E715" s="7">
        <v>0</v>
      </c>
      <c r="F715" s="7">
        <v>0</v>
      </c>
      <c r="G715" s="8">
        <f t="shared" si="20"/>
        <v>0</v>
      </c>
      <c r="H715" s="9">
        <f t="shared" si="21"/>
        <v>0</v>
      </c>
    </row>
    <row r="716" spans="1:8" ht="16" x14ac:dyDescent="0.2">
      <c r="A716" s="10">
        <v>2010910</v>
      </c>
      <c r="B716" s="5">
        <v>4680910</v>
      </c>
      <c r="C716" s="11" t="s">
        <v>697</v>
      </c>
      <c r="D716" s="7">
        <v>50</v>
      </c>
      <c r="E716" s="7">
        <v>48790635</v>
      </c>
      <c r="F716" s="7">
        <v>47961985</v>
      </c>
      <c r="G716" s="8">
        <f t="shared" si="20"/>
        <v>828650</v>
      </c>
      <c r="H716" s="9">
        <f t="shared" si="21"/>
        <v>828700</v>
      </c>
    </row>
    <row r="717" spans="1:8" ht="16" x14ac:dyDescent="0.2">
      <c r="A717" s="10">
        <v>2010911</v>
      </c>
      <c r="B717" s="5">
        <v>4680911</v>
      </c>
      <c r="C717" s="11" t="s">
        <v>698</v>
      </c>
      <c r="D717" s="7">
        <v>0</v>
      </c>
      <c r="E717" s="7">
        <v>0</v>
      </c>
      <c r="F717" s="7">
        <v>0</v>
      </c>
      <c r="G717" s="8">
        <f t="shared" si="20"/>
        <v>0</v>
      </c>
      <c r="H717" s="9">
        <f t="shared" si="21"/>
        <v>0</v>
      </c>
    </row>
    <row r="718" spans="1:8" ht="16" x14ac:dyDescent="0.2">
      <c r="A718" s="10">
        <v>2010920</v>
      </c>
      <c r="B718" s="5">
        <v>4680910</v>
      </c>
      <c r="C718" s="11" t="s">
        <v>699</v>
      </c>
      <c r="D718" s="7">
        <v>0</v>
      </c>
      <c r="E718" s="7">
        <v>0</v>
      </c>
      <c r="F718" s="7">
        <v>0</v>
      </c>
      <c r="G718" s="8">
        <f t="shared" si="20"/>
        <v>0</v>
      </c>
      <c r="H718" s="9">
        <f t="shared" si="21"/>
        <v>0</v>
      </c>
    </row>
    <row r="719" spans="1:8" ht="16" x14ac:dyDescent="0.2">
      <c r="A719" s="10">
        <v>2010921</v>
      </c>
      <c r="B719" s="5">
        <v>4680985</v>
      </c>
      <c r="C719" s="11" t="s">
        <v>700</v>
      </c>
      <c r="D719" s="7">
        <v>-600</v>
      </c>
      <c r="E719" s="7">
        <v>0</v>
      </c>
      <c r="F719" s="7">
        <v>0</v>
      </c>
      <c r="G719" s="8">
        <f t="shared" si="20"/>
        <v>0</v>
      </c>
      <c r="H719" s="9">
        <f t="shared" si="21"/>
        <v>-600</v>
      </c>
    </row>
    <row r="720" spans="1:8" ht="16" x14ac:dyDescent="0.2">
      <c r="A720" s="10">
        <v>2010922</v>
      </c>
      <c r="B720" s="5">
        <v>4680986</v>
      </c>
      <c r="C720" s="11" t="s">
        <v>701</v>
      </c>
      <c r="D720" s="7">
        <v>-191800</v>
      </c>
      <c r="E720" s="7">
        <v>294000</v>
      </c>
      <c r="F720" s="7">
        <v>294000</v>
      </c>
      <c r="G720" s="8">
        <f t="shared" si="20"/>
        <v>0</v>
      </c>
      <c r="H720" s="9">
        <f t="shared" si="21"/>
        <v>-191800</v>
      </c>
    </row>
    <row r="721" spans="1:8" ht="16" x14ac:dyDescent="0.2">
      <c r="A721" s="10">
        <v>2010960</v>
      </c>
      <c r="B721" s="5">
        <v>5640960</v>
      </c>
      <c r="C721" s="11" t="s">
        <v>702</v>
      </c>
      <c r="D721" s="7">
        <v>0</v>
      </c>
      <c r="E721" s="7">
        <v>0</v>
      </c>
      <c r="F721" s="7">
        <v>0</v>
      </c>
      <c r="G721" s="8">
        <f t="shared" si="20"/>
        <v>0</v>
      </c>
      <c r="H721" s="9">
        <f t="shared" si="21"/>
        <v>0</v>
      </c>
    </row>
    <row r="722" spans="1:8" ht="16" x14ac:dyDescent="0.2">
      <c r="A722" s="10">
        <v>2011000</v>
      </c>
      <c r="B722" s="5">
        <v>4680115</v>
      </c>
      <c r="C722" s="11" t="s">
        <v>703</v>
      </c>
      <c r="D722" s="7">
        <v>0</v>
      </c>
      <c r="E722" s="7">
        <v>0</v>
      </c>
      <c r="F722" s="7">
        <v>0</v>
      </c>
      <c r="G722" s="8">
        <f t="shared" si="20"/>
        <v>0</v>
      </c>
      <c r="H722" s="9">
        <f t="shared" si="21"/>
        <v>0</v>
      </c>
    </row>
    <row r="723" spans="1:8" ht="16" x14ac:dyDescent="0.2">
      <c r="A723" s="10">
        <v>2011001</v>
      </c>
      <c r="B723" s="5">
        <v>4680116</v>
      </c>
      <c r="C723" s="11" t="s">
        <v>704</v>
      </c>
      <c r="D723" s="7">
        <v>0</v>
      </c>
      <c r="E723" s="7">
        <v>0</v>
      </c>
      <c r="F723" s="7">
        <v>0</v>
      </c>
      <c r="G723" s="8">
        <f t="shared" si="20"/>
        <v>0</v>
      </c>
      <c r="H723" s="9">
        <f t="shared" si="21"/>
        <v>0</v>
      </c>
    </row>
    <row r="724" spans="1:8" ht="16" x14ac:dyDescent="0.2">
      <c r="A724" s="10">
        <v>2011002</v>
      </c>
      <c r="B724" s="5">
        <v>4680117</v>
      </c>
      <c r="C724" s="11" t="s">
        <v>705</v>
      </c>
      <c r="D724" s="7">
        <v>0</v>
      </c>
      <c r="E724" s="7">
        <v>0</v>
      </c>
      <c r="F724" s="7">
        <v>0</v>
      </c>
      <c r="G724" s="8">
        <f t="shared" si="20"/>
        <v>0</v>
      </c>
      <c r="H724" s="9">
        <f t="shared" si="21"/>
        <v>0</v>
      </c>
    </row>
    <row r="725" spans="1:8" ht="16" x14ac:dyDescent="0.2">
      <c r="A725" s="10">
        <v>2011003</v>
      </c>
      <c r="B725" s="5">
        <v>4680118</v>
      </c>
      <c r="C725" s="11" t="s">
        <v>706</v>
      </c>
      <c r="D725" s="7">
        <v>0</v>
      </c>
      <c r="E725" s="7">
        <v>0</v>
      </c>
      <c r="F725" s="7">
        <v>0</v>
      </c>
      <c r="G725" s="8">
        <f t="shared" si="20"/>
        <v>0</v>
      </c>
      <c r="H725" s="9">
        <f t="shared" si="21"/>
        <v>0</v>
      </c>
    </row>
    <row r="726" spans="1:8" ht="16" x14ac:dyDescent="0.2">
      <c r="A726" s="10">
        <v>2011004</v>
      </c>
      <c r="B726" s="5">
        <v>4680119</v>
      </c>
      <c r="C726" s="11" t="s">
        <v>707</v>
      </c>
      <c r="D726" s="7">
        <v>0</v>
      </c>
      <c r="E726" s="7">
        <v>0</v>
      </c>
      <c r="F726" s="7">
        <v>0</v>
      </c>
      <c r="G726" s="8">
        <f t="shared" si="20"/>
        <v>0</v>
      </c>
      <c r="H726" s="9">
        <f t="shared" si="21"/>
        <v>0</v>
      </c>
    </row>
    <row r="727" spans="1:8" ht="16" x14ac:dyDescent="0.2">
      <c r="A727" s="10">
        <v>2011005</v>
      </c>
      <c r="B727" s="5">
        <v>4680120</v>
      </c>
      <c r="C727" s="11" t="s">
        <v>708</v>
      </c>
      <c r="D727" s="7">
        <v>0</v>
      </c>
      <c r="E727" s="7">
        <v>0</v>
      </c>
      <c r="F727" s="7">
        <v>0</v>
      </c>
      <c r="G727" s="8">
        <f t="shared" si="20"/>
        <v>0</v>
      </c>
      <c r="H727" s="9">
        <f t="shared" si="21"/>
        <v>0</v>
      </c>
    </row>
    <row r="728" spans="1:8" ht="16" x14ac:dyDescent="0.2">
      <c r="A728" s="10">
        <v>2011006</v>
      </c>
      <c r="B728" s="5">
        <v>4680121</v>
      </c>
      <c r="C728" s="11" t="s">
        <v>709</v>
      </c>
      <c r="D728" s="7">
        <v>-7416984</v>
      </c>
      <c r="E728" s="7">
        <v>99776030</v>
      </c>
      <c r="F728" s="7">
        <v>91916054</v>
      </c>
      <c r="G728" s="8">
        <f t="shared" si="20"/>
        <v>7859976</v>
      </c>
      <c r="H728" s="9">
        <f t="shared" si="21"/>
        <v>442992</v>
      </c>
    </row>
    <row r="729" spans="1:8" ht="16" x14ac:dyDescent="0.2">
      <c r="A729" s="10">
        <v>2011007</v>
      </c>
      <c r="B729" s="5">
        <v>4680122</v>
      </c>
      <c r="C729" s="11" t="s">
        <v>710</v>
      </c>
      <c r="D729" s="7">
        <v>1065673</v>
      </c>
      <c r="E729" s="7">
        <v>10506522</v>
      </c>
      <c r="F729" s="7">
        <v>9507316</v>
      </c>
      <c r="G729" s="8">
        <f t="shared" si="20"/>
        <v>999206</v>
      </c>
      <c r="H729" s="9">
        <f t="shared" si="21"/>
        <v>2064879</v>
      </c>
    </row>
    <row r="730" spans="1:8" ht="16" x14ac:dyDescent="0.2">
      <c r="A730" s="10">
        <v>2011008</v>
      </c>
      <c r="B730" s="5">
        <v>4680123</v>
      </c>
      <c r="C730" s="11" t="s">
        <v>711</v>
      </c>
      <c r="D730" s="7">
        <v>0</v>
      </c>
      <c r="E730" s="7">
        <v>0</v>
      </c>
      <c r="F730" s="7">
        <v>0</v>
      </c>
      <c r="G730" s="8">
        <f t="shared" si="20"/>
        <v>0</v>
      </c>
      <c r="H730" s="9">
        <f t="shared" si="21"/>
        <v>0</v>
      </c>
    </row>
    <row r="731" spans="1:8" ht="16" x14ac:dyDescent="0.2">
      <c r="A731" s="10">
        <v>2011009</v>
      </c>
      <c r="B731" s="5">
        <v>4680124</v>
      </c>
      <c r="C731" s="11" t="s">
        <v>712</v>
      </c>
      <c r="D731" s="7">
        <v>990000</v>
      </c>
      <c r="E731" s="7">
        <v>4932000</v>
      </c>
      <c r="F731" s="7">
        <v>5922000</v>
      </c>
      <c r="G731" s="8">
        <f t="shared" si="20"/>
        <v>-990000</v>
      </c>
      <c r="H731" s="9">
        <f t="shared" si="21"/>
        <v>0</v>
      </c>
    </row>
    <row r="732" spans="1:8" ht="16" x14ac:dyDescent="0.2">
      <c r="A732" s="10">
        <v>2011010</v>
      </c>
      <c r="B732" s="5">
        <v>4680125</v>
      </c>
      <c r="C732" s="11" t="s">
        <v>713</v>
      </c>
      <c r="D732" s="7">
        <v>0</v>
      </c>
      <c r="E732" s="7">
        <v>0</v>
      </c>
      <c r="F732" s="7">
        <v>0</v>
      </c>
      <c r="G732" s="8">
        <f t="shared" si="20"/>
        <v>0</v>
      </c>
      <c r="H732" s="9">
        <f t="shared" si="21"/>
        <v>0</v>
      </c>
    </row>
    <row r="733" spans="1:8" ht="16" x14ac:dyDescent="0.2">
      <c r="A733" s="10">
        <v>2011011</v>
      </c>
      <c r="B733" s="5">
        <v>4680126</v>
      </c>
      <c r="C733" s="11" t="s">
        <v>714</v>
      </c>
      <c r="D733" s="7">
        <v>0</v>
      </c>
      <c r="E733" s="7">
        <v>0</v>
      </c>
      <c r="F733" s="7">
        <v>0</v>
      </c>
      <c r="G733" s="8">
        <f t="shared" si="20"/>
        <v>0</v>
      </c>
      <c r="H733" s="9">
        <f t="shared" si="21"/>
        <v>0</v>
      </c>
    </row>
    <row r="734" spans="1:8" ht="16" x14ac:dyDescent="0.2">
      <c r="A734" s="10">
        <v>2011012</v>
      </c>
      <c r="B734" s="5">
        <v>4680127</v>
      </c>
      <c r="C734" s="11" t="s">
        <v>715</v>
      </c>
      <c r="D734" s="7">
        <v>-4882248</v>
      </c>
      <c r="E734" s="7">
        <v>25300740.809999999</v>
      </c>
      <c r="F734" s="7">
        <v>21828234.809999999</v>
      </c>
      <c r="G734" s="8">
        <f t="shared" si="20"/>
        <v>3472506</v>
      </c>
      <c r="H734" s="9">
        <f t="shared" si="21"/>
        <v>-1409742</v>
      </c>
    </row>
    <row r="735" spans="1:8" ht="16" x14ac:dyDescent="0.2">
      <c r="A735" s="10">
        <v>2011015</v>
      </c>
      <c r="B735" s="5">
        <v>4680128</v>
      </c>
      <c r="C735" s="11" t="s">
        <v>716</v>
      </c>
      <c r="D735" s="7">
        <v>0</v>
      </c>
      <c r="E735" s="7">
        <v>0</v>
      </c>
      <c r="F735" s="7">
        <v>0</v>
      </c>
      <c r="G735" s="8">
        <f t="shared" si="20"/>
        <v>0</v>
      </c>
      <c r="H735" s="9">
        <f t="shared" si="21"/>
        <v>0</v>
      </c>
    </row>
    <row r="736" spans="1:8" ht="16" x14ac:dyDescent="0.2">
      <c r="A736" s="10">
        <v>2011016</v>
      </c>
      <c r="B736" s="5">
        <v>4680129</v>
      </c>
      <c r="C736" s="11" t="s">
        <v>717</v>
      </c>
      <c r="D736" s="7">
        <v>0</v>
      </c>
      <c r="E736" s="7">
        <v>0</v>
      </c>
      <c r="F736" s="7">
        <v>0</v>
      </c>
      <c r="G736" s="8">
        <f t="shared" si="20"/>
        <v>0</v>
      </c>
      <c r="H736" s="9">
        <f t="shared" si="21"/>
        <v>0</v>
      </c>
    </row>
    <row r="737" spans="1:8" ht="16" x14ac:dyDescent="0.2">
      <c r="A737" s="10">
        <v>2011017</v>
      </c>
      <c r="B737" s="5">
        <v>4680130</v>
      </c>
      <c r="C737" s="11" t="s">
        <v>718</v>
      </c>
      <c r="D737" s="7">
        <v>0</v>
      </c>
      <c r="E737" s="7">
        <v>0</v>
      </c>
      <c r="F737" s="7">
        <v>0</v>
      </c>
      <c r="G737" s="8">
        <f t="shared" si="20"/>
        <v>0</v>
      </c>
      <c r="H737" s="9">
        <f t="shared" si="21"/>
        <v>0</v>
      </c>
    </row>
    <row r="738" spans="1:8" ht="16" x14ac:dyDescent="0.2">
      <c r="A738" s="10">
        <v>2011018</v>
      </c>
      <c r="B738" s="5">
        <v>4680131</v>
      </c>
      <c r="C738" s="11" t="s">
        <v>719</v>
      </c>
      <c r="D738" s="7">
        <v>0</v>
      </c>
      <c r="E738" s="7">
        <v>0</v>
      </c>
      <c r="F738" s="7">
        <v>0</v>
      </c>
      <c r="G738" s="8">
        <f t="shared" si="20"/>
        <v>0</v>
      </c>
      <c r="H738" s="9">
        <f t="shared" si="21"/>
        <v>0</v>
      </c>
    </row>
    <row r="739" spans="1:8" ht="16" x14ac:dyDescent="0.2">
      <c r="A739" s="10">
        <v>2011019</v>
      </c>
      <c r="B739" s="5">
        <v>4680267</v>
      </c>
      <c r="C739" s="11" t="s">
        <v>720</v>
      </c>
      <c r="D739" s="7">
        <v>0</v>
      </c>
      <c r="E739" s="7">
        <v>0</v>
      </c>
      <c r="F739" s="7">
        <v>0</v>
      </c>
      <c r="G739" s="8">
        <f t="shared" si="20"/>
        <v>0</v>
      </c>
      <c r="H739" s="9">
        <f t="shared" si="21"/>
        <v>0</v>
      </c>
    </row>
    <row r="740" spans="1:8" ht="16" x14ac:dyDescent="0.2">
      <c r="A740" s="10">
        <v>2011020</v>
      </c>
      <c r="B740" s="5">
        <v>4680132</v>
      </c>
      <c r="C740" s="11" t="s">
        <v>721</v>
      </c>
      <c r="D740" s="7">
        <v>0</v>
      </c>
      <c r="E740" s="7">
        <v>0</v>
      </c>
      <c r="F740" s="7">
        <v>0</v>
      </c>
      <c r="G740" s="8">
        <f t="shared" si="20"/>
        <v>0</v>
      </c>
      <c r="H740" s="9">
        <f t="shared" si="21"/>
        <v>0</v>
      </c>
    </row>
    <row r="741" spans="1:8" ht="16" x14ac:dyDescent="0.2">
      <c r="A741" s="10">
        <v>2011100</v>
      </c>
      <c r="B741" s="5">
        <v>4680133</v>
      </c>
      <c r="C741" s="11" t="s">
        <v>722</v>
      </c>
      <c r="D741" s="7">
        <v>0</v>
      </c>
      <c r="E741" s="7">
        <v>0</v>
      </c>
      <c r="F741" s="7">
        <v>0</v>
      </c>
      <c r="G741" s="8">
        <f t="shared" si="20"/>
        <v>0</v>
      </c>
      <c r="H741" s="9">
        <f t="shared" si="21"/>
        <v>0</v>
      </c>
    </row>
    <row r="742" spans="1:8" ht="16" x14ac:dyDescent="0.2">
      <c r="A742" s="10">
        <v>2011101</v>
      </c>
      <c r="B742" s="5">
        <v>4680134</v>
      </c>
      <c r="C742" s="11" t="s">
        <v>723</v>
      </c>
      <c r="D742" s="7">
        <v>946368</v>
      </c>
      <c r="E742" s="7">
        <v>4797760</v>
      </c>
      <c r="F742" s="7">
        <v>4797760</v>
      </c>
      <c r="G742" s="8">
        <f t="shared" si="20"/>
        <v>0</v>
      </c>
      <c r="H742" s="9">
        <f t="shared" si="21"/>
        <v>946368</v>
      </c>
    </row>
    <row r="743" spans="1:8" ht="16" x14ac:dyDescent="0.2">
      <c r="A743" s="10">
        <v>2011102</v>
      </c>
      <c r="B743" s="5">
        <v>4680135</v>
      </c>
      <c r="C743" s="11" t="s">
        <v>724</v>
      </c>
      <c r="D743" s="7">
        <v>-1490165</v>
      </c>
      <c r="E743" s="7">
        <v>23806150</v>
      </c>
      <c r="F743" s="7">
        <v>22219865</v>
      </c>
      <c r="G743" s="8">
        <f t="shared" si="20"/>
        <v>1586285</v>
      </c>
      <c r="H743" s="9">
        <f t="shared" si="21"/>
        <v>96120</v>
      </c>
    </row>
    <row r="744" spans="1:8" ht="16" x14ac:dyDescent="0.2">
      <c r="A744" s="10">
        <v>2011103</v>
      </c>
      <c r="B744" s="5">
        <v>4680136</v>
      </c>
      <c r="C744" s="11" t="s">
        <v>725</v>
      </c>
      <c r="D744" s="7">
        <v>121509</v>
      </c>
      <c r="E744" s="7">
        <v>1470225</v>
      </c>
      <c r="F744" s="7">
        <v>1206800</v>
      </c>
      <c r="G744" s="8">
        <f t="shared" ref="G744:G807" si="22">E744-F744</f>
        <v>263425</v>
      </c>
      <c r="H744" s="9">
        <f t="shared" ref="H744:H807" si="23">D744+G744</f>
        <v>384934</v>
      </c>
    </row>
    <row r="745" spans="1:8" ht="16" x14ac:dyDescent="0.2">
      <c r="A745" s="10">
        <v>2011104</v>
      </c>
      <c r="B745" s="5">
        <v>4680137</v>
      </c>
      <c r="C745" s="11" t="s">
        <v>726</v>
      </c>
      <c r="D745" s="7">
        <v>-174665</v>
      </c>
      <c r="E745" s="7">
        <v>0</v>
      </c>
      <c r="F745" s="7">
        <v>0</v>
      </c>
      <c r="G745" s="8">
        <f t="shared" si="22"/>
        <v>0</v>
      </c>
      <c r="H745" s="9">
        <f t="shared" si="23"/>
        <v>-174665</v>
      </c>
    </row>
    <row r="746" spans="1:8" ht="16" x14ac:dyDescent="0.2">
      <c r="A746" s="10">
        <v>2011105</v>
      </c>
      <c r="B746" s="5">
        <v>4680138</v>
      </c>
      <c r="C746" s="11" t="s">
        <v>727</v>
      </c>
      <c r="D746" s="7">
        <v>0</v>
      </c>
      <c r="E746" s="7">
        <v>440050</v>
      </c>
      <c r="F746" s="7">
        <v>440050</v>
      </c>
      <c r="G746" s="8">
        <f t="shared" si="22"/>
        <v>0</v>
      </c>
      <c r="H746" s="9">
        <f t="shared" si="23"/>
        <v>0</v>
      </c>
    </row>
    <row r="747" spans="1:8" ht="16" x14ac:dyDescent="0.2">
      <c r="A747" s="10">
        <v>2011106</v>
      </c>
      <c r="B747" s="5">
        <v>4680139</v>
      </c>
      <c r="C747" s="11" t="s">
        <v>728</v>
      </c>
      <c r="D747" s="7">
        <v>0</v>
      </c>
      <c r="E747" s="7">
        <v>1731685</v>
      </c>
      <c r="F747" s="7">
        <v>1732185</v>
      </c>
      <c r="G747" s="8">
        <f t="shared" si="22"/>
        <v>-500</v>
      </c>
      <c r="H747" s="9">
        <f t="shared" si="23"/>
        <v>-500</v>
      </c>
    </row>
    <row r="748" spans="1:8" ht="16" x14ac:dyDescent="0.2">
      <c r="A748" s="10">
        <v>2011107</v>
      </c>
      <c r="B748" s="5">
        <v>4680140</v>
      </c>
      <c r="C748" s="11" t="s">
        <v>729</v>
      </c>
      <c r="D748" s="7">
        <v>-53615</v>
      </c>
      <c r="E748" s="7">
        <v>280040</v>
      </c>
      <c r="F748" s="7">
        <v>280040</v>
      </c>
      <c r="G748" s="8">
        <f t="shared" si="22"/>
        <v>0</v>
      </c>
      <c r="H748" s="9">
        <f t="shared" si="23"/>
        <v>-53615</v>
      </c>
    </row>
    <row r="749" spans="1:8" ht="16" x14ac:dyDescent="0.2">
      <c r="A749" s="10">
        <v>2011108</v>
      </c>
      <c r="B749" s="5">
        <v>4680141</v>
      </c>
      <c r="C749" s="11" t="s">
        <v>730</v>
      </c>
      <c r="D749" s="7">
        <v>-504845</v>
      </c>
      <c r="E749" s="7">
        <v>1575160</v>
      </c>
      <c r="F749" s="7">
        <v>1656095</v>
      </c>
      <c r="G749" s="8">
        <f t="shared" si="22"/>
        <v>-80935</v>
      </c>
      <c r="H749" s="9">
        <f t="shared" si="23"/>
        <v>-585780</v>
      </c>
    </row>
    <row r="750" spans="1:8" ht="16" x14ac:dyDescent="0.2">
      <c r="A750" s="10">
        <v>2011109</v>
      </c>
      <c r="B750" s="5">
        <v>4680142</v>
      </c>
      <c r="C750" s="11" t="s">
        <v>731</v>
      </c>
      <c r="D750" s="7">
        <v>-337780</v>
      </c>
      <c r="E750" s="7">
        <v>3983140</v>
      </c>
      <c r="F750" s="7">
        <v>3645870</v>
      </c>
      <c r="G750" s="8">
        <f t="shared" si="22"/>
        <v>337270</v>
      </c>
      <c r="H750" s="9">
        <f t="shared" si="23"/>
        <v>-510</v>
      </c>
    </row>
    <row r="751" spans="1:8" ht="16" x14ac:dyDescent="0.2">
      <c r="A751" s="10">
        <v>2011110</v>
      </c>
      <c r="B751" s="5">
        <v>4680143</v>
      </c>
      <c r="C751" s="11" t="s">
        <v>732</v>
      </c>
      <c r="D751" s="7">
        <v>-292590</v>
      </c>
      <c r="E751" s="7">
        <v>1793635</v>
      </c>
      <c r="F751" s="7">
        <v>1727225</v>
      </c>
      <c r="G751" s="8">
        <f t="shared" si="22"/>
        <v>66410</v>
      </c>
      <c r="H751" s="9">
        <f t="shared" si="23"/>
        <v>-226180</v>
      </c>
    </row>
    <row r="752" spans="1:8" ht="16" x14ac:dyDescent="0.2">
      <c r="A752" s="10">
        <v>2011111</v>
      </c>
      <c r="B752" s="5">
        <v>4680144</v>
      </c>
      <c r="C752" s="11" t="s">
        <v>733</v>
      </c>
      <c r="D752" s="7">
        <v>140547</v>
      </c>
      <c r="E752" s="7">
        <v>1446655</v>
      </c>
      <c r="F752" s="7">
        <v>1139357</v>
      </c>
      <c r="G752" s="8">
        <f t="shared" si="22"/>
        <v>307298</v>
      </c>
      <c r="H752" s="9">
        <f t="shared" si="23"/>
        <v>447845</v>
      </c>
    </row>
    <row r="753" spans="1:8" ht="16" x14ac:dyDescent="0.2">
      <c r="A753" s="10">
        <v>2011112</v>
      </c>
      <c r="B753" s="5">
        <v>4680145</v>
      </c>
      <c r="C753" s="11" t="s">
        <v>734</v>
      </c>
      <c r="D753" s="7">
        <v>-566824</v>
      </c>
      <c r="E753" s="7">
        <v>3983390</v>
      </c>
      <c r="F753" s="7">
        <v>4023481</v>
      </c>
      <c r="G753" s="8">
        <f t="shared" si="22"/>
        <v>-40091</v>
      </c>
      <c r="H753" s="9">
        <f t="shared" si="23"/>
        <v>-606915</v>
      </c>
    </row>
    <row r="754" spans="1:8" ht="16" x14ac:dyDescent="0.2">
      <c r="A754" s="10">
        <v>2011113</v>
      </c>
      <c r="B754" s="5">
        <v>4680146</v>
      </c>
      <c r="C754" s="11" t="s">
        <v>735</v>
      </c>
      <c r="D754" s="7">
        <v>296370</v>
      </c>
      <c r="E754" s="7">
        <v>2050540</v>
      </c>
      <c r="F754" s="7">
        <v>2346910</v>
      </c>
      <c r="G754" s="8">
        <f t="shared" si="22"/>
        <v>-296370</v>
      </c>
      <c r="H754" s="9">
        <f t="shared" si="23"/>
        <v>0</v>
      </c>
    </row>
    <row r="755" spans="1:8" ht="16" x14ac:dyDescent="0.2">
      <c r="A755" s="10">
        <v>2011114</v>
      </c>
      <c r="B755" s="5">
        <v>4680147</v>
      </c>
      <c r="C755" s="11" t="s">
        <v>736</v>
      </c>
      <c r="D755" s="7">
        <v>-1247170</v>
      </c>
      <c r="E755" s="7">
        <v>12415385</v>
      </c>
      <c r="F755" s="7">
        <v>12229005</v>
      </c>
      <c r="G755" s="8">
        <f t="shared" si="22"/>
        <v>186380</v>
      </c>
      <c r="H755" s="9">
        <f t="shared" si="23"/>
        <v>-1060790</v>
      </c>
    </row>
    <row r="756" spans="1:8" ht="16" x14ac:dyDescent="0.2">
      <c r="A756" s="10">
        <v>2011115</v>
      </c>
      <c r="B756" s="5">
        <v>4680148</v>
      </c>
      <c r="C756" s="11" t="s">
        <v>737</v>
      </c>
      <c r="D756" s="7">
        <v>0</v>
      </c>
      <c r="E756" s="7">
        <v>0</v>
      </c>
      <c r="F756" s="7">
        <v>0</v>
      </c>
      <c r="G756" s="8">
        <f t="shared" si="22"/>
        <v>0</v>
      </c>
      <c r="H756" s="9">
        <f t="shared" si="23"/>
        <v>0</v>
      </c>
    </row>
    <row r="757" spans="1:8" ht="16" x14ac:dyDescent="0.2">
      <c r="A757" s="10">
        <v>2011116</v>
      </c>
      <c r="B757" s="5">
        <v>4680266</v>
      </c>
      <c r="C757" s="11" t="s">
        <v>738</v>
      </c>
      <c r="D757" s="7">
        <v>0</v>
      </c>
      <c r="E757" s="7">
        <v>0</v>
      </c>
      <c r="F757" s="7">
        <v>0</v>
      </c>
      <c r="G757" s="8">
        <f t="shared" si="22"/>
        <v>0</v>
      </c>
      <c r="H757" s="9">
        <f t="shared" si="23"/>
        <v>0</v>
      </c>
    </row>
    <row r="758" spans="1:8" ht="16" x14ac:dyDescent="0.2">
      <c r="A758" s="10">
        <v>2011117</v>
      </c>
      <c r="B758" s="5">
        <v>4680269</v>
      </c>
      <c r="C758" s="11" t="s">
        <v>739</v>
      </c>
      <c r="D758" s="7">
        <v>0</v>
      </c>
      <c r="E758" s="7">
        <v>0</v>
      </c>
      <c r="F758" s="7">
        <v>0</v>
      </c>
      <c r="G758" s="8">
        <f t="shared" si="22"/>
        <v>0</v>
      </c>
      <c r="H758" s="9">
        <f t="shared" si="23"/>
        <v>0</v>
      </c>
    </row>
    <row r="759" spans="1:8" ht="16" x14ac:dyDescent="0.2">
      <c r="A759" s="10">
        <v>2011118</v>
      </c>
      <c r="B759" s="5">
        <v>4680270</v>
      </c>
      <c r="C759" s="11" t="s">
        <v>740</v>
      </c>
      <c r="D759" s="7">
        <v>-347045</v>
      </c>
      <c r="E759" s="7">
        <v>2973575</v>
      </c>
      <c r="F759" s="7">
        <v>2627030</v>
      </c>
      <c r="G759" s="8">
        <f t="shared" si="22"/>
        <v>346545</v>
      </c>
      <c r="H759" s="9">
        <f t="shared" si="23"/>
        <v>-500</v>
      </c>
    </row>
    <row r="760" spans="1:8" ht="16" x14ac:dyDescent="0.2">
      <c r="A760" s="10">
        <v>2011119</v>
      </c>
      <c r="B760" s="5">
        <v>4680271</v>
      </c>
      <c r="C760" s="11" t="s">
        <v>741</v>
      </c>
      <c r="D760" s="7">
        <v>0</v>
      </c>
      <c r="E760" s="7">
        <v>0</v>
      </c>
      <c r="F760" s="7">
        <v>0</v>
      </c>
      <c r="G760" s="8">
        <f t="shared" si="22"/>
        <v>0</v>
      </c>
      <c r="H760" s="9">
        <f t="shared" si="23"/>
        <v>0</v>
      </c>
    </row>
    <row r="761" spans="1:8" ht="16" x14ac:dyDescent="0.2">
      <c r="A761" s="10">
        <v>2011120</v>
      </c>
      <c r="B761" s="5">
        <v>4680272</v>
      </c>
      <c r="C761" s="11" t="s">
        <v>742</v>
      </c>
      <c r="D761" s="7">
        <v>-351995</v>
      </c>
      <c r="E761" s="7">
        <v>2712785</v>
      </c>
      <c r="F761" s="7">
        <v>2133070</v>
      </c>
      <c r="G761" s="8">
        <f t="shared" si="22"/>
        <v>579715</v>
      </c>
      <c r="H761" s="9">
        <f t="shared" si="23"/>
        <v>227720</v>
      </c>
    </row>
    <row r="762" spans="1:8" ht="16" x14ac:dyDescent="0.2">
      <c r="A762" s="10">
        <v>2011121</v>
      </c>
      <c r="B762" s="5">
        <v>4680273</v>
      </c>
      <c r="C762" s="11" t="s">
        <v>743</v>
      </c>
      <c r="D762" s="7">
        <v>0</v>
      </c>
      <c r="E762" s="7">
        <v>0</v>
      </c>
      <c r="F762" s="7">
        <v>0</v>
      </c>
      <c r="G762" s="8">
        <f t="shared" si="22"/>
        <v>0</v>
      </c>
      <c r="H762" s="9">
        <f t="shared" si="23"/>
        <v>0</v>
      </c>
    </row>
    <row r="763" spans="1:8" ht="16" x14ac:dyDescent="0.2">
      <c r="A763" s="10">
        <v>2011122</v>
      </c>
      <c r="B763" s="5">
        <v>4680274</v>
      </c>
      <c r="C763" s="11" t="s">
        <v>744</v>
      </c>
      <c r="D763" s="7">
        <v>0</v>
      </c>
      <c r="E763" s="7">
        <v>0</v>
      </c>
      <c r="F763" s="7">
        <v>0</v>
      </c>
      <c r="G763" s="8">
        <f t="shared" si="22"/>
        <v>0</v>
      </c>
      <c r="H763" s="9">
        <f t="shared" si="23"/>
        <v>0</v>
      </c>
    </row>
    <row r="764" spans="1:8" ht="16" x14ac:dyDescent="0.2">
      <c r="A764" s="10">
        <v>2011200</v>
      </c>
      <c r="B764" s="5">
        <v>4680149</v>
      </c>
      <c r="C764" s="11" t="s">
        <v>745</v>
      </c>
      <c r="D764" s="7">
        <v>0</v>
      </c>
      <c r="E764" s="7">
        <v>0</v>
      </c>
      <c r="F764" s="7">
        <v>0</v>
      </c>
      <c r="G764" s="8">
        <f t="shared" si="22"/>
        <v>0</v>
      </c>
      <c r="H764" s="9">
        <f t="shared" si="23"/>
        <v>0</v>
      </c>
    </row>
    <row r="765" spans="1:8" ht="16" x14ac:dyDescent="0.2">
      <c r="A765" s="10">
        <v>2011201</v>
      </c>
      <c r="B765" s="5">
        <v>4680150</v>
      </c>
      <c r="C765" s="11" t="s">
        <v>746</v>
      </c>
      <c r="D765" s="7">
        <v>6163</v>
      </c>
      <c r="E765" s="7">
        <v>15075</v>
      </c>
      <c r="F765" s="7">
        <v>15075</v>
      </c>
      <c r="G765" s="8">
        <f t="shared" si="22"/>
        <v>0</v>
      </c>
      <c r="H765" s="9">
        <f t="shared" si="23"/>
        <v>6163</v>
      </c>
    </row>
    <row r="766" spans="1:8" ht="16" x14ac:dyDescent="0.2">
      <c r="A766" s="10">
        <v>2011202</v>
      </c>
      <c r="B766" s="5">
        <v>4680151</v>
      </c>
      <c r="C766" s="11" t="s">
        <v>747</v>
      </c>
      <c r="D766" s="7">
        <v>-22039</v>
      </c>
      <c r="E766" s="7">
        <v>2143813</v>
      </c>
      <c r="F766" s="7">
        <v>2143813</v>
      </c>
      <c r="G766" s="8">
        <f t="shared" si="22"/>
        <v>0</v>
      </c>
      <c r="H766" s="9">
        <f t="shared" si="23"/>
        <v>-22039</v>
      </c>
    </row>
    <row r="767" spans="1:8" ht="16" x14ac:dyDescent="0.2">
      <c r="A767" s="10">
        <v>2011203</v>
      </c>
      <c r="B767" s="5">
        <v>4680152</v>
      </c>
      <c r="C767" s="11" t="s">
        <v>748</v>
      </c>
      <c r="D767" s="7">
        <v>0</v>
      </c>
      <c r="E767" s="7">
        <v>0</v>
      </c>
      <c r="F767" s="7">
        <v>0</v>
      </c>
      <c r="G767" s="8">
        <f t="shared" si="22"/>
        <v>0</v>
      </c>
      <c r="H767" s="9">
        <f t="shared" si="23"/>
        <v>0</v>
      </c>
    </row>
    <row r="768" spans="1:8" ht="16" x14ac:dyDescent="0.2">
      <c r="A768" s="10">
        <v>2011204</v>
      </c>
      <c r="B768" s="5">
        <v>4680153</v>
      </c>
      <c r="C768" s="11" t="s">
        <v>749</v>
      </c>
      <c r="D768" s="7">
        <v>-16687</v>
      </c>
      <c r="E768" s="7">
        <v>14386</v>
      </c>
      <c r="F768" s="7">
        <v>16793</v>
      </c>
      <c r="G768" s="8">
        <f t="shared" si="22"/>
        <v>-2407</v>
      </c>
      <c r="H768" s="9">
        <f t="shared" si="23"/>
        <v>-19094</v>
      </c>
    </row>
    <row r="769" spans="1:8" ht="16" x14ac:dyDescent="0.2">
      <c r="A769" s="10">
        <v>2011205</v>
      </c>
      <c r="B769" s="5">
        <v>4680154</v>
      </c>
      <c r="C769" s="11" t="s">
        <v>750</v>
      </c>
      <c r="D769" s="7">
        <v>-753</v>
      </c>
      <c r="E769" s="7">
        <v>8259</v>
      </c>
      <c r="F769" s="7">
        <v>8259</v>
      </c>
      <c r="G769" s="8">
        <f t="shared" si="22"/>
        <v>0</v>
      </c>
      <c r="H769" s="9">
        <f t="shared" si="23"/>
        <v>-753</v>
      </c>
    </row>
    <row r="770" spans="1:8" ht="16" x14ac:dyDescent="0.2">
      <c r="A770" s="10">
        <v>2011206</v>
      </c>
      <c r="B770" s="5">
        <v>4680258</v>
      </c>
      <c r="C770" s="11" t="s">
        <v>751</v>
      </c>
      <c r="D770" s="7">
        <v>-15197</v>
      </c>
      <c r="E770" s="7">
        <v>12915</v>
      </c>
      <c r="F770" s="7">
        <v>12915</v>
      </c>
      <c r="G770" s="8">
        <f t="shared" si="22"/>
        <v>0</v>
      </c>
      <c r="H770" s="9">
        <f t="shared" si="23"/>
        <v>-15197</v>
      </c>
    </row>
    <row r="771" spans="1:8" ht="16" x14ac:dyDescent="0.2">
      <c r="A771" s="10">
        <v>2011207</v>
      </c>
      <c r="B771" s="5">
        <v>4680156</v>
      </c>
      <c r="C771" s="11" t="s">
        <v>752</v>
      </c>
      <c r="D771" s="7">
        <v>10903</v>
      </c>
      <c r="E771" s="7">
        <v>24635</v>
      </c>
      <c r="F771" s="7">
        <v>24531</v>
      </c>
      <c r="G771" s="8">
        <f t="shared" si="22"/>
        <v>104</v>
      </c>
      <c r="H771" s="9">
        <f t="shared" si="23"/>
        <v>11007</v>
      </c>
    </row>
    <row r="772" spans="1:8" ht="16" x14ac:dyDescent="0.2">
      <c r="A772" s="10">
        <v>2011208</v>
      </c>
      <c r="B772" s="5">
        <v>4680259</v>
      </c>
      <c r="C772" s="11" t="s">
        <v>753</v>
      </c>
      <c r="D772" s="7">
        <v>-10710</v>
      </c>
      <c r="E772" s="7">
        <v>25873</v>
      </c>
      <c r="F772" s="7">
        <v>18847</v>
      </c>
      <c r="G772" s="8">
        <f t="shared" si="22"/>
        <v>7026</v>
      </c>
      <c r="H772" s="9">
        <f t="shared" si="23"/>
        <v>-3684</v>
      </c>
    </row>
    <row r="773" spans="1:8" ht="16" x14ac:dyDescent="0.2">
      <c r="A773" s="10">
        <v>2011209</v>
      </c>
      <c r="B773" s="5">
        <v>4680158</v>
      </c>
      <c r="C773" s="11" t="s">
        <v>754</v>
      </c>
      <c r="D773" s="7">
        <v>-3600</v>
      </c>
      <c r="E773" s="7">
        <v>46006</v>
      </c>
      <c r="F773" s="7">
        <v>45906</v>
      </c>
      <c r="G773" s="8">
        <f t="shared" si="22"/>
        <v>100</v>
      </c>
      <c r="H773" s="9">
        <f t="shared" si="23"/>
        <v>-3500</v>
      </c>
    </row>
    <row r="774" spans="1:8" ht="16" x14ac:dyDescent="0.2">
      <c r="A774" s="10">
        <v>2011210</v>
      </c>
      <c r="B774" s="5">
        <v>4680159</v>
      </c>
      <c r="C774" s="11" t="s">
        <v>755</v>
      </c>
      <c r="D774" s="7">
        <v>0</v>
      </c>
      <c r="E774" s="7">
        <v>6200</v>
      </c>
      <c r="F774" s="7">
        <v>6200</v>
      </c>
      <c r="G774" s="8">
        <f t="shared" si="22"/>
        <v>0</v>
      </c>
      <c r="H774" s="9">
        <f t="shared" si="23"/>
        <v>0</v>
      </c>
    </row>
    <row r="775" spans="1:8" ht="16" x14ac:dyDescent="0.2">
      <c r="A775" s="10">
        <v>2011211</v>
      </c>
      <c r="B775" s="5">
        <v>4680160</v>
      </c>
      <c r="C775" s="11" t="s">
        <v>756</v>
      </c>
      <c r="D775" s="7">
        <v>0</v>
      </c>
      <c r="E775" s="7">
        <v>0</v>
      </c>
      <c r="F775" s="7">
        <v>0</v>
      </c>
      <c r="G775" s="8">
        <f t="shared" si="22"/>
        <v>0</v>
      </c>
      <c r="H775" s="9">
        <f t="shared" si="23"/>
        <v>0</v>
      </c>
    </row>
    <row r="776" spans="1:8" ht="16" x14ac:dyDescent="0.2">
      <c r="A776" s="10">
        <v>2011220</v>
      </c>
      <c r="B776" s="5">
        <v>4680161</v>
      </c>
      <c r="C776" s="11" t="s">
        <v>757</v>
      </c>
      <c r="D776" s="7">
        <v>-420067</v>
      </c>
      <c r="E776" s="7">
        <v>544628</v>
      </c>
      <c r="F776" s="7">
        <v>409576</v>
      </c>
      <c r="G776" s="8">
        <f t="shared" si="22"/>
        <v>135052</v>
      </c>
      <c r="H776" s="9">
        <f t="shared" si="23"/>
        <v>-285015</v>
      </c>
    </row>
    <row r="777" spans="1:8" ht="16" x14ac:dyDescent="0.2">
      <c r="A777" s="10">
        <v>2011221</v>
      </c>
      <c r="B777" s="5">
        <v>4680291</v>
      </c>
      <c r="C777" s="11" t="s">
        <v>758</v>
      </c>
      <c r="D777" s="7">
        <v>-41487</v>
      </c>
      <c r="E777" s="7">
        <v>40666</v>
      </c>
      <c r="F777" s="7">
        <v>25666</v>
      </c>
      <c r="G777" s="8">
        <f t="shared" si="22"/>
        <v>15000</v>
      </c>
      <c r="H777" s="9">
        <f t="shared" si="23"/>
        <v>-26487</v>
      </c>
    </row>
    <row r="778" spans="1:8" ht="16" x14ac:dyDescent="0.2">
      <c r="A778" s="10">
        <v>2011222</v>
      </c>
      <c r="B778" s="5">
        <v>4680292</v>
      </c>
      <c r="C778" s="11" t="s">
        <v>759</v>
      </c>
      <c r="D778" s="7">
        <v>0</v>
      </c>
      <c r="E778" s="7">
        <v>0</v>
      </c>
      <c r="F778" s="7">
        <v>0</v>
      </c>
      <c r="G778" s="8">
        <f t="shared" si="22"/>
        <v>0</v>
      </c>
      <c r="H778" s="9">
        <f t="shared" si="23"/>
        <v>0</v>
      </c>
    </row>
    <row r="779" spans="1:8" ht="16" x14ac:dyDescent="0.2">
      <c r="A779" s="10">
        <v>2011223</v>
      </c>
      <c r="B779" s="5">
        <v>4680293</v>
      </c>
      <c r="C779" s="11" t="s">
        <v>760</v>
      </c>
      <c r="D779" s="7">
        <v>0</v>
      </c>
      <c r="E779" s="7">
        <v>0</v>
      </c>
      <c r="F779" s="7">
        <v>0</v>
      </c>
      <c r="G779" s="8">
        <f t="shared" si="22"/>
        <v>0</v>
      </c>
      <c r="H779" s="9">
        <f t="shared" si="23"/>
        <v>0</v>
      </c>
    </row>
    <row r="780" spans="1:8" ht="16" x14ac:dyDescent="0.2">
      <c r="A780" s="10">
        <v>2011224</v>
      </c>
      <c r="B780" s="5">
        <v>4680294</v>
      </c>
      <c r="C780" s="11" t="s">
        <v>761</v>
      </c>
      <c r="D780" s="7">
        <v>-5699</v>
      </c>
      <c r="E780" s="7">
        <v>37099</v>
      </c>
      <c r="F780" s="7">
        <v>31400</v>
      </c>
      <c r="G780" s="8">
        <f t="shared" si="22"/>
        <v>5699</v>
      </c>
      <c r="H780" s="9">
        <f t="shared" si="23"/>
        <v>0</v>
      </c>
    </row>
    <row r="781" spans="1:8" ht="16" x14ac:dyDescent="0.2">
      <c r="A781" s="10">
        <v>2011225</v>
      </c>
      <c r="B781" s="5">
        <v>4680295</v>
      </c>
      <c r="C781" s="11" t="s">
        <v>762</v>
      </c>
      <c r="D781" s="7">
        <v>166986</v>
      </c>
      <c r="E781" s="7">
        <v>12539</v>
      </c>
      <c r="F781" s="7">
        <v>179525</v>
      </c>
      <c r="G781" s="8">
        <f t="shared" si="22"/>
        <v>-166986</v>
      </c>
      <c r="H781" s="9">
        <f t="shared" si="23"/>
        <v>0</v>
      </c>
    </row>
    <row r="782" spans="1:8" ht="16" x14ac:dyDescent="0.2">
      <c r="A782" s="10">
        <v>2011300</v>
      </c>
      <c r="B782" s="5">
        <v>4680162</v>
      </c>
      <c r="C782" s="11" t="s">
        <v>763</v>
      </c>
      <c r="D782" s="7">
        <v>-2999775</v>
      </c>
      <c r="E782" s="7">
        <v>9910050</v>
      </c>
      <c r="F782" s="7">
        <v>6910275</v>
      </c>
      <c r="G782" s="8">
        <f t="shared" si="22"/>
        <v>2999775</v>
      </c>
      <c r="H782" s="9">
        <f t="shared" si="23"/>
        <v>0</v>
      </c>
    </row>
    <row r="783" spans="1:8" ht="16" x14ac:dyDescent="0.2">
      <c r="A783" s="10">
        <v>2011301</v>
      </c>
      <c r="B783" s="5">
        <v>4680163</v>
      </c>
      <c r="C783" s="11" t="s">
        <v>764</v>
      </c>
      <c r="D783" s="7">
        <v>0</v>
      </c>
      <c r="E783" s="7">
        <v>0</v>
      </c>
      <c r="F783" s="7">
        <v>0</v>
      </c>
      <c r="G783" s="8">
        <f t="shared" si="22"/>
        <v>0</v>
      </c>
      <c r="H783" s="9">
        <f t="shared" si="23"/>
        <v>0</v>
      </c>
    </row>
    <row r="784" spans="1:8" ht="16" x14ac:dyDescent="0.2">
      <c r="A784" s="10">
        <v>2011302</v>
      </c>
      <c r="B784" s="5">
        <v>4680164</v>
      </c>
      <c r="C784" s="11" t="s">
        <v>765</v>
      </c>
      <c r="D784" s="7">
        <v>0</v>
      </c>
      <c r="E784" s="7">
        <v>0</v>
      </c>
      <c r="F784" s="7">
        <v>0</v>
      </c>
      <c r="G784" s="8">
        <f t="shared" si="22"/>
        <v>0</v>
      </c>
      <c r="H784" s="9">
        <f t="shared" si="23"/>
        <v>0</v>
      </c>
    </row>
    <row r="785" spans="1:8" ht="16" x14ac:dyDescent="0.2">
      <c r="A785" s="10">
        <v>2011303</v>
      </c>
      <c r="B785" s="5">
        <v>4680165</v>
      </c>
      <c r="C785" s="11" t="s">
        <v>766</v>
      </c>
      <c r="D785" s="7">
        <v>0</v>
      </c>
      <c r="E785" s="7">
        <v>0</v>
      </c>
      <c r="F785" s="7">
        <v>0</v>
      </c>
      <c r="G785" s="8">
        <f t="shared" si="22"/>
        <v>0</v>
      </c>
      <c r="H785" s="9">
        <f t="shared" si="23"/>
        <v>0</v>
      </c>
    </row>
    <row r="786" spans="1:8" ht="16" x14ac:dyDescent="0.2">
      <c r="A786" s="10">
        <v>2011304</v>
      </c>
      <c r="B786" s="5">
        <v>4680166</v>
      </c>
      <c r="C786" s="11" t="s">
        <v>767</v>
      </c>
      <c r="D786" s="7">
        <v>0</v>
      </c>
      <c r="E786" s="7">
        <v>0</v>
      </c>
      <c r="F786" s="7">
        <v>0</v>
      </c>
      <c r="G786" s="8">
        <f t="shared" si="22"/>
        <v>0</v>
      </c>
      <c r="H786" s="9">
        <f t="shared" si="23"/>
        <v>0</v>
      </c>
    </row>
    <row r="787" spans="1:8" ht="16" x14ac:dyDescent="0.2">
      <c r="A787" s="10">
        <v>2011305</v>
      </c>
      <c r="B787" s="5">
        <v>4680167</v>
      </c>
      <c r="C787" s="11" t="s">
        <v>768</v>
      </c>
      <c r="D787" s="7">
        <v>0</v>
      </c>
      <c r="E787" s="7">
        <v>0</v>
      </c>
      <c r="F787" s="7">
        <v>0</v>
      </c>
      <c r="G787" s="8">
        <f t="shared" si="22"/>
        <v>0</v>
      </c>
      <c r="H787" s="9">
        <f t="shared" si="23"/>
        <v>0</v>
      </c>
    </row>
    <row r="788" spans="1:8" ht="16" x14ac:dyDescent="0.2">
      <c r="A788" s="10">
        <v>2011306</v>
      </c>
      <c r="B788" s="5">
        <v>4680168</v>
      </c>
      <c r="C788" s="11" t="s">
        <v>769</v>
      </c>
      <c r="D788" s="7">
        <v>0</v>
      </c>
      <c r="E788" s="7">
        <v>0</v>
      </c>
      <c r="F788" s="7">
        <v>0</v>
      </c>
      <c r="G788" s="8">
        <f t="shared" si="22"/>
        <v>0</v>
      </c>
      <c r="H788" s="9">
        <f t="shared" si="23"/>
        <v>0</v>
      </c>
    </row>
    <row r="789" spans="1:8" ht="16" x14ac:dyDescent="0.2">
      <c r="A789" s="10">
        <v>2011307</v>
      </c>
      <c r="B789" s="5">
        <v>4680169</v>
      </c>
      <c r="C789" s="11" t="s">
        <v>770</v>
      </c>
      <c r="D789" s="7">
        <v>0</v>
      </c>
      <c r="E789" s="7">
        <v>0</v>
      </c>
      <c r="F789" s="7">
        <v>0</v>
      </c>
      <c r="G789" s="8">
        <f t="shared" si="22"/>
        <v>0</v>
      </c>
      <c r="H789" s="9">
        <f t="shared" si="23"/>
        <v>0</v>
      </c>
    </row>
    <row r="790" spans="1:8" ht="16" x14ac:dyDescent="0.2">
      <c r="A790" s="10">
        <v>2011308</v>
      </c>
      <c r="B790" s="5">
        <v>4680170</v>
      </c>
      <c r="C790" s="11" t="s">
        <v>771</v>
      </c>
      <c r="D790" s="7">
        <v>-174423</v>
      </c>
      <c r="E790" s="7">
        <v>0</v>
      </c>
      <c r="F790" s="7">
        <v>0</v>
      </c>
      <c r="G790" s="8">
        <f t="shared" si="22"/>
        <v>0</v>
      </c>
      <c r="H790" s="9">
        <f t="shared" si="23"/>
        <v>-174423</v>
      </c>
    </row>
    <row r="791" spans="1:8" ht="16" x14ac:dyDescent="0.2">
      <c r="A791" s="10">
        <v>2011309</v>
      </c>
      <c r="B791" s="5">
        <v>4680171</v>
      </c>
      <c r="C791" s="11" t="s">
        <v>772</v>
      </c>
      <c r="D791" s="7">
        <v>0</v>
      </c>
      <c r="E791" s="7">
        <v>0</v>
      </c>
      <c r="F791" s="7">
        <v>0</v>
      </c>
      <c r="G791" s="8">
        <f t="shared" si="22"/>
        <v>0</v>
      </c>
      <c r="H791" s="9">
        <f t="shared" si="23"/>
        <v>0</v>
      </c>
    </row>
    <row r="792" spans="1:8" ht="16" x14ac:dyDescent="0.2">
      <c r="A792" s="10">
        <v>2011310</v>
      </c>
      <c r="B792" s="5">
        <v>4680237</v>
      </c>
      <c r="C792" s="11" t="s">
        <v>773</v>
      </c>
      <c r="D792" s="7">
        <v>0</v>
      </c>
      <c r="E792" s="7">
        <v>0</v>
      </c>
      <c r="F792" s="7">
        <v>0</v>
      </c>
      <c r="G792" s="8">
        <f t="shared" si="22"/>
        <v>0</v>
      </c>
      <c r="H792" s="9">
        <f t="shared" si="23"/>
        <v>0</v>
      </c>
    </row>
    <row r="793" spans="1:8" ht="16" x14ac:dyDescent="0.2">
      <c r="A793" s="10">
        <v>2011315</v>
      </c>
      <c r="B793" s="5">
        <v>4680315</v>
      </c>
      <c r="C793" s="11" t="s">
        <v>774</v>
      </c>
      <c r="D793" s="7">
        <v>30300</v>
      </c>
      <c r="E793" s="7">
        <v>1004600</v>
      </c>
      <c r="F793" s="7">
        <v>1004600</v>
      </c>
      <c r="G793" s="8">
        <f t="shared" si="22"/>
        <v>0</v>
      </c>
      <c r="H793" s="9">
        <f t="shared" si="23"/>
        <v>30300</v>
      </c>
    </row>
    <row r="794" spans="1:8" ht="16" x14ac:dyDescent="0.2">
      <c r="A794" s="10">
        <v>2011400</v>
      </c>
      <c r="B794" s="5">
        <v>4680172</v>
      </c>
      <c r="C794" s="11" t="s">
        <v>775</v>
      </c>
      <c r="D794" s="7">
        <v>0</v>
      </c>
      <c r="E794" s="7">
        <v>2296390</v>
      </c>
      <c r="F794" s="7">
        <v>2296390</v>
      </c>
      <c r="G794" s="8">
        <f t="shared" si="22"/>
        <v>0</v>
      </c>
      <c r="H794" s="9">
        <f t="shared" si="23"/>
        <v>0</v>
      </c>
    </row>
    <row r="795" spans="1:8" ht="16" x14ac:dyDescent="0.2">
      <c r="A795" s="10">
        <v>2011401</v>
      </c>
      <c r="B795" s="5">
        <v>4680173</v>
      </c>
      <c r="C795" s="11" t="s">
        <v>776</v>
      </c>
      <c r="D795" s="7">
        <v>0</v>
      </c>
      <c r="E795" s="7">
        <v>0</v>
      </c>
      <c r="F795" s="7">
        <v>0</v>
      </c>
      <c r="G795" s="8">
        <f t="shared" si="22"/>
        <v>0</v>
      </c>
      <c r="H795" s="9">
        <f t="shared" si="23"/>
        <v>0</v>
      </c>
    </row>
    <row r="796" spans="1:8" ht="16" x14ac:dyDescent="0.2">
      <c r="A796" s="10">
        <v>2011402</v>
      </c>
      <c r="B796" s="5">
        <v>4680174</v>
      </c>
      <c r="C796" s="11" t="s">
        <v>777</v>
      </c>
      <c r="D796" s="7">
        <v>0</v>
      </c>
      <c r="E796" s="7">
        <v>0</v>
      </c>
      <c r="F796" s="7">
        <v>0</v>
      </c>
      <c r="G796" s="8">
        <f t="shared" si="22"/>
        <v>0</v>
      </c>
      <c r="H796" s="9">
        <f t="shared" si="23"/>
        <v>0</v>
      </c>
    </row>
    <row r="797" spans="1:8" ht="16" x14ac:dyDescent="0.2">
      <c r="A797" s="10">
        <v>2011403</v>
      </c>
      <c r="B797" s="5">
        <v>4680175</v>
      </c>
      <c r="C797" s="11" t="s">
        <v>778</v>
      </c>
      <c r="D797" s="7">
        <v>0</v>
      </c>
      <c r="E797" s="7">
        <v>0</v>
      </c>
      <c r="F797" s="7">
        <v>0</v>
      </c>
      <c r="G797" s="8">
        <f t="shared" si="22"/>
        <v>0</v>
      </c>
      <c r="H797" s="9">
        <f t="shared" si="23"/>
        <v>0</v>
      </c>
    </row>
    <row r="798" spans="1:8" ht="16" x14ac:dyDescent="0.2">
      <c r="A798" s="10">
        <v>2011404</v>
      </c>
      <c r="B798" s="5">
        <v>4680176</v>
      </c>
      <c r="C798" s="11" t="s">
        <v>779</v>
      </c>
      <c r="D798" s="7">
        <v>0</v>
      </c>
      <c r="E798" s="7">
        <v>0</v>
      </c>
      <c r="F798" s="7">
        <v>0</v>
      </c>
      <c r="G798" s="8">
        <f t="shared" si="22"/>
        <v>0</v>
      </c>
      <c r="H798" s="9">
        <f t="shared" si="23"/>
        <v>0</v>
      </c>
    </row>
    <row r="799" spans="1:8" ht="16" x14ac:dyDescent="0.2">
      <c r="A799" s="10">
        <v>2011405</v>
      </c>
      <c r="B799" s="5">
        <v>4680177</v>
      </c>
      <c r="C799" s="11" t="s">
        <v>780</v>
      </c>
      <c r="D799" s="7">
        <v>0</v>
      </c>
      <c r="E799" s="7">
        <v>0</v>
      </c>
      <c r="F799" s="7">
        <v>0</v>
      </c>
      <c r="G799" s="8">
        <f t="shared" si="22"/>
        <v>0</v>
      </c>
      <c r="H799" s="9">
        <f t="shared" si="23"/>
        <v>0</v>
      </c>
    </row>
    <row r="800" spans="1:8" ht="16" x14ac:dyDescent="0.2">
      <c r="A800" s="10">
        <v>2011406</v>
      </c>
      <c r="B800" s="5">
        <v>4680178</v>
      </c>
      <c r="C800" s="11" t="s">
        <v>781</v>
      </c>
      <c r="D800" s="7">
        <v>0</v>
      </c>
      <c r="E800" s="7">
        <v>5490850</v>
      </c>
      <c r="F800" s="7">
        <v>5490850</v>
      </c>
      <c r="G800" s="8">
        <f t="shared" si="22"/>
        <v>0</v>
      </c>
      <c r="H800" s="9">
        <f t="shared" si="23"/>
        <v>0</v>
      </c>
    </row>
    <row r="801" spans="1:8" ht="16" x14ac:dyDescent="0.2">
      <c r="A801" s="10">
        <v>2011407</v>
      </c>
      <c r="B801" s="5">
        <v>4680179</v>
      </c>
      <c r="C801" s="11" t="s">
        <v>782</v>
      </c>
      <c r="D801" s="7">
        <v>0</v>
      </c>
      <c r="E801" s="7">
        <v>7778560</v>
      </c>
      <c r="F801" s="7">
        <v>7778560</v>
      </c>
      <c r="G801" s="8">
        <f t="shared" si="22"/>
        <v>0</v>
      </c>
      <c r="H801" s="9">
        <f t="shared" si="23"/>
        <v>0</v>
      </c>
    </row>
    <row r="802" spans="1:8" ht="16" x14ac:dyDescent="0.2">
      <c r="A802" s="10">
        <v>2011408</v>
      </c>
      <c r="B802" s="5">
        <v>4680408</v>
      </c>
      <c r="C802" s="11" t="s">
        <v>783</v>
      </c>
      <c r="D802" s="7">
        <v>0</v>
      </c>
      <c r="E802" s="7">
        <v>0</v>
      </c>
      <c r="F802" s="7">
        <v>0</v>
      </c>
      <c r="G802" s="8">
        <f t="shared" si="22"/>
        <v>0</v>
      </c>
      <c r="H802" s="9">
        <f t="shared" si="23"/>
        <v>0</v>
      </c>
    </row>
    <row r="803" spans="1:8" ht="16" x14ac:dyDescent="0.2">
      <c r="A803" s="10">
        <v>2011409</v>
      </c>
      <c r="B803" s="5">
        <v>4680409</v>
      </c>
      <c r="C803" s="11" t="s">
        <v>784</v>
      </c>
      <c r="D803" s="7">
        <v>-6470000</v>
      </c>
      <c r="E803" s="7">
        <v>37990000</v>
      </c>
      <c r="F803" s="7">
        <v>32320000</v>
      </c>
      <c r="G803" s="8">
        <f t="shared" si="22"/>
        <v>5670000</v>
      </c>
      <c r="H803" s="9">
        <f t="shared" si="23"/>
        <v>-800000</v>
      </c>
    </row>
    <row r="804" spans="1:8" ht="16" x14ac:dyDescent="0.2">
      <c r="A804" s="10">
        <v>2011500</v>
      </c>
      <c r="B804" s="5">
        <v>4680180</v>
      </c>
      <c r="C804" s="11" t="s">
        <v>785</v>
      </c>
      <c r="D804" s="7">
        <v>-1725010</v>
      </c>
      <c r="E804" s="7">
        <v>5954200</v>
      </c>
      <c r="F804" s="7">
        <v>5878350</v>
      </c>
      <c r="G804" s="8">
        <f t="shared" si="22"/>
        <v>75850</v>
      </c>
      <c r="H804" s="21">
        <f t="shared" si="23"/>
        <v>-1649160</v>
      </c>
    </row>
    <row r="805" spans="1:8" ht="16" x14ac:dyDescent="0.2">
      <c r="A805" s="10">
        <v>2011501</v>
      </c>
      <c r="B805" s="5">
        <v>4680181</v>
      </c>
      <c r="C805" s="11" t="s">
        <v>786</v>
      </c>
      <c r="D805" s="7">
        <v>0</v>
      </c>
      <c r="E805" s="7">
        <v>0</v>
      </c>
      <c r="F805" s="7">
        <v>0</v>
      </c>
      <c r="G805" s="8">
        <f t="shared" si="22"/>
        <v>0</v>
      </c>
      <c r="H805" s="9">
        <f t="shared" si="23"/>
        <v>0</v>
      </c>
    </row>
    <row r="806" spans="1:8" ht="16" x14ac:dyDescent="0.2">
      <c r="A806" s="10">
        <v>2011502</v>
      </c>
      <c r="B806" s="5">
        <v>4680182</v>
      </c>
      <c r="C806" s="11" t="s">
        <v>787</v>
      </c>
      <c r="D806" s="7">
        <v>0</v>
      </c>
      <c r="E806" s="7">
        <v>0</v>
      </c>
      <c r="F806" s="7">
        <v>0</v>
      </c>
      <c r="G806" s="8">
        <f t="shared" si="22"/>
        <v>0</v>
      </c>
      <c r="H806" s="9">
        <f t="shared" si="23"/>
        <v>0</v>
      </c>
    </row>
    <row r="807" spans="1:8" ht="16" x14ac:dyDescent="0.2">
      <c r="A807" s="10">
        <v>2011503</v>
      </c>
      <c r="B807" s="5">
        <v>4680183</v>
      </c>
      <c r="C807" s="11" t="s">
        <v>788</v>
      </c>
      <c r="D807" s="7">
        <v>0</v>
      </c>
      <c r="E807" s="7">
        <v>0</v>
      </c>
      <c r="F807" s="7">
        <v>0</v>
      </c>
      <c r="G807" s="8">
        <f t="shared" si="22"/>
        <v>0</v>
      </c>
      <c r="H807" s="9">
        <f t="shared" si="23"/>
        <v>0</v>
      </c>
    </row>
    <row r="808" spans="1:8" ht="16" x14ac:dyDescent="0.2">
      <c r="A808" s="10">
        <v>2011504</v>
      </c>
      <c r="B808" s="5">
        <v>4680184</v>
      </c>
      <c r="C808" s="11" t="s">
        <v>789</v>
      </c>
      <c r="D808" s="7">
        <v>0</v>
      </c>
      <c r="E808" s="7">
        <v>0</v>
      </c>
      <c r="F808" s="7">
        <v>0</v>
      </c>
      <c r="G808" s="8">
        <f t="shared" ref="G808:G871" si="24">E808-F808</f>
        <v>0</v>
      </c>
      <c r="H808" s="9">
        <f t="shared" ref="H808:H871" si="25">D808+G808</f>
        <v>0</v>
      </c>
    </row>
    <row r="809" spans="1:8" ht="16" x14ac:dyDescent="0.2">
      <c r="A809" s="10">
        <v>2011505</v>
      </c>
      <c r="B809" s="5">
        <v>4680185</v>
      </c>
      <c r="C809" s="11" t="s">
        <v>790</v>
      </c>
      <c r="D809" s="7">
        <v>0</v>
      </c>
      <c r="E809" s="7">
        <v>0</v>
      </c>
      <c r="F809" s="7">
        <v>0</v>
      </c>
      <c r="G809" s="8">
        <f t="shared" si="24"/>
        <v>0</v>
      </c>
      <c r="H809" s="9">
        <f t="shared" si="25"/>
        <v>0</v>
      </c>
    </row>
    <row r="810" spans="1:8" ht="16" x14ac:dyDescent="0.2">
      <c r="A810" s="10">
        <v>2011506</v>
      </c>
      <c r="B810" s="5">
        <v>4680186</v>
      </c>
      <c r="C810" s="11" t="s">
        <v>791</v>
      </c>
      <c r="D810" s="7">
        <v>0</v>
      </c>
      <c r="E810" s="7">
        <v>0</v>
      </c>
      <c r="F810" s="7">
        <v>0</v>
      </c>
      <c r="G810" s="8">
        <f t="shared" si="24"/>
        <v>0</v>
      </c>
      <c r="H810" s="9">
        <f t="shared" si="25"/>
        <v>0</v>
      </c>
    </row>
    <row r="811" spans="1:8" ht="16" x14ac:dyDescent="0.2">
      <c r="A811" s="10">
        <v>2011507</v>
      </c>
      <c r="B811" s="5">
        <v>4680187</v>
      </c>
      <c r="C811" s="11" t="s">
        <v>792</v>
      </c>
      <c r="D811" s="7">
        <v>0</v>
      </c>
      <c r="E811" s="7">
        <v>0</v>
      </c>
      <c r="F811" s="7">
        <v>0</v>
      </c>
      <c r="G811" s="8">
        <f t="shared" si="24"/>
        <v>0</v>
      </c>
      <c r="H811" s="9">
        <f t="shared" si="25"/>
        <v>0</v>
      </c>
    </row>
    <row r="812" spans="1:8" ht="16" x14ac:dyDescent="0.2">
      <c r="A812" s="10">
        <v>2011508</v>
      </c>
      <c r="B812" s="5">
        <v>4680188</v>
      </c>
      <c r="C812" s="11" t="s">
        <v>793</v>
      </c>
      <c r="D812" s="7">
        <v>282061</v>
      </c>
      <c r="E812" s="7">
        <v>3379950</v>
      </c>
      <c r="F812" s="7">
        <v>3224550</v>
      </c>
      <c r="G812" s="8">
        <f t="shared" si="24"/>
        <v>155400</v>
      </c>
      <c r="H812" s="9">
        <f t="shared" si="25"/>
        <v>437461</v>
      </c>
    </row>
    <row r="813" spans="1:8" ht="16" x14ac:dyDescent="0.2">
      <c r="A813" s="10">
        <v>2011509</v>
      </c>
      <c r="B813" s="5">
        <v>4680189</v>
      </c>
      <c r="C813" s="11" t="s">
        <v>794</v>
      </c>
      <c r="D813" s="7">
        <v>0</v>
      </c>
      <c r="E813" s="7">
        <v>0</v>
      </c>
      <c r="F813" s="7">
        <v>0</v>
      </c>
      <c r="G813" s="8">
        <f t="shared" si="24"/>
        <v>0</v>
      </c>
      <c r="H813" s="9">
        <f t="shared" si="25"/>
        <v>0</v>
      </c>
    </row>
    <row r="814" spans="1:8" ht="16" x14ac:dyDescent="0.2">
      <c r="A814" s="10">
        <v>2011510</v>
      </c>
      <c r="B814" s="5">
        <v>4680190</v>
      </c>
      <c r="C814" s="11" t="s">
        <v>795</v>
      </c>
      <c r="D814" s="7">
        <v>0</v>
      </c>
      <c r="E814" s="7">
        <v>0</v>
      </c>
      <c r="F814" s="7">
        <v>0</v>
      </c>
      <c r="G814" s="8">
        <f t="shared" si="24"/>
        <v>0</v>
      </c>
      <c r="H814" s="9">
        <f t="shared" si="25"/>
        <v>0</v>
      </c>
    </row>
    <row r="815" spans="1:8" ht="16" x14ac:dyDescent="0.2">
      <c r="A815" s="10">
        <v>2011511</v>
      </c>
      <c r="B815" s="5">
        <v>4680191</v>
      </c>
      <c r="C815" s="11" t="s">
        <v>796</v>
      </c>
      <c r="D815" s="7">
        <v>0</v>
      </c>
      <c r="E815" s="7">
        <v>0</v>
      </c>
      <c r="F815" s="7">
        <v>0</v>
      </c>
      <c r="G815" s="8">
        <f t="shared" si="24"/>
        <v>0</v>
      </c>
      <c r="H815" s="9">
        <f t="shared" si="25"/>
        <v>0</v>
      </c>
    </row>
    <row r="816" spans="1:8" ht="16" x14ac:dyDescent="0.2">
      <c r="A816" s="10">
        <v>2011512</v>
      </c>
      <c r="B816" s="5">
        <v>4680192</v>
      </c>
      <c r="C816" s="11" t="s">
        <v>797</v>
      </c>
      <c r="D816" s="7">
        <v>0</v>
      </c>
      <c r="E816" s="7">
        <v>4165737</v>
      </c>
      <c r="F816" s="7">
        <v>4165737</v>
      </c>
      <c r="G816" s="8">
        <f t="shared" si="24"/>
        <v>0</v>
      </c>
      <c r="H816" s="9">
        <f t="shared" si="25"/>
        <v>0</v>
      </c>
    </row>
    <row r="817" spans="1:8" ht="16" x14ac:dyDescent="0.2">
      <c r="A817" s="10">
        <v>2011513</v>
      </c>
      <c r="B817" s="5">
        <v>4680236</v>
      </c>
      <c r="C817" s="11" t="s">
        <v>798</v>
      </c>
      <c r="D817" s="7">
        <v>0</v>
      </c>
      <c r="E817" s="7">
        <v>0</v>
      </c>
      <c r="F817" s="7">
        <v>0</v>
      </c>
      <c r="G817" s="8">
        <f t="shared" si="24"/>
        <v>0</v>
      </c>
      <c r="H817" s="9">
        <f t="shared" si="25"/>
        <v>0</v>
      </c>
    </row>
    <row r="818" spans="1:8" ht="16" x14ac:dyDescent="0.2">
      <c r="A818" s="10">
        <v>2011514</v>
      </c>
      <c r="B818" s="5">
        <v>4680000</v>
      </c>
      <c r="C818" s="11" t="s">
        <v>799</v>
      </c>
      <c r="D818" s="7">
        <v>0</v>
      </c>
      <c r="E818" s="7">
        <v>0</v>
      </c>
      <c r="F818" s="7">
        <v>0</v>
      </c>
      <c r="G818" s="8">
        <f t="shared" si="24"/>
        <v>0</v>
      </c>
      <c r="H818" s="9">
        <f t="shared" si="25"/>
        <v>0</v>
      </c>
    </row>
    <row r="819" spans="1:8" ht="16" x14ac:dyDescent="0.2">
      <c r="A819" s="10">
        <v>2011515</v>
      </c>
      <c r="B819" s="5">
        <v>4680257</v>
      </c>
      <c r="C819" s="11" t="s">
        <v>800</v>
      </c>
      <c r="D819" s="7">
        <v>0</v>
      </c>
      <c r="E819" s="7">
        <v>0</v>
      </c>
      <c r="F819" s="7">
        <v>0</v>
      </c>
      <c r="G819" s="8">
        <f t="shared" si="24"/>
        <v>0</v>
      </c>
      <c r="H819" s="9">
        <f t="shared" si="25"/>
        <v>0</v>
      </c>
    </row>
    <row r="820" spans="1:8" ht="16" x14ac:dyDescent="0.2">
      <c r="A820" s="10">
        <v>2011516</v>
      </c>
      <c r="B820" s="5">
        <v>4680516</v>
      </c>
      <c r="C820" s="11" t="s">
        <v>801</v>
      </c>
      <c r="D820" s="7">
        <v>0</v>
      </c>
      <c r="E820" s="7">
        <v>0</v>
      </c>
      <c r="F820" s="7">
        <v>0</v>
      </c>
      <c r="G820" s="8">
        <f t="shared" si="24"/>
        <v>0</v>
      </c>
      <c r="H820" s="9">
        <f t="shared" si="25"/>
        <v>0</v>
      </c>
    </row>
    <row r="821" spans="1:8" ht="16" x14ac:dyDescent="0.2">
      <c r="A821" s="10">
        <v>2011517</v>
      </c>
      <c r="B821" s="5">
        <v>4680517</v>
      </c>
      <c r="C821" s="11" t="s">
        <v>802</v>
      </c>
      <c r="D821" s="7">
        <v>0</v>
      </c>
      <c r="E821" s="7">
        <v>7114724</v>
      </c>
      <c r="F821" s="7">
        <v>7114850</v>
      </c>
      <c r="G821" s="8">
        <f t="shared" si="24"/>
        <v>-126</v>
      </c>
      <c r="H821" s="9">
        <f t="shared" si="25"/>
        <v>-126</v>
      </c>
    </row>
    <row r="822" spans="1:8" ht="16" x14ac:dyDescent="0.2">
      <c r="A822" s="10">
        <v>2011518</v>
      </c>
      <c r="B822" s="5">
        <v>4680518</v>
      </c>
      <c r="C822" s="11" t="s">
        <v>803</v>
      </c>
      <c r="D822" s="7">
        <v>1650</v>
      </c>
      <c r="E822" s="7">
        <v>0</v>
      </c>
      <c r="F822" s="7">
        <v>0</v>
      </c>
      <c r="G822" s="8">
        <f t="shared" si="24"/>
        <v>0</v>
      </c>
      <c r="H822" s="9">
        <f t="shared" si="25"/>
        <v>1650</v>
      </c>
    </row>
    <row r="823" spans="1:8" ht="16" x14ac:dyDescent="0.2">
      <c r="A823" s="10">
        <v>2011519</v>
      </c>
      <c r="B823" s="5">
        <v>4680520</v>
      </c>
      <c r="C823" s="11" t="s">
        <v>804</v>
      </c>
      <c r="D823" s="7">
        <v>-6500000</v>
      </c>
      <c r="E823" s="7">
        <v>23237996</v>
      </c>
      <c r="F823" s="7">
        <v>16737996</v>
      </c>
      <c r="G823" s="8">
        <f t="shared" si="24"/>
        <v>6500000</v>
      </c>
      <c r="H823" s="9">
        <f t="shared" si="25"/>
        <v>0</v>
      </c>
    </row>
    <row r="824" spans="1:8" ht="16" x14ac:dyDescent="0.2">
      <c r="A824" s="10">
        <v>2011600</v>
      </c>
      <c r="B824" s="5">
        <v>4680193</v>
      </c>
      <c r="C824" s="11" t="s">
        <v>805</v>
      </c>
      <c r="D824" s="7">
        <v>-106375</v>
      </c>
      <c r="E824" s="7">
        <v>658411</v>
      </c>
      <c r="F824" s="7">
        <v>658411</v>
      </c>
      <c r="G824" s="8">
        <f t="shared" si="24"/>
        <v>0</v>
      </c>
      <c r="H824" s="9">
        <f t="shared" si="25"/>
        <v>-106375</v>
      </c>
    </row>
    <row r="825" spans="1:8" ht="16" x14ac:dyDescent="0.2">
      <c r="A825" s="10">
        <v>2011601</v>
      </c>
      <c r="B825" s="5">
        <v>4680194</v>
      </c>
      <c r="C825" s="11" t="s">
        <v>806</v>
      </c>
      <c r="D825" s="7">
        <v>-5600</v>
      </c>
      <c r="E825" s="7">
        <v>31810800</v>
      </c>
      <c r="F825" s="7">
        <v>31810800</v>
      </c>
      <c r="G825" s="8">
        <f t="shared" si="24"/>
        <v>0</v>
      </c>
      <c r="H825" s="9">
        <f t="shared" si="25"/>
        <v>-5600</v>
      </c>
    </row>
    <row r="826" spans="1:8" ht="16" x14ac:dyDescent="0.2">
      <c r="A826" s="10">
        <v>2011602</v>
      </c>
      <c r="B826" s="5">
        <v>4680195</v>
      </c>
      <c r="C826" s="11" t="s">
        <v>807</v>
      </c>
      <c r="D826" s="7">
        <v>0</v>
      </c>
      <c r="E826" s="7">
        <v>0</v>
      </c>
      <c r="F826" s="7">
        <v>0</v>
      </c>
      <c r="G826" s="8">
        <f t="shared" si="24"/>
        <v>0</v>
      </c>
      <c r="H826" s="9">
        <f t="shared" si="25"/>
        <v>0</v>
      </c>
    </row>
    <row r="827" spans="1:8" ht="16" x14ac:dyDescent="0.2">
      <c r="A827" s="10">
        <v>2011603</v>
      </c>
      <c r="B827" s="5">
        <v>4680196</v>
      </c>
      <c r="C827" s="11" t="s">
        <v>808</v>
      </c>
      <c r="D827" s="7">
        <v>-641633</v>
      </c>
      <c r="E827" s="7">
        <v>24138867</v>
      </c>
      <c r="F827" s="7">
        <v>24138867</v>
      </c>
      <c r="G827" s="8">
        <f t="shared" si="24"/>
        <v>0</v>
      </c>
      <c r="H827" s="9">
        <f t="shared" si="25"/>
        <v>-641633</v>
      </c>
    </row>
    <row r="828" spans="1:8" ht="16" x14ac:dyDescent="0.2">
      <c r="A828" s="10">
        <v>2011604</v>
      </c>
      <c r="B828" s="5">
        <v>4680197</v>
      </c>
      <c r="C828" s="11" t="s">
        <v>809</v>
      </c>
      <c r="D828" s="7">
        <v>0</v>
      </c>
      <c r="E828" s="7">
        <v>0</v>
      </c>
      <c r="F828" s="7">
        <v>0</v>
      </c>
      <c r="G828" s="8">
        <f t="shared" si="24"/>
        <v>0</v>
      </c>
      <c r="H828" s="9">
        <f t="shared" si="25"/>
        <v>0</v>
      </c>
    </row>
    <row r="829" spans="1:8" ht="16" x14ac:dyDescent="0.2">
      <c r="A829" s="10">
        <v>2011605</v>
      </c>
      <c r="B829" s="5">
        <v>4680198</v>
      </c>
      <c r="C829" s="11" t="s">
        <v>810</v>
      </c>
      <c r="D829" s="7">
        <v>0</v>
      </c>
      <c r="E829" s="7">
        <v>0</v>
      </c>
      <c r="F829" s="7">
        <v>0</v>
      </c>
      <c r="G829" s="8">
        <f t="shared" si="24"/>
        <v>0</v>
      </c>
      <c r="H829" s="9">
        <f t="shared" si="25"/>
        <v>0</v>
      </c>
    </row>
    <row r="830" spans="1:8" ht="16" x14ac:dyDescent="0.2">
      <c r="A830" s="10">
        <v>2011606</v>
      </c>
      <c r="B830" s="5">
        <v>4680606</v>
      </c>
      <c r="C830" s="11" t="s">
        <v>811</v>
      </c>
      <c r="D830" s="7">
        <v>3573811</v>
      </c>
      <c r="E830" s="7">
        <v>4941982</v>
      </c>
      <c r="F830" s="7">
        <v>8575792</v>
      </c>
      <c r="G830" s="8">
        <f t="shared" si="24"/>
        <v>-3633810</v>
      </c>
      <c r="H830" s="9">
        <f t="shared" si="25"/>
        <v>-59999</v>
      </c>
    </row>
    <row r="831" spans="1:8" ht="16" x14ac:dyDescent="0.2">
      <c r="A831" s="10">
        <v>2011700</v>
      </c>
      <c r="B831" s="5">
        <v>4680199</v>
      </c>
      <c r="C831" s="11" t="s">
        <v>812</v>
      </c>
      <c r="D831" s="7">
        <v>0</v>
      </c>
      <c r="E831" s="7">
        <v>0</v>
      </c>
      <c r="F831" s="7">
        <v>0</v>
      </c>
      <c r="G831" s="8">
        <f t="shared" si="24"/>
        <v>0</v>
      </c>
      <c r="H831" s="9">
        <f t="shared" si="25"/>
        <v>0</v>
      </c>
    </row>
    <row r="832" spans="1:8" ht="16" x14ac:dyDescent="0.2">
      <c r="A832" s="10">
        <v>2011701</v>
      </c>
      <c r="B832" s="5">
        <v>4680200</v>
      </c>
      <c r="C832" s="11" t="s">
        <v>813</v>
      </c>
      <c r="D832" s="7">
        <v>-312434</v>
      </c>
      <c r="E832" s="7">
        <v>1171845</v>
      </c>
      <c r="F832" s="7">
        <v>1110202</v>
      </c>
      <c r="G832" s="8">
        <f t="shared" si="24"/>
        <v>61643</v>
      </c>
      <c r="H832" s="9">
        <f t="shared" si="25"/>
        <v>-250791</v>
      </c>
    </row>
    <row r="833" spans="1:8" ht="16" x14ac:dyDescent="0.2">
      <c r="A833" s="10">
        <v>2011702</v>
      </c>
      <c r="B833" s="5">
        <v>4680201</v>
      </c>
      <c r="C833" s="11" t="s">
        <v>814</v>
      </c>
      <c r="D833" s="7">
        <v>-1593700</v>
      </c>
      <c r="E833" s="7">
        <v>7232044</v>
      </c>
      <c r="F833" s="7">
        <v>6549974</v>
      </c>
      <c r="G833" s="8">
        <f t="shared" si="24"/>
        <v>682070</v>
      </c>
      <c r="H833" s="9">
        <f t="shared" si="25"/>
        <v>-911630</v>
      </c>
    </row>
    <row r="834" spans="1:8" ht="16" x14ac:dyDescent="0.2">
      <c r="A834" s="10">
        <v>2011703</v>
      </c>
      <c r="B834" s="5">
        <v>4680202</v>
      </c>
      <c r="C834" s="11" t="s">
        <v>815</v>
      </c>
      <c r="D834" s="7">
        <v>1</v>
      </c>
      <c r="E834" s="7">
        <v>0</v>
      </c>
      <c r="F834" s="7">
        <v>0</v>
      </c>
      <c r="G834" s="8">
        <f t="shared" si="24"/>
        <v>0</v>
      </c>
      <c r="H834" s="9">
        <f t="shared" si="25"/>
        <v>1</v>
      </c>
    </row>
    <row r="835" spans="1:8" ht="16" x14ac:dyDescent="0.2">
      <c r="A835" s="10">
        <v>2011705</v>
      </c>
      <c r="B835" s="5">
        <v>4680705</v>
      </c>
      <c r="C835" s="11" t="s">
        <v>816</v>
      </c>
      <c r="D835" s="7">
        <v>0</v>
      </c>
      <c r="E835" s="7">
        <v>0</v>
      </c>
      <c r="F835" s="7">
        <v>0</v>
      </c>
      <c r="G835" s="8">
        <f t="shared" si="24"/>
        <v>0</v>
      </c>
      <c r="H835" s="9">
        <f t="shared" si="25"/>
        <v>0</v>
      </c>
    </row>
    <row r="836" spans="1:8" ht="16" x14ac:dyDescent="0.2">
      <c r="A836" s="10">
        <v>2011800</v>
      </c>
      <c r="B836" s="5">
        <v>4680203</v>
      </c>
      <c r="C836" s="11" t="s">
        <v>817</v>
      </c>
      <c r="D836" s="7">
        <v>0</v>
      </c>
      <c r="E836" s="7">
        <v>0</v>
      </c>
      <c r="F836" s="7">
        <v>0</v>
      </c>
      <c r="G836" s="8">
        <f t="shared" si="24"/>
        <v>0</v>
      </c>
      <c r="H836" s="9">
        <f t="shared" si="25"/>
        <v>0</v>
      </c>
    </row>
    <row r="837" spans="1:8" ht="16" x14ac:dyDescent="0.2">
      <c r="A837" s="10">
        <v>2011801</v>
      </c>
      <c r="B837" s="5">
        <v>4680204</v>
      </c>
      <c r="C837" s="11" t="s">
        <v>818</v>
      </c>
      <c r="D837" s="7">
        <v>3</v>
      </c>
      <c r="E837" s="7">
        <v>68265840</v>
      </c>
      <c r="F837" s="7">
        <v>68205540</v>
      </c>
      <c r="G837" s="8">
        <f t="shared" si="24"/>
        <v>60300</v>
      </c>
      <c r="H837" s="9">
        <f t="shared" si="25"/>
        <v>60303</v>
      </c>
    </row>
    <row r="838" spans="1:8" ht="16" x14ac:dyDescent="0.2">
      <c r="A838" s="10">
        <v>2011802</v>
      </c>
      <c r="B838" s="5">
        <v>4680205</v>
      </c>
      <c r="C838" s="11" t="s">
        <v>819</v>
      </c>
      <c r="D838" s="7">
        <v>0</v>
      </c>
      <c r="E838" s="7">
        <v>0</v>
      </c>
      <c r="F838" s="7">
        <v>0</v>
      </c>
      <c r="G838" s="8">
        <f t="shared" si="24"/>
        <v>0</v>
      </c>
      <c r="H838" s="9">
        <f t="shared" si="25"/>
        <v>0</v>
      </c>
    </row>
    <row r="839" spans="1:8" ht="16" x14ac:dyDescent="0.2">
      <c r="A839" s="10">
        <v>2011810</v>
      </c>
      <c r="B839" s="5">
        <v>4680206</v>
      </c>
      <c r="C839" s="11" t="s">
        <v>820</v>
      </c>
      <c r="D839" s="7">
        <v>1250800</v>
      </c>
      <c r="E839" s="7">
        <v>9212142</v>
      </c>
      <c r="F839" s="7">
        <v>10392142</v>
      </c>
      <c r="G839" s="8">
        <f t="shared" si="24"/>
        <v>-1180000</v>
      </c>
      <c r="H839" s="9">
        <f t="shared" si="25"/>
        <v>70800</v>
      </c>
    </row>
    <row r="840" spans="1:8" ht="16" x14ac:dyDescent="0.2">
      <c r="A840" s="10">
        <v>2011811</v>
      </c>
      <c r="B840" s="5">
        <v>4680207</v>
      </c>
      <c r="C840" s="11" t="s">
        <v>821</v>
      </c>
      <c r="D840" s="7">
        <v>0</v>
      </c>
      <c r="E840" s="7">
        <v>0</v>
      </c>
      <c r="F840" s="7">
        <v>0</v>
      </c>
      <c r="G840" s="8">
        <f t="shared" si="24"/>
        <v>0</v>
      </c>
      <c r="H840" s="9">
        <f t="shared" si="25"/>
        <v>0</v>
      </c>
    </row>
    <row r="841" spans="1:8" ht="16" x14ac:dyDescent="0.2">
      <c r="A841" s="10">
        <v>2011812</v>
      </c>
      <c r="B841" s="5">
        <v>4680208</v>
      </c>
      <c r="C841" s="11" t="s">
        <v>822</v>
      </c>
      <c r="D841" s="7">
        <v>0</v>
      </c>
      <c r="E841" s="7">
        <v>0</v>
      </c>
      <c r="F841" s="7">
        <v>0</v>
      </c>
      <c r="G841" s="8">
        <f t="shared" si="24"/>
        <v>0</v>
      </c>
      <c r="H841" s="9">
        <f t="shared" si="25"/>
        <v>0</v>
      </c>
    </row>
    <row r="842" spans="1:8" ht="16" x14ac:dyDescent="0.2">
      <c r="A842" s="10">
        <v>2011813</v>
      </c>
      <c r="B842" s="5">
        <v>4680209</v>
      </c>
      <c r="C842" s="11" t="s">
        <v>823</v>
      </c>
      <c r="D842" s="7">
        <v>0</v>
      </c>
      <c r="E842" s="7">
        <v>0</v>
      </c>
      <c r="F842" s="7">
        <v>0</v>
      </c>
      <c r="G842" s="8">
        <f t="shared" si="24"/>
        <v>0</v>
      </c>
      <c r="H842" s="9">
        <f t="shared" si="25"/>
        <v>0</v>
      </c>
    </row>
    <row r="843" spans="1:8" ht="16" x14ac:dyDescent="0.2">
      <c r="A843" s="10">
        <v>2011814</v>
      </c>
      <c r="B843" s="5">
        <v>4680210</v>
      </c>
      <c r="C843" s="11" t="s">
        <v>824</v>
      </c>
      <c r="D843" s="7">
        <v>5906532</v>
      </c>
      <c r="E843" s="7">
        <v>2380000</v>
      </c>
      <c r="F843" s="7">
        <v>8207434</v>
      </c>
      <c r="G843" s="8">
        <f t="shared" si="24"/>
        <v>-5827434</v>
      </c>
      <c r="H843" s="9">
        <f t="shared" si="25"/>
        <v>79098</v>
      </c>
    </row>
    <row r="844" spans="1:8" ht="16" x14ac:dyDescent="0.2">
      <c r="A844" s="10">
        <v>2011815</v>
      </c>
      <c r="B844" s="5">
        <v>4680211</v>
      </c>
      <c r="C844" s="11" t="s">
        <v>825</v>
      </c>
      <c r="D844" s="7">
        <v>0</v>
      </c>
      <c r="E844" s="7">
        <v>0</v>
      </c>
      <c r="F844" s="7">
        <v>0</v>
      </c>
      <c r="G844" s="8">
        <f t="shared" si="24"/>
        <v>0</v>
      </c>
      <c r="H844" s="9">
        <f t="shared" si="25"/>
        <v>0</v>
      </c>
    </row>
    <row r="845" spans="1:8" ht="16" x14ac:dyDescent="0.2">
      <c r="A845" s="10">
        <v>2011816</v>
      </c>
      <c r="B845" s="5">
        <v>4680212</v>
      </c>
      <c r="C845" s="11" t="s">
        <v>826</v>
      </c>
      <c r="D845" s="7">
        <v>500000</v>
      </c>
      <c r="E845" s="7">
        <v>0</v>
      </c>
      <c r="F845" s="7">
        <v>0</v>
      </c>
      <c r="G845" s="8">
        <f t="shared" si="24"/>
        <v>0</v>
      </c>
      <c r="H845" s="9">
        <f t="shared" si="25"/>
        <v>500000</v>
      </c>
    </row>
    <row r="846" spans="1:8" ht="16" x14ac:dyDescent="0.2">
      <c r="A846" s="10">
        <v>2011817</v>
      </c>
      <c r="B846" s="5">
        <v>4680213</v>
      </c>
      <c r="C846" s="11" t="s">
        <v>827</v>
      </c>
      <c r="D846" s="7">
        <v>0</v>
      </c>
      <c r="E846" s="7">
        <v>920400</v>
      </c>
      <c r="F846" s="7">
        <v>920400</v>
      </c>
      <c r="G846" s="8">
        <f t="shared" si="24"/>
        <v>0</v>
      </c>
      <c r="H846" s="9">
        <f t="shared" si="25"/>
        <v>0</v>
      </c>
    </row>
    <row r="847" spans="1:8" ht="16" x14ac:dyDescent="0.2">
      <c r="A847" s="10">
        <v>2011819</v>
      </c>
      <c r="B847" s="5">
        <v>4680214</v>
      </c>
      <c r="C847" s="11" t="s">
        <v>828</v>
      </c>
      <c r="D847" s="7">
        <v>1289900</v>
      </c>
      <c r="E847" s="7">
        <v>0</v>
      </c>
      <c r="F847" s="7">
        <v>0</v>
      </c>
      <c r="G847" s="8">
        <f t="shared" si="24"/>
        <v>0</v>
      </c>
      <c r="H847" s="9">
        <f t="shared" si="25"/>
        <v>1289900</v>
      </c>
    </row>
    <row r="848" spans="1:8" ht="16" x14ac:dyDescent="0.2">
      <c r="A848" s="10">
        <v>2011820</v>
      </c>
      <c r="B848" s="5">
        <v>4680215</v>
      </c>
      <c r="C848" s="11" t="s">
        <v>829</v>
      </c>
      <c r="D848" s="7">
        <v>-392000</v>
      </c>
      <c r="E848" s="7">
        <v>0</v>
      </c>
      <c r="F848" s="7">
        <v>0</v>
      </c>
      <c r="G848" s="8">
        <f t="shared" si="24"/>
        <v>0</v>
      </c>
      <c r="H848" s="9">
        <f t="shared" si="25"/>
        <v>-392000</v>
      </c>
    </row>
    <row r="849" spans="1:8" ht="16" x14ac:dyDescent="0.2">
      <c r="A849" s="10">
        <v>2011821</v>
      </c>
      <c r="B849" s="5">
        <v>4680216</v>
      </c>
      <c r="C849" s="11" t="s">
        <v>830</v>
      </c>
      <c r="D849" s="7">
        <v>0</v>
      </c>
      <c r="E849" s="7">
        <v>0</v>
      </c>
      <c r="F849" s="7">
        <v>0</v>
      </c>
      <c r="G849" s="8">
        <f t="shared" si="24"/>
        <v>0</v>
      </c>
      <c r="H849" s="9">
        <f t="shared" si="25"/>
        <v>0</v>
      </c>
    </row>
    <row r="850" spans="1:8" ht="16" x14ac:dyDescent="0.2">
      <c r="A850" s="10">
        <v>2011822</v>
      </c>
      <c r="B850" s="5">
        <v>4680217</v>
      </c>
      <c r="C850" s="11" t="s">
        <v>831</v>
      </c>
      <c r="D850" s="7">
        <v>0</v>
      </c>
      <c r="E850" s="7">
        <v>0</v>
      </c>
      <c r="F850" s="7">
        <v>0</v>
      </c>
      <c r="G850" s="8">
        <f t="shared" si="24"/>
        <v>0</v>
      </c>
      <c r="H850" s="9">
        <f t="shared" si="25"/>
        <v>0</v>
      </c>
    </row>
    <row r="851" spans="1:8" ht="16" x14ac:dyDescent="0.2">
      <c r="A851" s="10">
        <v>2011824</v>
      </c>
      <c r="B851" s="5">
        <v>4680218</v>
      </c>
      <c r="C851" s="11" t="s">
        <v>832</v>
      </c>
      <c r="D851" s="7">
        <v>0</v>
      </c>
      <c r="E851" s="7">
        <v>0</v>
      </c>
      <c r="F851" s="7">
        <v>0</v>
      </c>
      <c r="G851" s="8">
        <f t="shared" si="24"/>
        <v>0</v>
      </c>
      <c r="H851" s="9">
        <f t="shared" si="25"/>
        <v>0</v>
      </c>
    </row>
    <row r="852" spans="1:8" ht="16" x14ac:dyDescent="0.2">
      <c r="A852" s="10">
        <v>2011825</v>
      </c>
      <c r="B852" s="5">
        <v>4680219</v>
      </c>
      <c r="C852" s="11" t="s">
        <v>833</v>
      </c>
      <c r="D852" s="7">
        <v>0</v>
      </c>
      <c r="E852" s="7">
        <v>0</v>
      </c>
      <c r="F852" s="7">
        <v>0</v>
      </c>
      <c r="G852" s="8">
        <f t="shared" si="24"/>
        <v>0</v>
      </c>
      <c r="H852" s="9">
        <f t="shared" si="25"/>
        <v>0</v>
      </c>
    </row>
    <row r="853" spans="1:8" ht="16" x14ac:dyDescent="0.2">
      <c r="A853" s="10">
        <v>2011826</v>
      </c>
      <c r="B853" s="5">
        <v>4680220</v>
      </c>
      <c r="C853" s="11" t="s">
        <v>834</v>
      </c>
      <c r="D853" s="7">
        <v>0</v>
      </c>
      <c r="E853" s="7">
        <v>4254665</v>
      </c>
      <c r="F853" s="7">
        <v>4254665</v>
      </c>
      <c r="G853" s="8">
        <f t="shared" si="24"/>
        <v>0</v>
      </c>
      <c r="H853" s="9">
        <f t="shared" si="25"/>
        <v>0</v>
      </c>
    </row>
    <row r="854" spans="1:8" ht="16" x14ac:dyDescent="0.2">
      <c r="A854" s="10">
        <v>2011827</v>
      </c>
      <c r="B854" s="5">
        <v>4680221</v>
      </c>
      <c r="C854" s="11" t="s">
        <v>835</v>
      </c>
      <c r="D854" s="7">
        <v>0</v>
      </c>
      <c r="E854" s="7">
        <v>509600</v>
      </c>
      <c r="F854" s="7">
        <v>509600</v>
      </c>
      <c r="G854" s="8">
        <f t="shared" si="24"/>
        <v>0</v>
      </c>
      <c r="H854" s="9">
        <f t="shared" si="25"/>
        <v>0</v>
      </c>
    </row>
    <row r="855" spans="1:8" ht="16" x14ac:dyDescent="0.2">
      <c r="A855" s="10">
        <v>2011828</v>
      </c>
      <c r="B855" s="5">
        <v>4680222</v>
      </c>
      <c r="C855" s="11" t="s">
        <v>836</v>
      </c>
      <c r="D855" s="7">
        <v>-24450</v>
      </c>
      <c r="E855" s="7">
        <v>0</v>
      </c>
      <c r="F855" s="7">
        <v>0</v>
      </c>
      <c r="G855" s="8">
        <f t="shared" si="24"/>
        <v>0</v>
      </c>
      <c r="H855" s="9">
        <f t="shared" si="25"/>
        <v>-24450</v>
      </c>
    </row>
    <row r="856" spans="1:8" ht="16" x14ac:dyDescent="0.2">
      <c r="A856" s="10">
        <v>2011829</v>
      </c>
      <c r="B856" s="5">
        <v>4680223</v>
      </c>
      <c r="C856" s="11" t="s">
        <v>837</v>
      </c>
      <c r="D856" s="7">
        <v>0</v>
      </c>
      <c r="E856" s="7">
        <v>0</v>
      </c>
      <c r="F856" s="7">
        <v>0</v>
      </c>
      <c r="G856" s="8">
        <f t="shared" si="24"/>
        <v>0</v>
      </c>
      <c r="H856" s="9">
        <f t="shared" si="25"/>
        <v>0</v>
      </c>
    </row>
    <row r="857" spans="1:8" ht="16" x14ac:dyDescent="0.2">
      <c r="A857" s="10">
        <v>2011830</v>
      </c>
      <c r="B857" s="5">
        <v>4680224</v>
      </c>
      <c r="C857" s="11" t="s">
        <v>838</v>
      </c>
      <c r="D857" s="7">
        <v>0</v>
      </c>
      <c r="E857" s="7">
        <v>0</v>
      </c>
      <c r="F857" s="7">
        <v>0</v>
      </c>
      <c r="G857" s="8">
        <f t="shared" si="24"/>
        <v>0</v>
      </c>
      <c r="H857" s="9">
        <f t="shared" si="25"/>
        <v>0</v>
      </c>
    </row>
    <row r="858" spans="1:8" ht="16" x14ac:dyDescent="0.2">
      <c r="A858" s="10">
        <v>2011831</v>
      </c>
      <c r="B858" s="5">
        <v>4680256</v>
      </c>
      <c r="C858" s="11" t="s">
        <v>839</v>
      </c>
      <c r="D858" s="7">
        <v>803626</v>
      </c>
      <c r="E858" s="7">
        <v>0</v>
      </c>
      <c r="F858" s="7">
        <v>0</v>
      </c>
      <c r="G858" s="8">
        <f t="shared" si="24"/>
        <v>0</v>
      </c>
      <c r="H858" s="9">
        <f t="shared" si="25"/>
        <v>803626</v>
      </c>
    </row>
    <row r="859" spans="1:8" ht="16" x14ac:dyDescent="0.2">
      <c r="A859" s="10">
        <v>2011840</v>
      </c>
      <c r="B859" s="5">
        <v>4680225</v>
      </c>
      <c r="C859" s="11" t="s">
        <v>840</v>
      </c>
      <c r="D859" s="7">
        <v>-1090100</v>
      </c>
      <c r="E859" s="7">
        <v>0</v>
      </c>
      <c r="F859" s="7">
        <v>0</v>
      </c>
      <c r="G859" s="8">
        <f t="shared" si="24"/>
        <v>0</v>
      </c>
      <c r="H859" s="9">
        <f t="shared" si="25"/>
        <v>-1090100</v>
      </c>
    </row>
    <row r="860" spans="1:8" ht="16" x14ac:dyDescent="0.2">
      <c r="A860" s="10">
        <v>2011849</v>
      </c>
      <c r="B860" s="5">
        <v>4680940</v>
      </c>
      <c r="C860" s="11" t="s">
        <v>9</v>
      </c>
      <c r="D860" s="7">
        <v>0</v>
      </c>
      <c r="E860" s="7">
        <v>0</v>
      </c>
      <c r="F860" s="7">
        <v>0</v>
      </c>
      <c r="G860" s="8">
        <f t="shared" si="24"/>
        <v>0</v>
      </c>
      <c r="H860" s="9">
        <f t="shared" si="25"/>
        <v>0</v>
      </c>
    </row>
    <row r="861" spans="1:8" ht="16" x14ac:dyDescent="0.2">
      <c r="A861" s="10">
        <v>2011859</v>
      </c>
      <c r="B861" s="5">
        <v>4680225</v>
      </c>
      <c r="C861" s="11" t="s">
        <v>9</v>
      </c>
      <c r="D861" s="7">
        <v>0</v>
      </c>
      <c r="E861" s="7">
        <v>0</v>
      </c>
      <c r="F861" s="7">
        <v>0</v>
      </c>
      <c r="G861" s="8">
        <f t="shared" si="24"/>
        <v>0</v>
      </c>
      <c r="H861" s="9">
        <f t="shared" si="25"/>
        <v>0</v>
      </c>
    </row>
    <row r="862" spans="1:8" ht="16" x14ac:dyDescent="0.2">
      <c r="A862" s="10">
        <v>2011900</v>
      </c>
      <c r="B862" s="5">
        <v>4680226</v>
      </c>
      <c r="C862" s="11" t="s">
        <v>841</v>
      </c>
      <c r="D862" s="7">
        <v>16838689.549999952</v>
      </c>
      <c r="E862" s="7">
        <v>534911873</v>
      </c>
      <c r="F862" s="7">
        <v>538353646</v>
      </c>
      <c r="G862" s="8">
        <f t="shared" si="24"/>
        <v>-3441773</v>
      </c>
      <c r="H862" s="9">
        <f t="shared" si="25"/>
        <v>13396916.549999952</v>
      </c>
    </row>
    <row r="863" spans="1:8" ht="16" x14ac:dyDescent="0.2">
      <c r="A863" s="10">
        <v>2011901</v>
      </c>
      <c r="B863" s="5">
        <v>4680227</v>
      </c>
      <c r="C863" s="11" t="s">
        <v>842</v>
      </c>
      <c r="D863" s="7">
        <v>0</v>
      </c>
      <c r="E863" s="7">
        <v>0</v>
      </c>
      <c r="F863" s="7">
        <v>0</v>
      </c>
      <c r="G863" s="8">
        <f t="shared" si="24"/>
        <v>0</v>
      </c>
      <c r="H863" s="9">
        <f t="shared" si="25"/>
        <v>0</v>
      </c>
    </row>
    <row r="864" spans="1:8" ht="16" x14ac:dyDescent="0.2">
      <c r="A864" s="10">
        <v>2011902</v>
      </c>
      <c r="B864" s="5">
        <v>4680228</v>
      </c>
      <c r="C864" s="11" t="s">
        <v>843</v>
      </c>
      <c r="D864" s="7">
        <v>0</v>
      </c>
      <c r="E864" s="7">
        <v>0</v>
      </c>
      <c r="F864" s="7">
        <v>0</v>
      </c>
      <c r="G864" s="8">
        <f t="shared" si="24"/>
        <v>0</v>
      </c>
      <c r="H864" s="9">
        <f t="shared" si="25"/>
        <v>0</v>
      </c>
    </row>
    <row r="865" spans="1:8" ht="16" x14ac:dyDescent="0.2">
      <c r="A865" s="10">
        <v>2011906</v>
      </c>
      <c r="B865" s="5">
        <v>4680906</v>
      </c>
      <c r="C865" s="11" t="s">
        <v>844</v>
      </c>
      <c r="D865" s="7">
        <v>0</v>
      </c>
      <c r="E865" s="7">
        <v>0</v>
      </c>
      <c r="F865" s="7">
        <v>0</v>
      </c>
      <c r="G865" s="8">
        <f t="shared" si="24"/>
        <v>0</v>
      </c>
      <c r="H865" s="9">
        <f t="shared" si="25"/>
        <v>0</v>
      </c>
    </row>
    <row r="866" spans="1:8" ht="16" x14ac:dyDescent="0.2">
      <c r="A866" s="10">
        <v>2011907</v>
      </c>
      <c r="B866" s="5">
        <v>4680907</v>
      </c>
      <c r="C866" s="11" t="s">
        <v>845</v>
      </c>
      <c r="D866" s="7">
        <v>-2389450</v>
      </c>
      <c r="E866" s="7">
        <v>9234050</v>
      </c>
      <c r="F866" s="7">
        <v>9045400</v>
      </c>
      <c r="G866" s="8">
        <f t="shared" si="24"/>
        <v>188650</v>
      </c>
      <c r="H866" s="9">
        <f t="shared" si="25"/>
        <v>-2200800</v>
      </c>
    </row>
    <row r="867" spans="1:8" ht="16" x14ac:dyDescent="0.2">
      <c r="A867" s="10">
        <v>2011908</v>
      </c>
      <c r="B867" s="5">
        <v>4680908</v>
      </c>
      <c r="C867" s="11" t="s">
        <v>846</v>
      </c>
      <c r="D867" s="7">
        <v>0</v>
      </c>
      <c r="E867" s="7">
        <v>0</v>
      </c>
      <c r="F867" s="7">
        <v>0</v>
      </c>
      <c r="G867" s="8">
        <f t="shared" si="24"/>
        <v>0</v>
      </c>
      <c r="H867" s="9">
        <f t="shared" si="25"/>
        <v>0</v>
      </c>
    </row>
    <row r="868" spans="1:8" ht="16" x14ac:dyDescent="0.2">
      <c r="A868" s="10">
        <v>2011909</v>
      </c>
      <c r="B868" s="5">
        <v>4680909</v>
      </c>
      <c r="C868" s="11" t="s">
        <v>847</v>
      </c>
      <c r="D868" s="7">
        <v>171110</v>
      </c>
      <c r="E868" s="7">
        <v>0</v>
      </c>
      <c r="F868" s="7">
        <v>0</v>
      </c>
      <c r="G868" s="8">
        <f t="shared" si="24"/>
        <v>0</v>
      </c>
      <c r="H868" s="9">
        <f t="shared" si="25"/>
        <v>171110</v>
      </c>
    </row>
    <row r="869" spans="1:8" ht="16" x14ac:dyDescent="0.2">
      <c r="A869" s="10">
        <v>2011910</v>
      </c>
      <c r="B869" s="5">
        <v>4680229</v>
      </c>
      <c r="C869" s="11" t="s">
        <v>848</v>
      </c>
      <c r="D869" s="7">
        <v>0</v>
      </c>
      <c r="E869" s="7">
        <v>0</v>
      </c>
      <c r="F869" s="7">
        <v>0</v>
      </c>
      <c r="G869" s="8">
        <f t="shared" si="24"/>
        <v>0</v>
      </c>
      <c r="H869" s="9">
        <f t="shared" si="25"/>
        <v>0</v>
      </c>
    </row>
    <row r="870" spans="1:8" ht="16" x14ac:dyDescent="0.2">
      <c r="A870" s="10">
        <v>2011911</v>
      </c>
      <c r="B870" s="5">
        <v>4680911</v>
      </c>
      <c r="C870" s="11" t="s">
        <v>849</v>
      </c>
      <c r="D870" s="7">
        <v>280000</v>
      </c>
      <c r="E870" s="7">
        <v>0</v>
      </c>
      <c r="F870" s="7">
        <v>0</v>
      </c>
      <c r="G870" s="8">
        <f t="shared" si="24"/>
        <v>0</v>
      </c>
      <c r="H870" s="9">
        <f t="shared" si="25"/>
        <v>280000</v>
      </c>
    </row>
    <row r="871" spans="1:8" ht="16" x14ac:dyDescent="0.2">
      <c r="A871" s="10">
        <v>2011912</v>
      </c>
      <c r="B871" s="5">
        <v>4680912</v>
      </c>
      <c r="C871" s="11" t="s">
        <v>850</v>
      </c>
      <c r="D871" s="7">
        <v>0</v>
      </c>
      <c r="E871" s="7">
        <v>0</v>
      </c>
      <c r="F871" s="7">
        <v>0</v>
      </c>
      <c r="G871" s="8">
        <f t="shared" si="24"/>
        <v>0</v>
      </c>
      <c r="H871" s="9">
        <f t="shared" si="25"/>
        <v>0</v>
      </c>
    </row>
    <row r="872" spans="1:8" ht="16" x14ac:dyDescent="0.2">
      <c r="A872" s="10">
        <v>2011913</v>
      </c>
      <c r="B872" s="5">
        <v>4680913</v>
      </c>
      <c r="C872" s="11" t="s">
        <v>851</v>
      </c>
      <c r="D872" s="7">
        <v>62720</v>
      </c>
      <c r="E872" s="7">
        <v>530180</v>
      </c>
      <c r="F872" s="7">
        <v>592900</v>
      </c>
      <c r="G872" s="8">
        <f t="shared" ref="G872:G937" si="26">E872-F872</f>
        <v>-62720</v>
      </c>
      <c r="H872" s="9">
        <f t="shared" ref="H872:H937" si="27">D872+G872</f>
        <v>0</v>
      </c>
    </row>
    <row r="873" spans="1:8" ht="16" x14ac:dyDescent="0.2">
      <c r="A873" s="10">
        <v>2011914</v>
      </c>
      <c r="B873" s="5">
        <v>4680914</v>
      </c>
      <c r="C873" s="11" t="s">
        <v>852</v>
      </c>
      <c r="D873" s="7">
        <v>0</v>
      </c>
      <c r="E873" s="7">
        <v>0</v>
      </c>
      <c r="F873" s="7">
        <v>0</v>
      </c>
      <c r="G873" s="8">
        <f t="shared" si="26"/>
        <v>0</v>
      </c>
      <c r="H873" s="9">
        <f t="shared" si="27"/>
        <v>0</v>
      </c>
    </row>
    <row r="874" spans="1:8" ht="16" x14ac:dyDescent="0.2">
      <c r="A874" s="10">
        <v>2011915</v>
      </c>
      <c r="B874" s="5">
        <v>4680915</v>
      </c>
      <c r="C874" s="11" t="s">
        <v>853</v>
      </c>
      <c r="D874" s="7">
        <v>0</v>
      </c>
      <c r="E874" s="7">
        <v>0</v>
      </c>
      <c r="F874" s="7">
        <v>0</v>
      </c>
      <c r="G874" s="8">
        <f t="shared" si="26"/>
        <v>0</v>
      </c>
      <c r="H874" s="9">
        <f t="shared" si="27"/>
        <v>0</v>
      </c>
    </row>
    <row r="875" spans="1:8" ht="16" x14ac:dyDescent="0.2">
      <c r="A875" s="10">
        <v>2011916</v>
      </c>
      <c r="B875" s="5">
        <v>4680916</v>
      </c>
      <c r="C875" s="11" t="s">
        <v>854</v>
      </c>
      <c r="D875" s="7">
        <v>218000</v>
      </c>
      <c r="E875" s="7">
        <v>5640243</v>
      </c>
      <c r="F875" s="7">
        <v>5640243</v>
      </c>
      <c r="G875" s="8">
        <f t="shared" si="26"/>
        <v>0</v>
      </c>
      <c r="H875" s="9">
        <f t="shared" si="27"/>
        <v>218000</v>
      </c>
    </row>
    <row r="876" spans="1:8" ht="16" x14ac:dyDescent="0.2">
      <c r="A876" s="10">
        <v>2011917</v>
      </c>
      <c r="B876" s="5">
        <v>4680917</v>
      </c>
      <c r="C876" s="11" t="s">
        <v>855</v>
      </c>
      <c r="D876" s="7">
        <v>0</v>
      </c>
      <c r="E876" s="7">
        <v>0</v>
      </c>
      <c r="F876" s="7">
        <v>0</v>
      </c>
      <c r="G876" s="8">
        <f t="shared" si="26"/>
        <v>0</v>
      </c>
      <c r="H876" s="9">
        <f t="shared" si="27"/>
        <v>0</v>
      </c>
    </row>
    <row r="877" spans="1:8" ht="16" x14ac:dyDescent="0.2">
      <c r="A877" s="10">
        <v>2011918</v>
      </c>
      <c r="B877" s="5">
        <v>4680918</v>
      </c>
      <c r="C877" s="11" t="s">
        <v>856</v>
      </c>
      <c r="D877" s="7">
        <v>28616</v>
      </c>
      <c r="E877" s="7">
        <v>3768754</v>
      </c>
      <c r="F877" s="7">
        <v>3768754</v>
      </c>
      <c r="G877" s="8">
        <f t="shared" si="26"/>
        <v>0</v>
      </c>
      <c r="H877" s="9">
        <f t="shared" si="27"/>
        <v>28616</v>
      </c>
    </row>
    <row r="878" spans="1:8" ht="16" x14ac:dyDescent="0.2">
      <c r="A878" s="10">
        <v>2011919</v>
      </c>
      <c r="B878" s="5">
        <v>4680919</v>
      </c>
      <c r="C878" s="11" t="s">
        <v>857</v>
      </c>
      <c r="D878" s="7">
        <v>0</v>
      </c>
      <c r="E878" s="7">
        <v>0</v>
      </c>
      <c r="F878" s="7">
        <v>0</v>
      </c>
      <c r="G878" s="8">
        <f t="shared" si="26"/>
        <v>0</v>
      </c>
      <c r="H878" s="9">
        <f t="shared" si="27"/>
        <v>0</v>
      </c>
    </row>
    <row r="879" spans="1:8" ht="16" x14ac:dyDescent="0.2">
      <c r="A879" s="10">
        <v>2011920</v>
      </c>
      <c r="B879" s="5">
        <v>4680230</v>
      </c>
      <c r="C879" s="11" t="s">
        <v>858</v>
      </c>
      <c r="D879" s="7">
        <v>26195201</v>
      </c>
      <c r="E879" s="7">
        <v>287119223</v>
      </c>
      <c r="F879" s="7">
        <v>253408949</v>
      </c>
      <c r="G879" s="8">
        <f t="shared" si="26"/>
        <v>33710274</v>
      </c>
      <c r="H879" s="9">
        <f t="shared" si="27"/>
        <v>59905475</v>
      </c>
    </row>
    <row r="880" spans="1:8" ht="16" x14ac:dyDescent="0.2">
      <c r="A880" s="10">
        <v>2011921</v>
      </c>
      <c r="B880" s="5">
        <v>4680921</v>
      </c>
      <c r="C880" s="11" t="s">
        <v>859</v>
      </c>
      <c r="D880" s="7">
        <v>0</v>
      </c>
      <c r="E880" s="7">
        <v>0</v>
      </c>
      <c r="F880" s="7">
        <v>0</v>
      </c>
      <c r="G880" s="8">
        <f t="shared" si="26"/>
        <v>0</v>
      </c>
      <c r="H880" s="9">
        <f t="shared" si="27"/>
        <v>0</v>
      </c>
    </row>
    <row r="881" spans="1:8" ht="16" x14ac:dyDescent="0.2">
      <c r="A881" s="10">
        <v>2011922</v>
      </c>
      <c r="B881" s="5">
        <v>4680522</v>
      </c>
      <c r="C881" s="11" t="s">
        <v>860</v>
      </c>
      <c r="D881" s="7">
        <v>-1079557</v>
      </c>
      <c r="E881" s="7">
        <v>25769900</v>
      </c>
      <c r="F881" s="7">
        <v>24726800</v>
      </c>
      <c r="G881" s="8">
        <f t="shared" si="26"/>
        <v>1043100</v>
      </c>
      <c r="H881" s="9">
        <f t="shared" si="27"/>
        <v>-36457</v>
      </c>
    </row>
    <row r="882" spans="1:8" ht="16" x14ac:dyDescent="0.2">
      <c r="A882" s="10">
        <v>2011923</v>
      </c>
      <c r="B882" s="5">
        <v>4680923</v>
      </c>
      <c r="C882" s="11" t="s">
        <v>861</v>
      </c>
      <c r="D882" s="7">
        <v>0</v>
      </c>
      <c r="E882" s="7">
        <v>0</v>
      </c>
      <c r="F882" s="7">
        <v>0</v>
      </c>
      <c r="G882" s="8">
        <f t="shared" si="26"/>
        <v>0</v>
      </c>
      <c r="H882" s="9">
        <f t="shared" si="27"/>
        <v>0</v>
      </c>
    </row>
    <row r="883" spans="1:8" ht="16" x14ac:dyDescent="0.2">
      <c r="A883" s="10">
        <v>2011924</v>
      </c>
      <c r="B883" s="5">
        <v>4680924</v>
      </c>
      <c r="C883" s="11" t="s">
        <v>862</v>
      </c>
      <c r="D883" s="7">
        <v>-66140</v>
      </c>
      <c r="E883" s="7">
        <v>0</v>
      </c>
      <c r="F883" s="7">
        <v>0</v>
      </c>
      <c r="G883" s="8">
        <f t="shared" si="26"/>
        <v>0</v>
      </c>
      <c r="H883" s="9">
        <f t="shared" si="27"/>
        <v>-66140</v>
      </c>
    </row>
    <row r="884" spans="1:8" ht="16" x14ac:dyDescent="0.2">
      <c r="A884" s="10">
        <v>2011925</v>
      </c>
      <c r="B884" s="5">
        <v>4680925</v>
      </c>
      <c r="C884" s="11" t="s">
        <v>863</v>
      </c>
      <c r="D884" s="7">
        <v>-752840</v>
      </c>
      <c r="E884" s="7">
        <v>2084065</v>
      </c>
      <c r="F884" s="7">
        <v>1331225</v>
      </c>
      <c r="G884" s="8">
        <f t="shared" si="26"/>
        <v>752840</v>
      </c>
      <c r="H884" s="9">
        <f t="shared" si="27"/>
        <v>0</v>
      </c>
    </row>
    <row r="885" spans="1:8" ht="16" x14ac:dyDescent="0.2">
      <c r="A885" s="10">
        <v>2011926</v>
      </c>
      <c r="B885" s="5">
        <v>4680926</v>
      </c>
      <c r="C885" s="11" t="s">
        <v>855</v>
      </c>
      <c r="D885" s="7">
        <v>0</v>
      </c>
      <c r="E885" s="7">
        <v>0</v>
      </c>
      <c r="F885" s="7">
        <v>0</v>
      </c>
      <c r="G885" s="8">
        <f t="shared" si="26"/>
        <v>0</v>
      </c>
      <c r="H885" s="9">
        <f t="shared" si="27"/>
        <v>0</v>
      </c>
    </row>
    <row r="886" spans="1:8" ht="16" x14ac:dyDescent="0.2">
      <c r="A886" s="10">
        <v>2011927</v>
      </c>
      <c r="B886" s="5">
        <v>4680927</v>
      </c>
      <c r="C886" s="11" t="s">
        <v>864</v>
      </c>
      <c r="D886" s="7">
        <v>0</v>
      </c>
      <c r="E886" s="7">
        <v>0</v>
      </c>
      <c r="F886" s="7">
        <v>0</v>
      </c>
      <c r="G886" s="8">
        <f t="shared" si="26"/>
        <v>0</v>
      </c>
      <c r="H886" s="9">
        <f t="shared" si="27"/>
        <v>0</v>
      </c>
    </row>
    <row r="887" spans="1:8" ht="16" x14ac:dyDescent="0.2">
      <c r="A887" s="10">
        <v>2011928</v>
      </c>
      <c r="B887" s="5">
        <v>4680928</v>
      </c>
      <c r="C887" s="11" t="s">
        <v>865</v>
      </c>
      <c r="D887" s="7">
        <v>0</v>
      </c>
      <c r="E887" s="7">
        <v>0</v>
      </c>
      <c r="F887" s="7">
        <v>0</v>
      </c>
      <c r="G887" s="8">
        <f t="shared" si="26"/>
        <v>0</v>
      </c>
      <c r="H887" s="9">
        <f t="shared" si="27"/>
        <v>0</v>
      </c>
    </row>
    <row r="888" spans="1:8" ht="16" x14ac:dyDescent="0.2">
      <c r="A888" s="10">
        <v>2011929</v>
      </c>
      <c r="B888" s="5">
        <v>4680929</v>
      </c>
      <c r="C888" s="11" t="s">
        <v>866</v>
      </c>
      <c r="D888" s="7">
        <v>0</v>
      </c>
      <c r="E888" s="7">
        <v>80360</v>
      </c>
      <c r="F888" s="7">
        <v>80360</v>
      </c>
      <c r="G888" s="8">
        <f t="shared" si="26"/>
        <v>0</v>
      </c>
      <c r="H888" s="9">
        <f t="shared" si="27"/>
        <v>0</v>
      </c>
    </row>
    <row r="889" spans="1:8" ht="16" x14ac:dyDescent="0.2">
      <c r="A889" s="10">
        <v>2011930</v>
      </c>
      <c r="B889" s="5">
        <v>4680930</v>
      </c>
      <c r="C889" s="11" t="s">
        <v>854</v>
      </c>
      <c r="D889" s="7">
        <v>0</v>
      </c>
      <c r="E889" s="7">
        <v>0</v>
      </c>
      <c r="F889" s="7">
        <v>0</v>
      </c>
      <c r="G889" s="8">
        <f t="shared" si="26"/>
        <v>0</v>
      </c>
      <c r="H889" s="9">
        <f t="shared" si="27"/>
        <v>0</v>
      </c>
    </row>
    <row r="890" spans="1:8" ht="16" x14ac:dyDescent="0.2">
      <c r="A890" s="10">
        <v>2011931</v>
      </c>
      <c r="B890" s="5">
        <v>4680931</v>
      </c>
      <c r="C890" s="11" t="s">
        <v>867</v>
      </c>
      <c r="D890" s="7">
        <v>0</v>
      </c>
      <c r="E890" s="7">
        <v>0</v>
      </c>
      <c r="F890" s="7">
        <v>0</v>
      </c>
      <c r="G890" s="8">
        <f t="shared" si="26"/>
        <v>0</v>
      </c>
      <c r="H890" s="9">
        <f t="shared" si="27"/>
        <v>0</v>
      </c>
    </row>
    <row r="891" spans="1:8" ht="16" x14ac:dyDescent="0.2">
      <c r="A891" s="10">
        <v>2011932</v>
      </c>
      <c r="B891" s="5">
        <v>4680932</v>
      </c>
      <c r="C891" s="11" t="s">
        <v>868</v>
      </c>
      <c r="D891" s="7">
        <v>-30000</v>
      </c>
      <c r="E891" s="7">
        <v>2151000</v>
      </c>
      <c r="F891" s="7">
        <v>2151000</v>
      </c>
      <c r="G891" s="8">
        <f t="shared" si="26"/>
        <v>0</v>
      </c>
      <c r="H891" s="9">
        <f t="shared" si="27"/>
        <v>-30000</v>
      </c>
    </row>
    <row r="892" spans="1:8" ht="16" x14ac:dyDescent="0.2">
      <c r="A892" s="10">
        <v>2011933</v>
      </c>
      <c r="B892" s="5">
        <v>4680933</v>
      </c>
      <c r="C892" s="11" t="s">
        <v>869</v>
      </c>
      <c r="D892" s="7">
        <v>0</v>
      </c>
      <c r="E892" s="7">
        <v>0</v>
      </c>
      <c r="F892" s="7">
        <v>0</v>
      </c>
      <c r="G892" s="8">
        <f t="shared" si="26"/>
        <v>0</v>
      </c>
      <c r="H892" s="9">
        <f t="shared" si="27"/>
        <v>0</v>
      </c>
    </row>
    <row r="893" spans="1:8" ht="16" x14ac:dyDescent="0.2">
      <c r="A893" s="10">
        <v>2011934</v>
      </c>
      <c r="B893" s="5">
        <v>4680934</v>
      </c>
      <c r="C893" s="11" t="s">
        <v>870</v>
      </c>
      <c r="D893" s="7">
        <v>0</v>
      </c>
      <c r="E893" s="7">
        <v>12965400</v>
      </c>
      <c r="F893" s="7">
        <v>15910300</v>
      </c>
      <c r="G893" s="8">
        <f t="shared" si="26"/>
        <v>-2944900</v>
      </c>
      <c r="H893" s="9">
        <f t="shared" si="27"/>
        <v>-2944900</v>
      </c>
    </row>
    <row r="894" spans="1:8" ht="16" x14ac:dyDescent="0.2">
      <c r="A894" s="10">
        <v>2011935</v>
      </c>
      <c r="B894" s="5">
        <v>4680935</v>
      </c>
      <c r="C894" s="11" t="s">
        <v>871</v>
      </c>
      <c r="D894" s="7">
        <v>0</v>
      </c>
      <c r="E894" s="7">
        <v>0</v>
      </c>
      <c r="F894" s="7">
        <v>0</v>
      </c>
      <c r="G894" s="8">
        <f t="shared" si="26"/>
        <v>0</v>
      </c>
      <c r="H894" s="9">
        <f t="shared" si="27"/>
        <v>0</v>
      </c>
    </row>
    <row r="895" spans="1:8" ht="16" x14ac:dyDescent="0.2">
      <c r="A895" s="10">
        <v>2011936</v>
      </c>
      <c r="B895" s="5">
        <v>4680936</v>
      </c>
      <c r="C895" s="11" t="s">
        <v>872</v>
      </c>
      <c r="D895" s="7">
        <v>0</v>
      </c>
      <c r="E895" s="7">
        <v>4335000</v>
      </c>
      <c r="F895" s="7">
        <v>4335000</v>
      </c>
      <c r="G895" s="8">
        <f t="shared" si="26"/>
        <v>0</v>
      </c>
      <c r="H895" s="9">
        <f t="shared" si="27"/>
        <v>0</v>
      </c>
    </row>
    <row r="896" spans="1:8" ht="16" x14ac:dyDescent="0.2">
      <c r="A896" s="10">
        <v>2011937</v>
      </c>
      <c r="B896" s="5">
        <v>4680937</v>
      </c>
      <c r="C896" s="11" t="s">
        <v>873</v>
      </c>
      <c r="D896" s="7">
        <v>10535</v>
      </c>
      <c r="E896" s="7">
        <v>0</v>
      </c>
      <c r="F896" s="7">
        <v>0</v>
      </c>
      <c r="G896" s="8">
        <f t="shared" si="26"/>
        <v>0</v>
      </c>
      <c r="H896" s="9">
        <f t="shared" si="27"/>
        <v>10535</v>
      </c>
    </row>
    <row r="897" spans="1:8" ht="16" x14ac:dyDescent="0.2">
      <c r="A897" s="10">
        <v>2011938</v>
      </c>
      <c r="B897" s="5">
        <v>4680938</v>
      </c>
      <c r="C897" s="11" t="s">
        <v>874</v>
      </c>
      <c r="D897" s="7">
        <v>351050</v>
      </c>
      <c r="E897" s="7">
        <v>0</v>
      </c>
      <c r="F897" s="7">
        <v>0</v>
      </c>
      <c r="G897" s="8">
        <f t="shared" si="26"/>
        <v>0</v>
      </c>
      <c r="H897" s="9">
        <f t="shared" si="27"/>
        <v>351050</v>
      </c>
    </row>
    <row r="898" spans="1:8" ht="16" x14ac:dyDescent="0.2">
      <c r="A898" s="10">
        <v>2011939</v>
      </c>
      <c r="B898" s="5">
        <v>4680939</v>
      </c>
      <c r="C898" s="11" t="s">
        <v>875</v>
      </c>
      <c r="D898" s="7">
        <v>1368604</v>
      </c>
      <c r="E898" s="7">
        <v>428846</v>
      </c>
      <c r="F898" s="7">
        <v>1531250</v>
      </c>
      <c r="G898" s="8">
        <f t="shared" si="26"/>
        <v>-1102404</v>
      </c>
      <c r="H898" s="9">
        <f t="shared" si="27"/>
        <v>266200</v>
      </c>
    </row>
    <row r="899" spans="1:8" ht="16" x14ac:dyDescent="0.2">
      <c r="A899" s="10">
        <v>2011940</v>
      </c>
      <c r="B899" s="5">
        <v>4680940</v>
      </c>
      <c r="C899" s="11" t="s">
        <v>876</v>
      </c>
      <c r="D899" s="7">
        <v>-150000</v>
      </c>
      <c r="E899" s="7">
        <v>150000</v>
      </c>
      <c r="F899" s="7">
        <v>0</v>
      </c>
      <c r="G899" s="8">
        <f t="shared" si="26"/>
        <v>150000</v>
      </c>
      <c r="H899" s="9">
        <f t="shared" si="27"/>
        <v>0</v>
      </c>
    </row>
    <row r="900" spans="1:8" ht="16" x14ac:dyDescent="0.2">
      <c r="A900" s="10">
        <v>2011941</v>
      </c>
      <c r="B900" s="5">
        <v>4680941</v>
      </c>
      <c r="C900" s="11" t="s">
        <v>877</v>
      </c>
      <c r="D900" s="7">
        <v>82600</v>
      </c>
      <c r="E900" s="7">
        <v>0</v>
      </c>
      <c r="F900" s="7">
        <v>0</v>
      </c>
      <c r="G900" s="8">
        <f t="shared" si="26"/>
        <v>0</v>
      </c>
      <c r="H900" s="9">
        <f t="shared" si="27"/>
        <v>82600</v>
      </c>
    </row>
    <row r="901" spans="1:8" ht="16" x14ac:dyDescent="0.2">
      <c r="A901" s="10">
        <v>2011942</v>
      </c>
      <c r="B901" s="5">
        <v>4680942</v>
      </c>
      <c r="C901" s="11" t="s">
        <v>878</v>
      </c>
      <c r="D901" s="7">
        <v>-326340</v>
      </c>
      <c r="E901" s="7">
        <v>1096620</v>
      </c>
      <c r="F901" s="7">
        <v>1096620</v>
      </c>
      <c r="G901" s="8">
        <f t="shared" si="26"/>
        <v>0</v>
      </c>
      <c r="H901" s="9">
        <f t="shared" si="27"/>
        <v>-326340</v>
      </c>
    </row>
    <row r="902" spans="1:8" ht="16" x14ac:dyDescent="0.2">
      <c r="A902" s="10">
        <v>2011945</v>
      </c>
      <c r="B902" s="5">
        <v>4680945</v>
      </c>
      <c r="C902" s="11" t="s">
        <v>879</v>
      </c>
      <c r="D902" s="7">
        <v>1</v>
      </c>
      <c r="E902" s="7">
        <v>0</v>
      </c>
      <c r="F902" s="7">
        <v>1</v>
      </c>
      <c r="G902" s="8">
        <f t="shared" si="26"/>
        <v>-1</v>
      </c>
      <c r="H902" s="9">
        <f t="shared" si="27"/>
        <v>0</v>
      </c>
    </row>
    <row r="903" spans="1:8" ht="16" x14ac:dyDescent="0.2">
      <c r="A903" s="10">
        <v>2011946</v>
      </c>
      <c r="B903" s="5">
        <v>4680946</v>
      </c>
      <c r="C903" s="11" t="s">
        <v>880</v>
      </c>
      <c r="D903" s="7">
        <v>0</v>
      </c>
      <c r="E903" s="7">
        <v>0</v>
      </c>
      <c r="F903" s="7">
        <v>0</v>
      </c>
      <c r="G903" s="8">
        <f t="shared" si="26"/>
        <v>0</v>
      </c>
      <c r="H903" s="9">
        <f t="shared" si="27"/>
        <v>0</v>
      </c>
    </row>
    <row r="904" spans="1:8" ht="16" x14ac:dyDescent="0.2">
      <c r="A904" s="10">
        <v>2011947</v>
      </c>
      <c r="B904" s="5">
        <v>4680947</v>
      </c>
      <c r="C904" s="11" t="s">
        <v>881</v>
      </c>
      <c r="D904" s="7">
        <v>-15550</v>
      </c>
      <c r="E904" s="7">
        <v>443208</v>
      </c>
      <c r="F904" s="7">
        <v>652068</v>
      </c>
      <c r="G904" s="8">
        <f t="shared" si="26"/>
        <v>-208860</v>
      </c>
      <c r="H904" s="9">
        <f t="shared" si="27"/>
        <v>-224410</v>
      </c>
    </row>
    <row r="905" spans="1:8" ht="16" x14ac:dyDescent="0.2">
      <c r="A905" s="10">
        <v>2011948</v>
      </c>
      <c r="B905" s="5">
        <v>4680948</v>
      </c>
      <c r="C905" s="11" t="s">
        <v>882</v>
      </c>
      <c r="D905" s="7">
        <v>0</v>
      </c>
      <c r="E905" s="7">
        <v>0</v>
      </c>
      <c r="F905" s="7">
        <v>0</v>
      </c>
      <c r="G905" s="8">
        <f t="shared" si="26"/>
        <v>0</v>
      </c>
      <c r="H905" s="9">
        <f t="shared" si="27"/>
        <v>0</v>
      </c>
    </row>
    <row r="906" spans="1:8" ht="16" x14ac:dyDescent="0.2">
      <c r="A906" s="10">
        <v>2011949</v>
      </c>
      <c r="B906" s="5">
        <v>4680949</v>
      </c>
      <c r="C906" s="11" t="s">
        <v>883</v>
      </c>
      <c r="D906" s="7">
        <v>156114</v>
      </c>
      <c r="E906" s="7">
        <v>0</v>
      </c>
      <c r="F906" s="7">
        <v>156114</v>
      </c>
      <c r="G906" s="8">
        <f t="shared" si="26"/>
        <v>-156114</v>
      </c>
      <c r="H906" s="9">
        <f t="shared" si="27"/>
        <v>0</v>
      </c>
    </row>
    <row r="907" spans="1:8" ht="16" x14ac:dyDescent="0.2">
      <c r="A907" s="10">
        <v>2011951</v>
      </c>
      <c r="B907" s="5">
        <v>4680951</v>
      </c>
      <c r="C907" s="11" t="s">
        <v>884</v>
      </c>
      <c r="D907" s="7">
        <v>-1400100</v>
      </c>
      <c r="E907" s="7">
        <v>3695900</v>
      </c>
      <c r="F907" s="7">
        <v>1920800</v>
      </c>
      <c r="G907" s="8">
        <f t="shared" si="26"/>
        <v>1775100</v>
      </c>
      <c r="H907" s="9">
        <f t="shared" si="27"/>
        <v>375000</v>
      </c>
    </row>
    <row r="908" spans="1:8" ht="16" x14ac:dyDescent="0.2">
      <c r="A908" s="10">
        <v>2011952</v>
      </c>
      <c r="B908" s="5">
        <v>4680952</v>
      </c>
      <c r="C908" s="11" t="s">
        <v>885</v>
      </c>
      <c r="D908" s="7">
        <v>-305001</v>
      </c>
      <c r="E908" s="7">
        <v>305001</v>
      </c>
      <c r="F908" s="7">
        <v>0</v>
      </c>
      <c r="G908" s="8">
        <f t="shared" si="26"/>
        <v>305001</v>
      </c>
      <c r="H908" s="9">
        <f t="shared" si="27"/>
        <v>0</v>
      </c>
    </row>
    <row r="909" spans="1:8" ht="16" x14ac:dyDescent="0.2">
      <c r="A909" s="10">
        <v>2011953</v>
      </c>
      <c r="B909" s="5">
        <v>4680953</v>
      </c>
      <c r="C909" s="11" t="s">
        <v>886</v>
      </c>
      <c r="D909" s="7">
        <v>0</v>
      </c>
      <c r="E909" s="7">
        <v>1272256</v>
      </c>
      <c r="F909" s="7">
        <v>1272256</v>
      </c>
      <c r="G909" s="8">
        <f t="shared" si="26"/>
        <v>0</v>
      </c>
      <c r="H909" s="9">
        <f t="shared" si="27"/>
        <v>0</v>
      </c>
    </row>
    <row r="910" spans="1:8" ht="16" x14ac:dyDescent="0.2">
      <c r="A910" s="10">
        <v>2011954</v>
      </c>
      <c r="B910" s="5">
        <v>4680952</v>
      </c>
      <c r="C910" s="11" t="s">
        <v>887</v>
      </c>
      <c r="D910" s="7">
        <v>0</v>
      </c>
      <c r="E910" s="7">
        <v>0</v>
      </c>
      <c r="F910" s="7">
        <v>0</v>
      </c>
      <c r="G910" s="8">
        <f t="shared" si="26"/>
        <v>0</v>
      </c>
      <c r="H910" s="9">
        <f t="shared" si="27"/>
        <v>0</v>
      </c>
    </row>
    <row r="911" spans="1:8" ht="16" x14ac:dyDescent="0.2">
      <c r="A911" s="22">
        <v>2011955</v>
      </c>
      <c r="B911" s="23">
        <v>4680955</v>
      </c>
      <c r="C911" s="11" t="s">
        <v>888</v>
      </c>
      <c r="D911" s="24">
        <v>0</v>
      </c>
      <c r="E911" s="7">
        <v>52262200</v>
      </c>
      <c r="F911" s="7">
        <v>52262200</v>
      </c>
      <c r="G911" s="25">
        <f t="shared" si="26"/>
        <v>0</v>
      </c>
      <c r="H911" s="21">
        <f t="shared" si="27"/>
        <v>0</v>
      </c>
    </row>
    <row r="912" spans="1:8" ht="16" x14ac:dyDescent="0.2">
      <c r="A912" s="10">
        <v>2011956</v>
      </c>
      <c r="B912" s="5">
        <v>4680956</v>
      </c>
      <c r="C912" s="11" t="s">
        <v>889</v>
      </c>
      <c r="D912" s="7">
        <v>789</v>
      </c>
      <c r="E912" s="7">
        <v>4883950</v>
      </c>
      <c r="F912" s="7">
        <v>4883950</v>
      </c>
      <c r="G912" s="8">
        <f t="shared" si="26"/>
        <v>0</v>
      </c>
      <c r="H912" s="9">
        <f t="shared" si="27"/>
        <v>789</v>
      </c>
    </row>
    <row r="913" spans="1:8" ht="16" x14ac:dyDescent="0.2">
      <c r="A913" s="10">
        <v>2011957</v>
      </c>
      <c r="B913" s="5">
        <v>4680957</v>
      </c>
      <c r="C913" s="11" t="s">
        <v>890</v>
      </c>
      <c r="D913" s="7">
        <v>0</v>
      </c>
      <c r="E913" s="7">
        <v>0</v>
      </c>
      <c r="F913" s="7">
        <v>0</v>
      </c>
      <c r="G913" s="8">
        <f t="shared" si="26"/>
        <v>0</v>
      </c>
      <c r="H913" s="9">
        <f t="shared" si="27"/>
        <v>0</v>
      </c>
    </row>
    <row r="914" spans="1:8" ht="16" x14ac:dyDescent="0.2">
      <c r="A914" s="10">
        <v>2011958</v>
      </c>
      <c r="B914" s="5">
        <v>4680958</v>
      </c>
      <c r="C914" s="11" t="s">
        <v>891</v>
      </c>
      <c r="D914" s="7">
        <v>0</v>
      </c>
      <c r="E914" s="7">
        <v>0</v>
      </c>
      <c r="F914" s="7">
        <v>0</v>
      </c>
      <c r="G914" s="8">
        <f t="shared" si="26"/>
        <v>0</v>
      </c>
      <c r="H914" s="9">
        <f t="shared" si="27"/>
        <v>0</v>
      </c>
    </row>
    <row r="915" spans="1:8" ht="16" x14ac:dyDescent="0.2">
      <c r="A915" s="10">
        <v>2011959</v>
      </c>
      <c r="B915" s="5">
        <v>4680959</v>
      </c>
      <c r="C915" s="11" t="s">
        <v>892</v>
      </c>
      <c r="D915" s="7">
        <v>0</v>
      </c>
      <c r="E915" s="7">
        <v>3150000</v>
      </c>
      <c r="F915" s="7">
        <v>3150000</v>
      </c>
      <c r="G915" s="8">
        <f t="shared" si="26"/>
        <v>0</v>
      </c>
      <c r="H915" s="9">
        <f t="shared" si="27"/>
        <v>0</v>
      </c>
    </row>
    <row r="916" spans="1:8" ht="16" x14ac:dyDescent="0.2">
      <c r="A916" s="10">
        <v>2011960</v>
      </c>
      <c r="B916" s="5">
        <v>4680960</v>
      </c>
      <c r="C916" s="11" t="s">
        <v>893</v>
      </c>
      <c r="D916" s="7">
        <v>-1515042</v>
      </c>
      <c r="E916" s="7">
        <v>4962682</v>
      </c>
      <c r="F916" s="7">
        <v>3728900</v>
      </c>
      <c r="G916" s="8">
        <f t="shared" si="26"/>
        <v>1233782</v>
      </c>
      <c r="H916" s="9">
        <f t="shared" si="27"/>
        <v>-281260</v>
      </c>
    </row>
    <row r="917" spans="1:8" ht="16" x14ac:dyDescent="0.2">
      <c r="A917" s="10">
        <v>2011961</v>
      </c>
      <c r="B917" s="5">
        <v>4680961</v>
      </c>
      <c r="C917" s="11" t="s">
        <v>894</v>
      </c>
      <c r="D917" s="7">
        <v>0</v>
      </c>
      <c r="E917" s="7">
        <v>0</v>
      </c>
      <c r="F917" s="7">
        <v>0</v>
      </c>
      <c r="G917" s="8">
        <f t="shared" si="26"/>
        <v>0</v>
      </c>
      <c r="H917" s="9">
        <f t="shared" si="27"/>
        <v>0</v>
      </c>
    </row>
    <row r="918" spans="1:8" ht="16" x14ac:dyDescent="0.2">
      <c r="A918" s="10">
        <v>2011962</v>
      </c>
      <c r="B918" s="5">
        <v>4680092</v>
      </c>
      <c r="C918" s="11" t="s">
        <v>895</v>
      </c>
      <c r="D918" s="7">
        <v>-700060</v>
      </c>
      <c r="E918" s="7">
        <v>21582240</v>
      </c>
      <c r="F918" s="7">
        <v>23020680</v>
      </c>
      <c r="G918" s="8">
        <f t="shared" si="26"/>
        <v>-1438440</v>
      </c>
      <c r="H918" s="9">
        <f t="shared" si="27"/>
        <v>-2138500</v>
      </c>
    </row>
    <row r="919" spans="1:8" ht="16" x14ac:dyDescent="0.2">
      <c r="A919" s="18">
        <v>2011963</v>
      </c>
      <c r="B919" s="11">
        <v>4680963</v>
      </c>
      <c r="C919" s="11" t="s">
        <v>896</v>
      </c>
      <c r="D919" s="7">
        <v>-12522</v>
      </c>
      <c r="E919" s="7">
        <v>978306</v>
      </c>
      <c r="F919" s="7">
        <v>970507</v>
      </c>
      <c r="G919" s="8">
        <f t="shared" si="26"/>
        <v>7799</v>
      </c>
      <c r="H919" s="9">
        <f t="shared" si="27"/>
        <v>-4723</v>
      </c>
    </row>
    <row r="920" spans="1:8" ht="16" x14ac:dyDescent="0.2">
      <c r="A920" s="10">
        <v>2011964</v>
      </c>
      <c r="B920" s="5">
        <v>4680964</v>
      </c>
      <c r="C920" s="11" t="s">
        <v>897</v>
      </c>
      <c r="D920" s="7">
        <v>0</v>
      </c>
      <c r="E920" s="7">
        <v>0</v>
      </c>
      <c r="F920" s="7">
        <v>0</v>
      </c>
      <c r="G920" s="8">
        <f t="shared" si="26"/>
        <v>0</v>
      </c>
      <c r="H920" s="9">
        <f t="shared" si="27"/>
        <v>0</v>
      </c>
    </row>
    <row r="921" spans="1:8" ht="16" x14ac:dyDescent="0.2">
      <c r="A921" s="10">
        <v>2011965</v>
      </c>
      <c r="B921" s="5">
        <v>4680965</v>
      </c>
      <c r="C921" s="11" t="s">
        <v>898</v>
      </c>
      <c r="D921" s="7">
        <v>0</v>
      </c>
      <c r="E921" s="7">
        <v>205800</v>
      </c>
      <c r="F921" s="7">
        <v>205800</v>
      </c>
      <c r="G921" s="8">
        <f t="shared" si="26"/>
        <v>0</v>
      </c>
      <c r="H921" s="9">
        <f t="shared" si="27"/>
        <v>0</v>
      </c>
    </row>
    <row r="922" spans="1:8" ht="16" x14ac:dyDescent="0.2">
      <c r="A922" s="10">
        <v>2011966</v>
      </c>
      <c r="B922" s="5">
        <v>4680966</v>
      </c>
      <c r="C922" s="20" t="s">
        <v>899</v>
      </c>
      <c r="D922" s="7">
        <v>0</v>
      </c>
      <c r="E922" s="7">
        <v>0</v>
      </c>
      <c r="F922" s="7">
        <v>0</v>
      </c>
      <c r="G922" s="8">
        <f t="shared" si="26"/>
        <v>0</v>
      </c>
      <c r="H922" s="9">
        <f t="shared" si="27"/>
        <v>0</v>
      </c>
    </row>
    <row r="923" spans="1:8" ht="16" x14ac:dyDescent="0.2">
      <c r="A923" s="10">
        <v>2011967</v>
      </c>
      <c r="B923" s="5">
        <v>4680967</v>
      </c>
      <c r="C923" s="19" t="s">
        <v>900</v>
      </c>
      <c r="D923" s="7">
        <v>0</v>
      </c>
      <c r="E923" s="7">
        <v>3650635</v>
      </c>
      <c r="F923" s="7">
        <v>3650635</v>
      </c>
      <c r="G923" s="8">
        <f t="shared" si="26"/>
        <v>0</v>
      </c>
      <c r="H923" s="9">
        <f t="shared" si="27"/>
        <v>0</v>
      </c>
    </row>
    <row r="924" spans="1:8" ht="16" x14ac:dyDescent="0.2">
      <c r="A924" s="10">
        <v>2011968</v>
      </c>
      <c r="B924" s="5">
        <v>4680968</v>
      </c>
      <c r="C924" s="19" t="s">
        <v>901</v>
      </c>
      <c r="D924" s="7">
        <v>0</v>
      </c>
      <c r="E924" s="7">
        <v>988820</v>
      </c>
      <c r="F924" s="7">
        <v>988820</v>
      </c>
      <c r="G924" s="8">
        <f t="shared" si="26"/>
        <v>0</v>
      </c>
      <c r="H924" s="9">
        <f t="shared" si="27"/>
        <v>0</v>
      </c>
    </row>
    <row r="925" spans="1:8" ht="16" x14ac:dyDescent="0.2">
      <c r="A925" s="18">
        <v>2012000</v>
      </c>
      <c r="B925" s="11">
        <v>4688000</v>
      </c>
      <c r="C925" s="11" t="s">
        <v>902</v>
      </c>
      <c r="D925" s="7">
        <v>108115</v>
      </c>
      <c r="E925" s="7">
        <v>0</v>
      </c>
      <c r="F925" s="7">
        <v>0</v>
      </c>
      <c r="G925" s="8">
        <f t="shared" si="26"/>
        <v>0</v>
      </c>
      <c r="H925" s="9">
        <f t="shared" si="27"/>
        <v>108115</v>
      </c>
    </row>
    <row r="926" spans="1:8" ht="16" x14ac:dyDescent="0.2">
      <c r="A926" s="18">
        <v>2012100</v>
      </c>
      <c r="B926" s="11">
        <v>4688001</v>
      </c>
      <c r="C926" s="11" t="s">
        <v>903</v>
      </c>
      <c r="D926" s="7">
        <v>9850000</v>
      </c>
      <c r="E926" s="7">
        <v>4500000</v>
      </c>
      <c r="F926" s="7">
        <v>4400000</v>
      </c>
      <c r="G926" s="8">
        <f t="shared" si="26"/>
        <v>100000</v>
      </c>
      <c r="H926" s="9">
        <f t="shared" si="27"/>
        <v>9950000</v>
      </c>
    </row>
    <row r="927" spans="1:8" ht="16" x14ac:dyDescent="0.2">
      <c r="A927" s="10">
        <v>2012110</v>
      </c>
      <c r="B927" s="5">
        <v>4688110</v>
      </c>
      <c r="C927" s="11" t="s">
        <v>904</v>
      </c>
      <c r="D927" s="7">
        <v>0</v>
      </c>
      <c r="E927" s="7">
        <v>0</v>
      </c>
      <c r="F927" s="7">
        <v>0</v>
      </c>
      <c r="G927" s="8">
        <f t="shared" si="26"/>
        <v>0</v>
      </c>
      <c r="H927" s="9">
        <f t="shared" si="27"/>
        <v>0</v>
      </c>
    </row>
    <row r="928" spans="1:8" ht="16" x14ac:dyDescent="0.2">
      <c r="A928" s="10">
        <v>2012200</v>
      </c>
      <c r="B928" s="5">
        <v>4688002</v>
      </c>
      <c r="C928" s="11" t="s">
        <v>905</v>
      </c>
      <c r="D928" s="7">
        <v>-27970</v>
      </c>
      <c r="E928" s="7">
        <v>0</v>
      </c>
      <c r="F928" s="7">
        <v>0</v>
      </c>
      <c r="G928" s="8">
        <f t="shared" si="26"/>
        <v>0</v>
      </c>
      <c r="H928" s="9">
        <f t="shared" si="27"/>
        <v>-27970</v>
      </c>
    </row>
    <row r="929" spans="1:8" ht="16" x14ac:dyDescent="0.2">
      <c r="A929" s="10">
        <v>2013000</v>
      </c>
      <c r="B929" s="5">
        <v>4163000</v>
      </c>
      <c r="C929" s="11" t="s">
        <v>906</v>
      </c>
      <c r="D929" s="7">
        <v>4050000</v>
      </c>
      <c r="E929" s="7">
        <v>0</v>
      </c>
      <c r="F929" s="7">
        <v>0</v>
      </c>
      <c r="G929" s="8">
        <f t="shared" si="26"/>
        <v>0</v>
      </c>
      <c r="H929" s="9">
        <f t="shared" si="27"/>
        <v>4050000</v>
      </c>
    </row>
    <row r="930" spans="1:8" ht="16" x14ac:dyDescent="0.2">
      <c r="A930" s="10">
        <v>2013100</v>
      </c>
      <c r="B930" s="5">
        <v>4162100</v>
      </c>
      <c r="C930" s="11" t="s">
        <v>907</v>
      </c>
      <c r="D930" s="7">
        <v>601557909</v>
      </c>
      <c r="E930" s="7">
        <v>0</v>
      </c>
      <c r="F930" s="7">
        <v>0</v>
      </c>
      <c r="G930" s="8">
        <f t="shared" si="26"/>
        <v>0</v>
      </c>
      <c r="H930" s="9">
        <f t="shared" si="27"/>
        <v>601557909</v>
      </c>
    </row>
    <row r="931" spans="1:8" ht="16" x14ac:dyDescent="0.2">
      <c r="A931" s="10">
        <v>2013200</v>
      </c>
      <c r="B931" s="5">
        <v>4690000</v>
      </c>
      <c r="C931" s="11" t="s">
        <v>908</v>
      </c>
      <c r="D931" s="7">
        <v>0</v>
      </c>
      <c r="E931" s="7">
        <v>0</v>
      </c>
      <c r="F931" s="7">
        <v>0</v>
      </c>
      <c r="G931" s="8">
        <f t="shared" si="26"/>
        <v>0</v>
      </c>
      <c r="H931" s="9">
        <f t="shared" si="27"/>
        <v>0</v>
      </c>
    </row>
    <row r="932" spans="1:8" ht="16" x14ac:dyDescent="0.2">
      <c r="A932" s="10">
        <v>2014030</v>
      </c>
      <c r="B932" s="5">
        <v>4680231</v>
      </c>
      <c r="C932" s="11" t="s">
        <v>909</v>
      </c>
      <c r="D932" s="7">
        <v>0</v>
      </c>
      <c r="E932" s="7">
        <v>0</v>
      </c>
      <c r="F932" s="7">
        <v>0</v>
      </c>
      <c r="G932" s="8">
        <f t="shared" si="26"/>
        <v>0</v>
      </c>
      <c r="H932" s="9">
        <f t="shared" si="27"/>
        <v>0</v>
      </c>
    </row>
    <row r="933" spans="1:8" ht="16" x14ac:dyDescent="0.2">
      <c r="A933" s="10">
        <v>2015100</v>
      </c>
      <c r="B933" s="5">
        <v>4000000</v>
      </c>
      <c r="C933" s="11" t="s">
        <v>910</v>
      </c>
      <c r="D933" s="7">
        <v>-22084853</v>
      </c>
      <c r="E933" s="7">
        <v>51191509</v>
      </c>
      <c r="F933" s="7">
        <v>18600478</v>
      </c>
      <c r="G933" s="8">
        <f t="shared" si="26"/>
        <v>32591031</v>
      </c>
      <c r="H933" s="9">
        <f t="shared" si="27"/>
        <v>10506178</v>
      </c>
    </row>
    <row r="934" spans="1:8" ht="16" x14ac:dyDescent="0.2">
      <c r="A934" s="10">
        <v>2015200</v>
      </c>
      <c r="B934" s="5">
        <v>4000810</v>
      </c>
      <c r="C934" s="11" t="s">
        <v>911</v>
      </c>
      <c r="D934" s="7">
        <v>0</v>
      </c>
      <c r="E934" s="7">
        <v>0</v>
      </c>
      <c r="F934" s="7">
        <v>0</v>
      </c>
      <c r="G934" s="8">
        <f t="shared" si="26"/>
        <v>0</v>
      </c>
      <c r="H934" s="9">
        <f t="shared" si="27"/>
        <v>0</v>
      </c>
    </row>
    <row r="935" spans="1:8" ht="16" x14ac:dyDescent="0.2">
      <c r="A935" s="10">
        <v>2015300</v>
      </c>
      <c r="B935" s="5">
        <v>4000200</v>
      </c>
      <c r="C935" s="11" t="s">
        <v>912</v>
      </c>
      <c r="D935" s="7">
        <v>0</v>
      </c>
      <c r="E935" s="7">
        <v>0</v>
      </c>
      <c r="F935" s="7">
        <v>0</v>
      </c>
      <c r="G935" s="8">
        <f t="shared" si="26"/>
        <v>0</v>
      </c>
      <c r="H935" s="9">
        <f t="shared" si="27"/>
        <v>0</v>
      </c>
    </row>
    <row r="936" spans="1:8" ht="16" x14ac:dyDescent="0.2">
      <c r="A936" s="10">
        <v>2015400</v>
      </c>
      <c r="B936" s="5">
        <v>4000300</v>
      </c>
      <c r="C936" s="11" t="s">
        <v>913</v>
      </c>
      <c r="D936" s="7">
        <v>-3103015</v>
      </c>
      <c r="E936" s="7">
        <v>0</v>
      </c>
      <c r="F936" s="7">
        <v>0</v>
      </c>
      <c r="G936" s="8">
        <f t="shared" si="26"/>
        <v>0</v>
      </c>
      <c r="H936" s="9">
        <f t="shared" si="27"/>
        <v>-3103015</v>
      </c>
    </row>
    <row r="937" spans="1:8" ht="16" x14ac:dyDescent="0.2">
      <c r="A937" s="10">
        <v>2015500</v>
      </c>
      <c r="B937" s="5">
        <v>4000400</v>
      </c>
      <c r="C937" s="11" t="s">
        <v>914</v>
      </c>
      <c r="D937" s="7">
        <v>0</v>
      </c>
      <c r="E937" s="7">
        <v>0</v>
      </c>
      <c r="F937" s="7">
        <v>0</v>
      </c>
      <c r="G937" s="8">
        <f t="shared" si="26"/>
        <v>0</v>
      </c>
      <c r="H937" s="9">
        <f t="shared" si="27"/>
        <v>0</v>
      </c>
    </row>
    <row r="938" spans="1:8" ht="16" x14ac:dyDescent="0.2">
      <c r="A938" s="10">
        <v>2015600</v>
      </c>
      <c r="B938" s="5">
        <v>4000500</v>
      </c>
      <c r="C938" s="11" t="s">
        <v>915</v>
      </c>
      <c r="D938" s="7">
        <v>0</v>
      </c>
      <c r="E938" s="7">
        <v>0</v>
      </c>
      <c r="F938" s="7">
        <v>0</v>
      </c>
      <c r="G938" s="8">
        <f t="shared" ref="G938:G1002" si="28">E938-F938</f>
        <v>0</v>
      </c>
      <c r="H938" s="9">
        <f t="shared" ref="H938:H1002" si="29">D938+G938</f>
        <v>0</v>
      </c>
    </row>
    <row r="939" spans="1:8" ht="16" x14ac:dyDescent="0.2">
      <c r="A939" s="10">
        <v>2015700</v>
      </c>
      <c r="B939" s="5">
        <v>4000600</v>
      </c>
      <c r="C939" s="11" t="s">
        <v>916</v>
      </c>
      <c r="D939" s="7">
        <v>1</v>
      </c>
      <c r="E939" s="7">
        <v>0</v>
      </c>
      <c r="F939" s="7">
        <v>0</v>
      </c>
      <c r="G939" s="8">
        <f t="shared" si="28"/>
        <v>0</v>
      </c>
      <c r="H939" s="9">
        <f t="shared" si="29"/>
        <v>1</v>
      </c>
    </row>
    <row r="940" spans="1:8" ht="16" x14ac:dyDescent="0.2">
      <c r="A940" s="10">
        <v>2015800</v>
      </c>
      <c r="B940" s="5">
        <v>4000800</v>
      </c>
      <c r="C940" s="11" t="s">
        <v>917</v>
      </c>
      <c r="D940" s="7">
        <v>115584153</v>
      </c>
      <c r="E940" s="7">
        <v>0</v>
      </c>
      <c r="F940" s="7">
        <v>0</v>
      </c>
      <c r="G940" s="8">
        <f t="shared" si="28"/>
        <v>0</v>
      </c>
      <c r="H940" s="9">
        <f t="shared" si="29"/>
        <v>115584153</v>
      </c>
    </row>
    <row r="941" spans="1:8" ht="16" x14ac:dyDescent="0.2">
      <c r="A941" s="10">
        <v>2015900</v>
      </c>
      <c r="B941" s="5">
        <v>4000900</v>
      </c>
      <c r="C941" s="11" t="s">
        <v>918</v>
      </c>
      <c r="D941" s="7">
        <v>9263279</v>
      </c>
      <c r="E941" s="7">
        <v>0</v>
      </c>
      <c r="F941" s="7">
        <v>9263279</v>
      </c>
      <c r="G941" s="8">
        <f t="shared" si="28"/>
        <v>-9263279</v>
      </c>
      <c r="H941" s="9">
        <f t="shared" si="29"/>
        <v>0</v>
      </c>
    </row>
    <row r="942" spans="1:8" ht="16" x14ac:dyDescent="0.2">
      <c r="A942" s="10">
        <v>2016000</v>
      </c>
      <c r="B942" s="5">
        <v>4000960</v>
      </c>
      <c r="C942" s="11" t="s">
        <v>919</v>
      </c>
      <c r="D942" s="7">
        <v>24089368</v>
      </c>
      <c r="E942" s="7">
        <v>0</v>
      </c>
      <c r="F942" s="7">
        <v>0</v>
      </c>
      <c r="G942" s="8">
        <f t="shared" si="28"/>
        <v>0</v>
      </c>
      <c r="H942" s="9">
        <f t="shared" si="29"/>
        <v>24089368</v>
      </c>
    </row>
    <row r="943" spans="1:8" ht="16" x14ac:dyDescent="0.2">
      <c r="A943" s="26">
        <v>2019000</v>
      </c>
      <c r="B943" s="17"/>
      <c r="C943" s="27" t="s">
        <v>9</v>
      </c>
      <c r="D943" s="7">
        <v>0</v>
      </c>
      <c r="E943" s="7">
        <v>0</v>
      </c>
      <c r="F943" s="7">
        <v>0</v>
      </c>
      <c r="G943" s="8">
        <f t="shared" si="28"/>
        <v>0</v>
      </c>
      <c r="H943" s="9">
        <f t="shared" si="29"/>
        <v>0</v>
      </c>
    </row>
    <row r="944" spans="1:8" ht="16" x14ac:dyDescent="0.2">
      <c r="A944" s="10">
        <v>2024800</v>
      </c>
      <c r="B944" s="5">
        <v>4008010</v>
      </c>
      <c r="C944" s="11" t="s">
        <v>920</v>
      </c>
      <c r="D944" s="7">
        <v>260</v>
      </c>
      <c r="E944" s="7">
        <v>20670550</v>
      </c>
      <c r="F944" s="7">
        <v>20670550</v>
      </c>
      <c r="G944" s="8">
        <f t="shared" si="28"/>
        <v>0</v>
      </c>
      <c r="H944" s="9">
        <f t="shared" si="29"/>
        <v>260</v>
      </c>
    </row>
    <row r="945" spans="1:8" ht="16" x14ac:dyDescent="0.2">
      <c r="A945" s="10">
        <v>2024900</v>
      </c>
      <c r="B945" s="5">
        <v>4901110</v>
      </c>
      <c r="C945" s="11" t="s">
        <v>921</v>
      </c>
      <c r="D945" s="7">
        <v>0</v>
      </c>
      <c r="E945" s="7">
        <v>0</v>
      </c>
      <c r="F945" s="7">
        <v>0</v>
      </c>
      <c r="G945" s="8">
        <f t="shared" si="28"/>
        <v>0</v>
      </c>
      <c r="H945" s="9">
        <f t="shared" si="29"/>
        <v>0</v>
      </c>
    </row>
    <row r="946" spans="1:8" ht="16" x14ac:dyDescent="0.2">
      <c r="A946" s="10">
        <v>2025000</v>
      </c>
      <c r="B946" s="5">
        <v>4000100</v>
      </c>
      <c r="C946" s="11" t="s">
        <v>922</v>
      </c>
      <c r="D946" s="7">
        <v>-6282469</v>
      </c>
      <c r="E946" s="7">
        <v>5611874</v>
      </c>
      <c r="F946" s="7">
        <v>0</v>
      </c>
      <c r="G946" s="8">
        <f t="shared" si="28"/>
        <v>5611874</v>
      </c>
      <c r="H946" s="9">
        <f t="shared" si="29"/>
        <v>-670595</v>
      </c>
    </row>
    <row r="947" spans="1:8" ht="16" x14ac:dyDescent="0.2">
      <c r="A947" s="10">
        <v>2025100</v>
      </c>
      <c r="B947" s="5">
        <v>1850010</v>
      </c>
      <c r="C947" s="11" t="s">
        <v>923</v>
      </c>
      <c r="D947" s="7">
        <v>-4338795</v>
      </c>
      <c r="E947" s="7">
        <v>0</v>
      </c>
      <c r="F947" s="7">
        <v>0</v>
      </c>
      <c r="G947" s="8">
        <f t="shared" si="28"/>
        <v>0</v>
      </c>
      <c r="H947" s="9">
        <f t="shared" si="29"/>
        <v>-4338795</v>
      </c>
    </row>
    <row r="948" spans="1:8" ht="16" x14ac:dyDescent="0.2">
      <c r="A948" s="10">
        <v>2025200</v>
      </c>
      <c r="B948" s="5">
        <v>1685000</v>
      </c>
      <c r="C948" s="11" t="s">
        <v>924</v>
      </c>
      <c r="D948" s="7">
        <v>0</v>
      </c>
      <c r="E948" s="7">
        <v>0</v>
      </c>
      <c r="F948" s="7">
        <v>0</v>
      </c>
      <c r="G948" s="8">
        <f t="shared" si="28"/>
        <v>0</v>
      </c>
      <c r="H948" s="9">
        <f t="shared" si="29"/>
        <v>0</v>
      </c>
    </row>
    <row r="949" spans="1:8" ht="16" x14ac:dyDescent="0.2">
      <c r="A949" s="10">
        <v>2025300</v>
      </c>
      <c r="B949" s="5">
        <v>1850020</v>
      </c>
      <c r="C949" s="11" t="s">
        <v>925</v>
      </c>
      <c r="D949" s="7">
        <v>-3379245</v>
      </c>
      <c r="E949" s="7">
        <v>0</v>
      </c>
      <c r="F949" s="7">
        <v>0</v>
      </c>
      <c r="G949" s="8">
        <f t="shared" si="28"/>
        <v>0</v>
      </c>
      <c r="H949" s="9">
        <f t="shared" si="29"/>
        <v>-3379245</v>
      </c>
    </row>
    <row r="950" spans="1:8" ht="16" x14ac:dyDescent="0.2">
      <c r="A950" s="10">
        <v>2026100</v>
      </c>
      <c r="B950" s="5">
        <v>2635000</v>
      </c>
      <c r="C950" s="11" t="s">
        <v>926</v>
      </c>
      <c r="D950" s="7">
        <v>-1718640</v>
      </c>
      <c r="E950" s="7">
        <v>0</v>
      </c>
      <c r="F950" s="7">
        <v>0</v>
      </c>
      <c r="G950" s="8">
        <f t="shared" si="28"/>
        <v>0</v>
      </c>
      <c r="H950" s="9">
        <f t="shared" si="29"/>
        <v>-1718640</v>
      </c>
    </row>
    <row r="951" spans="1:8" ht="16" x14ac:dyDescent="0.2">
      <c r="A951" s="10">
        <v>2026200</v>
      </c>
      <c r="B951" s="5">
        <v>2635100</v>
      </c>
      <c r="C951" s="11" t="s">
        <v>927</v>
      </c>
      <c r="D951" s="7">
        <v>36985368</v>
      </c>
      <c r="E951" s="7">
        <v>0</v>
      </c>
      <c r="F951" s="7">
        <v>0</v>
      </c>
      <c r="G951" s="8">
        <f t="shared" si="28"/>
        <v>0</v>
      </c>
      <c r="H951" s="9">
        <f t="shared" si="29"/>
        <v>36985368</v>
      </c>
    </row>
    <row r="952" spans="1:8" ht="16" x14ac:dyDescent="0.2">
      <c r="A952" s="10">
        <v>2026300</v>
      </c>
      <c r="B952" s="5">
        <v>2635200</v>
      </c>
      <c r="C952" s="11" t="s">
        <v>928</v>
      </c>
      <c r="D952" s="7">
        <v>31500000</v>
      </c>
      <c r="E952" s="7">
        <v>0</v>
      </c>
      <c r="F952" s="7">
        <v>0</v>
      </c>
      <c r="G952" s="8">
        <f t="shared" si="28"/>
        <v>0</v>
      </c>
      <c r="H952" s="9">
        <f t="shared" si="29"/>
        <v>31500000</v>
      </c>
    </row>
    <row r="953" spans="1:8" ht="16" x14ac:dyDescent="0.2">
      <c r="A953" s="10">
        <v>2026400</v>
      </c>
      <c r="B953" s="5">
        <v>2635400</v>
      </c>
      <c r="C953" s="11" t="s">
        <v>929</v>
      </c>
      <c r="D953" s="7">
        <v>0</v>
      </c>
      <c r="E953" s="7">
        <v>0</v>
      </c>
      <c r="F953" s="7">
        <v>0</v>
      </c>
      <c r="G953" s="8">
        <f t="shared" si="28"/>
        <v>0</v>
      </c>
      <c r="H953" s="9">
        <f t="shared" si="29"/>
        <v>0</v>
      </c>
    </row>
    <row r="954" spans="1:8" ht="16" x14ac:dyDescent="0.2">
      <c r="A954" s="10">
        <v>2040200</v>
      </c>
      <c r="B954" s="5">
        <v>4901400</v>
      </c>
      <c r="C954" s="11" t="s">
        <v>930</v>
      </c>
      <c r="D954" s="7">
        <v>0</v>
      </c>
      <c r="E954" s="7">
        <v>0</v>
      </c>
      <c r="F954" s="7">
        <v>0</v>
      </c>
      <c r="G954" s="8">
        <f t="shared" si="28"/>
        <v>0</v>
      </c>
      <c r="H954" s="9">
        <f t="shared" si="29"/>
        <v>0</v>
      </c>
    </row>
    <row r="955" spans="1:8" ht="16" x14ac:dyDescent="0.2">
      <c r="A955" s="10">
        <v>2040700</v>
      </c>
      <c r="B955" s="5">
        <v>4250000</v>
      </c>
      <c r="C955" s="11" t="s">
        <v>931</v>
      </c>
      <c r="D955" s="7">
        <v>1396553</v>
      </c>
      <c r="E955" s="7">
        <v>1428463262</v>
      </c>
      <c r="F955" s="7">
        <v>1428139803</v>
      </c>
      <c r="G955" s="8">
        <f t="shared" si="28"/>
        <v>323459</v>
      </c>
      <c r="H955" s="9">
        <f t="shared" si="29"/>
        <v>1720012</v>
      </c>
    </row>
    <row r="956" spans="1:8" ht="16" x14ac:dyDescent="0.2">
      <c r="A956" s="10">
        <v>2050100</v>
      </c>
      <c r="B956" s="5">
        <v>4901500</v>
      </c>
      <c r="C956" s="11" t="s">
        <v>932</v>
      </c>
      <c r="D956" s="7">
        <v>0</v>
      </c>
      <c r="E956" s="7">
        <v>0</v>
      </c>
      <c r="F956" s="7">
        <v>0</v>
      </c>
      <c r="G956" s="8">
        <f t="shared" si="28"/>
        <v>0</v>
      </c>
      <c r="H956" s="9">
        <f t="shared" si="29"/>
        <v>0</v>
      </c>
    </row>
    <row r="957" spans="1:8" ht="16" x14ac:dyDescent="0.2">
      <c r="A957" s="10">
        <v>2070100</v>
      </c>
      <c r="B957" s="5">
        <v>4901600</v>
      </c>
      <c r="C957" s="11" t="s">
        <v>933</v>
      </c>
      <c r="D957" s="7">
        <v>0</v>
      </c>
      <c r="E957" s="7">
        <v>0</v>
      </c>
      <c r="F957" s="7">
        <v>0</v>
      </c>
      <c r="G957" s="8">
        <f t="shared" si="28"/>
        <v>0</v>
      </c>
      <c r="H957" s="9">
        <f t="shared" si="29"/>
        <v>0</v>
      </c>
    </row>
    <row r="958" spans="1:8" ht="16" x14ac:dyDescent="0.2">
      <c r="A958" s="10">
        <v>2090000</v>
      </c>
      <c r="B958" s="5">
        <v>4141000</v>
      </c>
      <c r="C958" s="11" t="s">
        <v>934</v>
      </c>
      <c r="D958" s="7">
        <v>-807562544.22000015</v>
      </c>
      <c r="E958" s="7">
        <v>1928868484.78</v>
      </c>
      <c r="F958" s="7">
        <v>2065328885.0599999</v>
      </c>
      <c r="G958" s="8">
        <f t="shared" si="28"/>
        <v>-136460400.27999997</v>
      </c>
      <c r="H958" s="9">
        <f t="shared" si="29"/>
        <v>-944022944.50000012</v>
      </c>
    </row>
    <row r="959" spans="1:8" ht="16" x14ac:dyDescent="0.2">
      <c r="A959" s="10">
        <v>2092000</v>
      </c>
      <c r="B959" s="5">
        <v>4141300</v>
      </c>
      <c r="C959" s="11" t="s">
        <v>935</v>
      </c>
      <c r="D959" s="7">
        <v>0</v>
      </c>
      <c r="E959" s="7">
        <v>0</v>
      </c>
      <c r="F959" s="7">
        <v>0</v>
      </c>
      <c r="G959" s="8">
        <f t="shared" si="28"/>
        <v>0</v>
      </c>
      <c r="H959" s="9">
        <f t="shared" si="29"/>
        <v>0</v>
      </c>
    </row>
    <row r="960" spans="1:8" ht="16" x14ac:dyDescent="0.2">
      <c r="A960" s="10">
        <v>2095300</v>
      </c>
      <c r="B960" s="5">
        <v>4130210</v>
      </c>
      <c r="C960" s="11" t="s">
        <v>936</v>
      </c>
      <c r="D960" s="7">
        <v>0</v>
      </c>
      <c r="E960" s="7">
        <v>0</v>
      </c>
      <c r="F960" s="7">
        <v>0</v>
      </c>
      <c r="G960" s="8">
        <f t="shared" si="28"/>
        <v>0</v>
      </c>
      <c r="H960" s="9">
        <f t="shared" si="29"/>
        <v>0</v>
      </c>
    </row>
    <row r="961" spans="1:8" ht="16" x14ac:dyDescent="0.2">
      <c r="A961" s="10">
        <v>2096000</v>
      </c>
      <c r="B961" s="5">
        <v>4141100</v>
      </c>
      <c r="C961" s="11" t="s">
        <v>937</v>
      </c>
      <c r="D961" s="7">
        <v>-57076</v>
      </c>
      <c r="E961" s="7">
        <v>0</v>
      </c>
      <c r="F961" s="7">
        <v>0</v>
      </c>
      <c r="G961" s="8">
        <f t="shared" si="28"/>
        <v>0</v>
      </c>
      <c r="H961" s="9">
        <f t="shared" si="29"/>
        <v>-57076</v>
      </c>
    </row>
    <row r="962" spans="1:8" ht="16" x14ac:dyDescent="0.2">
      <c r="A962" s="10">
        <v>2140100</v>
      </c>
      <c r="B962" s="5">
        <v>4680234</v>
      </c>
      <c r="C962" s="11" t="s">
        <v>938</v>
      </c>
      <c r="D962" s="7">
        <v>0</v>
      </c>
      <c r="E962" s="7">
        <v>0</v>
      </c>
      <c r="F962" s="7">
        <v>0</v>
      </c>
      <c r="G962" s="8">
        <f t="shared" si="28"/>
        <v>0</v>
      </c>
      <c r="H962" s="9">
        <f t="shared" si="29"/>
        <v>0</v>
      </c>
    </row>
    <row r="963" spans="1:8" ht="16" x14ac:dyDescent="0.2">
      <c r="A963" s="10">
        <v>2150100</v>
      </c>
      <c r="B963" s="5">
        <v>4130110</v>
      </c>
      <c r="C963" s="11" t="s">
        <v>939</v>
      </c>
      <c r="D963" s="7">
        <v>0</v>
      </c>
      <c r="E963" s="7">
        <v>0</v>
      </c>
      <c r="F963" s="7">
        <v>0</v>
      </c>
      <c r="G963" s="8">
        <f t="shared" si="28"/>
        <v>0</v>
      </c>
      <c r="H963" s="9">
        <f t="shared" si="29"/>
        <v>0</v>
      </c>
    </row>
    <row r="964" spans="1:8" ht="16" x14ac:dyDescent="0.2">
      <c r="A964" s="10">
        <v>2150200</v>
      </c>
      <c r="B964" s="5">
        <v>4680235</v>
      </c>
      <c r="C964" s="11" t="s">
        <v>940</v>
      </c>
      <c r="D964" s="7">
        <v>0</v>
      </c>
      <c r="E964" s="7">
        <v>0</v>
      </c>
      <c r="F964" s="7">
        <v>0</v>
      </c>
      <c r="G964" s="8">
        <f t="shared" si="28"/>
        <v>0</v>
      </c>
      <c r="H964" s="9">
        <f t="shared" si="29"/>
        <v>0</v>
      </c>
    </row>
    <row r="965" spans="1:8" ht="16" x14ac:dyDescent="0.2">
      <c r="A965" s="10">
        <v>2170000</v>
      </c>
      <c r="B965" s="5">
        <v>4700100</v>
      </c>
      <c r="C965" s="11" t="s">
        <v>941</v>
      </c>
      <c r="D965" s="7">
        <v>-1243430979</v>
      </c>
      <c r="E965" s="7">
        <v>717754794</v>
      </c>
      <c r="F965" s="7">
        <v>133091399</v>
      </c>
      <c r="G965" s="8">
        <f t="shared" si="28"/>
        <v>584663395</v>
      </c>
      <c r="H965" s="9">
        <f t="shared" si="29"/>
        <v>-658767584</v>
      </c>
    </row>
    <row r="966" spans="1:8" ht="16" x14ac:dyDescent="0.2">
      <c r="A966" s="10">
        <v>2170100</v>
      </c>
      <c r="B966" s="5">
        <v>4260100</v>
      </c>
      <c r="C966" s="11" t="s">
        <v>942</v>
      </c>
      <c r="D966" s="7">
        <v>-100630013</v>
      </c>
      <c r="E966" s="7">
        <v>1027995595</v>
      </c>
      <c r="F966" s="7">
        <v>1002845660</v>
      </c>
      <c r="G966" s="8">
        <f t="shared" si="28"/>
        <v>25149935</v>
      </c>
      <c r="H966" s="9">
        <f t="shared" si="29"/>
        <v>-75480078</v>
      </c>
    </row>
    <row r="967" spans="1:8" ht="16" x14ac:dyDescent="0.2">
      <c r="A967" s="10">
        <v>2170300</v>
      </c>
      <c r="B967" s="5">
        <v>4901910</v>
      </c>
      <c r="C967" s="11" t="s">
        <v>943</v>
      </c>
      <c r="D967" s="7">
        <v>0</v>
      </c>
      <c r="E967" s="7">
        <v>0</v>
      </c>
      <c r="F967" s="7">
        <v>0</v>
      </c>
      <c r="G967" s="8">
        <f t="shared" si="28"/>
        <v>0</v>
      </c>
      <c r="H967" s="9">
        <f t="shared" si="29"/>
        <v>0</v>
      </c>
    </row>
    <row r="968" spans="1:8" ht="16" x14ac:dyDescent="0.2">
      <c r="A968" s="10">
        <v>2170400</v>
      </c>
      <c r="B968" s="5">
        <v>4141200</v>
      </c>
      <c r="C968" s="11" t="s">
        <v>934</v>
      </c>
      <c r="D968" s="7">
        <v>0</v>
      </c>
      <c r="E968" s="7">
        <v>0</v>
      </c>
      <c r="F968" s="7">
        <v>0</v>
      </c>
      <c r="G968" s="8">
        <f t="shared" si="28"/>
        <v>0</v>
      </c>
      <c r="H968" s="9">
        <f t="shared" si="29"/>
        <v>0</v>
      </c>
    </row>
    <row r="969" spans="1:8" ht="16" x14ac:dyDescent="0.2">
      <c r="A969" s="10">
        <v>2170500</v>
      </c>
      <c r="B969" s="5">
        <v>4802000</v>
      </c>
      <c r="C969" s="11" t="s">
        <v>944</v>
      </c>
      <c r="D969" s="7">
        <v>-4</v>
      </c>
      <c r="E969" s="7">
        <v>128333334</v>
      </c>
      <c r="F969" s="7">
        <v>776334923</v>
      </c>
      <c r="G969" s="8">
        <f t="shared" si="28"/>
        <v>-648001589</v>
      </c>
      <c r="H969" s="9">
        <f t="shared" si="29"/>
        <v>-648001593</v>
      </c>
    </row>
    <row r="970" spans="1:8" ht="16" x14ac:dyDescent="0.2">
      <c r="A970" s="10">
        <v>2180100</v>
      </c>
      <c r="B970" s="5">
        <v>4360200</v>
      </c>
      <c r="C970" s="11" t="s">
        <v>945</v>
      </c>
      <c r="D970" s="7">
        <v>0</v>
      </c>
      <c r="E970" s="7">
        <v>0</v>
      </c>
      <c r="F970" s="7">
        <v>0</v>
      </c>
      <c r="G970" s="8">
        <f t="shared" si="28"/>
        <v>0</v>
      </c>
      <c r="H970" s="9">
        <f t="shared" si="29"/>
        <v>0</v>
      </c>
    </row>
    <row r="971" spans="1:8" ht="16" x14ac:dyDescent="0.2">
      <c r="A971" s="10">
        <v>2190000</v>
      </c>
      <c r="B971" s="5">
        <v>4630000</v>
      </c>
      <c r="C971" s="11" t="s">
        <v>946</v>
      </c>
      <c r="D971" s="7">
        <v>-76072991</v>
      </c>
      <c r="E971" s="7">
        <v>261243583</v>
      </c>
      <c r="F971" s="7">
        <v>226044833</v>
      </c>
      <c r="G971" s="8">
        <f t="shared" si="28"/>
        <v>35198750</v>
      </c>
      <c r="H971" s="9">
        <f t="shared" si="29"/>
        <v>-40874241</v>
      </c>
    </row>
    <row r="972" spans="1:8" ht="16" x14ac:dyDescent="0.2">
      <c r="A972" s="10">
        <v>2190010</v>
      </c>
      <c r="B972" s="5">
        <v>4630010</v>
      </c>
      <c r="C972" s="11" t="s">
        <v>947</v>
      </c>
      <c r="D972" s="7">
        <v>-1561836</v>
      </c>
      <c r="E972" s="7">
        <v>3175000</v>
      </c>
      <c r="F972" s="7">
        <v>3387000</v>
      </c>
      <c r="G972" s="8">
        <f t="shared" si="28"/>
        <v>-212000</v>
      </c>
      <c r="H972" s="9">
        <f t="shared" si="29"/>
        <v>-1773836</v>
      </c>
    </row>
    <row r="973" spans="1:8" ht="16" x14ac:dyDescent="0.2">
      <c r="A973" s="10">
        <v>2190100</v>
      </c>
      <c r="B973" s="5">
        <v>4360300</v>
      </c>
      <c r="C973" s="11" t="s">
        <v>948</v>
      </c>
      <c r="D973" s="7">
        <v>-86047813</v>
      </c>
      <c r="E973" s="7">
        <v>575914804</v>
      </c>
      <c r="F973" s="7">
        <v>469723317</v>
      </c>
      <c r="G973" s="8">
        <f t="shared" si="28"/>
        <v>106191487</v>
      </c>
      <c r="H973" s="9">
        <f t="shared" si="29"/>
        <v>20143674</v>
      </c>
    </row>
    <row r="974" spans="1:8" ht="16" x14ac:dyDescent="0.2">
      <c r="A974" s="10">
        <v>2190300</v>
      </c>
      <c r="B974" s="5">
        <v>2229010</v>
      </c>
      <c r="C974" s="11" t="s">
        <v>949</v>
      </c>
      <c r="D974" s="7">
        <v>0</v>
      </c>
      <c r="E974" s="7">
        <v>0</v>
      </c>
      <c r="F974" s="7">
        <v>0</v>
      </c>
      <c r="G974" s="8">
        <f t="shared" si="28"/>
        <v>0</v>
      </c>
      <c r="H974" s="9">
        <f t="shared" si="29"/>
        <v>0</v>
      </c>
    </row>
    <row r="975" spans="1:8" ht="16" x14ac:dyDescent="0.2">
      <c r="A975" s="10">
        <v>2190400</v>
      </c>
      <c r="B975" s="5">
        <v>4360400</v>
      </c>
      <c r="C975" s="11" t="s">
        <v>950</v>
      </c>
      <c r="D975" s="7">
        <v>0</v>
      </c>
      <c r="E975" s="7">
        <v>0</v>
      </c>
      <c r="F975" s="7">
        <v>0</v>
      </c>
      <c r="G975" s="8">
        <f t="shared" si="28"/>
        <v>0</v>
      </c>
      <c r="H975" s="9">
        <f t="shared" si="29"/>
        <v>0</v>
      </c>
    </row>
    <row r="976" spans="1:8" ht="16" x14ac:dyDescent="0.2">
      <c r="A976" s="10">
        <v>2190800</v>
      </c>
      <c r="B976" s="5">
        <v>7010000</v>
      </c>
      <c r="C976" s="11" t="s">
        <v>951</v>
      </c>
      <c r="D976" s="7">
        <v>0</v>
      </c>
      <c r="E976" s="7">
        <v>0</v>
      </c>
      <c r="F976" s="7">
        <v>0</v>
      </c>
      <c r="G976" s="8">
        <f t="shared" si="28"/>
        <v>0</v>
      </c>
      <c r="H976" s="9">
        <f t="shared" si="29"/>
        <v>0</v>
      </c>
    </row>
    <row r="977" spans="1:8" ht="16" x14ac:dyDescent="0.2">
      <c r="A977" s="10">
        <v>2191100</v>
      </c>
      <c r="B977" s="5">
        <v>7010011</v>
      </c>
      <c r="C977" s="11" t="s">
        <v>952</v>
      </c>
      <c r="D977" s="7">
        <v>0</v>
      </c>
      <c r="E977" s="7">
        <v>0</v>
      </c>
      <c r="F977" s="7">
        <v>0</v>
      </c>
      <c r="G977" s="8">
        <f t="shared" si="28"/>
        <v>0</v>
      </c>
      <c r="H977" s="9">
        <f t="shared" si="29"/>
        <v>0</v>
      </c>
    </row>
    <row r="978" spans="1:8" ht="16" x14ac:dyDescent="0.2">
      <c r="A978" s="10">
        <v>2192000</v>
      </c>
      <c r="B978" s="5">
        <v>4381000</v>
      </c>
      <c r="C978" s="11" t="s">
        <v>953</v>
      </c>
      <c r="D978" s="7">
        <v>-1078969091</v>
      </c>
      <c r="E978" s="7">
        <v>14307623318</v>
      </c>
      <c r="F978" s="7">
        <v>13221353031</v>
      </c>
      <c r="G978" s="8">
        <f t="shared" si="28"/>
        <v>1086270287</v>
      </c>
      <c r="H978" s="9">
        <f t="shared" si="29"/>
        <v>7301196</v>
      </c>
    </row>
    <row r="979" spans="1:8" ht="16" x14ac:dyDescent="0.2">
      <c r="A979" s="10">
        <v>2193000</v>
      </c>
      <c r="B979" s="5">
        <v>4382000</v>
      </c>
      <c r="C979" s="11" t="s">
        <v>954</v>
      </c>
      <c r="D979" s="7">
        <v>75725224</v>
      </c>
      <c r="E979" s="7">
        <v>1197752751</v>
      </c>
      <c r="F979" s="7">
        <v>1165364195</v>
      </c>
      <c r="G979" s="8">
        <f t="shared" si="28"/>
        <v>32388556</v>
      </c>
      <c r="H979" s="9">
        <f t="shared" si="29"/>
        <v>108113780</v>
      </c>
    </row>
    <row r="980" spans="1:8" ht="16" x14ac:dyDescent="0.2">
      <c r="A980" s="10">
        <v>2193005</v>
      </c>
      <c r="B980" s="5">
        <v>4382005</v>
      </c>
      <c r="C980" s="11" t="s">
        <v>552</v>
      </c>
      <c r="D980" s="7">
        <v>0</v>
      </c>
      <c r="E980" s="7">
        <v>0</v>
      </c>
      <c r="F980" s="7">
        <v>0</v>
      </c>
      <c r="G980" s="8">
        <f t="shared" si="28"/>
        <v>0</v>
      </c>
      <c r="H980" s="9">
        <f t="shared" si="29"/>
        <v>0</v>
      </c>
    </row>
    <row r="981" spans="1:8" ht="16" x14ac:dyDescent="0.2">
      <c r="A981" s="10">
        <v>2193010</v>
      </c>
      <c r="B981" s="5">
        <v>4382010</v>
      </c>
      <c r="C981" s="11" t="s">
        <v>955</v>
      </c>
      <c r="D981" s="7">
        <v>0</v>
      </c>
      <c r="E981" s="7">
        <v>0</v>
      </c>
      <c r="F981" s="7">
        <v>0</v>
      </c>
      <c r="G981" s="8">
        <f t="shared" si="28"/>
        <v>0</v>
      </c>
      <c r="H981" s="9">
        <f t="shared" si="29"/>
        <v>0</v>
      </c>
    </row>
    <row r="982" spans="1:8" ht="16" x14ac:dyDescent="0.2">
      <c r="A982" s="10">
        <v>2193015</v>
      </c>
      <c r="B982" s="5">
        <v>4382015</v>
      </c>
      <c r="C982" s="11" t="s">
        <v>956</v>
      </c>
      <c r="D982" s="7">
        <v>0</v>
      </c>
      <c r="E982" s="7">
        <v>0</v>
      </c>
      <c r="F982" s="7">
        <v>0</v>
      </c>
      <c r="G982" s="8">
        <f t="shared" si="28"/>
        <v>0</v>
      </c>
      <c r="H982" s="9">
        <f t="shared" si="29"/>
        <v>0</v>
      </c>
    </row>
    <row r="983" spans="1:8" ht="16" x14ac:dyDescent="0.2">
      <c r="A983" s="10">
        <v>2193020</v>
      </c>
      <c r="B983" s="5">
        <v>4382020</v>
      </c>
      <c r="C983" s="11" t="s">
        <v>957</v>
      </c>
      <c r="D983" s="7">
        <v>0</v>
      </c>
      <c r="E983" s="7">
        <v>0</v>
      </c>
      <c r="F983" s="7">
        <v>0</v>
      </c>
      <c r="G983" s="8">
        <f t="shared" si="28"/>
        <v>0</v>
      </c>
      <c r="H983" s="9">
        <f t="shared" si="29"/>
        <v>0</v>
      </c>
    </row>
    <row r="984" spans="1:8" ht="16" x14ac:dyDescent="0.2">
      <c r="A984" s="10">
        <v>2193025</v>
      </c>
      <c r="B984" s="5">
        <v>4382025</v>
      </c>
      <c r="C984" s="11" t="s">
        <v>958</v>
      </c>
      <c r="D984" s="7">
        <v>0</v>
      </c>
      <c r="E984" s="7">
        <v>0</v>
      </c>
      <c r="F984" s="7">
        <v>0</v>
      </c>
      <c r="G984" s="8">
        <f t="shared" si="28"/>
        <v>0</v>
      </c>
      <c r="H984" s="9">
        <f t="shared" si="29"/>
        <v>0</v>
      </c>
    </row>
    <row r="985" spans="1:8" ht="16" x14ac:dyDescent="0.2">
      <c r="A985" s="10">
        <v>2193030</v>
      </c>
      <c r="B985" s="5">
        <v>4382030</v>
      </c>
      <c r="C985" s="11" t="s">
        <v>959</v>
      </c>
      <c r="D985" s="7">
        <v>0</v>
      </c>
      <c r="E985" s="7">
        <v>0</v>
      </c>
      <c r="F985" s="7">
        <v>0</v>
      </c>
      <c r="G985" s="8">
        <f t="shared" si="28"/>
        <v>0</v>
      </c>
      <c r="H985" s="9">
        <f t="shared" si="29"/>
        <v>0</v>
      </c>
    </row>
    <row r="986" spans="1:8" ht="16" x14ac:dyDescent="0.2">
      <c r="A986" s="10">
        <v>2193035</v>
      </c>
      <c r="B986" s="5">
        <v>4382035</v>
      </c>
      <c r="C986" s="11" t="s">
        <v>960</v>
      </c>
      <c r="D986" s="7">
        <v>0</v>
      </c>
      <c r="E986" s="7">
        <v>0</v>
      </c>
      <c r="F986" s="7">
        <v>0</v>
      </c>
      <c r="G986" s="8">
        <f t="shared" si="28"/>
        <v>0</v>
      </c>
      <c r="H986" s="9">
        <f t="shared" si="29"/>
        <v>0</v>
      </c>
    </row>
    <row r="987" spans="1:8" ht="16" x14ac:dyDescent="0.2">
      <c r="A987" s="10">
        <v>2193040</v>
      </c>
      <c r="B987" s="5">
        <v>4382040</v>
      </c>
      <c r="C987" s="11" t="s">
        <v>961</v>
      </c>
      <c r="D987" s="7">
        <v>0</v>
      </c>
      <c r="E987" s="7">
        <v>0</v>
      </c>
      <c r="F987" s="7">
        <v>0</v>
      </c>
      <c r="G987" s="8">
        <f t="shared" si="28"/>
        <v>0</v>
      </c>
      <c r="H987" s="9">
        <f t="shared" si="29"/>
        <v>0</v>
      </c>
    </row>
    <row r="988" spans="1:8" ht="16" x14ac:dyDescent="0.2">
      <c r="A988" s="10">
        <v>2193045</v>
      </c>
      <c r="B988" s="5">
        <v>4382045</v>
      </c>
      <c r="C988" s="11" t="s">
        <v>962</v>
      </c>
      <c r="D988" s="7">
        <v>0</v>
      </c>
      <c r="E988" s="7">
        <v>0</v>
      </c>
      <c r="F988" s="7">
        <v>0</v>
      </c>
      <c r="G988" s="8">
        <f t="shared" si="28"/>
        <v>0</v>
      </c>
      <c r="H988" s="9">
        <f t="shared" si="29"/>
        <v>0</v>
      </c>
    </row>
    <row r="989" spans="1:8" ht="16" x14ac:dyDescent="0.2">
      <c r="A989" s="10">
        <v>2193050</v>
      </c>
      <c r="B989" s="5">
        <v>4382050</v>
      </c>
      <c r="C989" s="11" t="s">
        <v>963</v>
      </c>
      <c r="D989" s="7">
        <v>0</v>
      </c>
      <c r="E989" s="7">
        <v>0</v>
      </c>
      <c r="F989" s="7">
        <v>0</v>
      </c>
      <c r="G989" s="8">
        <f t="shared" si="28"/>
        <v>0</v>
      </c>
      <c r="H989" s="9">
        <f t="shared" si="29"/>
        <v>0</v>
      </c>
    </row>
    <row r="990" spans="1:8" ht="16" x14ac:dyDescent="0.2">
      <c r="A990" s="10">
        <v>2193055</v>
      </c>
      <c r="B990" s="5">
        <v>4382055</v>
      </c>
      <c r="C990" s="11" t="s">
        <v>964</v>
      </c>
      <c r="D990" s="7">
        <v>0</v>
      </c>
      <c r="E990" s="7">
        <v>0</v>
      </c>
      <c r="F990" s="7">
        <v>0</v>
      </c>
      <c r="G990" s="8">
        <f t="shared" si="28"/>
        <v>0</v>
      </c>
      <c r="H990" s="9">
        <f t="shared" si="29"/>
        <v>0</v>
      </c>
    </row>
    <row r="991" spans="1:8" ht="16" x14ac:dyDescent="0.2">
      <c r="A991" s="10">
        <v>2193060</v>
      </c>
      <c r="B991" s="5">
        <v>4382060</v>
      </c>
      <c r="C991" s="11" t="s">
        <v>965</v>
      </c>
      <c r="D991" s="7">
        <v>0</v>
      </c>
      <c r="E991" s="7">
        <v>0</v>
      </c>
      <c r="F991" s="7">
        <v>0</v>
      </c>
      <c r="G991" s="8">
        <f t="shared" si="28"/>
        <v>0</v>
      </c>
      <c r="H991" s="9">
        <f t="shared" si="29"/>
        <v>0</v>
      </c>
    </row>
    <row r="992" spans="1:8" ht="16" x14ac:dyDescent="0.2">
      <c r="A992" s="10">
        <v>2193065</v>
      </c>
      <c r="B992" s="5">
        <v>4382065</v>
      </c>
      <c r="C992" s="11" t="s">
        <v>966</v>
      </c>
      <c r="D992" s="7">
        <v>0</v>
      </c>
      <c r="E992" s="7">
        <v>0</v>
      </c>
      <c r="F992" s="7">
        <v>0</v>
      </c>
      <c r="G992" s="8">
        <f t="shared" si="28"/>
        <v>0</v>
      </c>
      <c r="H992" s="9">
        <f t="shared" si="29"/>
        <v>0</v>
      </c>
    </row>
    <row r="993" spans="1:8" ht="16" x14ac:dyDescent="0.2">
      <c r="A993" s="10">
        <v>2193070</v>
      </c>
      <c r="B993" s="5">
        <v>4382070</v>
      </c>
      <c r="C993" s="11" t="s">
        <v>967</v>
      </c>
      <c r="D993" s="7">
        <v>0</v>
      </c>
      <c r="E993" s="7">
        <v>0</v>
      </c>
      <c r="F993" s="7">
        <v>0</v>
      </c>
      <c r="G993" s="8">
        <f t="shared" si="28"/>
        <v>0</v>
      </c>
      <c r="H993" s="9">
        <f t="shared" si="29"/>
        <v>0</v>
      </c>
    </row>
    <row r="994" spans="1:8" ht="16" x14ac:dyDescent="0.2">
      <c r="A994" s="10">
        <v>2193075</v>
      </c>
      <c r="B994" s="5">
        <v>4382075</v>
      </c>
      <c r="C994" s="11" t="s">
        <v>968</v>
      </c>
      <c r="D994" s="7">
        <v>0</v>
      </c>
      <c r="E994" s="7">
        <v>0</v>
      </c>
      <c r="F994" s="7">
        <v>0</v>
      </c>
      <c r="G994" s="8">
        <f t="shared" si="28"/>
        <v>0</v>
      </c>
      <c r="H994" s="9">
        <f t="shared" si="29"/>
        <v>0</v>
      </c>
    </row>
    <row r="995" spans="1:8" ht="16" x14ac:dyDescent="0.2">
      <c r="A995" s="10">
        <v>2193080</v>
      </c>
      <c r="B995" s="5">
        <v>4382080</v>
      </c>
      <c r="C995" s="11" t="s">
        <v>969</v>
      </c>
      <c r="D995" s="7">
        <v>0</v>
      </c>
      <c r="E995" s="7">
        <v>0</v>
      </c>
      <c r="F995" s="7">
        <v>0</v>
      </c>
      <c r="G995" s="8">
        <f t="shared" si="28"/>
        <v>0</v>
      </c>
      <c r="H995" s="9">
        <f t="shared" si="29"/>
        <v>0</v>
      </c>
    </row>
    <row r="996" spans="1:8" ht="16" x14ac:dyDescent="0.2">
      <c r="A996" s="10">
        <v>2193085</v>
      </c>
      <c r="B996" s="5">
        <v>4382085</v>
      </c>
      <c r="C996" s="11" t="s">
        <v>970</v>
      </c>
      <c r="D996" s="7">
        <v>0</v>
      </c>
      <c r="E996" s="7">
        <v>0</v>
      </c>
      <c r="F996" s="7">
        <v>0</v>
      </c>
      <c r="G996" s="8">
        <f t="shared" si="28"/>
        <v>0</v>
      </c>
      <c r="H996" s="9">
        <f t="shared" si="29"/>
        <v>0</v>
      </c>
    </row>
    <row r="997" spans="1:8" ht="16" x14ac:dyDescent="0.2">
      <c r="A997" s="10">
        <v>2193090</v>
      </c>
      <c r="B997" s="5">
        <v>4382090</v>
      </c>
      <c r="C997" s="11" t="s">
        <v>971</v>
      </c>
      <c r="D997" s="7">
        <v>0</v>
      </c>
      <c r="E997" s="7">
        <v>0</v>
      </c>
      <c r="F997" s="7">
        <v>0</v>
      </c>
      <c r="G997" s="8">
        <f t="shared" si="28"/>
        <v>0</v>
      </c>
      <c r="H997" s="9">
        <f t="shared" si="29"/>
        <v>0</v>
      </c>
    </row>
    <row r="998" spans="1:8" ht="16" x14ac:dyDescent="0.2">
      <c r="A998" s="10">
        <v>2193095</v>
      </c>
      <c r="B998" s="5">
        <v>4382095</v>
      </c>
      <c r="C998" s="11" t="s">
        <v>972</v>
      </c>
      <c r="D998" s="7">
        <v>0</v>
      </c>
      <c r="E998" s="7">
        <v>0</v>
      </c>
      <c r="F998" s="7">
        <v>0</v>
      </c>
      <c r="G998" s="8">
        <f t="shared" si="28"/>
        <v>0</v>
      </c>
      <c r="H998" s="9">
        <f t="shared" si="29"/>
        <v>0</v>
      </c>
    </row>
    <row r="999" spans="1:8" ht="16" x14ac:dyDescent="0.2">
      <c r="A999" s="10">
        <v>2193100</v>
      </c>
      <c r="B999" s="5">
        <v>4382100</v>
      </c>
      <c r="C999" s="11" t="s">
        <v>973</v>
      </c>
      <c r="D999" s="7">
        <v>0</v>
      </c>
      <c r="E999" s="7">
        <v>0</v>
      </c>
      <c r="F999" s="7">
        <v>0</v>
      </c>
      <c r="G999" s="8">
        <f t="shared" si="28"/>
        <v>0</v>
      </c>
      <c r="H999" s="9">
        <f t="shared" si="29"/>
        <v>0</v>
      </c>
    </row>
    <row r="1000" spans="1:8" ht="16" x14ac:dyDescent="0.2">
      <c r="A1000" s="10">
        <v>2193105</v>
      </c>
      <c r="B1000" s="5">
        <v>4382105</v>
      </c>
      <c r="C1000" s="11" t="s">
        <v>974</v>
      </c>
      <c r="D1000" s="7">
        <v>0</v>
      </c>
      <c r="E1000" s="7">
        <v>0</v>
      </c>
      <c r="F1000" s="7">
        <v>0</v>
      </c>
      <c r="G1000" s="8">
        <f t="shared" si="28"/>
        <v>0</v>
      </c>
      <c r="H1000" s="9">
        <f t="shared" si="29"/>
        <v>0</v>
      </c>
    </row>
    <row r="1001" spans="1:8" ht="16" x14ac:dyDescent="0.2">
      <c r="A1001" s="10">
        <v>2193110</v>
      </c>
      <c r="B1001" s="5">
        <v>4382110</v>
      </c>
      <c r="C1001" s="11" t="s">
        <v>975</v>
      </c>
      <c r="D1001" s="7">
        <v>0</v>
      </c>
      <c r="E1001" s="7">
        <v>0</v>
      </c>
      <c r="F1001" s="7">
        <v>0</v>
      </c>
      <c r="G1001" s="8">
        <f t="shared" si="28"/>
        <v>0</v>
      </c>
      <c r="H1001" s="9">
        <f t="shared" si="29"/>
        <v>0</v>
      </c>
    </row>
    <row r="1002" spans="1:8" ht="16" x14ac:dyDescent="0.2">
      <c r="A1002" s="10">
        <v>2193115</v>
      </c>
      <c r="B1002" s="5">
        <v>4382115</v>
      </c>
      <c r="C1002" s="11" t="s">
        <v>976</v>
      </c>
      <c r="D1002" s="7">
        <v>0</v>
      </c>
      <c r="E1002" s="7">
        <v>0</v>
      </c>
      <c r="F1002" s="7">
        <v>0</v>
      </c>
      <c r="G1002" s="8">
        <f t="shared" si="28"/>
        <v>0</v>
      </c>
      <c r="H1002" s="9">
        <f t="shared" si="29"/>
        <v>0</v>
      </c>
    </row>
    <row r="1003" spans="1:8" ht="16" x14ac:dyDescent="0.2">
      <c r="A1003" s="10">
        <v>2193120</v>
      </c>
      <c r="B1003" s="5">
        <v>4382120</v>
      </c>
      <c r="C1003" s="11" t="s">
        <v>977</v>
      </c>
      <c r="D1003" s="7">
        <v>0</v>
      </c>
      <c r="E1003" s="7">
        <v>0</v>
      </c>
      <c r="F1003" s="7">
        <v>0</v>
      </c>
      <c r="G1003" s="8">
        <f t="shared" ref="G1003:G1067" si="30">E1003-F1003</f>
        <v>0</v>
      </c>
      <c r="H1003" s="9">
        <f t="shared" ref="H1003:H1067" si="31">D1003+G1003</f>
        <v>0</v>
      </c>
    </row>
    <row r="1004" spans="1:8" ht="16" x14ac:dyDescent="0.2">
      <c r="A1004" s="10">
        <v>2193125</v>
      </c>
      <c r="B1004" s="5">
        <v>4382125</v>
      </c>
      <c r="C1004" s="11" t="s">
        <v>978</v>
      </c>
      <c r="D1004" s="7">
        <v>0</v>
      </c>
      <c r="E1004" s="7">
        <v>0</v>
      </c>
      <c r="F1004" s="7">
        <v>0</v>
      </c>
      <c r="G1004" s="8">
        <f t="shared" si="30"/>
        <v>0</v>
      </c>
      <c r="H1004" s="9">
        <f t="shared" si="31"/>
        <v>0</v>
      </c>
    </row>
    <row r="1005" spans="1:8" ht="16" x14ac:dyDescent="0.2">
      <c r="A1005" s="10">
        <v>2193130</v>
      </c>
      <c r="B1005" s="5">
        <v>4382130</v>
      </c>
      <c r="C1005" s="11" t="s">
        <v>979</v>
      </c>
      <c r="D1005" s="7">
        <v>0</v>
      </c>
      <c r="E1005" s="7">
        <v>0</v>
      </c>
      <c r="F1005" s="7">
        <v>0</v>
      </c>
      <c r="G1005" s="8">
        <f t="shared" si="30"/>
        <v>0</v>
      </c>
      <c r="H1005" s="9">
        <f t="shared" si="31"/>
        <v>0</v>
      </c>
    </row>
    <row r="1006" spans="1:8" ht="16" x14ac:dyDescent="0.2">
      <c r="A1006" s="10">
        <v>2193135</v>
      </c>
      <c r="B1006" s="5">
        <v>4382135</v>
      </c>
      <c r="C1006" s="11" t="s">
        <v>980</v>
      </c>
      <c r="D1006" s="7">
        <v>0</v>
      </c>
      <c r="E1006" s="7">
        <v>0</v>
      </c>
      <c r="F1006" s="7">
        <v>0</v>
      </c>
      <c r="G1006" s="8">
        <f t="shared" si="30"/>
        <v>0</v>
      </c>
      <c r="H1006" s="9">
        <f t="shared" si="31"/>
        <v>0</v>
      </c>
    </row>
    <row r="1007" spans="1:8" ht="16" x14ac:dyDescent="0.2">
      <c r="A1007" s="10">
        <v>2193145</v>
      </c>
      <c r="B1007" s="5">
        <v>4382145</v>
      </c>
      <c r="C1007" s="11" t="s">
        <v>981</v>
      </c>
      <c r="D1007" s="7">
        <v>0</v>
      </c>
      <c r="E1007" s="7">
        <v>0</v>
      </c>
      <c r="F1007" s="7">
        <v>0</v>
      </c>
      <c r="G1007" s="8">
        <f t="shared" si="30"/>
        <v>0</v>
      </c>
      <c r="H1007" s="9">
        <f t="shared" si="31"/>
        <v>0</v>
      </c>
    </row>
    <row r="1008" spans="1:8" ht="16" x14ac:dyDescent="0.2">
      <c r="A1008" s="10">
        <v>2193150</v>
      </c>
      <c r="B1008" s="5">
        <v>4382150</v>
      </c>
      <c r="C1008" s="11" t="s">
        <v>982</v>
      </c>
      <c r="D1008" s="7">
        <v>0</v>
      </c>
      <c r="E1008" s="7">
        <v>0</v>
      </c>
      <c r="F1008" s="7">
        <v>0</v>
      </c>
      <c r="G1008" s="8">
        <f t="shared" si="30"/>
        <v>0</v>
      </c>
      <c r="H1008" s="9">
        <f t="shared" si="31"/>
        <v>0</v>
      </c>
    </row>
    <row r="1009" spans="1:8" ht="16" x14ac:dyDescent="0.2">
      <c r="A1009" s="10">
        <v>2193155</v>
      </c>
      <c r="B1009" s="5">
        <v>4382155</v>
      </c>
      <c r="C1009" s="11" t="s">
        <v>983</v>
      </c>
      <c r="D1009" s="7">
        <v>0</v>
      </c>
      <c r="E1009" s="7">
        <v>0</v>
      </c>
      <c r="F1009" s="7">
        <v>0</v>
      </c>
      <c r="G1009" s="8">
        <f t="shared" si="30"/>
        <v>0</v>
      </c>
      <c r="H1009" s="9">
        <f t="shared" si="31"/>
        <v>0</v>
      </c>
    </row>
    <row r="1010" spans="1:8" ht="16" x14ac:dyDescent="0.2">
      <c r="A1010" s="10">
        <v>2193160</v>
      </c>
      <c r="B1010" s="5">
        <v>4382160</v>
      </c>
      <c r="C1010" s="11" t="s">
        <v>984</v>
      </c>
      <c r="D1010" s="7">
        <v>0</v>
      </c>
      <c r="E1010" s="7">
        <v>0</v>
      </c>
      <c r="F1010" s="7">
        <v>0</v>
      </c>
      <c r="G1010" s="8">
        <f t="shared" si="30"/>
        <v>0</v>
      </c>
      <c r="H1010" s="9">
        <f t="shared" si="31"/>
        <v>0</v>
      </c>
    </row>
    <row r="1011" spans="1:8" ht="16" x14ac:dyDescent="0.2">
      <c r="A1011" s="10">
        <v>2193165</v>
      </c>
      <c r="B1011" s="5">
        <v>4382165</v>
      </c>
      <c r="C1011" s="11" t="s">
        <v>985</v>
      </c>
      <c r="D1011" s="7">
        <v>0</v>
      </c>
      <c r="E1011" s="7">
        <v>0</v>
      </c>
      <c r="F1011" s="7">
        <v>0</v>
      </c>
      <c r="G1011" s="8">
        <f t="shared" si="30"/>
        <v>0</v>
      </c>
      <c r="H1011" s="9">
        <f t="shared" si="31"/>
        <v>0</v>
      </c>
    </row>
    <row r="1012" spans="1:8" ht="16" x14ac:dyDescent="0.2">
      <c r="A1012" s="10">
        <v>2193170</v>
      </c>
      <c r="B1012" s="5">
        <v>4382170</v>
      </c>
      <c r="C1012" s="11" t="s">
        <v>986</v>
      </c>
      <c r="D1012" s="7">
        <v>0</v>
      </c>
      <c r="E1012" s="7">
        <v>0</v>
      </c>
      <c r="F1012" s="7">
        <v>0</v>
      </c>
      <c r="G1012" s="8">
        <f t="shared" si="30"/>
        <v>0</v>
      </c>
      <c r="H1012" s="9">
        <f t="shared" si="31"/>
        <v>0</v>
      </c>
    </row>
    <row r="1013" spans="1:8" ht="16" x14ac:dyDescent="0.2">
      <c r="A1013" s="10">
        <v>2193175</v>
      </c>
      <c r="B1013" s="5">
        <v>4382175</v>
      </c>
      <c r="C1013" s="11" t="s">
        <v>987</v>
      </c>
      <c r="D1013" s="7">
        <v>0</v>
      </c>
      <c r="E1013" s="7">
        <v>0</v>
      </c>
      <c r="F1013" s="7">
        <v>0</v>
      </c>
      <c r="G1013" s="8">
        <f t="shared" si="30"/>
        <v>0</v>
      </c>
      <c r="H1013" s="9">
        <f t="shared" si="31"/>
        <v>0</v>
      </c>
    </row>
    <row r="1014" spans="1:8" ht="16" x14ac:dyDescent="0.2">
      <c r="A1014" s="10">
        <v>2193180</v>
      </c>
      <c r="B1014" s="5">
        <v>4382180</v>
      </c>
      <c r="C1014" s="11" t="s">
        <v>988</v>
      </c>
      <c r="D1014" s="7">
        <v>0</v>
      </c>
      <c r="E1014" s="7">
        <v>0</v>
      </c>
      <c r="F1014" s="7">
        <v>0</v>
      </c>
      <c r="G1014" s="8">
        <f t="shared" si="30"/>
        <v>0</v>
      </c>
      <c r="H1014" s="9">
        <f t="shared" si="31"/>
        <v>0</v>
      </c>
    </row>
    <row r="1015" spans="1:8" ht="16" x14ac:dyDescent="0.2">
      <c r="A1015" s="10">
        <v>2193185</v>
      </c>
      <c r="B1015" s="5">
        <v>4382185</v>
      </c>
      <c r="C1015" s="11" t="s">
        <v>989</v>
      </c>
      <c r="D1015" s="7">
        <v>0</v>
      </c>
      <c r="E1015" s="7">
        <v>0</v>
      </c>
      <c r="F1015" s="7">
        <v>0</v>
      </c>
      <c r="G1015" s="8">
        <f t="shared" si="30"/>
        <v>0</v>
      </c>
      <c r="H1015" s="9">
        <f t="shared" si="31"/>
        <v>0</v>
      </c>
    </row>
    <row r="1016" spans="1:8" ht="16" x14ac:dyDescent="0.2">
      <c r="A1016" s="10">
        <v>2193190</v>
      </c>
      <c r="B1016" s="5">
        <v>4382190</v>
      </c>
      <c r="C1016" s="11" t="s">
        <v>990</v>
      </c>
      <c r="D1016" s="7">
        <v>0</v>
      </c>
      <c r="E1016" s="7">
        <v>0</v>
      </c>
      <c r="F1016" s="7">
        <v>0</v>
      </c>
      <c r="G1016" s="8">
        <f t="shared" si="30"/>
        <v>0</v>
      </c>
      <c r="H1016" s="9">
        <f t="shared" si="31"/>
        <v>0</v>
      </c>
    </row>
    <row r="1017" spans="1:8" ht="16" x14ac:dyDescent="0.2">
      <c r="A1017" s="10">
        <v>2193195</v>
      </c>
      <c r="B1017" s="5">
        <v>4382195</v>
      </c>
      <c r="C1017" s="11" t="s">
        <v>991</v>
      </c>
      <c r="D1017" s="7">
        <v>0</v>
      </c>
      <c r="E1017" s="7">
        <v>0</v>
      </c>
      <c r="F1017" s="7">
        <v>0</v>
      </c>
      <c r="G1017" s="8">
        <f t="shared" si="30"/>
        <v>0</v>
      </c>
      <c r="H1017" s="9">
        <f t="shared" si="31"/>
        <v>0</v>
      </c>
    </row>
    <row r="1018" spans="1:8" ht="16" x14ac:dyDescent="0.2">
      <c r="A1018" s="10">
        <v>2193200</v>
      </c>
      <c r="B1018" s="5">
        <v>4382200</v>
      </c>
      <c r="C1018" s="11" t="s">
        <v>992</v>
      </c>
      <c r="D1018" s="7">
        <v>0</v>
      </c>
      <c r="E1018" s="7">
        <v>0</v>
      </c>
      <c r="F1018" s="7">
        <v>0</v>
      </c>
      <c r="G1018" s="8">
        <f t="shared" si="30"/>
        <v>0</v>
      </c>
      <c r="H1018" s="9">
        <f t="shared" si="31"/>
        <v>0</v>
      </c>
    </row>
    <row r="1019" spans="1:8" ht="16" x14ac:dyDescent="0.2">
      <c r="A1019" s="10">
        <v>2193205</v>
      </c>
      <c r="B1019" s="5">
        <v>4382205</v>
      </c>
      <c r="C1019" s="11" t="s">
        <v>993</v>
      </c>
      <c r="D1019" s="7">
        <v>0</v>
      </c>
      <c r="E1019" s="7">
        <v>0</v>
      </c>
      <c r="F1019" s="7">
        <v>0</v>
      </c>
      <c r="G1019" s="8">
        <f t="shared" si="30"/>
        <v>0</v>
      </c>
      <c r="H1019" s="9">
        <f t="shared" si="31"/>
        <v>0</v>
      </c>
    </row>
    <row r="1020" spans="1:8" ht="16" x14ac:dyDescent="0.2">
      <c r="A1020" s="10">
        <v>2193210</v>
      </c>
      <c r="B1020" s="5">
        <v>4382210</v>
      </c>
      <c r="C1020" s="11" t="s">
        <v>994</v>
      </c>
      <c r="D1020" s="7">
        <v>0</v>
      </c>
      <c r="E1020" s="7">
        <v>0</v>
      </c>
      <c r="F1020" s="7">
        <v>0</v>
      </c>
      <c r="G1020" s="8">
        <f t="shared" si="30"/>
        <v>0</v>
      </c>
      <c r="H1020" s="9">
        <f t="shared" si="31"/>
        <v>0</v>
      </c>
    </row>
    <row r="1021" spans="1:8" ht="16" x14ac:dyDescent="0.2">
      <c r="A1021" s="10">
        <v>2193215</v>
      </c>
      <c r="B1021" s="5">
        <v>4382215</v>
      </c>
      <c r="C1021" s="11" t="s">
        <v>995</v>
      </c>
      <c r="D1021" s="7">
        <v>0</v>
      </c>
      <c r="E1021" s="7">
        <v>0</v>
      </c>
      <c r="F1021" s="7">
        <v>0</v>
      </c>
      <c r="G1021" s="8">
        <f t="shared" si="30"/>
        <v>0</v>
      </c>
      <c r="H1021" s="9">
        <f t="shared" si="31"/>
        <v>0</v>
      </c>
    </row>
    <row r="1022" spans="1:8" ht="16" x14ac:dyDescent="0.2">
      <c r="A1022" s="10">
        <v>2193220</v>
      </c>
      <c r="B1022" s="5">
        <v>4382220</v>
      </c>
      <c r="C1022" s="11" t="s">
        <v>996</v>
      </c>
      <c r="D1022" s="7">
        <v>0</v>
      </c>
      <c r="E1022" s="7">
        <v>0</v>
      </c>
      <c r="F1022" s="7">
        <v>0</v>
      </c>
      <c r="G1022" s="8">
        <f t="shared" si="30"/>
        <v>0</v>
      </c>
      <c r="H1022" s="9">
        <f t="shared" si="31"/>
        <v>0</v>
      </c>
    </row>
    <row r="1023" spans="1:8" ht="16" x14ac:dyDescent="0.2">
      <c r="A1023" s="10">
        <v>2193225</v>
      </c>
      <c r="B1023" s="5">
        <v>4382225</v>
      </c>
      <c r="C1023" s="11" t="s">
        <v>997</v>
      </c>
      <c r="D1023" s="7">
        <v>0</v>
      </c>
      <c r="E1023" s="7">
        <v>0</v>
      </c>
      <c r="F1023" s="7">
        <v>0</v>
      </c>
      <c r="G1023" s="8">
        <f t="shared" si="30"/>
        <v>0</v>
      </c>
      <c r="H1023" s="9">
        <f t="shared" si="31"/>
        <v>0</v>
      </c>
    </row>
    <row r="1024" spans="1:8" ht="16" x14ac:dyDescent="0.2">
      <c r="A1024" s="10">
        <v>2193230</v>
      </c>
      <c r="B1024" s="5">
        <v>4382230</v>
      </c>
      <c r="C1024" s="11" t="s">
        <v>998</v>
      </c>
      <c r="D1024" s="7">
        <v>0</v>
      </c>
      <c r="E1024" s="7">
        <v>0</v>
      </c>
      <c r="F1024" s="7">
        <v>0</v>
      </c>
      <c r="G1024" s="8">
        <f t="shared" si="30"/>
        <v>0</v>
      </c>
      <c r="H1024" s="9">
        <f t="shared" si="31"/>
        <v>0</v>
      </c>
    </row>
    <row r="1025" spans="1:8" ht="16" x14ac:dyDescent="0.2">
      <c r="A1025" s="10">
        <v>2193235</v>
      </c>
      <c r="B1025" s="5">
        <v>4382235</v>
      </c>
      <c r="C1025" s="11" t="s">
        <v>999</v>
      </c>
      <c r="D1025" s="7">
        <v>0</v>
      </c>
      <c r="E1025" s="7">
        <v>0</v>
      </c>
      <c r="F1025" s="7">
        <v>0</v>
      </c>
      <c r="G1025" s="8">
        <f t="shared" si="30"/>
        <v>0</v>
      </c>
      <c r="H1025" s="9">
        <f t="shared" si="31"/>
        <v>0</v>
      </c>
    </row>
    <row r="1026" spans="1:8" ht="16" x14ac:dyDescent="0.2">
      <c r="A1026" s="10">
        <v>2193240</v>
      </c>
      <c r="B1026" s="5">
        <v>4382240</v>
      </c>
      <c r="C1026" s="11" t="s">
        <v>1000</v>
      </c>
      <c r="D1026" s="7">
        <v>0</v>
      </c>
      <c r="E1026" s="7">
        <v>0</v>
      </c>
      <c r="F1026" s="7">
        <v>0</v>
      </c>
      <c r="G1026" s="8">
        <f t="shared" si="30"/>
        <v>0</v>
      </c>
      <c r="H1026" s="9">
        <f t="shared" si="31"/>
        <v>0</v>
      </c>
    </row>
    <row r="1027" spans="1:8" ht="16" x14ac:dyDescent="0.2">
      <c r="A1027" s="10">
        <v>2193241</v>
      </c>
      <c r="B1027" s="5">
        <v>4382241</v>
      </c>
      <c r="C1027" s="11" t="s">
        <v>1001</v>
      </c>
      <c r="D1027" s="7">
        <v>0</v>
      </c>
      <c r="E1027" s="7">
        <v>0</v>
      </c>
      <c r="F1027" s="7">
        <v>0</v>
      </c>
      <c r="G1027" s="8">
        <f t="shared" si="30"/>
        <v>0</v>
      </c>
      <c r="H1027" s="9">
        <f t="shared" si="31"/>
        <v>0</v>
      </c>
    </row>
    <row r="1028" spans="1:8" ht="16" x14ac:dyDescent="0.2">
      <c r="A1028" s="10">
        <v>2193242</v>
      </c>
      <c r="B1028" s="5">
        <v>4382242</v>
      </c>
      <c r="C1028" s="11" t="s">
        <v>1002</v>
      </c>
      <c r="D1028" s="7">
        <v>0</v>
      </c>
      <c r="E1028" s="7">
        <v>0</v>
      </c>
      <c r="F1028" s="7">
        <v>0</v>
      </c>
      <c r="G1028" s="8">
        <f t="shared" si="30"/>
        <v>0</v>
      </c>
      <c r="H1028" s="9">
        <f t="shared" si="31"/>
        <v>0</v>
      </c>
    </row>
    <row r="1029" spans="1:8" ht="16" x14ac:dyDescent="0.2">
      <c r="A1029" s="10">
        <v>2200200</v>
      </c>
      <c r="B1029" s="5">
        <v>4360600</v>
      </c>
      <c r="C1029" s="11" t="s">
        <v>1003</v>
      </c>
      <c r="D1029" s="7">
        <v>-34595.520000000004</v>
      </c>
      <c r="E1029" s="7">
        <v>0</v>
      </c>
      <c r="F1029" s="7">
        <v>0</v>
      </c>
      <c r="G1029" s="8">
        <f t="shared" si="30"/>
        <v>0</v>
      </c>
      <c r="H1029" s="9">
        <f t="shared" si="31"/>
        <v>-34595.520000000004</v>
      </c>
    </row>
    <row r="1030" spans="1:8" ht="16" x14ac:dyDescent="0.2">
      <c r="A1030" s="10">
        <v>2200300</v>
      </c>
      <c r="B1030" s="5">
        <v>4360700</v>
      </c>
      <c r="C1030" s="11" t="s">
        <v>1003</v>
      </c>
      <c r="D1030" s="7">
        <v>-2263</v>
      </c>
      <c r="E1030" s="7">
        <v>0</v>
      </c>
      <c r="F1030" s="7">
        <v>5000</v>
      </c>
      <c r="G1030" s="8">
        <f t="shared" si="30"/>
        <v>-5000</v>
      </c>
      <c r="H1030" s="9">
        <f t="shared" si="31"/>
        <v>-7263</v>
      </c>
    </row>
    <row r="1031" spans="1:8" ht="16" x14ac:dyDescent="0.2">
      <c r="A1031" s="10">
        <v>2210100</v>
      </c>
      <c r="B1031" s="5">
        <v>4363100</v>
      </c>
      <c r="C1031" s="11" t="s">
        <v>1004</v>
      </c>
      <c r="D1031" s="7">
        <v>202700</v>
      </c>
      <c r="E1031" s="7">
        <v>511000</v>
      </c>
      <c r="F1031" s="7">
        <v>570300</v>
      </c>
      <c r="G1031" s="8">
        <f t="shared" si="30"/>
        <v>-59300</v>
      </c>
      <c r="H1031" s="9">
        <f t="shared" si="31"/>
        <v>143400</v>
      </c>
    </row>
    <row r="1032" spans="1:8" ht="16" x14ac:dyDescent="0.2">
      <c r="A1032" s="10">
        <v>2210110</v>
      </c>
      <c r="B1032" s="5">
        <v>4363110</v>
      </c>
      <c r="C1032" s="11" t="s">
        <v>1005</v>
      </c>
      <c r="D1032" s="7">
        <v>54700</v>
      </c>
      <c r="E1032" s="7">
        <v>141400</v>
      </c>
      <c r="F1032" s="7">
        <v>145000</v>
      </c>
      <c r="G1032" s="8">
        <f t="shared" si="30"/>
        <v>-3600</v>
      </c>
      <c r="H1032" s="9">
        <f t="shared" si="31"/>
        <v>51100</v>
      </c>
    </row>
    <row r="1033" spans="1:8" ht="16" x14ac:dyDescent="0.2">
      <c r="A1033" s="10">
        <v>2210120</v>
      </c>
      <c r="B1033" s="5">
        <v>4363120</v>
      </c>
      <c r="C1033" s="11" t="s">
        <v>1006</v>
      </c>
      <c r="D1033" s="7">
        <v>26900</v>
      </c>
      <c r="E1033" s="7">
        <v>77600</v>
      </c>
      <c r="F1033" s="7">
        <v>79900</v>
      </c>
      <c r="G1033" s="8">
        <f t="shared" si="30"/>
        <v>-2300</v>
      </c>
      <c r="H1033" s="9">
        <f t="shared" si="31"/>
        <v>24600</v>
      </c>
    </row>
    <row r="1034" spans="1:8" ht="16" x14ac:dyDescent="0.2">
      <c r="A1034" s="10">
        <v>2210130</v>
      </c>
      <c r="B1034" s="5">
        <v>4363130</v>
      </c>
      <c r="C1034" s="11" t="s">
        <v>1007</v>
      </c>
      <c r="D1034" s="7">
        <v>75500</v>
      </c>
      <c r="E1034" s="7">
        <v>10900</v>
      </c>
      <c r="F1034" s="7">
        <v>0</v>
      </c>
      <c r="G1034" s="8">
        <f t="shared" si="30"/>
        <v>10900</v>
      </c>
      <c r="H1034" s="9">
        <f t="shared" si="31"/>
        <v>86400</v>
      </c>
    </row>
    <row r="1035" spans="1:8" ht="16" x14ac:dyDescent="0.2">
      <c r="A1035" s="10">
        <v>2210140</v>
      </c>
      <c r="B1035" s="5">
        <v>4363140</v>
      </c>
      <c r="C1035" s="11" t="s">
        <v>1008</v>
      </c>
      <c r="D1035" s="7">
        <v>108200</v>
      </c>
      <c r="E1035" s="7">
        <v>91500</v>
      </c>
      <c r="F1035" s="7">
        <v>88300</v>
      </c>
      <c r="G1035" s="8">
        <f t="shared" si="30"/>
        <v>3200</v>
      </c>
      <c r="H1035" s="9">
        <f t="shared" si="31"/>
        <v>111400</v>
      </c>
    </row>
    <row r="1036" spans="1:8" ht="16" x14ac:dyDescent="0.2">
      <c r="A1036" s="10">
        <v>2210150</v>
      </c>
      <c r="B1036" s="5">
        <v>4363150</v>
      </c>
      <c r="C1036" s="11" t="s">
        <v>1009</v>
      </c>
      <c r="D1036" s="7">
        <v>-19800</v>
      </c>
      <c r="E1036" s="7">
        <v>284600</v>
      </c>
      <c r="F1036" s="7">
        <v>282400</v>
      </c>
      <c r="G1036" s="8">
        <f t="shared" si="30"/>
        <v>2200</v>
      </c>
      <c r="H1036" s="9">
        <f t="shared" si="31"/>
        <v>-17600</v>
      </c>
    </row>
    <row r="1037" spans="1:8" ht="16" x14ac:dyDescent="0.2">
      <c r="A1037" s="10">
        <v>2210160</v>
      </c>
      <c r="B1037" s="5">
        <v>4363160</v>
      </c>
      <c r="C1037" s="11" t="s">
        <v>1010</v>
      </c>
      <c r="D1037" s="7">
        <v>-146000</v>
      </c>
      <c r="E1037" s="7">
        <v>318100</v>
      </c>
      <c r="F1037" s="7">
        <v>320600</v>
      </c>
      <c r="G1037" s="8">
        <f t="shared" si="30"/>
        <v>-2500</v>
      </c>
      <c r="H1037" s="9">
        <f t="shared" si="31"/>
        <v>-148500</v>
      </c>
    </row>
    <row r="1038" spans="1:8" ht="16" x14ac:dyDescent="0.2">
      <c r="A1038" s="10">
        <v>2210170</v>
      </c>
      <c r="B1038" s="5">
        <v>4363170</v>
      </c>
      <c r="C1038" s="11" t="s">
        <v>1011</v>
      </c>
      <c r="D1038" s="7">
        <v>2700</v>
      </c>
      <c r="E1038" s="7">
        <v>53800</v>
      </c>
      <c r="F1038" s="7">
        <v>54300</v>
      </c>
      <c r="G1038" s="8">
        <f t="shared" si="30"/>
        <v>-500</v>
      </c>
      <c r="H1038" s="9">
        <f t="shared" si="31"/>
        <v>2200</v>
      </c>
    </row>
    <row r="1039" spans="1:8" ht="16" x14ac:dyDescent="0.2">
      <c r="A1039" s="10">
        <v>2210180</v>
      </c>
      <c r="B1039" s="5">
        <v>4363180</v>
      </c>
      <c r="C1039" s="11" t="s">
        <v>1012</v>
      </c>
      <c r="D1039" s="7">
        <v>-18100</v>
      </c>
      <c r="E1039" s="7">
        <v>193100</v>
      </c>
      <c r="F1039" s="7">
        <v>196700</v>
      </c>
      <c r="G1039" s="8">
        <f t="shared" si="30"/>
        <v>-3600</v>
      </c>
      <c r="H1039" s="9">
        <f t="shared" si="31"/>
        <v>-21700</v>
      </c>
    </row>
    <row r="1040" spans="1:8" ht="16" x14ac:dyDescent="0.2">
      <c r="A1040" s="10">
        <v>2210185</v>
      </c>
      <c r="B1040" s="5">
        <v>4363185</v>
      </c>
      <c r="C1040" s="11" t="s">
        <v>1013</v>
      </c>
      <c r="D1040" s="7">
        <v>49900</v>
      </c>
      <c r="E1040" s="7">
        <v>76800</v>
      </c>
      <c r="F1040" s="7">
        <v>0</v>
      </c>
      <c r="G1040" s="8">
        <f t="shared" si="30"/>
        <v>76800</v>
      </c>
      <c r="H1040" s="9">
        <f t="shared" si="31"/>
        <v>126700</v>
      </c>
    </row>
    <row r="1041" spans="1:8" ht="16" x14ac:dyDescent="0.2">
      <c r="A1041" s="10">
        <v>2210190</v>
      </c>
      <c r="B1041" s="5">
        <v>4363190</v>
      </c>
      <c r="C1041" s="11" t="s">
        <v>1014</v>
      </c>
      <c r="D1041" s="7">
        <v>0</v>
      </c>
      <c r="E1041" s="7">
        <v>24000</v>
      </c>
      <c r="F1041" s="7">
        <v>39500</v>
      </c>
      <c r="G1041" s="8">
        <f t="shared" si="30"/>
        <v>-15500</v>
      </c>
      <c r="H1041" s="9">
        <f t="shared" si="31"/>
        <v>-15500</v>
      </c>
    </row>
    <row r="1042" spans="1:8" ht="16" x14ac:dyDescent="0.2">
      <c r="A1042" s="10">
        <v>2210300</v>
      </c>
      <c r="B1042" s="5">
        <v>4360800</v>
      </c>
      <c r="C1042" s="11" t="s">
        <v>1015</v>
      </c>
      <c r="D1042" s="7">
        <v>-27163799.480000012</v>
      </c>
      <c r="E1042" s="7">
        <v>254221395.84999999</v>
      </c>
      <c r="F1042" s="7">
        <v>199081531.99000001</v>
      </c>
      <c r="G1042" s="8">
        <f t="shared" si="30"/>
        <v>55139863.859999985</v>
      </c>
      <c r="H1042" s="9">
        <f t="shared" si="31"/>
        <v>27976064.379999973</v>
      </c>
    </row>
    <row r="1043" spans="1:8" ht="16" x14ac:dyDescent="0.2">
      <c r="A1043" s="10">
        <v>2210400</v>
      </c>
      <c r="B1043" s="5">
        <v>4360900</v>
      </c>
      <c r="C1043" s="11" t="s">
        <v>1016</v>
      </c>
      <c r="D1043" s="7">
        <v>219222.75999999978</v>
      </c>
      <c r="E1043" s="7">
        <v>3089910</v>
      </c>
      <c r="F1043" s="7">
        <v>3186225</v>
      </c>
      <c r="G1043" s="8">
        <f t="shared" si="30"/>
        <v>-96315</v>
      </c>
      <c r="H1043" s="9">
        <f t="shared" si="31"/>
        <v>122907.75999999978</v>
      </c>
    </row>
    <row r="1044" spans="1:8" ht="16" x14ac:dyDescent="0.2">
      <c r="A1044" s="10">
        <v>2210410</v>
      </c>
      <c r="B1044" s="5">
        <v>4361000</v>
      </c>
      <c r="C1044" s="11" t="s">
        <v>1017</v>
      </c>
      <c r="D1044" s="7">
        <v>0</v>
      </c>
      <c r="E1044" s="7">
        <v>0</v>
      </c>
      <c r="F1044" s="7">
        <v>0</v>
      </c>
      <c r="G1044" s="8">
        <f t="shared" si="30"/>
        <v>0</v>
      </c>
      <c r="H1044" s="9">
        <f t="shared" si="31"/>
        <v>0</v>
      </c>
    </row>
    <row r="1045" spans="1:8" ht="16" x14ac:dyDescent="0.2">
      <c r="A1045" s="10">
        <v>2210420</v>
      </c>
      <c r="B1045" s="5">
        <v>4361100</v>
      </c>
      <c r="C1045" s="11" t="s">
        <v>578</v>
      </c>
      <c r="D1045" s="7">
        <v>0</v>
      </c>
      <c r="E1045" s="7">
        <v>0</v>
      </c>
      <c r="F1045" s="7">
        <v>0</v>
      </c>
      <c r="G1045" s="8">
        <f t="shared" si="30"/>
        <v>0</v>
      </c>
      <c r="H1045" s="9">
        <f t="shared" si="31"/>
        <v>0</v>
      </c>
    </row>
    <row r="1046" spans="1:8" ht="16" x14ac:dyDescent="0.2">
      <c r="A1046" s="10">
        <v>2210430</v>
      </c>
      <c r="B1046" s="5">
        <v>4361200</v>
      </c>
      <c r="C1046" s="11" t="s">
        <v>1018</v>
      </c>
      <c r="D1046" s="7">
        <v>0</v>
      </c>
      <c r="E1046" s="7">
        <v>0</v>
      </c>
      <c r="F1046" s="7">
        <v>0</v>
      </c>
      <c r="G1046" s="8">
        <f t="shared" si="30"/>
        <v>0</v>
      </c>
      <c r="H1046" s="9">
        <f t="shared" si="31"/>
        <v>0</v>
      </c>
    </row>
    <row r="1047" spans="1:8" ht="16" x14ac:dyDescent="0.2">
      <c r="A1047" s="10">
        <v>2210440</v>
      </c>
      <c r="B1047" s="5">
        <v>4361300</v>
      </c>
      <c r="C1047" s="11" t="s">
        <v>1019</v>
      </c>
      <c r="D1047" s="7">
        <v>0</v>
      </c>
      <c r="E1047" s="7">
        <v>0</v>
      </c>
      <c r="F1047" s="7">
        <v>0</v>
      </c>
      <c r="G1047" s="8">
        <f t="shared" si="30"/>
        <v>0</v>
      </c>
      <c r="H1047" s="9">
        <f t="shared" si="31"/>
        <v>0</v>
      </c>
    </row>
    <row r="1048" spans="1:8" ht="16" x14ac:dyDescent="0.2">
      <c r="A1048" s="10">
        <v>2210450</v>
      </c>
      <c r="B1048" s="5">
        <v>4361400</v>
      </c>
      <c r="C1048" s="11" t="s">
        <v>1020</v>
      </c>
      <c r="D1048" s="7">
        <v>1861599</v>
      </c>
      <c r="E1048" s="7">
        <v>261450</v>
      </c>
      <c r="F1048" s="7">
        <v>261450</v>
      </c>
      <c r="G1048" s="8">
        <f t="shared" si="30"/>
        <v>0</v>
      </c>
      <c r="H1048" s="9">
        <f t="shared" si="31"/>
        <v>1861599</v>
      </c>
    </row>
    <row r="1049" spans="1:8" ht="16" x14ac:dyDescent="0.2">
      <c r="A1049" s="10">
        <v>2210455</v>
      </c>
      <c r="B1049" s="5">
        <v>4361455</v>
      </c>
      <c r="C1049" s="11" t="s">
        <v>1021</v>
      </c>
      <c r="D1049" s="7">
        <v>0</v>
      </c>
      <c r="E1049" s="7">
        <v>0</v>
      </c>
      <c r="F1049" s="7">
        <v>0</v>
      </c>
      <c r="G1049" s="8">
        <f t="shared" si="30"/>
        <v>0</v>
      </c>
      <c r="H1049" s="9">
        <f t="shared" si="31"/>
        <v>0</v>
      </c>
    </row>
    <row r="1050" spans="1:8" ht="16" x14ac:dyDescent="0.2">
      <c r="A1050" s="10">
        <v>2210456</v>
      </c>
      <c r="B1050" s="5">
        <v>4361456</v>
      </c>
      <c r="C1050" s="11" t="s">
        <v>1022</v>
      </c>
      <c r="D1050" s="7">
        <v>-25144</v>
      </c>
      <c r="E1050" s="7">
        <v>300915</v>
      </c>
      <c r="F1050" s="7">
        <v>330150</v>
      </c>
      <c r="G1050" s="8">
        <f t="shared" si="30"/>
        <v>-29235</v>
      </c>
      <c r="H1050" s="9">
        <f t="shared" si="31"/>
        <v>-54379</v>
      </c>
    </row>
    <row r="1051" spans="1:8" ht="16" x14ac:dyDescent="0.2">
      <c r="A1051" s="10">
        <v>2210457</v>
      </c>
      <c r="B1051" s="5">
        <v>4361457</v>
      </c>
      <c r="C1051" s="11" t="s">
        <v>1023</v>
      </c>
      <c r="D1051" s="7">
        <v>-339925</v>
      </c>
      <c r="E1051" s="7">
        <v>0</v>
      </c>
      <c r="F1051" s="7">
        <v>0</v>
      </c>
      <c r="G1051" s="8">
        <f t="shared" si="30"/>
        <v>0</v>
      </c>
      <c r="H1051" s="9">
        <f t="shared" si="31"/>
        <v>-339925</v>
      </c>
    </row>
    <row r="1052" spans="1:8" ht="16" x14ac:dyDescent="0.2">
      <c r="A1052" s="10">
        <v>2210460</v>
      </c>
      <c r="B1052" s="5">
        <v>4361500</v>
      </c>
      <c r="C1052" s="11" t="s">
        <v>1024</v>
      </c>
      <c r="D1052" s="7">
        <v>0</v>
      </c>
      <c r="E1052" s="7">
        <v>0</v>
      </c>
      <c r="F1052" s="7">
        <v>0</v>
      </c>
      <c r="G1052" s="8">
        <f t="shared" si="30"/>
        <v>0</v>
      </c>
      <c r="H1052" s="9">
        <f t="shared" si="31"/>
        <v>0</v>
      </c>
    </row>
    <row r="1053" spans="1:8" ht="16" x14ac:dyDescent="0.2">
      <c r="A1053" s="10">
        <v>2210461</v>
      </c>
      <c r="B1053" s="5">
        <v>4361600</v>
      </c>
      <c r="C1053" s="11" t="s">
        <v>1025</v>
      </c>
      <c r="D1053" s="7">
        <v>-15000</v>
      </c>
      <c r="E1053" s="7">
        <v>535000</v>
      </c>
      <c r="F1053" s="7">
        <v>0</v>
      </c>
      <c r="G1053" s="8">
        <f t="shared" si="30"/>
        <v>535000</v>
      </c>
      <c r="H1053" s="9">
        <f t="shared" si="31"/>
        <v>520000</v>
      </c>
    </row>
    <row r="1054" spans="1:8" ht="16" x14ac:dyDescent="0.2">
      <c r="A1054" s="10">
        <v>2210462</v>
      </c>
      <c r="B1054" s="5">
        <v>4361700</v>
      </c>
      <c r="C1054" s="11" t="s">
        <v>796</v>
      </c>
      <c r="D1054" s="7">
        <v>-24563</v>
      </c>
      <c r="E1054" s="7">
        <v>0</v>
      </c>
      <c r="F1054" s="7">
        <v>0</v>
      </c>
      <c r="G1054" s="8">
        <f t="shared" si="30"/>
        <v>0</v>
      </c>
      <c r="H1054" s="9">
        <f t="shared" si="31"/>
        <v>-24563</v>
      </c>
    </row>
    <row r="1055" spans="1:8" ht="16" x14ac:dyDescent="0.2">
      <c r="A1055" s="10">
        <v>2210463</v>
      </c>
      <c r="B1055" s="5">
        <v>4361130</v>
      </c>
      <c r="C1055" s="11" t="s">
        <v>1026</v>
      </c>
      <c r="D1055" s="7">
        <v>37110</v>
      </c>
      <c r="E1055" s="7">
        <v>0</v>
      </c>
      <c r="F1055" s="7">
        <v>0</v>
      </c>
      <c r="G1055" s="8">
        <f t="shared" si="30"/>
        <v>0</v>
      </c>
      <c r="H1055" s="9">
        <f t="shared" si="31"/>
        <v>37110</v>
      </c>
    </row>
    <row r="1056" spans="1:8" ht="16" x14ac:dyDescent="0.2">
      <c r="A1056" s="10">
        <v>2210475</v>
      </c>
      <c r="B1056" s="5">
        <v>4361800</v>
      </c>
      <c r="C1056" s="11" t="s">
        <v>1027</v>
      </c>
      <c r="D1056" s="7">
        <v>-2890594.25</v>
      </c>
      <c r="E1056" s="7">
        <v>7571193</v>
      </c>
      <c r="F1056" s="7">
        <v>7211032</v>
      </c>
      <c r="G1056" s="8">
        <f t="shared" si="30"/>
        <v>360161</v>
      </c>
      <c r="H1056" s="9">
        <f t="shared" si="31"/>
        <v>-2530433.25</v>
      </c>
    </row>
    <row r="1057" spans="1:8" ht="16" x14ac:dyDescent="0.2">
      <c r="A1057" s="10">
        <v>2210500</v>
      </c>
      <c r="B1057" s="5">
        <v>4361110</v>
      </c>
      <c r="C1057" s="11" t="s">
        <v>1028</v>
      </c>
      <c r="D1057" s="7">
        <v>2831458</v>
      </c>
      <c r="E1057" s="7">
        <v>22871904</v>
      </c>
      <c r="F1057" s="7">
        <v>20643221</v>
      </c>
      <c r="G1057" s="8">
        <f t="shared" si="30"/>
        <v>2228683</v>
      </c>
      <c r="H1057" s="9">
        <f t="shared" si="31"/>
        <v>5060141</v>
      </c>
    </row>
    <row r="1058" spans="1:8" ht="16" x14ac:dyDescent="0.2">
      <c r="A1058" s="10">
        <v>2210600</v>
      </c>
      <c r="B1058" s="5">
        <v>4361120</v>
      </c>
      <c r="C1058" s="11" t="s">
        <v>1029</v>
      </c>
      <c r="D1058" s="7">
        <v>3021677</v>
      </c>
      <c r="E1058" s="7">
        <v>17218694</v>
      </c>
      <c r="F1058" s="7">
        <v>17499628</v>
      </c>
      <c r="G1058" s="8">
        <f t="shared" si="30"/>
        <v>-280934</v>
      </c>
      <c r="H1058" s="9">
        <f t="shared" si="31"/>
        <v>2740743</v>
      </c>
    </row>
    <row r="1059" spans="1:8" ht="16" x14ac:dyDescent="0.2">
      <c r="A1059" s="10">
        <v>2210700</v>
      </c>
      <c r="B1059" s="5">
        <v>4362000</v>
      </c>
      <c r="C1059" s="11" t="s">
        <v>1030</v>
      </c>
      <c r="D1059" s="7">
        <v>-33012264</v>
      </c>
      <c r="E1059" s="7">
        <v>20198984</v>
      </c>
      <c r="F1059" s="7">
        <v>28600000</v>
      </c>
      <c r="G1059" s="8">
        <f t="shared" si="30"/>
        <v>-8401016</v>
      </c>
      <c r="H1059" s="9">
        <f t="shared" si="31"/>
        <v>-41413280</v>
      </c>
    </row>
    <row r="1060" spans="1:8" ht="16" x14ac:dyDescent="0.2">
      <c r="A1060" s="10">
        <v>2210800</v>
      </c>
      <c r="B1060" s="5">
        <v>4362020</v>
      </c>
      <c r="C1060" s="11" t="s">
        <v>1031</v>
      </c>
      <c r="D1060" s="7">
        <v>-5710274</v>
      </c>
      <c r="E1060" s="7">
        <v>88396974</v>
      </c>
      <c r="F1060" s="7">
        <v>88348974</v>
      </c>
      <c r="G1060" s="8">
        <f t="shared" si="30"/>
        <v>48000</v>
      </c>
      <c r="H1060" s="9">
        <f t="shared" si="31"/>
        <v>-5662274</v>
      </c>
    </row>
    <row r="1061" spans="1:8" ht="16" x14ac:dyDescent="0.2">
      <c r="A1061" s="10">
        <v>2215200</v>
      </c>
      <c r="B1061" s="5">
        <v>4361900</v>
      </c>
      <c r="C1061" s="11" t="s">
        <v>1032</v>
      </c>
      <c r="D1061" s="7">
        <v>2631865</v>
      </c>
      <c r="E1061" s="7">
        <v>105882</v>
      </c>
      <c r="F1061" s="7">
        <v>134761</v>
      </c>
      <c r="G1061" s="8">
        <f t="shared" si="30"/>
        <v>-28879</v>
      </c>
      <c r="H1061" s="9">
        <f t="shared" si="31"/>
        <v>2602986</v>
      </c>
    </row>
    <row r="1062" spans="1:8" ht="16" x14ac:dyDescent="0.2">
      <c r="A1062" s="10">
        <v>2215300</v>
      </c>
      <c r="B1062" s="5">
        <v>4362010</v>
      </c>
      <c r="C1062" s="11" t="s">
        <v>1033</v>
      </c>
      <c r="D1062" s="7">
        <v>427916</v>
      </c>
      <c r="E1062" s="7">
        <v>94555804</v>
      </c>
      <c r="F1062" s="7">
        <v>94555804</v>
      </c>
      <c r="G1062" s="8">
        <f t="shared" si="30"/>
        <v>0</v>
      </c>
      <c r="H1062" s="9">
        <f t="shared" si="31"/>
        <v>427916</v>
      </c>
    </row>
    <row r="1063" spans="1:8" ht="16" x14ac:dyDescent="0.2">
      <c r="A1063" s="10">
        <v>2230200</v>
      </c>
      <c r="B1063" s="5">
        <v>4362030</v>
      </c>
      <c r="C1063" s="11" t="s">
        <v>1034</v>
      </c>
      <c r="D1063" s="7">
        <v>0</v>
      </c>
      <c r="E1063" s="7">
        <v>0</v>
      </c>
      <c r="F1063" s="7">
        <v>0</v>
      </c>
      <c r="G1063" s="8">
        <f t="shared" si="30"/>
        <v>0</v>
      </c>
      <c r="H1063" s="9">
        <f t="shared" si="31"/>
        <v>0</v>
      </c>
    </row>
    <row r="1064" spans="1:8" ht="16" x14ac:dyDescent="0.2">
      <c r="A1064" s="10">
        <v>2240100</v>
      </c>
      <c r="B1064" s="5">
        <v>3150000</v>
      </c>
      <c r="C1064" s="11" t="s">
        <v>1035</v>
      </c>
      <c r="D1064" s="7">
        <v>-479621455</v>
      </c>
      <c r="E1064" s="7">
        <v>398199867</v>
      </c>
      <c r="F1064" s="7">
        <v>257356498</v>
      </c>
      <c r="G1064" s="8">
        <f t="shared" si="30"/>
        <v>140843369</v>
      </c>
      <c r="H1064" s="9">
        <f t="shared" si="31"/>
        <v>-338778086</v>
      </c>
    </row>
    <row r="1065" spans="1:8" ht="16" x14ac:dyDescent="0.2">
      <c r="A1065" s="10">
        <v>2240110</v>
      </c>
      <c r="B1065" s="5">
        <v>3150910</v>
      </c>
      <c r="C1065" s="11" t="s">
        <v>1036</v>
      </c>
      <c r="D1065" s="7">
        <v>-44321241</v>
      </c>
      <c r="E1065" s="7">
        <v>137791951</v>
      </c>
      <c r="F1065" s="7">
        <v>153483612</v>
      </c>
      <c r="G1065" s="8">
        <f t="shared" si="30"/>
        <v>-15691661</v>
      </c>
      <c r="H1065" s="9">
        <f t="shared" si="31"/>
        <v>-60012902</v>
      </c>
    </row>
    <row r="1066" spans="1:8" ht="16" x14ac:dyDescent="0.2">
      <c r="A1066" s="10">
        <v>2240120</v>
      </c>
      <c r="B1066" s="5">
        <v>3150120</v>
      </c>
      <c r="C1066" s="11" t="s">
        <v>1037</v>
      </c>
      <c r="D1066" s="7">
        <v>0</v>
      </c>
      <c r="E1066" s="7">
        <v>0</v>
      </c>
      <c r="F1066" s="7">
        <v>0</v>
      </c>
      <c r="G1066" s="8">
        <f t="shared" si="30"/>
        <v>0</v>
      </c>
      <c r="H1066" s="9">
        <f t="shared" si="31"/>
        <v>0</v>
      </c>
    </row>
    <row r="1067" spans="1:8" ht="16" x14ac:dyDescent="0.2">
      <c r="A1067" s="10">
        <v>2240130</v>
      </c>
      <c r="B1067" s="5">
        <v>3150130</v>
      </c>
      <c r="C1067" s="11" t="s">
        <v>1038</v>
      </c>
      <c r="D1067" s="7">
        <v>0</v>
      </c>
      <c r="E1067" s="7">
        <v>0</v>
      </c>
      <c r="F1067" s="7">
        <v>0</v>
      </c>
      <c r="G1067" s="8">
        <f t="shared" si="30"/>
        <v>0</v>
      </c>
      <c r="H1067" s="9">
        <f t="shared" si="31"/>
        <v>0</v>
      </c>
    </row>
    <row r="1068" spans="1:8" ht="16" x14ac:dyDescent="0.2">
      <c r="A1068" s="10">
        <v>2240140</v>
      </c>
      <c r="B1068" s="5">
        <v>3150140</v>
      </c>
      <c r="C1068" s="11" t="s">
        <v>1039</v>
      </c>
      <c r="D1068" s="7">
        <v>0</v>
      </c>
      <c r="E1068" s="7">
        <v>0</v>
      </c>
      <c r="F1068" s="7">
        <v>0</v>
      </c>
      <c r="G1068" s="8">
        <f t="shared" ref="G1068:G1132" si="32">E1068-F1068</f>
        <v>0</v>
      </c>
      <c r="H1068" s="9">
        <f t="shared" ref="H1068:H1132" si="33">D1068+G1068</f>
        <v>0</v>
      </c>
    </row>
    <row r="1069" spans="1:8" ht="16" x14ac:dyDescent="0.2">
      <c r="A1069" s="10">
        <v>2240150</v>
      </c>
      <c r="B1069" s="5">
        <v>3150150</v>
      </c>
      <c r="C1069" s="11" t="s">
        <v>1040</v>
      </c>
      <c r="D1069" s="7">
        <v>0</v>
      </c>
      <c r="E1069" s="7">
        <v>0</v>
      </c>
      <c r="F1069" s="7">
        <v>0</v>
      </c>
      <c r="G1069" s="8">
        <f t="shared" si="32"/>
        <v>0</v>
      </c>
      <c r="H1069" s="9">
        <f t="shared" si="33"/>
        <v>0</v>
      </c>
    </row>
    <row r="1070" spans="1:8" ht="16" x14ac:dyDescent="0.2">
      <c r="A1070" s="10">
        <v>2240160</v>
      </c>
      <c r="B1070" s="5">
        <v>3150160</v>
      </c>
      <c r="C1070" s="11" t="s">
        <v>1041</v>
      </c>
      <c r="D1070" s="7">
        <v>0</v>
      </c>
      <c r="E1070" s="7">
        <v>0</v>
      </c>
      <c r="F1070" s="7">
        <v>0</v>
      </c>
      <c r="G1070" s="8">
        <f t="shared" si="32"/>
        <v>0</v>
      </c>
      <c r="H1070" s="9">
        <f t="shared" si="33"/>
        <v>0</v>
      </c>
    </row>
    <row r="1071" spans="1:8" ht="16" x14ac:dyDescent="0.2">
      <c r="A1071" s="10">
        <v>2240170</v>
      </c>
      <c r="B1071" s="5">
        <v>3150170</v>
      </c>
      <c r="C1071" s="11" t="s">
        <v>1042</v>
      </c>
      <c r="D1071" s="7">
        <v>0</v>
      </c>
      <c r="E1071" s="7">
        <v>0</v>
      </c>
      <c r="F1071" s="7">
        <v>0</v>
      </c>
      <c r="G1071" s="8">
        <f t="shared" si="32"/>
        <v>0</v>
      </c>
      <c r="H1071" s="9">
        <f t="shared" si="33"/>
        <v>0</v>
      </c>
    </row>
    <row r="1072" spans="1:8" ht="16" x14ac:dyDescent="0.2">
      <c r="A1072" s="10">
        <v>2240172</v>
      </c>
      <c r="B1072" s="5">
        <v>3150172</v>
      </c>
      <c r="C1072" s="11" t="s">
        <v>1043</v>
      </c>
      <c r="D1072" s="7">
        <v>0</v>
      </c>
      <c r="E1072" s="7">
        <v>0</v>
      </c>
      <c r="F1072" s="7">
        <v>0</v>
      </c>
      <c r="G1072" s="8">
        <f t="shared" si="32"/>
        <v>0</v>
      </c>
      <c r="H1072" s="9">
        <f t="shared" si="33"/>
        <v>0</v>
      </c>
    </row>
    <row r="1073" spans="1:8" ht="16" x14ac:dyDescent="0.2">
      <c r="A1073" s="10">
        <v>2240173</v>
      </c>
      <c r="B1073" s="5">
        <v>3150173</v>
      </c>
      <c r="C1073" s="11" t="s">
        <v>1044</v>
      </c>
      <c r="D1073" s="7">
        <v>0</v>
      </c>
      <c r="E1073" s="7">
        <v>0</v>
      </c>
      <c r="F1073" s="7">
        <v>0</v>
      </c>
      <c r="G1073" s="8">
        <f t="shared" si="32"/>
        <v>0</v>
      </c>
      <c r="H1073" s="9">
        <f t="shared" si="33"/>
        <v>0</v>
      </c>
    </row>
    <row r="1074" spans="1:8" ht="16" x14ac:dyDescent="0.2">
      <c r="A1074" s="10">
        <v>2240174</v>
      </c>
      <c r="B1074" s="5">
        <v>3150174</v>
      </c>
      <c r="C1074" s="11" t="s">
        <v>1045</v>
      </c>
      <c r="D1074" s="7">
        <v>0</v>
      </c>
      <c r="E1074" s="7">
        <v>0</v>
      </c>
      <c r="F1074" s="7">
        <v>0</v>
      </c>
      <c r="G1074" s="8">
        <f t="shared" si="32"/>
        <v>0</v>
      </c>
      <c r="H1074" s="9">
        <f t="shared" si="33"/>
        <v>0</v>
      </c>
    </row>
    <row r="1075" spans="1:8" ht="16" x14ac:dyDescent="0.2">
      <c r="A1075" s="10">
        <v>2240175</v>
      </c>
      <c r="B1075" s="5">
        <v>3150175</v>
      </c>
      <c r="C1075" s="11" t="s">
        <v>1046</v>
      </c>
      <c r="D1075" s="7">
        <v>0</v>
      </c>
      <c r="E1075" s="7">
        <v>0</v>
      </c>
      <c r="F1075" s="7">
        <v>0</v>
      </c>
      <c r="G1075" s="8">
        <f t="shared" si="32"/>
        <v>0</v>
      </c>
      <c r="H1075" s="9">
        <f t="shared" si="33"/>
        <v>0</v>
      </c>
    </row>
    <row r="1076" spans="1:8" ht="16" x14ac:dyDescent="0.2">
      <c r="A1076" s="10">
        <v>2240176</v>
      </c>
      <c r="B1076" s="5">
        <v>3150176</v>
      </c>
      <c r="C1076" s="11" t="s">
        <v>1047</v>
      </c>
      <c r="D1076" s="7">
        <v>0</v>
      </c>
      <c r="E1076" s="7">
        <v>0</v>
      </c>
      <c r="F1076" s="7">
        <v>0</v>
      </c>
      <c r="G1076" s="8">
        <f t="shared" si="32"/>
        <v>0</v>
      </c>
      <c r="H1076" s="9">
        <f t="shared" si="33"/>
        <v>0</v>
      </c>
    </row>
    <row r="1077" spans="1:8" ht="16" x14ac:dyDescent="0.2">
      <c r="A1077" s="10">
        <v>2240180</v>
      </c>
      <c r="B1077" s="5">
        <v>3150180</v>
      </c>
      <c r="C1077" s="11" t="s">
        <v>1048</v>
      </c>
      <c r="D1077" s="7">
        <v>0</v>
      </c>
      <c r="E1077" s="7">
        <v>0</v>
      </c>
      <c r="F1077" s="7">
        <v>2000000</v>
      </c>
      <c r="G1077" s="8">
        <f t="shared" si="32"/>
        <v>-2000000</v>
      </c>
      <c r="H1077" s="9">
        <f t="shared" si="33"/>
        <v>-2000000</v>
      </c>
    </row>
    <row r="1078" spans="1:8" ht="16" x14ac:dyDescent="0.2">
      <c r="A1078" s="10">
        <v>2240200</v>
      </c>
      <c r="B1078" s="5">
        <v>3150500</v>
      </c>
      <c r="C1078" s="11" t="s">
        <v>1049</v>
      </c>
      <c r="D1078" s="7">
        <v>-92007454</v>
      </c>
      <c r="E1078" s="7">
        <v>50982530</v>
      </c>
      <c r="F1078" s="7">
        <v>69016006</v>
      </c>
      <c r="G1078" s="8">
        <f t="shared" si="32"/>
        <v>-18033476</v>
      </c>
      <c r="H1078" s="9">
        <f t="shared" si="33"/>
        <v>-110040930</v>
      </c>
    </row>
    <row r="1079" spans="1:8" ht="16" x14ac:dyDescent="0.2">
      <c r="A1079" s="10">
        <v>2240210</v>
      </c>
      <c r="B1079" s="5">
        <v>3150920</v>
      </c>
      <c r="C1079" s="11" t="s">
        <v>1050</v>
      </c>
      <c r="D1079" s="7">
        <v>-1049233</v>
      </c>
      <c r="E1079" s="7">
        <v>21803379</v>
      </c>
      <c r="F1079" s="7">
        <v>29550736</v>
      </c>
      <c r="G1079" s="8">
        <f t="shared" si="32"/>
        <v>-7747357</v>
      </c>
      <c r="H1079" s="9">
        <f t="shared" si="33"/>
        <v>-8796590</v>
      </c>
    </row>
    <row r="1080" spans="1:8" ht="16" x14ac:dyDescent="0.2">
      <c r="A1080" s="10">
        <v>2240400</v>
      </c>
      <c r="B1080" s="5">
        <v>3150100</v>
      </c>
      <c r="C1080" s="11" t="s">
        <v>1051</v>
      </c>
      <c r="D1080" s="7">
        <v>0</v>
      </c>
      <c r="E1080" s="7">
        <v>0</v>
      </c>
      <c r="F1080" s="7">
        <v>0</v>
      </c>
      <c r="G1080" s="8">
        <f t="shared" si="32"/>
        <v>0</v>
      </c>
      <c r="H1080" s="9">
        <f t="shared" si="33"/>
        <v>0</v>
      </c>
    </row>
    <row r="1081" spans="1:8" ht="16" x14ac:dyDescent="0.2">
      <c r="A1081" s="10">
        <v>2240500</v>
      </c>
      <c r="B1081" s="5">
        <v>3150930</v>
      </c>
      <c r="C1081" s="11" t="s">
        <v>1052</v>
      </c>
      <c r="D1081" s="7">
        <v>-1168</v>
      </c>
      <c r="E1081" s="7">
        <v>54050</v>
      </c>
      <c r="F1081" s="7">
        <v>54050</v>
      </c>
      <c r="G1081" s="8">
        <f t="shared" si="32"/>
        <v>0</v>
      </c>
      <c r="H1081" s="9">
        <f t="shared" si="33"/>
        <v>-1168</v>
      </c>
    </row>
    <row r="1082" spans="1:8" ht="16" x14ac:dyDescent="0.2">
      <c r="A1082" s="10">
        <v>2240600</v>
      </c>
      <c r="B1082" s="5">
        <v>3150200</v>
      </c>
      <c r="C1082" s="11" t="s">
        <v>1053</v>
      </c>
      <c r="D1082" s="7">
        <v>-2807268</v>
      </c>
      <c r="E1082" s="7">
        <v>5977448</v>
      </c>
      <c r="F1082" s="7">
        <v>5463491</v>
      </c>
      <c r="G1082" s="8">
        <f t="shared" si="32"/>
        <v>513957</v>
      </c>
      <c r="H1082" s="9">
        <f t="shared" si="33"/>
        <v>-2293311</v>
      </c>
    </row>
    <row r="1083" spans="1:8" ht="16" x14ac:dyDescent="0.2">
      <c r="A1083" s="10">
        <v>2241100</v>
      </c>
      <c r="B1083" s="5">
        <v>3150940</v>
      </c>
      <c r="C1083" s="11" t="s">
        <v>1054</v>
      </c>
      <c r="D1083" s="7">
        <v>-95553700</v>
      </c>
      <c r="E1083" s="7">
        <v>392378836</v>
      </c>
      <c r="F1083" s="7">
        <v>397217152</v>
      </c>
      <c r="G1083" s="8">
        <f t="shared" si="32"/>
        <v>-4838316</v>
      </c>
      <c r="H1083" s="9">
        <f t="shared" si="33"/>
        <v>-100392016</v>
      </c>
    </row>
    <row r="1084" spans="1:8" ht="16" x14ac:dyDescent="0.2">
      <c r="A1084" s="10">
        <v>2241200</v>
      </c>
      <c r="B1084" s="5">
        <v>0</v>
      </c>
      <c r="C1084" s="11" t="s">
        <v>1055</v>
      </c>
      <c r="D1084" s="7">
        <v>0</v>
      </c>
      <c r="E1084" s="7">
        <v>0</v>
      </c>
      <c r="F1084" s="7">
        <v>0</v>
      </c>
      <c r="G1084" s="8">
        <f t="shared" si="32"/>
        <v>0</v>
      </c>
      <c r="H1084" s="9">
        <f t="shared" si="33"/>
        <v>0</v>
      </c>
    </row>
    <row r="1085" spans="1:8" ht="16" x14ac:dyDescent="0.2">
      <c r="A1085" s="10">
        <v>2242000</v>
      </c>
      <c r="B1085" s="5">
        <v>3150600</v>
      </c>
      <c r="C1085" s="11" t="s">
        <v>1056</v>
      </c>
      <c r="D1085" s="7">
        <v>-500837</v>
      </c>
      <c r="E1085" s="7">
        <v>147663834</v>
      </c>
      <c r="F1085" s="7">
        <v>147663834</v>
      </c>
      <c r="G1085" s="8">
        <f t="shared" si="32"/>
        <v>0</v>
      </c>
      <c r="H1085" s="9">
        <f t="shared" si="33"/>
        <v>-500837</v>
      </c>
    </row>
    <row r="1086" spans="1:8" ht="16" x14ac:dyDescent="0.2">
      <c r="A1086" s="10">
        <v>2243100</v>
      </c>
      <c r="B1086" s="5">
        <v>0</v>
      </c>
      <c r="C1086" s="11" t="s">
        <v>1057</v>
      </c>
      <c r="D1086" s="7">
        <v>0</v>
      </c>
      <c r="E1086" s="7">
        <v>0</v>
      </c>
      <c r="F1086" s="7">
        <v>0</v>
      </c>
      <c r="G1086" s="8">
        <f t="shared" si="32"/>
        <v>0</v>
      </c>
      <c r="H1086" s="9">
        <f t="shared" si="33"/>
        <v>0</v>
      </c>
    </row>
    <row r="1087" spans="1:8" ht="16" x14ac:dyDescent="0.2">
      <c r="A1087" s="10">
        <v>2245104</v>
      </c>
      <c r="B1087" s="5">
        <v>3150700</v>
      </c>
      <c r="C1087" s="11" t="s">
        <v>1058</v>
      </c>
      <c r="D1087" s="7">
        <v>-15023259</v>
      </c>
      <c r="E1087" s="7">
        <v>40107360</v>
      </c>
      <c r="F1087" s="7">
        <v>34165338</v>
      </c>
      <c r="G1087" s="8">
        <f t="shared" si="32"/>
        <v>5942022</v>
      </c>
      <c r="H1087" s="9">
        <f t="shared" si="33"/>
        <v>-9081237</v>
      </c>
    </row>
    <row r="1088" spans="1:8" ht="16" x14ac:dyDescent="0.2">
      <c r="A1088" s="10">
        <v>2245200</v>
      </c>
      <c r="B1088" s="5">
        <v>3150800</v>
      </c>
      <c r="C1088" s="11" t="s">
        <v>1059</v>
      </c>
      <c r="D1088" s="7">
        <v>-1424978373</v>
      </c>
      <c r="E1088" s="7">
        <v>69350646</v>
      </c>
      <c r="F1088" s="7">
        <f>27844042+13340449</f>
        <v>41184491</v>
      </c>
      <c r="G1088" s="8">
        <f t="shared" si="32"/>
        <v>28166155</v>
      </c>
      <c r="H1088" s="9">
        <f t="shared" si="33"/>
        <v>-1396812218</v>
      </c>
    </row>
    <row r="1089" spans="1:8" ht="16" x14ac:dyDescent="0.2">
      <c r="A1089" s="10">
        <v>2245300</v>
      </c>
      <c r="B1089" s="5">
        <v>3150900</v>
      </c>
      <c r="C1089" s="11" t="s">
        <v>1060</v>
      </c>
      <c r="D1089" s="7">
        <v>-390498567</v>
      </c>
      <c r="E1089" s="7">
        <v>0</v>
      </c>
      <c r="F1089" s="7">
        <v>165000000</v>
      </c>
      <c r="G1089" s="8">
        <f t="shared" si="32"/>
        <v>-165000000</v>
      </c>
      <c r="H1089" s="9">
        <f t="shared" si="33"/>
        <v>-555498567</v>
      </c>
    </row>
    <row r="1090" spans="1:8" ht="16" x14ac:dyDescent="0.2">
      <c r="A1090" s="10">
        <v>2246400</v>
      </c>
      <c r="B1090" s="5">
        <v>0</v>
      </c>
      <c r="C1090" s="11" t="s">
        <v>1061</v>
      </c>
      <c r="D1090" s="7">
        <v>0</v>
      </c>
      <c r="E1090" s="7">
        <v>0</v>
      </c>
      <c r="F1090" s="7">
        <v>0</v>
      </c>
      <c r="G1090" s="8">
        <f t="shared" si="32"/>
        <v>0</v>
      </c>
      <c r="H1090" s="9">
        <f t="shared" si="33"/>
        <v>0</v>
      </c>
    </row>
    <row r="1091" spans="1:8" ht="16" x14ac:dyDescent="0.2">
      <c r="A1091" s="10">
        <v>2247800</v>
      </c>
      <c r="B1091" s="5">
        <v>3150300</v>
      </c>
      <c r="C1091" s="11" t="s">
        <v>1062</v>
      </c>
      <c r="D1091" s="7">
        <v>0</v>
      </c>
      <c r="E1091" s="7">
        <v>0</v>
      </c>
      <c r="F1091" s="7">
        <v>0</v>
      </c>
      <c r="G1091" s="8">
        <f t="shared" si="32"/>
        <v>0</v>
      </c>
      <c r="H1091" s="9">
        <f t="shared" si="33"/>
        <v>0</v>
      </c>
    </row>
    <row r="1092" spans="1:8" ht="16" x14ac:dyDescent="0.2">
      <c r="A1092" s="10">
        <v>2247900</v>
      </c>
      <c r="B1092" s="5">
        <v>3150800</v>
      </c>
      <c r="C1092" s="11" t="s">
        <v>9</v>
      </c>
      <c r="D1092" s="7">
        <v>0</v>
      </c>
      <c r="E1092" s="7">
        <v>0</v>
      </c>
      <c r="F1092" s="7">
        <v>0</v>
      </c>
      <c r="G1092" s="8">
        <f t="shared" si="32"/>
        <v>0</v>
      </c>
      <c r="H1092" s="9">
        <f t="shared" si="33"/>
        <v>0</v>
      </c>
    </row>
    <row r="1093" spans="1:8" ht="16" x14ac:dyDescent="0.2">
      <c r="A1093" s="10">
        <v>2249700</v>
      </c>
      <c r="B1093" s="5">
        <v>3150400</v>
      </c>
      <c r="C1093" s="11" t="s">
        <v>1063</v>
      </c>
      <c r="D1093" s="7">
        <v>0</v>
      </c>
      <c r="E1093" s="7">
        <v>0</v>
      </c>
      <c r="F1093" s="7">
        <v>0</v>
      </c>
      <c r="G1093" s="8">
        <f t="shared" si="32"/>
        <v>0</v>
      </c>
      <c r="H1093" s="9">
        <f t="shared" si="33"/>
        <v>0</v>
      </c>
    </row>
    <row r="1094" spans="1:8" ht="16" x14ac:dyDescent="0.2">
      <c r="A1094" s="10">
        <v>2250000</v>
      </c>
      <c r="B1094" s="5">
        <v>1120010</v>
      </c>
      <c r="C1094" s="11" t="s">
        <v>1064</v>
      </c>
      <c r="D1094" s="7">
        <v>0</v>
      </c>
      <c r="E1094" s="7">
        <v>0</v>
      </c>
      <c r="F1094" s="7">
        <v>0</v>
      </c>
      <c r="G1094" s="8">
        <f t="shared" si="32"/>
        <v>0</v>
      </c>
      <c r="H1094" s="9">
        <f t="shared" si="33"/>
        <v>0</v>
      </c>
    </row>
    <row r="1095" spans="1:8" ht="16" x14ac:dyDescent="0.2">
      <c r="A1095" s="10">
        <v>2250100</v>
      </c>
      <c r="B1095" s="5">
        <v>0</v>
      </c>
      <c r="C1095" s="11" t="s">
        <v>1065</v>
      </c>
      <c r="D1095" s="7">
        <v>0</v>
      </c>
      <c r="E1095" s="7">
        <v>0</v>
      </c>
      <c r="F1095" s="7">
        <v>0</v>
      </c>
      <c r="G1095" s="8">
        <f t="shared" si="32"/>
        <v>0</v>
      </c>
      <c r="H1095" s="9">
        <f t="shared" si="33"/>
        <v>0</v>
      </c>
    </row>
    <row r="1096" spans="1:8" ht="16" x14ac:dyDescent="0.2">
      <c r="A1096" s="10">
        <v>2250200</v>
      </c>
      <c r="B1096" s="5">
        <v>1340000</v>
      </c>
      <c r="C1096" s="11" t="s">
        <v>1066</v>
      </c>
      <c r="D1096" s="7">
        <v>0</v>
      </c>
      <c r="E1096" s="7">
        <v>0</v>
      </c>
      <c r="F1096" s="7">
        <v>0</v>
      </c>
      <c r="G1096" s="8">
        <f t="shared" si="32"/>
        <v>0</v>
      </c>
      <c r="H1096" s="9">
        <f t="shared" si="33"/>
        <v>0</v>
      </c>
    </row>
    <row r="1097" spans="1:8" ht="16" x14ac:dyDescent="0.2">
      <c r="A1097" s="10">
        <v>2250300</v>
      </c>
      <c r="B1097" s="5">
        <v>84640</v>
      </c>
      <c r="C1097" s="11" t="s">
        <v>1067</v>
      </c>
      <c r="D1097" s="7">
        <v>0</v>
      </c>
      <c r="E1097" s="7">
        <v>0</v>
      </c>
      <c r="F1097" s="7">
        <v>0</v>
      </c>
      <c r="G1097" s="8">
        <f t="shared" si="32"/>
        <v>0</v>
      </c>
      <c r="H1097" s="9">
        <f t="shared" si="33"/>
        <v>0</v>
      </c>
    </row>
    <row r="1098" spans="1:8" ht="16" x14ac:dyDescent="0.2">
      <c r="A1098" s="10">
        <v>2251000</v>
      </c>
      <c r="B1098" s="5">
        <v>0</v>
      </c>
      <c r="C1098" s="11" t="s">
        <v>1068</v>
      </c>
      <c r="D1098" s="7">
        <v>0</v>
      </c>
      <c r="E1098" s="7">
        <v>0</v>
      </c>
      <c r="F1098" s="7">
        <v>0</v>
      </c>
      <c r="G1098" s="8">
        <f t="shared" si="32"/>
        <v>0</v>
      </c>
      <c r="H1098" s="9">
        <f t="shared" si="33"/>
        <v>0</v>
      </c>
    </row>
    <row r="1099" spans="1:8" ht="16" x14ac:dyDescent="0.2">
      <c r="A1099" s="10">
        <v>2251100</v>
      </c>
      <c r="B1099" s="5">
        <v>0</v>
      </c>
      <c r="C1099" s="11" t="s">
        <v>1069</v>
      </c>
      <c r="D1099" s="7">
        <v>0</v>
      </c>
      <c r="E1099" s="7">
        <v>0</v>
      </c>
      <c r="F1099" s="7">
        <v>0</v>
      </c>
      <c r="G1099" s="8">
        <f t="shared" si="32"/>
        <v>0</v>
      </c>
      <c r="H1099" s="9">
        <f t="shared" si="33"/>
        <v>0</v>
      </c>
    </row>
    <row r="1100" spans="1:8" ht="16" x14ac:dyDescent="0.2">
      <c r="A1100" s="10">
        <v>2255100</v>
      </c>
      <c r="B1100" s="5">
        <v>3104000</v>
      </c>
      <c r="C1100" s="11" t="s">
        <v>1070</v>
      </c>
      <c r="D1100" s="7">
        <v>-32849505210</v>
      </c>
      <c r="E1100" s="7">
        <v>0</v>
      </c>
      <c r="F1100" s="7">
        <f>2243040648+574465642</f>
        <v>2817506290</v>
      </c>
      <c r="G1100" s="8">
        <f t="shared" si="32"/>
        <v>-2817506290</v>
      </c>
      <c r="H1100" s="9">
        <f t="shared" si="33"/>
        <v>-35667011500</v>
      </c>
    </row>
    <row r="1101" spans="1:8" ht="16" x14ac:dyDescent="0.2">
      <c r="A1101" s="10">
        <v>2255300</v>
      </c>
      <c r="B1101" s="5">
        <v>3104500</v>
      </c>
      <c r="C1101" s="11" t="s">
        <v>1071</v>
      </c>
      <c r="D1101" s="7">
        <v>-20623688</v>
      </c>
      <c r="E1101" s="7">
        <v>113411219</v>
      </c>
      <c r="F1101" s="7">
        <v>92787531</v>
      </c>
      <c r="G1101" s="8">
        <f t="shared" si="32"/>
        <v>20623688</v>
      </c>
      <c r="H1101" s="9">
        <f t="shared" si="33"/>
        <v>0</v>
      </c>
    </row>
    <row r="1102" spans="1:8" ht="16" x14ac:dyDescent="0.2">
      <c r="A1102" s="10">
        <v>2255400</v>
      </c>
      <c r="B1102" s="5">
        <v>3104600</v>
      </c>
      <c r="C1102" s="11" t="s">
        <v>1072</v>
      </c>
      <c r="D1102" s="7">
        <v>-456796018</v>
      </c>
      <c r="E1102" s="7">
        <v>40678758</v>
      </c>
      <c r="F1102" s="7">
        <f>47626580+16304773</f>
        <v>63931353</v>
      </c>
      <c r="G1102" s="8">
        <f t="shared" si="32"/>
        <v>-23252595</v>
      </c>
      <c r="H1102" s="9">
        <f t="shared" si="33"/>
        <v>-480048613</v>
      </c>
    </row>
    <row r="1103" spans="1:8" ht="16" x14ac:dyDescent="0.2">
      <c r="A1103" s="10">
        <v>2260000</v>
      </c>
      <c r="B1103" s="5">
        <v>1580000</v>
      </c>
      <c r="C1103" s="11" t="s">
        <v>1073</v>
      </c>
      <c r="D1103" s="7">
        <v>-381656244</v>
      </c>
      <c r="E1103" s="7">
        <v>0</v>
      </c>
      <c r="F1103" s="7">
        <v>110000000</v>
      </c>
      <c r="G1103" s="8">
        <f t="shared" si="32"/>
        <v>-110000000</v>
      </c>
      <c r="H1103" s="9">
        <f t="shared" si="33"/>
        <v>-491656244</v>
      </c>
    </row>
    <row r="1104" spans="1:8" ht="16" x14ac:dyDescent="0.2">
      <c r="A1104" s="10">
        <v>2261100</v>
      </c>
      <c r="B1104" s="5">
        <v>0</v>
      </c>
      <c r="C1104" s="11" t="s">
        <v>1074</v>
      </c>
      <c r="D1104" s="7">
        <v>0</v>
      </c>
      <c r="E1104" s="7">
        <v>0</v>
      </c>
      <c r="F1104" s="7">
        <v>0</v>
      </c>
      <c r="G1104" s="8">
        <f t="shared" si="32"/>
        <v>0</v>
      </c>
      <c r="H1104" s="9">
        <f t="shared" si="33"/>
        <v>0</v>
      </c>
    </row>
    <row r="1105" spans="1:8" ht="16" x14ac:dyDescent="0.2">
      <c r="A1105" s="10">
        <v>2280000</v>
      </c>
      <c r="B1105" s="5">
        <v>1630000</v>
      </c>
      <c r="C1105" s="11" t="s">
        <v>1075</v>
      </c>
      <c r="D1105" s="7">
        <v>0</v>
      </c>
      <c r="E1105" s="7">
        <v>0</v>
      </c>
      <c r="F1105" s="7">
        <v>0</v>
      </c>
      <c r="G1105" s="8">
        <f t="shared" si="32"/>
        <v>0</v>
      </c>
      <c r="H1105" s="9">
        <f t="shared" si="33"/>
        <v>0</v>
      </c>
    </row>
    <row r="1106" spans="1:8" ht="16" x14ac:dyDescent="0.2">
      <c r="A1106" s="10">
        <v>2280100</v>
      </c>
      <c r="B1106" s="5">
        <v>4900200</v>
      </c>
      <c r="C1106" s="11" t="s">
        <v>1076</v>
      </c>
      <c r="D1106" s="7">
        <v>-105341023</v>
      </c>
      <c r="E1106" s="7">
        <v>167710</v>
      </c>
      <c r="F1106" s="7">
        <v>0</v>
      </c>
      <c r="G1106" s="8">
        <f t="shared" si="32"/>
        <v>167710</v>
      </c>
      <c r="H1106" s="9">
        <f t="shared" si="33"/>
        <v>-105173313</v>
      </c>
    </row>
    <row r="1107" spans="1:8" ht="16" x14ac:dyDescent="0.2">
      <c r="A1107" s="10">
        <v>2287400</v>
      </c>
      <c r="B1107" s="5">
        <v>0</v>
      </c>
      <c r="C1107" s="11" t="s">
        <v>1077</v>
      </c>
      <c r="D1107" s="7">
        <v>0</v>
      </c>
      <c r="E1107" s="7">
        <v>0</v>
      </c>
      <c r="F1107" s="7">
        <v>0</v>
      </c>
      <c r="G1107" s="8">
        <f t="shared" si="32"/>
        <v>0</v>
      </c>
      <c r="H1107" s="9">
        <f t="shared" si="33"/>
        <v>0</v>
      </c>
    </row>
    <row r="1108" spans="1:8" ht="16" x14ac:dyDescent="0.2">
      <c r="A1108" s="10">
        <v>2290100</v>
      </c>
      <c r="B1108" s="5">
        <v>0</v>
      </c>
      <c r="C1108" s="11" t="s">
        <v>1078</v>
      </c>
      <c r="D1108" s="7">
        <v>0</v>
      </c>
      <c r="E1108" s="7">
        <v>0</v>
      </c>
      <c r="F1108" s="7">
        <v>0</v>
      </c>
      <c r="G1108" s="8">
        <f t="shared" si="32"/>
        <v>0</v>
      </c>
      <c r="H1108" s="9">
        <f t="shared" si="33"/>
        <v>0</v>
      </c>
    </row>
    <row r="1109" spans="1:8" ht="16" x14ac:dyDescent="0.2">
      <c r="A1109" s="10">
        <v>2290400</v>
      </c>
      <c r="B1109" s="5">
        <v>0</v>
      </c>
      <c r="C1109" s="11" t="s">
        <v>1079</v>
      </c>
      <c r="D1109" s="7">
        <v>0</v>
      </c>
      <c r="E1109" s="7">
        <v>0</v>
      </c>
      <c r="F1109" s="7">
        <v>0</v>
      </c>
      <c r="G1109" s="8">
        <f t="shared" si="32"/>
        <v>0</v>
      </c>
      <c r="H1109" s="9">
        <f t="shared" si="33"/>
        <v>0</v>
      </c>
    </row>
    <row r="1110" spans="1:8" ht="16" x14ac:dyDescent="0.2">
      <c r="A1110" s="10">
        <v>2290500</v>
      </c>
      <c r="B1110" s="5">
        <v>4900300</v>
      </c>
      <c r="C1110" s="11" t="s">
        <v>1080</v>
      </c>
      <c r="D1110" s="7">
        <v>0</v>
      </c>
      <c r="E1110" s="7">
        <v>0</v>
      </c>
      <c r="F1110" s="7">
        <v>0</v>
      </c>
      <c r="G1110" s="8">
        <f t="shared" si="32"/>
        <v>0</v>
      </c>
      <c r="H1110" s="9">
        <f t="shared" si="33"/>
        <v>0</v>
      </c>
    </row>
    <row r="1111" spans="1:8" ht="16" x14ac:dyDescent="0.2">
      <c r="A1111" s="10">
        <v>2290600</v>
      </c>
      <c r="B1111" s="5">
        <v>0</v>
      </c>
      <c r="C1111" s="11" t="s">
        <v>1081</v>
      </c>
      <c r="D1111" s="7">
        <v>0</v>
      </c>
      <c r="E1111" s="7">
        <v>0</v>
      </c>
      <c r="F1111" s="7">
        <v>0</v>
      </c>
      <c r="G1111" s="8">
        <f t="shared" si="32"/>
        <v>0</v>
      </c>
      <c r="H1111" s="9">
        <f t="shared" si="33"/>
        <v>0</v>
      </c>
    </row>
    <row r="1112" spans="1:8" ht="16" x14ac:dyDescent="0.2">
      <c r="A1112" s="10">
        <v>2290700</v>
      </c>
      <c r="B1112" s="5">
        <v>0</v>
      </c>
      <c r="C1112" s="11" t="s">
        <v>1082</v>
      </c>
      <c r="D1112" s="7">
        <v>0</v>
      </c>
      <c r="E1112" s="7">
        <v>0</v>
      </c>
      <c r="F1112" s="7">
        <v>0</v>
      </c>
      <c r="G1112" s="8">
        <f t="shared" si="32"/>
        <v>0</v>
      </c>
      <c r="H1112" s="9">
        <f t="shared" si="33"/>
        <v>0</v>
      </c>
    </row>
    <row r="1113" spans="1:8" ht="16" x14ac:dyDescent="0.2">
      <c r="A1113" s="10">
        <v>2293000</v>
      </c>
      <c r="B1113" s="5">
        <v>0</v>
      </c>
      <c r="C1113" s="11" t="s">
        <v>1083</v>
      </c>
      <c r="D1113" s="7">
        <v>0</v>
      </c>
      <c r="E1113" s="7">
        <v>0</v>
      </c>
      <c r="F1113" s="7">
        <v>0</v>
      </c>
      <c r="G1113" s="8">
        <f t="shared" si="32"/>
        <v>0</v>
      </c>
      <c r="H1113" s="9">
        <f t="shared" si="33"/>
        <v>0</v>
      </c>
    </row>
    <row r="1114" spans="1:8" ht="16" x14ac:dyDescent="0.2">
      <c r="A1114" s="10">
        <v>2295100</v>
      </c>
      <c r="B1114" s="5">
        <v>0</v>
      </c>
      <c r="C1114" s="11" t="s">
        <v>1084</v>
      </c>
      <c r="D1114" s="7">
        <v>0</v>
      </c>
      <c r="E1114" s="7">
        <v>0</v>
      </c>
      <c r="F1114" s="7">
        <v>0</v>
      </c>
      <c r="G1114" s="8">
        <f t="shared" si="32"/>
        <v>0</v>
      </c>
      <c r="H1114" s="9">
        <f t="shared" si="33"/>
        <v>0</v>
      </c>
    </row>
    <row r="1115" spans="1:8" ht="16" x14ac:dyDescent="0.2">
      <c r="A1115" s="10">
        <v>2295200</v>
      </c>
      <c r="B1115" s="5">
        <v>0</v>
      </c>
      <c r="C1115" s="11" t="s">
        <v>1085</v>
      </c>
      <c r="D1115" s="7">
        <v>0</v>
      </c>
      <c r="E1115" s="7">
        <v>0</v>
      </c>
      <c r="F1115" s="7">
        <v>0</v>
      </c>
      <c r="G1115" s="8">
        <f t="shared" si="32"/>
        <v>0</v>
      </c>
      <c r="H1115" s="9">
        <f t="shared" si="33"/>
        <v>0</v>
      </c>
    </row>
    <row r="1116" spans="1:8" ht="16" x14ac:dyDescent="0.2">
      <c r="A1116" s="10">
        <v>2300100</v>
      </c>
      <c r="B1116" s="5">
        <v>4900400</v>
      </c>
      <c r="C1116" s="11" t="s">
        <v>1086</v>
      </c>
      <c r="D1116" s="7">
        <v>413366</v>
      </c>
      <c r="E1116" s="7">
        <v>79987288.340000004</v>
      </c>
      <c r="F1116" s="7">
        <v>80056861.340000004</v>
      </c>
      <c r="G1116" s="8">
        <f t="shared" si="32"/>
        <v>-69573</v>
      </c>
      <c r="H1116" s="9">
        <f t="shared" si="33"/>
        <v>343793</v>
      </c>
    </row>
    <row r="1117" spans="1:8" ht="16" x14ac:dyDescent="0.2">
      <c r="A1117" s="10">
        <v>2300200</v>
      </c>
      <c r="B1117" s="5">
        <v>4900500</v>
      </c>
      <c r="C1117" s="11" t="s">
        <v>1087</v>
      </c>
      <c r="D1117" s="7">
        <v>-1509425</v>
      </c>
      <c r="E1117" s="7">
        <v>10630839</v>
      </c>
      <c r="F1117" s="7">
        <v>5285000</v>
      </c>
      <c r="G1117" s="8">
        <f t="shared" si="32"/>
        <v>5345839</v>
      </c>
      <c r="H1117" s="9">
        <f t="shared" si="33"/>
        <v>3836414</v>
      </c>
    </row>
    <row r="1118" spans="1:8" ht="16" x14ac:dyDescent="0.2">
      <c r="A1118" s="10">
        <v>2300300</v>
      </c>
      <c r="B1118" s="5">
        <v>4900600</v>
      </c>
      <c r="C1118" s="11" t="s">
        <v>1088</v>
      </c>
      <c r="D1118" s="7">
        <v>58859</v>
      </c>
      <c r="E1118" s="7">
        <v>1161259314</v>
      </c>
      <c r="F1118" s="7">
        <v>1173683882</v>
      </c>
      <c r="G1118" s="8">
        <f t="shared" si="32"/>
        <v>-12424568</v>
      </c>
      <c r="H1118" s="9">
        <f t="shared" si="33"/>
        <v>-12365709</v>
      </c>
    </row>
    <row r="1119" spans="1:8" ht="16" x14ac:dyDescent="0.2">
      <c r="A1119" s="10">
        <v>2300600</v>
      </c>
      <c r="B1119" s="5">
        <v>4900700</v>
      </c>
      <c r="C1119" s="11" t="s">
        <v>1089</v>
      </c>
      <c r="D1119" s="7">
        <v>13913912</v>
      </c>
      <c r="E1119" s="7">
        <v>124672742</v>
      </c>
      <c r="F1119" s="7">
        <v>150948682</v>
      </c>
      <c r="G1119" s="8">
        <f t="shared" si="32"/>
        <v>-26275940</v>
      </c>
      <c r="H1119" s="9">
        <f t="shared" si="33"/>
        <v>-12362028</v>
      </c>
    </row>
    <row r="1120" spans="1:8" ht="16" x14ac:dyDescent="0.2">
      <c r="A1120" s="10">
        <v>2300704</v>
      </c>
      <c r="B1120" s="5">
        <v>0</v>
      </c>
      <c r="C1120" s="11" t="s">
        <v>9</v>
      </c>
      <c r="D1120" s="7">
        <v>0</v>
      </c>
      <c r="E1120" s="7">
        <v>0</v>
      </c>
      <c r="F1120" s="7">
        <v>0</v>
      </c>
      <c r="G1120" s="8">
        <f t="shared" si="32"/>
        <v>0</v>
      </c>
      <c r="H1120" s="9">
        <f t="shared" si="33"/>
        <v>0</v>
      </c>
    </row>
    <row r="1121" spans="1:8" ht="16" x14ac:dyDescent="0.2">
      <c r="A1121" s="10">
        <v>2300800</v>
      </c>
      <c r="B1121" s="5">
        <v>4900800</v>
      </c>
      <c r="C1121" s="11" t="s">
        <v>1090</v>
      </c>
      <c r="D1121" s="7">
        <v>473164</v>
      </c>
      <c r="E1121" s="7">
        <v>0</v>
      </c>
      <c r="F1121" s="7">
        <v>0</v>
      </c>
      <c r="G1121" s="8">
        <f t="shared" si="32"/>
        <v>0</v>
      </c>
      <c r="H1121" s="9">
        <f t="shared" si="33"/>
        <v>473164</v>
      </c>
    </row>
    <row r="1122" spans="1:8" ht="16" x14ac:dyDescent="0.2">
      <c r="A1122" s="10">
        <v>2301000</v>
      </c>
      <c r="B1122" s="5">
        <v>4900900</v>
      </c>
      <c r="C1122" s="11" t="s">
        <v>1091</v>
      </c>
      <c r="D1122" s="7">
        <v>0</v>
      </c>
      <c r="E1122" s="7">
        <v>0</v>
      </c>
      <c r="F1122" s="7">
        <v>0</v>
      </c>
      <c r="G1122" s="8">
        <f t="shared" si="32"/>
        <v>0</v>
      </c>
      <c r="H1122" s="9">
        <f t="shared" si="33"/>
        <v>0</v>
      </c>
    </row>
    <row r="1123" spans="1:8" ht="16" x14ac:dyDescent="0.2">
      <c r="A1123" s="10">
        <v>2301100</v>
      </c>
      <c r="B1123" s="5">
        <v>0</v>
      </c>
      <c r="C1123" s="11" t="s">
        <v>1092</v>
      </c>
      <c r="D1123" s="7">
        <v>0</v>
      </c>
      <c r="E1123" s="7">
        <v>0</v>
      </c>
      <c r="F1123" s="7">
        <v>0</v>
      </c>
      <c r="G1123" s="8">
        <f t="shared" si="32"/>
        <v>0</v>
      </c>
      <c r="H1123" s="9">
        <f t="shared" si="33"/>
        <v>0</v>
      </c>
    </row>
    <row r="1124" spans="1:8" ht="16" x14ac:dyDescent="0.2">
      <c r="A1124" s="10">
        <v>2301200</v>
      </c>
      <c r="B1124" s="5">
        <v>0</v>
      </c>
      <c r="C1124" s="11" t="s">
        <v>1093</v>
      </c>
      <c r="D1124" s="7">
        <v>0</v>
      </c>
      <c r="E1124" s="7">
        <v>0</v>
      </c>
      <c r="F1124" s="7">
        <v>0</v>
      </c>
      <c r="G1124" s="8">
        <f t="shared" si="32"/>
        <v>0</v>
      </c>
      <c r="H1124" s="9">
        <f t="shared" si="33"/>
        <v>0</v>
      </c>
    </row>
    <row r="1125" spans="1:8" ht="16" x14ac:dyDescent="0.2">
      <c r="A1125" s="10">
        <v>2301500</v>
      </c>
      <c r="B1125" s="5">
        <v>4901000</v>
      </c>
      <c r="C1125" s="11" t="s">
        <v>1094</v>
      </c>
      <c r="D1125" s="7">
        <v>-55816471</v>
      </c>
      <c r="E1125" s="7">
        <v>0</v>
      </c>
      <c r="F1125" s="7">
        <v>0</v>
      </c>
      <c r="G1125" s="8">
        <f t="shared" si="32"/>
        <v>0</v>
      </c>
      <c r="H1125" s="9">
        <f t="shared" si="33"/>
        <v>-55816471</v>
      </c>
    </row>
    <row r="1126" spans="1:8" ht="16" x14ac:dyDescent="0.2">
      <c r="A1126" s="10">
        <v>2302000</v>
      </c>
      <c r="B1126" s="5">
        <v>0</v>
      </c>
      <c r="C1126" s="11" t="s">
        <v>1095</v>
      </c>
      <c r="D1126" s="7">
        <v>0</v>
      </c>
      <c r="E1126" s="7">
        <v>0</v>
      </c>
      <c r="F1126" s="7">
        <v>0</v>
      </c>
      <c r="G1126" s="8">
        <f t="shared" si="32"/>
        <v>0</v>
      </c>
      <c r="H1126" s="9">
        <f t="shared" si="33"/>
        <v>0</v>
      </c>
    </row>
    <row r="1127" spans="1:8" ht="16" x14ac:dyDescent="0.2">
      <c r="A1127" s="10">
        <v>2302500</v>
      </c>
      <c r="B1127" s="5">
        <v>4901100</v>
      </c>
      <c r="C1127" s="11" t="s">
        <v>1096</v>
      </c>
      <c r="D1127" s="7">
        <v>-2349862</v>
      </c>
      <c r="E1127" s="7">
        <v>0</v>
      </c>
      <c r="F1127" s="7">
        <v>0</v>
      </c>
      <c r="G1127" s="8">
        <f t="shared" si="32"/>
        <v>0</v>
      </c>
      <c r="H1127" s="9">
        <f t="shared" si="33"/>
        <v>-2349862</v>
      </c>
    </row>
    <row r="1128" spans="1:8" ht="16" x14ac:dyDescent="0.2">
      <c r="A1128" s="10">
        <v>2302700</v>
      </c>
      <c r="B1128" s="5">
        <v>3150110</v>
      </c>
      <c r="C1128" s="11" t="s">
        <v>1097</v>
      </c>
      <c r="D1128" s="7">
        <v>-1689098965.0299997</v>
      </c>
      <c r="E1128" s="7">
        <v>4560253978.2600002</v>
      </c>
      <c r="F1128" s="7">
        <v>4593427100.6899996</v>
      </c>
      <c r="G1128" s="8">
        <f t="shared" si="32"/>
        <v>-33173122.429999352</v>
      </c>
      <c r="H1128" s="9">
        <f t="shared" si="33"/>
        <v>-1722272087.4599991</v>
      </c>
    </row>
    <row r="1129" spans="1:8" ht="16" x14ac:dyDescent="0.2">
      <c r="A1129" s="10">
        <v>2302701</v>
      </c>
      <c r="B1129" s="5">
        <v>3150121</v>
      </c>
      <c r="C1129" s="11" t="s">
        <v>1098</v>
      </c>
      <c r="D1129" s="7">
        <v>-22132798.550000191</v>
      </c>
      <c r="E1129" s="7">
        <v>2501658104</v>
      </c>
      <c r="F1129" s="7">
        <v>2463799209.4499998</v>
      </c>
      <c r="G1129" s="8">
        <f t="shared" si="32"/>
        <v>37858894.550000191</v>
      </c>
      <c r="H1129" s="9">
        <f t="shared" si="33"/>
        <v>15726096</v>
      </c>
    </row>
    <row r="1130" spans="1:8" ht="16" x14ac:dyDescent="0.2">
      <c r="A1130" s="10">
        <v>2302702</v>
      </c>
      <c r="B1130" s="5">
        <v>3150132</v>
      </c>
      <c r="C1130" s="11" t="s">
        <v>1099</v>
      </c>
      <c r="D1130" s="7">
        <v>-35301585.399999857</v>
      </c>
      <c r="E1130" s="7">
        <v>1690898339.5999999</v>
      </c>
      <c r="F1130" s="7">
        <v>1717897547.45</v>
      </c>
      <c r="G1130" s="8">
        <f t="shared" si="32"/>
        <v>-26999207.850000143</v>
      </c>
      <c r="H1130" s="9">
        <f t="shared" si="33"/>
        <v>-62300793.25</v>
      </c>
    </row>
    <row r="1131" spans="1:8" ht="16" x14ac:dyDescent="0.2">
      <c r="A1131" s="10">
        <v>2302703</v>
      </c>
      <c r="B1131" s="5">
        <v>3150143</v>
      </c>
      <c r="C1131" s="11" t="s">
        <v>1100</v>
      </c>
      <c r="D1131" s="7">
        <v>0</v>
      </c>
      <c r="E1131" s="7">
        <v>0</v>
      </c>
      <c r="F1131" s="7">
        <v>0</v>
      </c>
      <c r="G1131" s="8">
        <f t="shared" si="32"/>
        <v>0</v>
      </c>
      <c r="H1131" s="9">
        <f t="shared" si="33"/>
        <v>0</v>
      </c>
    </row>
    <row r="1132" spans="1:8" ht="16" x14ac:dyDescent="0.2">
      <c r="A1132" s="10">
        <v>2302704</v>
      </c>
      <c r="B1132" s="5">
        <v>3150154</v>
      </c>
      <c r="C1132" s="11" t="s">
        <v>1101</v>
      </c>
      <c r="D1132" s="7">
        <v>-1692488678.3200002</v>
      </c>
      <c r="E1132" s="7">
        <v>777902873.25999999</v>
      </c>
      <c r="F1132" s="7">
        <v>1122763746.6199999</v>
      </c>
      <c r="G1132" s="8">
        <f t="shared" si="32"/>
        <v>-344860873.3599999</v>
      </c>
      <c r="H1132" s="9">
        <f t="shared" si="33"/>
        <v>-2037349551.6800001</v>
      </c>
    </row>
    <row r="1133" spans="1:8" ht="16" x14ac:dyDescent="0.2">
      <c r="A1133" s="10">
        <v>2302705</v>
      </c>
      <c r="B1133" s="5">
        <v>3150165</v>
      </c>
      <c r="C1133" s="11" t="s">
        <v>1102</v>
      </c>
      <c r="D1133" s="7">
        <v>211162105</v>
      </c>
      <c r="E1133" s="7">
        <v>880745975</v>
      </c>
      <c r="F1133" s="7">
        <v>1086491622</v>
      </c>
      <c r="G1133" s="8">
        <f t="shared" ref="G1133:G1196" si="34">E1133-F1133</f>
        <v>-205745647</v>
      </c>
      <c r="H1133" s="9">
        <f t="shared" ref="H1133:H1196" si="35">D1133+G1133</f>
        <v>5416458</v>
      </c>
    </row>
    <row r="1134" spans="1:8" ht="16" x14ac:dyDescent="0.2">
      <c r="A1134" s="10">
        <v>2302706</v>
      </c>
      <c r="B1134" s="5">
        <v>4901106</v>
      </c>
      <c r="C1134" s="11" t="s">
        <v>1103</v>
      </c>
      <c r="D1134" s="7">
        <v>-24858073</v>
      </c>
      <c r="E1134" s="7">
        <v>181930884.56</v>
      </c>
      <c r="F1134" s="7">
        <v>169405391.06</v>
      </c>
      <c r="G1134" s="8">
        <f t="shared" si="34"/>
        <v>12525493.5</v>
      </c>
      <c r="H1134" s="9">
        <f t="shared" si="35"/>
        <v>-12332579.5</v>
      </c>
    </row>
    <row r="1135" spans="1:8" ht="16" x14ac:dyDescent="0.2">
      <c r="A1135" s="10">
        <v>2302707</v>
      </c>
      <c r="B1135" s="5">
        <v>4901107</v>
      </c>
      <c r="C1135" s="11" t="s">
        <v>1104</v>
      </c>
      <c r="D1135" s="7">
        <v>-11876732.639999989</v>
      </c>
      <c r="E1135" s="7">
        <v>222221647.37</v>
      </c>
      <c r="F1135" s="7">
        <v>247497349.13999999</v>
      </c>
      <c r="G1135" s="8">
        <f t="shared" si="34"/>
        <v>-25275701.769999981</v>
      </c>
      <c r="H1135" s="9">
        <f t="shared" si="35"/>
        <v>-37152434.409999967</v>
      </c>
    </row>
    <row r="1136" spans="1:8" ht="16" x14ac:dyDescent="0.2">
      <c r="A1136" s="10">
        <v>2302708</v>
      </c>
      <c r="B1136" s="5">
        <v>4130200</v>
      </c>
      <c r="C1136" s="11" t="s">
        <v>1105</v>
      </c>
      <c r="D1136" s="7">
        <v>49406984.230000019</v>
      </c>
      <c r="E1136" s="7">
        <v>390567693</v>
      </c>
      <c r="F1136" s="7">
        <v>350320020</v>
      </c>
      <c r="G1136" s="8">
        <f t="shared" si="34"/>
        <v>40247673</v>
      </c>
      <c r="H1136" s="9">
        <f t="shared" si="35"/>
        <v>89654657.230000019</v>
      </c>
    </row>
    <row r="1137" spans="1:8" ht="16" x14ac:dyDescent="0.2">
      <c r="A1137" s="10">
        <v>2302709</v>
      </c>
      <c r="B1137" s="5">
        <v>4680233</v>
      </c>
      <c r="C1137" s="11" t="s">
        <v>1106</v>
      </c>
      <c r="D1137" s="7">
        <v>473711</v>
      </c>
      <c r="E1137" s="7">
        <v>65040498</v>
      </c>
      <c r="F1137" s="7">
        <f>44368863+22520</f>
        <v>44391383</v>
      </c>
      <c r="G1137" s="8">
        <f t="shared" si="34"/>
        <v>20649115</v>
      </c>
      <c r="H1137" s="9">
        <f t="shared" si="35"/>
        <v>21122826</v>
      </c>
    </row>
    <row r="1138" spans="1:8" ht="16" x14ac:dyDescent="0.2">
      <c r="A1138" s="10">
        <v>2302710</v>
      </c>
      <c r="B1138" s="5">
        <v>4680263</v>
      </c>
      <c r="C1138" s="11" t="s">
        <v>1107</v>
      </c>
      <c r="D1138" s="7">
        <v>-4281166</v>
      </c>
      <c r="E1138" s="7">
        <v>48560220</v>
      </c>
      <c r="F1138" s="7">
        <v>80296579.620000005</v>
      </c>
      <c r="G1138" s="8">
        <f t="shared" si="34"/>
        <v>-31736359.620000005</v>
      </c>
      <c r="H1138" s="9">
        <f t="shared" si="35"/>
        <v>-36017525.620000005</v>
      </c>
    </row>
    <row r="1139" spans="1:8" ht="16" x14ac:dyDescent="0.2">
      <c r="A1139" s="10">
        <v>2302711</v>
      </c>
      <c r="B1139" s="5">
        <v>4130100</v>
      </c>
      <c r="C1139" s="11" t="s">
        <v>1108</v>
      </c>
      <c r="D1139" s="7">
        <v>-63605691</v>
      </c>
      <c r="E1139" s="7">
        <v>6442500</v>
      </c>
      <c r="F1139" s="7">
        <v>33629161</v>
      </c>
      <c r="G1139" s="8">
        <f t="shared" si="34"/>
        <v>-27186661</v>
      </c>
      <c r="H1139" s="9">
        <f t="shared" si="35"/>
        <v>-90792352</v>
      </c>
    </row>
    <row r="1140" spans="1:8" ht="16" x14ac:dyDescent="0.2">
      <c r="A1140" s="10">
        <v>2302712</v>
      </c>
      <c r="B1140" s="5">
        <v>4680264</v>
      </c>
      <c r="C1140" s="11" t="s">
        <v>1109</v>
      </c>
      <c r="D1140" s="7">
        <v>0</v>
      </c>
      <c r="E1140" s="7">
        <v>0</v>
      </c>
      <c r="F1140" s="7">
        <v>0</v>
      </c>
      <c r="G1140" s="8">
        <f t="shared" si="34"/>
        <v>0</v>
      </c>
      <c r="H1140" s="9">
        <f t="shared" si="35"/>
        <v>0</v>
      </c>
    </row>
    <row r="1141" spans="1:8" ht="16" x14ac:dyDescent="0.2">
      <c r="A1141" s="10">
        <v>2302713</v>
      </c>
      <c r="B1141" s="5">
        <v>4130101</v>
      </c>
      <c r="C1141" s="11" t="s">
        <v>1110</v>
      </c>
      <c r="D1141" s="7">
        <v>-20573</v>
      </c>
      <c r="E1141" s="7">
        <v>0</v>
      </c>
      <c r="F1141" s="7">
        <v>0</v>
      </c>
      <c r="G1141" s="8">
        <f t="shared" si="34"/>
        <v>0</v>
      </c>
      <c r="H1141" s="9">
        <f t="shared" si="35"/>
        <v>-20573</v>
      </c>
    </row>
    <row r="1142" spans="1:8" ht="16" x14ac:dyDescent="0.2">
      <c r="A1142" s="10">
        <v>2302714</v>
      </c>
      <c r="B1142" s="5">
        <v>4130114</v>
      </c>
      <c r="C1142" s="11" t="s">
        <v>1111</v>
      </c>
      <c r="D1142" s="7">
        <v>-2982354</v>
      </c>
      <c r="E1142" s="7">
        <v>0</v>
      </c>
      <c r="F1142" s="7">
        <v>6885298</v>
      </c>
      <c r="G1142" s="8">
        <f t="shared" si="34"/>
        <v>-6885298</v>
      </c>
      <c r="H1142" s="9">
        <f t="shared" si="35"/>
        <v>-9867652</v>
      </c>
    </row>
    <row r="1143" spans="1:8" ht="16" x14ac:dyDescent="0.2">
      <c r="A1143" s="10">
        <v>2302800</v>
      </c>
      <c r="B1143" s="5">
        <v>3150190</v>
      </c>
      <c r="C1143" s="11" t="s">
        <v>1112</v>
      </c>
      <c r="D1143" s="7">
        <v>0</v>
      </c>
      <c r="E1143" s="7">
        <v>57079991</v>
      </c>
      <c r="F1143" s="7">
        <v>67509885</v>
      </c>
      <c r="G1143" s="8">
        <f t="shared" si="34"/>
        <v>-10429894</v>
      </c>
      <c r="H1143" s="9">
        <f t="shared" si="35"/>
        <v>-10429894</v>
      </c>
    </row>
    <row r="1144" spans="1:8" ht="16" x14ac:dyDescent="0.2">
      <c r="A1144" s="10">
        <v>2302802</v>
      </c>
      <c r="B1144" s="5">
        <v>3150210</v>
      </c>
      <c r="C1144" s="11" t="s">
        <v>1113</v>
      </c>
      <c r="D1144" s="7">
        <v>-4688133.0500000007</v>
      </c>
      <c r="E1144" s="7">
        <v>115748502</v>
      </c>
      <c r="F1144" s="7">
        <v>108506813</v>
      </c>
      <c r="G1144" s="8">
        <f t="shared" si="34"/>
        <v>7241689</v>
      </c>
      <c r="H1144" s="9">
        <f>D1144+G1144</f>
        <v>2553555.9499999993</v>
      </c>
    </row>
    <row r="1145" spans="1:8" ht="16" x14ac:dyDescent="0.2">
      <c r="A1145" s="10">
        <v>2302805</v>
      </c>
      <c r="B1145" s="5">
        <v>3150220</v>
      </c>
      <c r="C1145" s="11" t="s">
        <v>1114</v>
      </c>
      <c r="D1145" s="7">
        <v>-160686435</v>
      </c>
      <c r="E1145" s="7">
        <v>458723396</v>
      </c>
      <c r="F1145" s="7">
        <v>441614981</v>
      </c>
      <c r="G1145" s="8">
        <f t="shared" si="34"/>
        <v>17108415</v>
      </c>
      <c r="H1145" s="9">
        <f t="shared" si="35"/>
        <v>-143578020</v>
      </c>
    </row>
    <row r="1146" spans="1:8" ht="16" x14ac:dyDescent="0.2">
      <c r="A1146" s="10">
        <v>2302806</v>
      </c>
      <c r="B1146" s="5">
        <v>4901206</v>
      </c>
      <c r="C1146" s="11" t="s">
        <v>1115</v>
      </c>
      <c r="D1146" s="7">
        <v>0</v>
      </c>
      <c r="E1146" s="7">
        <v>0</v>
      </c>
      <c r="F1146" s="7">
        <v>0</v>
      </c>
      <c r="G1146" s="8">
        <f t="shared" si="34"/>
        <v>0</v>
      </c>
      <c r="H1146" s="9">
        <f t="shared" si="35"/>
        <v>0</v>
      </c>
    </row>
    <row r="1147" spans="1:8" ht="16" x14ac:dyDescent="0.2">
      <c r="A1147" s="10">
        <v>2302807</v>
      </c>
      <c r="B1147" s="5">
        <v>4901207</v>
      </c>
      <c r="C1147" s="11" t="s">
        <v>1116</v>
      </c>
      <c r="D1147" s="7">
        <v>0</v>
      </c>
      <c r="E1147" s="7">
        <v>157292</v>
      </c>
      <c r="F1147" s="7">
        <v>157292</v>
      </c>
      <c r="G1147" s="8">
        <f t="shared" si="34"/>
        <v>0</v>
      </c>
      <c r="H1147" s="9">
        <f t="shared" si="35"/>
        <v>0</v>
      </c>
    </row>
    <row r="1148" spans="1:8" ht="16" x14ac:dyDescent="0.2">
      <c r="A1148" s="10">
        <v>2302808</v>
      </c>
      <c r="B1148" s="5">
        <v>0</v>
      </c>
      <c r="C1148" s="11" t="s">
        <v>9</v>
      </c>
      <c r="D1148" s="7">
        <v>0</v>
      </c>
      <c r="E1148" s="7">
        <v>0</v>
      </c>
      <c r="F1148" s="7">
        <v>0</v>
      </c>
      <c r="G1148" s="8">
        <f t="shared" si="34"/>
        <v>0</v>
      </c>
      <c r="H1148" s="9">
        <f t="shared" si="35"/>
        <v>0</v>
      </c>
    </row>
    <row r="1149" spans="1:8" ht="16" x14ac:dyDescent="0.2">
      <c r="A1149" s="10">
        <v>2303000</v>
      </c>
      <c r="B1149" s="5">
        <v>2504100</v>
      </c>
      <c r="C1149" s="11" t="s">
        <v>1117</v>
      </c>
      <c r="D1149" s="7">
        <v>0</v>
      </c>
      <c r="E1149" s="7">
        <v>0</v>
      </c>
      <c r="F1149" s="7">
        <v>0</v>
      </c>
      <c r="G1149" s="8">
        <f t="shared" si="34"/>
        <v>0</v>
      </c>
      <c r="H1149" s="9">
        <f t="shared" si="35"/>
        <v>0</v>
      </c>
    </row>
    <row r="1150" spans="1:8" ht="16" x14ac:dyDescent="0.2">
      <c r="A1150" s="10">
        <v>2303200</v>
      </c>
      <c r="B1150" s="5">
        <v>4901800</v>
      </c>
      <c r="C1150" s="11" t="s">
        <v>1118</v>
      </c>
      <c r="D1150" s="7">
        <v>35268742.869996488</v>
      </c>
      <c r="E1150" s="7">
        <v>23073216777.98</v>
      </c>
      <c r="F1150" s="7">
        <v>23199926896.849998</v>
      </c>
      <c r="G1150" s="8">
        <f t="shared" si="34"/>
        <v>-126710118.86999893</v>
      </c>
      <c r="H1150" s="9">
        <f t="shared" si="35"/>
        <v>-91441376.000002444</v>
      </c>
    </row>
    <row r="1151" spans="1:8" ht="16" x14ac:dyDescent="0.2">
      <c r="A1151" s="10">
        <v>2303201</v>
      </c>
      <c r="B1151" s="5">
        <v>4120201</v>
      </c>
      <c r="C1151" s="11" t="s">
        <v>1119</v>
      </c>
      <c r="D1151" s="7">
        <v>0</v>
      </c>
      <c r="E1151" s="7">
        <v>0</v>
      </c>
      <c r="F1151" s="7">
        <v>0</v>
      </c>
      <c r="G1151" s="8">
        <f t="shared" si="34"/>
        <v>0</v>
      </c>
      <c r="H1151" s="9">
        <f t="shared" si="35"/>
        <v>0</v>
      </c>
    </row>
    <row r="1152" spans="1:8" ht="16" x14ac:dyDescent="0.2">
      <c r="A1152" s="10">
        <v>2303202</v>
      </c>
      <c r="B1152" s="5">
        <v>4120202</v>
      </c>
      <c r="C1152" s="11" t="s">
        <v>1120</v>
      </c>
      <c r="D1152" s="7">
        <v>519830</v>
      </c>
      <c r="E1152" s="7">
        <v>0</v>
      </c>
      <c r="F1152" s="7">
        <v>519830</v>
      </c>
      <c r="G1152" s="8">
        <f t="shared" si="34"/>
        <v>-519830</v>
      </c>
      <c r="H1152" s="9">
        <f t="shared" si="35"/>
        <v>0</v>
      </c>
    </row>
    <row r="1153" spans="1:8" ht="16" x14ac:dyDescent="0.2">
      <c r="A1153" s="10">
        <v>2303204</v>
      </c>
      <c r="B1153" s="5">
        <v>4120204</v>
      </c>
      <c r="C1153" s="11" t="s">
        <v>1121</v>
      </c>
      <c r="D1153" s="7">
        <v>337411</v>
      </c>
      <c r="E1153" s="7">
        <v>0</v>
      </c>
      <c r="F1153" s="7">
        <v>337411</v>
      </c>
      <c r="G1153" s="8">
        <f t="shared" si="34"/>
        <v>-337411</v>
      </c>
      <c r="H1153" s="9">
        <f t="shared" si="35"/>
        <v>0</v>
      </c>
    </row>
    <row r="1154" spans="1:8" ht="16" x14ac:dyDescent="0.2">
      <c r="A1154" s="10">
        <v>2303205</v>
      </c>
      <c r="B1154" s="5">
        <v>4901805</v>
      </c>
      <c r="C1154" s="11" t="s">
        <v>1122</v>
      </c>
      <c r="D1154" s="7">
        <v>-376023</v>
      </c>
      <c r="E1154" s="7">
        <v>0</v>
      </c>
      <c r="F1154" s="7">
        <v>0</v>
      </c>
      <c r="G1154" s="8">
        <f t="shared" si="34"/>
        <v>0</v>
      </c>
      <c r="H1154" s="9">
        <f t="shared" si="35"/>
        <v>-376023</v>
      </c>
    </row>
    <row r="1155" spans="1:8" ht="16" x14ac:dyDescent="0.2">
      <c r="A1155" s="10">
        <v>2303206</v>
      </c>
      <c r="B1155" s="5">
        <v>4901806</v>
      </c>
      <c r="C1155" s="11" t="s">
        <v>1123</v>
      </c>
      <c r="D1155" s="7">
        <v>0</v>
      </c>
      <c r="E1155" s="7">
        <v>0</v>
      </c>
      <c r="F1155" s="7">
        <v>0</v>
      </c>
      <c r="G1155" s="8">
        <f t="shared" si="34"/>
        <v>0</v>
      </c>
      <c r="H1155" s="9">
        <f t="shared" si="35"/>
        <v>0</v>
      </c>
    </row>
    <row r="1156" spans="1:8" ht="16" x14ac:dyDescent="0.2">
      <c r="A1156" s="10">
        <v>2303207</v>
      </c>
      <c r="B1156" s="5">
        <v>4903400</v>
      </c>
      <c r="C1156" s="11" t="s">
        <v>1124</v>
      </c>
      <c r="D1156" s="7">
        <v>-6365</v>
      </c>
      <c r="E1156" s="7">
        <v>0</v>
      </c>
      <c r="F1156" s="7">
        <v>0</v>
      </c>
      <c r="G1156" s="8">
        <f t="shared" si="34"/>
        <v>0</v>
      </c>
      <c r="H1156" s="9">
        <f t="shared" si="35"/>
        <v>-6365</v>
      </c>
    </row>
    <row r="1157" spans="1:8" ht="16" x14ac:dyDescent="0.2">
      <c r="A1157" s="10">
        <v>2303208</v>
      </c>
      <c r="B1157" s="5">
        <v>4120208</v>
      </c>
      <c r="C1157" s="11" t="s">
        <v>1125</v>
      </c>
      <c r="D1157" s="7">
        <v>0</v>
      </c>
      <c r="E1157" s="7">
        <v>0</v>
      </c>
      <c r="F1157" s="7">
        <v>0</v>
      </c>
      <c r="G1157" s="8">
        <f t="shared" si="34"/>
        <v>0</v>
      </c>
      <c r="H1157" s="9">
        <f t="shared" si="35"/>
        <v>0</v>
      </c>
    </row>
    <row r="1158" spans="1:8" ht="16" x14ac:dyDescent="0.2">
      <c r="A1158" s="10">
        <v>2303209</v>
      </c>
      <c r="B1158" s="5">
        <v>4120209</v>
      </c>
      <c r="C1158" s="11" t="s">
        <v>1126</v>
      </c>
      <c r="D1158" s="7">
        <v>0</v>
      </c>
      <c r="E1158" s="7">
        <v>0</v>
      </c>
      <c r="F1158" s="7">
        <v>0</v>
      </c>
      <c r="G1158" s="8">
        <f t="shared" si="34"/>
        <v>0</v>
      </c>
      <c r="H1158" s="9">
        <f t="shared" si="35"/>
        <v>0</v>
      </c>
    </row>
    <row r="1159" spans="1:8" ht="16" x14ac:dyDescent="0.2">
      <c r="A1159" s="10">
        <v>2303210</v>
      </c>
      <c r="B1159" s="5">
        <v>4902400</v>
      </c>
      <c r="C1159" s="11" t="s">
        <v>1127</v>
      </c>
      <c r="D1159" s="7">
        <v>-52076515</v>
      </c>
      <c r="E1159" s="7">
        <v>140195293</v>
      </c>
      <c r="F1159" s="7">
        <v>110875134</v>
      </c>
      <c r="G1159" s="8">
        <f t="shared" si="34"/>
        <v>29320159</v>
      </c>
      <c r="H1159" s="9">
        <f t="shared" si="35"/>
        <v>-22756356</v>
      </c>
    </row>
    <row r="1160" spans="1:8" ht="16" x14ac:dyDescent="0.2">
      <c r="A1160" s="10">
        <v>2303211</v>
      </c>
      <c r="B1160" s="5">
        <v>4120211</v>
      </c>
      <c r="C1160" s="11" t="s">
        <v>1128</v>
      </c>
      <c r="D1160" s="7">
        <v>0</v>
      </c>
      <c r="E1160" s="7">
        <v>0</v>
      </c>
      <c r="F1160" s="7">
        <v>0</v>
      </c>
      <c r="G1160" s="8">
        <f t="shared" si="34"/>
        <v>0</v>
      </c>
      <c r="H1160" s="9">
        <f t="shared" si="35"/>
        <v>0</v>
      </c>
    </row>
    <row r="1161" spans="1:8" ht="16" x14ac:dyDescent="0.2">
      <c r="A1161" s="10">
        <v>2303212</v>
      </c>
      <c r="B1161" s="5">
        <v>4120212</v>
      </c>
      <c r="C1161" s="11" t="s">
        <v>1129</v>
      </c>
      <c r="D1161" s="7">
        <v>0</v>
      </c>
      <c r="E1161" s="7">
        <v>0</v>
      </c>
      <c r="F1161" s="7">
        <v>0</v>
      </c>
      <c r="G1161" s="8">
        <f t="shared" si="34"/>
        <v>0</v>
      </c>
      <c r="H1161" s="9">
        <f t="shared" si="35"/>
        <v>0</v>
      </c>
    </row>
    <row r="1162" spans="1:8" ht="16" x14ac:dyDescent="0.2">
      <c r="A1162" s="10">
        <v>2303213</v>
      </c>
      <c r="B1162" s="5">
        <v>4120213</v>
      </c>
      <c r="C1162" s="11" t="s">
        <v>1130</v>
      </c>
      <c r="D1162" s="7">
        <v>0</v>
      </c>
      <c r="E1162" s="7">
        <v>0</v>
      </c>
      <c r="F1162" s="7">
        <v>0</v>
      </c>
      <c r="G1162" s="8">
        <f t="shared" si="34"/>
        <v>0</v>
      </c>
      <c r="H1162" s="9">
        <f t="shared" si="35"/>
        <v>0</v>
      </c>
    </row>
    <row r="1163" spans="1:8" ht="16" x14ac:dyDescent="0.2">
      <c r="A1163" s="10">
        <v>2303214</v>
      </c>
      <c r="B1163" s="5">
        <v>4120214</v>
      </c>
      <c r="C1163" s="11" t="s">
        <v>1131</v>
      </c>
      <c r="D1163" s="7">
        <v>0</v>
      </c>
      <c r="E1163" s="7">
        <v>0</v>
      </c>
      <c r="F1163" s="7">
        <v>0</v>
      </c>
      <c r="G1163" s="8">
        <f t="shared" si="34"/>
        <v>0</v>
      </c>
      <c r="H1163" s="9">
        <f t="shared" si="35"/>
        <v>0</v>
      </c>
    </row>
    <row r="1164" spans="1:8" ht="16" x14ac:dyDescent="0.2">
      <c r="A1164" s="10">
        <v>2303215</v>
      </c>
      <c r="B1164" s="5">
        <v>4120215</v>
      </c>
      <c r="C1164" s="11" t="s">
        <v>1132</v>
      </c>
      <c r="D1164" s="7">
        <v>0</v>
      </c>
      <c r="E1164" s="7">
        <v>0</v>
      </c>
      <c r="F1164" s="7">
        <v>0</v>
      </c>
      <c r="G1164" s="8">
        <f t="shared" si="34"/>
        <v>0</v>
      </c>
      <c r="H1164" s="9">
        <f t="shared" si="35"/>
        <v>0</v>
      </c>
    </row>
    <row r="1165" spans="1:8" ht="16" x14ac:dyDescent="0.2">
      <c r="A1165" s="10">
        <v>2303216</v>
      </c>
      <c r="B1165" s="5">
        <v>4120216</v>
      </c>
      <c r="C1165" s="11" t="s">
        <v>1133</v>
      </c>
      <c r="D1165" s="7">
        <v>0</v>
      </c>
      <c r="E1165" s="7">
        <v>0</v>
      </c>
      <c r="F1165" s="7">
        <v>0</v>
      </c>
      <c r="G1165" s="8">
        <f t="shared" si="34"/>
        <v>0</v>
      </c>
      <c r="H1165" s="9">
        <f t="shared" si="35"/>
        <v>0</v>
      </c>
    </row>
    <row r="1166" spans="1:8" ht="16" x14ac:dyDescent="0.2">
      <c r="A1166" s="10">
        <v>2303217</v>
      </c>
      <c r="B1166" s="5">
        <v>4120217</v>
      </c>
      <c r="C1166" s="11" t="s">
        <v>1134</v>
      </c>
      <c r="D1166" s="7">
        <v>0</v>
      </c>
      <c r="E1166" s="7">
        <v>0</v>
      </c>
      <c r="F1166" s="7">
        <v>0</v>
      </c>
      <c r="G1166" s="8">
        <f t="shared" si="34"/>
        <v>0</v>
      </c>
      <c r="H1166" s="9">
        <f t="shared" si="35"/>
        <v>0</v>
      </c>
    </row>
    <row r="1167" spans="1:8" ht="16" x14ac:dyDescent="0.2">
      <c r="A1167" s="10">
        <v>2303218</v>
      </c>
      <c r="B1167" s="5">
        <v>4120218</v>
      </c>
      <c r="C1167" s="11" t="s">
        <v>1135</v>
      </c>
      <c r="D1167" s="7">
        <v>0</v>
      </c>
      <c r="E1167" s="7">
        <v>0</v>
      </c>
      <c r="F1167" s="7">
        <v>0</v>
      </c>
      <c r="G1167" s="8">
        <f t="shared" si="34"/>
        <v>0</v>
      </c>
      <c r="H1167" s="9">
        <f t="shared" si="35"/>
        <v>0</v>
      </c>
    </row>
    <row r="1168" spans="1:8" ht="16" x14ac:dyDescent="0.2">
      <c r="A1168" s="10">
        <v>2303219</v>
      </c>
      <c r="B1168" s="5">
        <v>4120219</v>
      </c>
      <c r="C1168" s="11" t="s">
        <v>1136</v>
      </c>
      <c r="D1168" s="7">
        <v>0</v>
      </c>
      <c r="E1168" s="7">
        <v>0</v>
      </c>
      <c r="F1168" s="7">
        <v>0</v>
      </c>
      <c r="G1168" s="8">
        <f t="shared" si="34"/>
        <v>0</v>
      </c>
      <c r="H1168" s="9">
        <f t="shared" si="35"/>
        <v>0</v>
      </c>
    </row>
    <row r="1169" spans="1:8" ht="16" x14ac:dyDescent="0.2">
      <c r="A1169" s="10">
        <v>2303220</v>
      </c>
      <c r="B1169" s="5">
        <v>4902500</v>
      </c>
      <c r="C1169" s="11" t="s">
        <v>1137</v>
      </c>
      <c r="D1169" s="7">
        <v>-40185777</v>
      </c>
      <c r="E1169" s="7">
        <v>491409903</v>
      </c>
      <c r="F1169" s="7">
        <v>450741250</v>
      </c>
      <c r="G1169" s="8">
        <f t="shared" si="34"/>
        <v>40668653</v>
      </c>
      <c r="H1169" s="9">
        <f t="shared" si="35"/>
        <v>482876</v>
      </c>
    </row>
    <row r="1170" spans="1:8" ht="16" x14ac:dyDescent="0.2">
      <c r="A1170" s="10">
        <v>2303222</v>
      </c>
      <c r="B1170" s="5">
        <v>4120222</v>
      </c>
      <c r="C1170" s="11" t="s">
        <v>1138</v>
      </c>
      <c r="D1170" s="7">
        <v>0</v>
      </c>
      <c r="E1170" s="7">
        <v>0</v>
      </c>
      <c r="F1170" s="7">
        <v>0</v>
      </c>
      <c r="G1170" s="8">
        <f t="shared" si="34"/>
        <v>0</v>
      </c>
      <c r="H1170" s="9">
        <f t="shared" si="35"/>
        <v>0</v>
      </c>
    </row>
    <row r="1171" spans="1:8" ht="16" x14ac:dyDescent="0.2">
      <c r="A1171" s="10">
        <v>2303223</v>
      </c>
      <c r="B1171" s="5">
        <v>4120223</v>
      </c>
      <c r="C1171" s="11" t="s">
        <v>1139</v>
      </c>
      <c r="D1171" s="7">
        <v>0</v>
      </c>
      <c r="E1171" s="7">
        <v>0</v>
      </c>
      <c r="F1171" s="7">
        <v>0</v>
      </c>
      <c r="G1171" s="8">
        <f t="shared" si="34"/>
        <v>0</v>
      </c>
      <c r="H1171" s="9">
        <f t="shared" si="35"/>
        <v>0</v>
      </c>
    </row>
    <row r="1172" spans="1:8" ht="16" x14ac:dyDescent="0.2">
      <c r="A1172" s="10">
        <v>2303225</v>
      </c>
      <c r="B1172" s="5">
        <v>4120225</v>
      </c>
      <c r="C1172" s="11" t="s">
        <v>1140</v>
      </c>
      <c r="D1172" s="7">
        <v>0</v>
      </c>
      <c r="E1172" s="7">
        <v>0</v>
      </c>
      <c r="F1172" s="7">
        <v>0</v>
      </c>
      <c r="G1172" s="8">
        <f t="shared" si="34"/>
        <v>0</v>
      </c>
      <c r="H1172" s="9">
        <f t="shared" si="35"/>
        <v>0</v>
      </c>
    </row>
    <row r="1173" spans="1:8" ht="16" x14ac:dyDescent="0.2">
      <c r="A1173" s="10">
        <v>2303226</v>
      </c>
      <c r="B1173" s="5">
        <v>4120226</v>
      </c>
      <c r="C1173" s="11" t="s">
        <v>1141</v>
      </c>
      <c r="D1173" s="7">
        <v>0</v>
      </c>
      <c r="E1173" s="7">
        <v>0</v>
      </c>
      <c r="F1173" s="7">
        <v>0</v>
      </c>
      <c r="G1173" s="8">
        <f t="shared" si="34"/>
        <v>0</v>
      </c>
      <c r="H1173" s="9">
        <f t="shared" si="35"/>
        <v>0</v>
      </c>
    </row>
    <row r="1174" spans="1:8" ht="16" x14ac:dyDescent="0.2">
      <c r="A1174" s="10">
        <v>2303227</v>
      </c>
      <c r="B1174" s="5">
        <v>4120227</v>
      </c>
      <c r="C1174" s="11" t="s">
        <v>1142</v>
      </c>
      <c r="D1174" s="7">
        <v>0</v>
      </c>
      <c r="E1174" s="7">
        <v>0</v>
      </c>
      <c r="F1174" s="7">
        <v>0</v>
      </c>
      <c r="G1174" s="8">
        <f t="shared" si="34"/>
        <v>0</v>
      </c>
      <c r="H1174" s="9">
        <f t="shared" si="35"/>
        <v>0</v>
      </c>
    </row>
    <row r="1175" spans="1:8" ht="16" x14ac:dyDescent="0.2">
      <c r="A1175" s="10">
        <v>2303228</v>
      </c>
      <c r="B1175" s="5">
        <v>4120228</v>
      </c>
      <c r="C1175" s="11" t="s">
        <v>1143</v>
      </c>
      <c r="D1175" s="7">
        <v>0</v>
      </c>
      <c r="E1175" s="7">
        <v>0</v>
      </c>
      <c r="F1175" s="7">
        <v>0</v>
      </c>
      <c r="G1175" s="8">
        <f t="shared" si="34"/>
        <v>0</v>
      </c>
      <c r="H1175" s="9">
        <f t="shared" si="35"/>
        <v>0</v>
      </c>
    </row>
    <row r="1176" spans="1:8" ht="16" x14ac:dyDescent="0.2">
      <c r="A1176" s="10">
        <v>2303229</v>
      </c>
      <c r="B1176" s="5">
        <v>4120229</v>
      </c>
      <c r="C1176" s="11" t="s">
        <v>1144</v>
      </c>
      <c r="D1176" s="7">
        <v>0</v>
      </c>
      <c r="E1176" s="7">
        <v>0</v>
      </c>
      <c r="F1176" s="7">
        <v>0</v>
      </c>
      <c r="G1176" s="8">
        <f t="shared" si="34"/>
        <v>0</v>
      </c>
      <c r="H1176" s="9">
        <f t="shared" si="35"/>
        <v>0</v>
      </c>
    </row>
    <row r="1177" spans="1:8" ht="16" x14ac:dyDescent="0.2">
      <c r="A1177" s="10">
        <v>2303230</v>
      </c>
      <c r="B1177" s="5">
        <v>4902600</v>
      </c>
      <c r="C1177" s="11" t="s">
        <v>1145</v>
      </c>
      <c r="D1177" s="7">
        <v>-12760935</v>
      </c>
      <c r="E1177" s="7">
        <v>129665648</v>
      </c>
      <c r="F1177" s="7">
        <v>116146064</v>
      </c>
      <c r="G1177" s="8">
        <f t="shared" si="34"/>
        <v>13519584</v>
      </c>
      <c r="H1177" s="9">
        <f t="shared" si="35"/>
        <v>758649</v>
      </c>
    </row>
    <row r="1178" spans="1:8" ht="16" x14ac:dyDescent="0.2">
      <c r="A1178" s="10">
        <v>2303231</v>
      </c>
      <c r="B1178" s="5">
        <v>4120231</v>
      </c>
      <c r="C1178" s="11" t="s">
        <v>1146</v>
      </c>
      <c r="D1178" s="7">
        <v>0</v>
      </c>
      <c r="E1178" s="7">
        <v>0</v>
      </c>
      <c r="F1178" s="7">
        <v>0</v>
      </c>
      <c r="G1178" s="8">
        <f t="shared" si="34"/>
        <v>0</v>
      </c>
      <c r="H1178" s="9">
        <f t="shared" si="35"/>
        <v>0</v>
      </c>
    </row>
    <row r="1179" spans="1:8" ht="16" x14ac:dyDescent="0.2">
      <c r="A1179" s="10">
        <v>2303232</v>
      </c>
      <c r="B1179" s="5">
        <v>4120232</v>
      </c>
      <c r="C1179" s="11" t="s">
        <v>1147</v>
      </c>
      <c r="D1179" s="7">
        <v>0</v>
      </c>
      <c r="E1179" s="7">
        <v>0</v>
      </c>
      <c r="F1179" s="7">
        <v>0</v>
      </c>
      <c r="G1179" s="8">
        <f t="shared" si="34"/>
        <v>0</v>
      </c>
      <c r="H1179" s="9">
        <f t="shared" si="35"/>
        <v>0</v>
      </c>
    </row>
    <row r="1180" spans="1:8" ht="16" x14ac:dyDescent="0.2">
      <c r="A1180" s="10">
        <v>2303233</v>
      </c>
      <c r="B1180" s="5">
        <v>4120233</v>
      </c>
      <c r="C1180" s="11" t="s">
        <v>894</v>
      </c>
      <c r="D1180" s="7">
        <v>0</v>
      </c>
      <c r="E1180" s="7">
        <v>0</v>
      </c>
      <c r="F1180" s="7">
        <v>0</v>
      </c>
      <c r="G1180" s="8">
        <f t="shared" si="34"/>
        <v>0</v>
      </c>
      <c r="H1180" s="9">
        <f t="shared" si="35"/>
        <v>0</v>
      </c>
    </row>
    <row r="1181" spans="1:8" ht="16" x14ac:dyDescent="0.2">
      <c r="A1181" s="10">
        <v>2303234</v>
      </c>
      <c r="B1181" s="5">
        <v>4120234</v>
      </c>
      <c r="C1181" s="11" t="s">
        <v>1148</v>
      </c>
      <c r="D1181" s="7">
        <v>0</v>
      </c>
      <c r="E1181" s="7">
        <v>0</v>
      </c>
      <c r="F1181" s="7">
        <v>0</v>
      </c>
      <c r="G1181" s="8">
        <f t="shared" si="34"/>
        <v>0</v>
      </c>
      <c r="H1181" s="9">
        <f t="shared" si="35"/>
        <v>0</v>
      </c>
    </row>
    <row r="1182" spans="1:8" ht="16" x14ac:dyDescent="0.2">
      <c r="A1182" s="10">
        <v>2303235</v>
      </c>
      <c r="B1182" s="5">
        <v>4120235</v>
      </c>
      <c r="C1182" s="11" t="s">
        <v>1149</v>
      </c>
      <c r="D1182" s="7">
        <v>0</v>
      </c>
      <c r="E1182" s="7">
        <v>0</v>
      </c>
      <c r="F1182" s="7">
        <v>0</v>
      </c>
      <c r="G1182" s="8">
        <f t="shared" si="34"/>
        <v>0</v>
      </c>
      <c r="H1182" s="9">
        <f t="shared" si="35"/>
        <v>0</v>
      </c>
    </row>
    <row r="1183" spans="1:8" ht="16" x14ac:dyDescent="0.2">
      <c r="A1183" s="10">
        <v>2303236</v>
      </c>
      <c r="B1183" s="5">
        <v>4120236</v>
      </c>
      <c r="C1183" s="11" t="s">
        <v>1150</v>
      </c>
      <c r="D1183" s="7">
        <v>0</v>
      </c>
      <c r="E1183" s="7">
        <v>0</v>
      </c>
      <c r="F1183" s="7">
        <v>0</v>
      </c>
      <c r="G1183" s="8">
        <f t="shared" si="34"/>
        <v>0</v>
      </c>
      <c r="H1183" s="9">
        <f t="shared" si="35"/>
        <v>0</v>
      </c>
    </row>
    <row r="1184" spans="1:8" ht="16" x14ac:dyDescent="0.2">
      <c r="A1184" s="10">
        <v>2303237</v>
      </c>
      <c r="B1184" s="5">
        <v>4120237</v>
      </c>
      <c r="C1184" s="11" t="s">
        <v>1151</v>
      </c>
      <c r="D1184" s="7">
        <v>0</v>
      </c>
      <c r="E1184" s="7">
        <v>0</v>
      </c>
      <c r="F1184" s="7">
        <v>0</v>
      </c>
      <c r="G1184" s="8">
        <f t="shared" si="34"/>
        <v>0</v>
      </c>
      <c r="H1184" s="9">
        <f t="shared" si="35"/>
        <v>0</v>
      </c>
    </row>
    <row r="1185" spans="1:8" ht="16" x14ac:dyDescent="0.2">
      <c r="A1185" s="10">
        <v>2303238</v>
      </c>
      <c r="B1185" s="5">
        <v>4120238</v>
      </c>
      <c r="C1185" s="11" t="s">
        <v>1152</v>
      </c>
      <c r="D1185" s="7">
        <v>0</v>
      </c>
      <c r="E1185" s="7">
        <v>0</v>
      </c>
      <c r="F1185" s="7">
        <v>0</v>
      </c>
      <c r="G1185" s="8">
        <f t="shared" si="34"/>
        <v>0</v>
      </c>
      <c r="H1185" s="9">
        <f t="shared" si="35"/>
        <v>0</v>
      </c>
    </row>
    <row r="1186" spans="1:8" ht="16" x14ac:dyDescent="0.2">
      <c r="A1186" s="10">
        <v>2303239</v>
      </c>
      <c r="B1186" s="5">
        <v>4120239</v>
      </c>
      <c r="C1186" s="11" t="s">
        <v>1153</v>
      </c>
      <c r="D1186" s="7">
        <v>0</v>
      </c>
      <c r="E1186" s="7">
        <v>0</v>
      </c>
      <c r="F1186" s="7">
        <v>0</v>
      </c>
      <c r="G1186" s="8">
        <f t="shared" si="34"/>
        <v>0</v>
      </c>
      <c r="H1186" s="9">
        <f t="shared" si="35"/>
        <v>0</v>
      </c>
    </row>
    <row r="1187" spans="1:8" ht="16" x14ac:dyDescent="0.2">
      <c r="A1187" s="10">
        <v>2303240</v>
      </c>
      <c r="B1187" s="5">
        <v>4902700</v>
      </c>
      <c r="C1187" s="11" t="s">
        <v>1154</v>
      </c>
      <c r="D1187" s="7">
        <v>0</v>
      </c>
      <c r="E1187" s="7">
        <v>0</v>
      </c>
      <c r="F1187" s="7">
        <v>0</v>
      </c>
      <c r="G1187" s="8">
        <f t="shared" si="34"/>
        <v>0</v>
      </c>
      <c r="H1187" s="9">
        <f t="shared" si="35"/>
        <v>0</v>
      </c>
    </row>
    <row r="1188" spans="1:8" ht="16" x14ac:dyDescent="0.2">
      <c r="A1188" s="10">
        <v>2303241</v>
      </c>
      <c r="B1188" s="5">
        <v>4120241</v>
      </c>
      <c r="C1188" s="11" t="s">
        <v>1155</v>
      </c>
      <c r="D1188" s="7">
        <v>0</v>
      </c>
      <c r="E1188" s="7">
        <v>0</v>
      </c>
      <c r="F1188" s="7">
        <v>0</v>
      </c>
      <c r="G1188" s="8">
        <f t="shared" si="34"/>
        <v>0</v>
      </c>
      <c r="H1188" s="9">
        <f t="shared" si="35"/>
        <v>0</v>
      </c>
    </row>
    <row r="1189" spans="1:8" ht="16" x14ac:dyDescent="0.2">
      <c r="A1189" s="10">
        <v>2303242</v>
      </c>
      <c r="B1189" s="5">
        <v>4120242</v>
      </c>
      <c r="C1189" s="11" t="s">
        <v>1156</v>
      </c>
      <c r="D1189" s="7">
        <v>0</v>
      </c>
      <c r="E1189" s="7">
        <v>0</v>
      </c>
      <c r="F1189" s="7">
        <v>0</v>
      </c>
      <c r="G1189" s="8">
        <f t="shared" si="34"/>
        <v>0</v>
      </c>
      <c r="H1189" s="9">
        <f t="shared" si="35"/>
        <v>0</v>
      </c>
    </row>
    <row r="1190" spans="1:8" ht="16" x14ac:dyDescent="0.2">
      <c r="A1190" s="10">
        <v>2303243</v>
      </c>
      <c r="B1190" s="5">
        <v>4120243</v>
      </c>
      <c r="C1190" s="11" t="s">
        <v>1157</v>
      </c>
      <c r="D1190" s="7">
        <v>0</v>
      </c>
      <c r="E1190" s="7">
        <v>0</v>
      </c>
      <c r="F1190" s="7">
        <v>0</v>
      </c>
      <c r="G1190" s="8">
        <f t="shared" si="34"/>
        <v>0</v>
      </c>
      <c r="H1190" s="9">
        <f t="shared" si="35"/>
        <v>0</v>
      </c>
    </row>
    <row r="1191" spans="1:8" ht="16" x14ac:dyDescent="0.2">
      <c r="A1191" s="10">
        <v>2303244</v>
      </c>
      <c r="B1191" s="5">
        <v>4120244</v>
      </c>
      <c r="C1191" s="11" t="s">
        <v>1158</v>
      </c>
      <c r="D1191" s="7">
        <v>0</v>
      </c>
      <c r="E1191" s="7">
        <v>0</v>
      </c>
      <c r="F1191" s="7">
        <v>0</v>
      </c>
      <c r="G1191" s="8">
        <f t="shared" si="34"/>
        <v>0</v>
      </c>
      <c r="H1191" s="9">
        <f t="shared" si="35"/>
        <v>0</v>
      </c>
    </row>
    <row r="1192" spans="1:8" ht="16" x14ac:dyDescent="0.2">
      <c r="A1192" s="10">
        <v>2303245</v>
      </c>
      <c r="B1192" s="5">
        <v>4120245</v>
      </c>
      <c r="C1192" s="11" t="s">
        <v>1159</v>
      </c>
      <c r="D1192" s="7">
        <v>0</v>
      </c>
      <c r="E1192" s="7">
        <v>0</v>
      </c>
      <c r="F1192" s="7">
        <v>0</v>
      </c>
      <c r="G1192" s="8">
        <f t="shared" si="34"/>
        <v>0</v>
      </c>
      <c r="H1192" s="9">
        <f t="shared" si="35"/>
        <v>0</v>
      </c>
    </row>
    <row r="1193" spans="1:8" ht="16" x14ac:dyDescent="0.2">
      <c r="A1193" s="10">
        <v>2303246</v>
      </c>
      <c r="B1193" s="5">
        <v>4120246</v>
      </c>
      <c r="C1193" s="11" t="s">
        <v>1160</v>
      </c>
      <c r="D1193" s="7">
        <v>0</v>
      </c>
      <c r="E1193" s="7">
        <v>0</v>
      </c>
      <c r="F1193" s="7">
        <v>0</v>
      </c>
      <c r="G1193" s="8">
        <f t="shared" si="34"/>
        <v>0</v>
      </c>
      <c r="H1193" s="9">
        <f t="shared" si="35"/>
        <v>0</v>
      </c>
    </row>
    <row r="1194" spans="1:8" ht="16" x14ac:dyDescent="0.2">
      <c r="A1194" s="10">
        <v>2303247</v>
      </c>
      <c r="B1194" s="5">
        <v>4120247</v>
      </c>
      <c r="C1194" s="11" t="s">
        <v>1161</v>
      </c>
      <c r="D1194" s="7">
        <v>0</v>
      </c>
      <c r="E1194" s="7">
        <v>0</v>
      </c>
      <c r="F1194" s="7">
        <v>0</v>
      </c>
      <c r="G1194" s="8">
        <f t="shared" si="34"/>
        <v>0</v>
      </c>
      <c r="H1194" s="9">
        <f t="shared" si="35"/>
        <v>0</v>
      </c>
    </row>
    <row r="1195" spans="1:8" ht="16" x14ac:dyDescent="0.2">
      <c r="A1195" s="10">
        <v>2303248</v>
      </c>
      <c r="B1195" s="5">
        <v>4120248</v>
      </c>
      <c r="C1195" s="11" t="s">
        <v>1162</v>
      </c>
      <c r="D1195" s="7">
        <v>0</v>
      </c>
      <c r="E1195" s="7">
        <v>0</v>
      </c>
      <c r="F1195" s="7">
        <v>0</v>
      </c>
      <c r="G1195" s="8">
        <f t="shared" si="34"/>
        <v>0</v>
      </c>
      <c r="H1195" s="9">
        <f t="shared" si="35"/>
        <v>0</v>
      </c>
    </row>
    <row r="1196" spans="1:8" ht="16" x14ac:dyDescent="0.2">
      <c r="A1196" s="10">
        <v>2303249</v>
      </c>
      <c r="B1196" s="5">
        <v>4120249</v>
      </c>
      <c r="C1196" s="11" t="s">
        <v>1163</v>
      </c>
      <c r="D1196" s="7">
        <v>0</v>
      </c>
      <c r="E1196" s="7">
        <v>0</v>
      </c>
      <c r="F1196" s="7">
        <v>0</v>
      </c>
      <c r="G1196" s="8">
        <f t="shared" si="34"/>
        <v>0</v>
      </c>
      <c r="H1196" s="9">
        <f t="shared" si="35"/>
        <v>0</v>
      </c>
    </row>
    <row r="1197" spans="1:8" ht="16" x14ac:dyDescent="0.2">
      <c r="A1197" s="10">
        <v>2303250</v>
      </c>
      <c r="B1197" s="5">
        <v>4902800</v>
      </c>
      <c r="C1197" s="11" t="s">
        <v>1164</v>
      </c>
      <c r="D1197" s="7">
        <v>-51115854</v>
      </c>
      <c r="E1197" s="7">
        <v>328846272</v>
      </c>
      <c r="F1197" s="7">
        <v>294867083</v>
      </c>
      <c r="G1197" s="8">
        <f t="shared" ref="G1197:G1260" si="36">E1197-F1197</f>
        <v>33979189</v>
      </c>
      <c r="H1197" s="9">
        <f t="shared" ref="H1197:H1260" si="37">D1197+G1197</f>
        <v>-17136665</v>
      </c>
    </row>
    <row r="1198" spans="1:8" ht="16" x14ac:dyDescent="0.2">
      <c r="A1198" s="10">
        <v>2303251</v>
      </c>
      <c r="B1198" s="5">
        <v>4120251</v>
      </c>
      <c r="C1198" s="11" t="s">
        <v>806</v>
      </c>
      <c r="D1198" s="7">
        <v>0</v>
      </c>
      <c r="E1198" s="7">
        <v>0</v>
      </c>
      <c r="F1198" s="7">
        <v>0</v>
      </c>
      <c r="G1198" s="8">
        <f t="shared" si="36"/>
        <v>0</v>
      </c>
      <c r="H1198" s="9">
        <f t="shared" si="37"/>
        <v>0</v>
      </c>
    </row>
    <row r="1199" spans="1:8" ht="16" x14ac:dyDescent="0.2">
      <c r="A1199" s="10">
        <v>2303252</v>
      </c>
      <c r="B1199" s="5">
        <v>4120252</v>
      </c>
      <c r="C1199" s="11" t="s">
        <v>1165</v>
      </c>
      <c r="D1199" s="7">
        <v>0</v>
      </c>
      <c r="E1199" s="7">
        <v>0</v>
      </c>
      <c r="F1199" s="7">
        <v>0</v>
      </c>
      <c r="G1199" s="8">
        <f t="shared" si="36"/>
        <v>0</v>
      </c>
      <c r="H1199" s="9">
        <f t="shared" si="37"/>
        <v>0</v>
      </c>
    </row>
    <row r="1200" spans="1:8" ht="16" x14ac:dyDescent="0.2">
      <c r="A1200" s="10">
        <v>2303253</v>
      </c>
      <c r="B1200" s="5">
        <v>4120253</v>
      </c>
      <c r="C1200" s="11" t="s">
        <v>1166</v>
      </c>
      <c r="D1200" s="7">
        <v>0</v>
      </c>
      <c r="E1200" s="7">
        <v>0</v>
      </c>
      <c r="F1200" s="7">
        <v>0</v>
      </c>
      <c r="G1200" s="8">
        <f t="shared" si="36"/>
        <v>0</v>
      </c>
      <c r="H1200" s="9">
        <f t="shared" si="37"/>
        <v>0</v>
      </c>
    </row>
    <row r="1201" spans="1:8" ht="16" x14ac:dyDescent="0.2">
      <c r="A1201" s="10">
        <v>2303254</v>
      </c>
      <c r="B1201" s="5">
        <v>4120254</v>
      </c>
      <c r="C1201" s="11" t="s">
        <v>1167</v>
      </c>
      <c r="D1201" s="7">
        <v>0</v>
      </c>
      <c r="E1201" s="7">
        <v>0</v>
      </c>
      <c r="F1201" s="7">
        <v>0</v>
      </c>
      <c r="G1201" s="8">
        <f t="shared" si="36"/>
        <v>0</v>
      </c>
      <c r="H1201" s="9">
        <f t="shared" si="37"/>
        <v>0</v>
      </c>
    </row>
    <row r="1202" spans="1:8" ht="16" x14ac:dyDescent="0.2">
      <c r="A1202" s="10">
        <v>2303256</v>
      </c>
      <c r="B1202" s="5">
        <v>4120256</v>
      </c>
      <c r="C1202" s="11" t="s">
        <v>1168</v>
      </c>
      <c r="D1202" s="7">
        <v>0</v>
      </c>
      <c r="E1202" s="7">
        <v>0</v>
      </c>
      <c r="F1202" s="7">
        <v>0</v>
      </c>
      <c r="G1202" s="8">
        <f t="shared" si="36"/>
        <v>0</v>
      </c>
      <c r="H1202" s="9">
        <f t="shared" si="37"/>
        <v>0</v>
      </c>
    </row>
    <row r="1203" spans="1:8" ht="16" x14ac:dyDescent="0.2">
      <c r="A1203" s="10">
        <v>2303257</v>
      </c>
      <c r="B1203" s="5">
        <v>4120257</v>
      </c>
      <c r="C1203" s="11" t="s">
        <v>1169</v>
      </c>
      <c r="D1203" s="7">
        <v>0</v>
      </c>
      <c r="E1203" s="7">
        <v>0</v>
      </c>
      <c r="F1203" s="7">
        <v>0</v>
      </c>
      <c r="G1203" s="8">
        <f t="shared" si="36"/>
        <v>0</v>
      </c>
      <c r="H1203" s="9">
        <f t="shared" si="37"/>
        <v>0</v>
      </c>
    </row>
    <row r="1204" spans="1:8" ht="16" x14ac:dyDescent="0.2">
      <c r="A1204" s="10">
        <v>2303258</v>
      </c>
      <c r="B1204" s="5">
        <v>4120258</v>
      </c>
      <c r="C1204" s="11" t="s">
        <v>1170</v>
      </c>
      <c r="D1204" s="7">
        <v>0</v>
      </c>
      <c r="E1204" s="7">
        <v>0</v>
      </c>
      <c r="F1204" s="7">
        <v>0</v>
      </c>
      <c r="G1204" s="8">
        <f t="shared" si="36"/>
        <v>0</v>
      </c>
      <c r="H1204" s="9">
        <f t="shared" si="37"/>
        <v>0</v>
      </c>
    </row>
    <row r="1205" spans="1:8" ht="16" x14ac:dyDescent="0.2">
      <c r="A1205" s="10">
        <v>2303259</v>
      </c>
      <c r="B1205" s="5">
        <v>4120259</v>
      </c>
      <c r="C1205" s="11" t="s">
        <v>1171</v>
      </c>
      <c r="D1205" s="7">
        <v>0</v>
      </c>
      <c r="E1205" s="7">
        <v>0</v>
      </c>
      <c r="F1205" s="7">
        <v>0</v>
      </c>
      <c r="G1205" s="8">
        <f t="shared" si="36"/>
        <v>0</v>
      </c>
      <c r="H1205" s="9">
        <f t="shared" si="37"/>
        <v>0</v>
      </c>
    </row>
    <row r="1206" spans="1:8" ht="16" x14ac:dyDescent="0.2">
      <c r="A1206" s="10">
        <v>2303260</v>
      </c>
      <c r="B1206" s="5">
        <v>4902900</v>
      </c>
      <c r="C1206" s="11" t="s">
        <v>1172</v>
      </c>
      <c r="D1206" s="7">
        <v>40805767</v>
      </c>
      <c r="E1206" s="7">
        <v>10492500</v>
      </c>
      <c r="F1206" s="7">
        <v>0</v>
      </c>
      <c r="G1206" s="8">
        <f t="shared" si="36"/>
        <v>10492500</v>
      </c>
      <c r="H1206" s="9">
        <f t="shared" si="37"/>
        <v>51298267</v>
      </c>
    </row>
    <row r="1207" spans="1:8" ht="16" x14ac:dyDescent="0.2">
      <c r="A1207" s="10">
        <v>2303261</v>
      </c>
      <c r="B1207" s="5">
        <v>4120261</v>
      </c>
      <c r="C1207" s="11" t="s">
        <v>1173</v>
      </c>
      <c r="D1207" s="7">
        <v>0</v>
      </c>
      <c r="E1207" s="7">
        <v>0</v>
      </c>
      <c r="F1207" s="7">
        <v>0</v>
      </c>
      <c r="G1207" s="8">
        <f t="shared" si="36"/>
        <v>0</v>
      </c>
      <c r="H1207" s="9">
        <f t="shared" si="37"/>
        <v>0</v>
      </c>
    </row>
    <row r="1208" spans="1:8" ht="16" x14ac:dyDescent="0.2">
      <c r="A1208" s="10">
        <v>2303262</v>
      </c>
      <c r="B1208" s="5">
        <v>4120262</v>
      </c>
      <c r="C1208" s="11" t="s">
        <v>1174</v>
      </c>
      <c r="D1208" s="7">
        <v>0</v>
      </c>
      <c r="E1208" s="7">
        <v>0</v>
      </c>
      <c r="F1208" s="7">
        <v>0</v>
      </c>
      <c r="G1208" s="8">
        <f t="shared" si="36"/>
        <v>0</v>
      </c>
      <c r="H1208" s="9">
        <f t="shared" si="37"/>
        <v>0</v>
      </c>
    </row>
    <row r="1209" spans="1:8" ht="16" x14ac:dyDescent="0.2">
      <c r="A1209" s="10">
        <v>2303263</v>
      </c>
      <c r="B1209" s="5">
        <v>4120263</v>
      </c>
      <c r="C1209" s="11" t="s">
        <v>1175</v>
      </c>
      <c r="D1209" s="7">
        <v>0</v>
      </c>
      <c r="E1209" s="7">
        <v>0</v>
      </c>
      <c r="F1209" s="7">
        <v>0</v>
      </c>
      <c r="G1209" s="8">
        <f t="shared" si="36"/>
        <v>0</v>
      </c>
      <c r="H1209" s="9">
        <f t="shared" si="37"/>
        <v>0</v>
      </c>
    </row>
    <row r="1210" spans="1:8" ht="16" x14ac:dyDescent="0.2">
      <c r="A1210" s="10">
        <v>2303264</v>
      </c>
      <c r="B1210" s="5">
        <v>4120264</v>
      </c>
      <c r="C1210" s="11" t="s">
        <v>1176</v>
      </c>
      <c r="D1210" s="7">
        <v>0</v>
      </c>
      <c r="E1210" s="7">
        <v>0</v>
      </c>
      <c r="F1210" s="7">
        <v>0</v>
      </c>
      <c r="G1210" s="8">
        <f t="shared" si="36"/>
        <v>0</v>
      </c>
      <c r="H1210" s="9">
        <f t="shared" si="37"/>
        <v>0</v>
      </c>
    </row>
    <row r="1211" spans="1:8" ht="16" x14ac:dyDescent="0.2">
      <c r="A1211" s="10">
        <v>2303265</v>
      </c>
      <c r="B1211" s="5">
        <v>4120265</v>
      </c>
      <c r="C1211" s="11" t="s">
        <v>1177</v>
      </c>
      <c r="D1211" s="7">
        <v>0</v>
      </c>
      <c r="E1211" s="7">
        <v>0</v>
      </c>
      <c r="F1211" s="7">
        <v>0</v>
      </c>
      <c r="G1211" s="8">
        <f t="shared" si="36"/>
        <v>0</v>
      </c>
      <c r="H1211" s="9">
        <f t="shared" si="37"/>
        <v>0</v>
      </c>
    </row>
    <row r="1212" spans="1:8" ht="16" x14ac:dyDescent="0.2">
      <c r="A1212" s="10">
        <v>2303266</v>
      </c>
      <c r="B1212" s="5">
        <v>4120266</v>
      </c>
      <c r="C1212" s="11" t="s">
        <v>1178</v>
      </c>
      <c r="D1212" s="7">
        <v>0</v>
      </c>
      <c r="E1212" s="7">
        <v>0</v>
      </c>
      <c r="F1212" s="7">
        <v>0</v>
      </c>
      <c r="G1212" s="8">
        <f t="shared" si="36"/>
        <v>0</v>
      </c>
      <c r="H1212" s="9">
        <f t="shared" si="37"/>
        <v>0</v>
      </c>
    </row>
    <row r="1213" spans="1:8" ht="16" x14ac:dyDescent="0.2">
      <c r="A1213" s="10">
        <v>2303267</v>
      </c>
      <c r="B1213" s="5">
        <v>4120267</v>
      </c>
      <c r="C1213" s="11" t="s">
        <v>1179</v>
      </c>
      <c r="D1213" s="7">
        <v>0</v>
      </c>
      <c r="E1213" s="7">
        <v>0</v>
      </c>
      <c r="F1213" s="7">
        <v>0</v>
      </c>
      <c r="G1213" s="8">
        <f t="shared" si="36"/>
        <v>0</v>
      </c>
      <c r="H1213" s="9">
        <f t="shared" si="37"/>
        <v>0</v>
      </c>
    </row>
    <row r="1214" spans="1:8" ht="16" x14ac:dyDescent="0.2">
      <c r="A1214" s="10">
        <v>2303268</v>
      </c>
      <c r="B1214" s="5">
        <v>4120268</v>
      </c>
      <c r="C1214" s="11" t="s">
        <v>1180</v>
      </c>
      <c r="D1214" s="7">
        <v>0</v>
      </c>
      <c r="E1214" s="7">
        <v>0</v>
      </c>
      <c r="F1214" s="7">
        <v>0</v>
      </c>
      <c r="G1214" s="8">
        <f t="shared" si="36"/>
        <v>0</v>
      </c>
      <c r="H1214" s="9">
        <f t="shared" si="37"/>
        <v>0</v>
      </c>
    </row>
    <row r="1215" spans="1:8" ht="16" x14ac:dyDescent="0.2">
      <c r="A1215" s="10">
        <v>2303269</v>
      </c>
      <c r="B1215" s="5">
        <v>4120269</v>
      </c>
      <c r="C1215" s="11" t="s">
        <v>1181</v>
      </c>
      <c r="D1215" s="7">
        <v>0</v>
      </c>
      <c r="E1215" s="7">
        <v>0</v>
      </c>
      <c r="F1215" s="7">
        <v>0</v>
      </c>
      <c r="G1215" s="8">
        <f t="shared" si="36"/>
        <v>0</v>
      </c>
      <c r="H1215" s="9">
        <f t="shared" si="37"/>
        <v>0</v>
      </c>
    </row>
    <row r="1216" spans="1:8" ht="16" x14ac:dyDescent="0.2">
      <c r="A1216" s="10">
        <v>2303270</v>
      </c>
      <c r="B1216" s="5">
        <v>4903000</v>
      </c>
      <c r="C1216" s="11" t="s">
        <v>1182</v>
      </c>
      <c r="D1216" s="7">
        <v>-16827139</v>
      </c>
      <c r="E1216" s="7">
        <v>197247545</v>
      </c>
      <c r="F1216" s="7">
        <v>198715466</v>
      </c>
      <c r="G1216" s="8">
        <f t="shared" si="36"/>
        <v>-1467921</v>
      </c>
      <c r="H1216" s="9">
        <f t="shared" si="37"/>
        <v>-18295060</v>
      </c>
    </row>
    <row r="1217" spans="1:8" ht="16" x14ac:dyDescent="0.2">
      <c r="A1217" s="10">
        <v>2303271</v>
      </c>
      <c r="B1217" s="5">
        <v>4120271</v>
      </c>
      <c r="C1217" s="11" t="s">
        <v>1183</v>
      </c>
      <c r="D1217" s="7">
        <v>0</v>
      </c>
      <c r="E1217" s="7">
        <v>0</v>
      </c>
      <c r="F1217" s="7">
        <v>0</v>
      </c>
      <c r="G1217" s="8">
        <f t="shared" si="36"/>
        <v>0</v>
      </c>
      <c r="H1217" s="9">
        <f t="shared" si="37"/>
        <v>0</v>
      </c>
    </row>
    <row r="1218" spans="1:8" ht="16" x14ac:dyDescent="0.2">
      <c r="A1218" s="10">
        <v>2303272</v>
      </c>
      <c r="B1218" s="5">
        <v>4120272</v>
      </c>
      <c r="C1218" s="11" t="s">
        <v>1184</v>
      </c>
      <c r="D1218" s="7">
        <v>0</v>
      </c>
      <c r="E1218" s="7">
        <v>0</v>
      </c>
      <c r="F1218" s="7">
        <v>0</v>
      </c>
      <c r="G1218" s="8">
        <f t="shared" si="36"/>
        <v>0</v>
      </c>
      <c r="H1218" s="9">
        <f t="shared" si="37"/>
        <v>0</v>
      </c>
    </row>
    <row r="1219" spans="1:8" ht="16" x14ac:dyDescent="0.2">
      <c r="A1219" s="10">
        <v>2303273</v>
      </c>
      <c r="B1219" s="5">
        <v>4120273</v>
      </c>
      <c r="C1219" s="11" t="s">
        <v>1185</v>
      </c>
      <c r="D1219" s="7">
        <v>0</v>
      </c>
      <c r="E1219" s="7">
        <v>0</v>
      </c>
      <c r="F1219" s="7">
        <v>0</v>
      </c>
      <c r="G1219" s="8">
        <f t="shared" si="36"/>
        <v>0</v>
      </c>
      <c r="H1219" s="9">
        <f t="shared" si="37"/>
        <v>0</v>
      </c>
    </row>
    <row r="1220" spans="1:8" ht="16" x14ac:dyDescent="0.2">
      <c r="A1220" s="10">
        <v>2303274</v>
      </c>
      <c r="B1220" s="5">
        <v>4120274</v>
      </c>
      <c r="C1220" s="11" t="s">
        <v>1186</v>
      </c>
      <c r="D1220" s="7">
        <v>0</v>
      </c>
      <c r="E1220" s="7">
        <v>0</v>
      </c>
      <c r="F1220" s="7">
        <v>0</v>
      </c>
      <c r="G1220" s="8">
        <f t="shared" si="36"/>
        <v>0</v>
      </c>
      <c r="H1220" s="9">
        <f t="shared" si="37"/>
        <v>0</v>
      </c>
    </row>
    <row r="1221" spans="1:8" ht="16" x14ac:dyDescent="0.2">
      <c r="A1221" s="10">
        <v>2303275</v>
      </c>
      <c r="B1221" s="5">
        <v>4120275</v>
      </c>
      <c r="C1221" s="11" t="s">
        <v>1187</v>
      </c>
      <c r="D1221" s="7">
        <v>0</v>
      </c>
      <c r="E1221" s="7">
        <v>0</v>
      </c>
      <c r="F1221" s="7">
        <v>0</v>
      </c>
      <c r="G1221" s="8">
        <f t="shared" si="36"/>
        <v>0</v>
      </c>
      <c r="H1221" s="9">
        <f t="shared" si="37"/>
        <v>0</v>
      </c>
    </row>
    <row r="1222" spans="1:8" ht="16" x14ac:dyDescent="0.2">
      <c r="A1222" s="10">
        <v>2303276</v>
      </c>
      <c r="B1222" s="5">
        <v>4120276</v>
      </c>
      <c r="C1222" s="11" t="s">
        <v>1188</v>
      </c>
      <c r="D1222" s="7">
        <v>0</v>
      </c>
      <c r="E1222" s="7">
        <v>0</v>
      </c>
      <c r="F1222" s="7">
        <v>0</v>
      </c>
      <c r="G1222" s="8">
        <f t="shared" si="36"/>
        <v>0</v>
      </c>
      <c r="H1222" s="9">
        <f t="shared" si="37"/>
        <v>0</v>
      </c>
    </row>
    <row r="1223" spans="1:8" ht="16" x14ac:dyDescent="0.2">
      <c r="A1223" s="10">
        <v>2303277</v>
      </c>
      <c r="B1223" s="5">
        <v>4120277</v>
      </c>
      <c r="C1223" s="11" t="s">
        <v>1189</v>
      </c>
      <c r="D1223" s="7">
        <v>0</v>
      </c>
      <c r="E1223" s="7">
        <v>0</v>
      </c>
      <c r="F1223" s="7">
        <v>0</v>
      </c>
      <c r="G1223" s="8">
        <f t="shared" si="36"/>
        <v>0</v>
      </c>
      <c r="H1223" s="9">
        <f t="shared" si="37"/>
        <v>0</v>
      </c>
    </row>
    <row r="1224" spans="1:8" ht="16" x14ac:dyDescent="0.2">
      <c r="A1224" s="10">
        <v>2303278</v>
      </c>
      <c r="B1224" s="5">
        <v>4120278</v>
      </c>
      <c r="C1224" s="11" t="s">
        <v>1190</v>
      </c>
      <c r="D1224" s="7">
        <v>0</v>
      </c>
      <c r="E1224" s="7">
        <v>0</v>
      </c>
      <c r="F1224" s="7">
        <v>0</v>
      </c>
      <c r="G1224" s="8">
        <f t="shared" si="36"/>
        <v>0</v>
      </c>
      <c r="H1224" s="9">
        <f t="shared" si="37"/>
        <v>0</v>
      </c>
    </row>
    <row r="1225" spans="1:8" ht="16" x14ac:dyDescent="0.2">
      <c r="A1225" s="10">
        <v>2303279</v>
      </c>
      <c r="B1225" s="5">
        <v>4120279</v>
      </c>
      <c r="C1225" s="11" t="s">
        <v>1191</v>
      </c>
      <c r="D1225" s="7">
        <v>0</v>
      </c>
      <c r="E1225" s="7">
        <v>0</v>
      </c>
      <c r="F1225" s="7">
        <v>0</v>
      </c>
      <c r="G1225" s="8">
        <f t="shared" si="36"/>
        <v>0</v>
      </c>
      <c r="H1225" s="9">
        <f t="shared" si="37"/>
        <v>0</v>
      </c>
    </row>
    <row r="1226" spans="1:8" ht="16" x14ac:dyDescent="0.2">
      <c r="A1226" s="10">
        <v>2303280</v>
      </c>
      <c r="B1226" s="5">
        <v>4903100</v>
      </c>
      <c r="C1226" s="11" t="s">
        <v>1192</v>
      </c>
      <c r="D1226" s="7">
        <v>-3015850</v>
      </c>
      <c r="E1226" s="7">
        <v>21229519</v>
      </c>
      <c r="F1226" s="7">
        <v>16446103</v>
      </c>
      <c r="G1226" s="8">
        <f t="shared" si="36"/>
        <v>4783416</v>
      </c>
      <c r="H1226" s="9">
        <f t="shared" si="37"/>
        <v>1767566</v>
      </c>
    </row>
    <row r="1227" spans="1:8" ht="16" x14ac:dyDescent="0.2">
      <c r="A1227" s="10">
        <v>2303281</v>
      </c>
      <c r="B1227" s="5">
        <v>4120281</v>
      </c>
      <c r="C1227" s="11" t="s">
        <v>1193</v>
      </c>
      <c r="D1227" s="7">
        <v>0</v>
      </c>
      <c r="E1227" s="7">
        <v>0</v>
      </c>
      <c r="F1227" s="7">
        <v>0</v>
      </c>
      <c r="G1227" s="8">
        <f t="shared" si="36"/>
        <v>0</v>
      </c>
      <c r="H1227" s="9">
        <f t="shared" si="37"/>
        <v>0</v>
      </c>
    </row>
    <row r="1228" spans="1:8" ht="16" x14ac:dyDescent="0.2">
      <c r="A1228" s="10">
        <v>2303282</v>
      </c>
      <c r="B1228" s="5">
        <v>4120282</v>
      </c>
      <c r="C1228" s="11" t="s">
        <v>1194</v>
      </c>
      <c r="D1228" s="7">
        <v>0</v>
      </c>
      <c r="E1228" s="7">
        <v>0</v>
      </c>
      <c r="F1228" s="7">
        <v>0</v>
      </c>
      <c r="G1228" s="8">
        <f t="shared" si="36"/>
        <v>0</v>
      </c>
      <c r="H1228" s="9">
        <f t="shared" si="37"/>
        <v>0</v>
      </c>
    </row>
    <row r="1229" spans="1:8" ht="16" x14ac:dyDescent="0.2">
      <c r="A1229" s="10">
        <v>2303283</v>
      </c>
      <c r="B1229" s="5">
        <v>4120283</v>
      </c>
      <c r="C1229" s="11" t="s">
        <v>1195</v>
      </c>
      <c r="D1229" s="7">
        <v>0</v>
      </c>
      <c r="E1229" s="7">
        <v>0</v>
      </c>
      <c r="F1229" s="7">
        <v>0</v>
      </c>
      <c r="G1229" s="8">
        <f t="shared" si="36"/>
        <v>0</v>
      </c>
      <c r="H1229" s="9">
        <f t="shared" si="37"/>
        <v>0</v>
      </c>
    </row>
    <row r="1230" spans="1:8" ht="16" x14ac:dyDescent="0.2">
      <c r="A1230" s="10">
        <v>2303284</v>
      </c>
      <c r="B1230" s="5">
        <v>4120284</v>
      </c>
      <c r="C1230" s="11" t="s">
        <v>1196</v>
      </c>
      <c r="D1230" s="7">
        <v>0</v>
      </c>
      <c r="E1230" s="7">
        <v>0</v>
      </c>
      <c r="F1230" s="7">
        <v>0</v>
      </c>
      <c r="G1230" s="8">
        <f t="shared" si="36"/>
        <v>0</v>
      </c>
      <c r="H1230" s="9">
        <f t="shared" si="37"/>
        <v>0</v>
      </c>
    </row>
    <row r="1231" spans="1:8" ht="16" x14ac:dyDescent="0.2">
      <c r="A1231" s="10">
        <v>2303285</v>
      </c>
      <c r="B1231" s="5">
        <v>4120285</v>
      </c>
      <c r="C1231" s="11" t="s">
        <v>1197</v>
      </c>
      <c r="D1231" s="7">
        <v>0</v>
      </c>
      <c r="E1231" s="7">
        <v>0</v>
      </c>
      <c r="F1231" s="7">
        <v>0</v>
      </c>
      <c r="G1231" s="8">
        <f t="shared" si="36"/>
        <v>0</v>
      </c>
      <c r="H1231" s="9">
        <f t="shared" si="37"/>
        <v>0</v>
      </c>
    </row>
    <row r="1232" spans="1:8" ht="16" x14ac:dyDescent="0.2">
      <c r="A1232" s="10">
        <v>2303286</v>
      </c>
      <c r="B1232" s="5">
        <v>4120286</v>
      </c>
      <c r="C1232" s="11" t="s">
        <v>1198</v>
      </c>
      <c r="D1232" s="7">
        <v>0</v>
      </c>
      <c r="E1232" s="7">
        <v>0</v>
      </c>
      <c r="F1232" s="7">
        <v>0</v>
      </c>
      <c r="G1232" s="8">
        <f t="shared" si="36"/>
        <v>0</v>
      </c>
      <c r="H1232" s="9">
        <f t="shared" si="37"/>
        <v>0</v>
      </c>
    </row>
    <row r="1233" spans="1:8" ht="16" x14ac:dyDescent="0.2">
      <c r="A1233" s="10">
        <v>2303287</v>
      </c>
      <c r="B1233" s="5">
        <v>4120287</v>
      </c>
      <c r="C1233" s="11" t="s">
        <v>1199</v>
      </c>
      <c r="D1233" s="7">
        <v>0</v>
      </c>
      <c r="E1233" s="7">
        <v>0</v>
      </c>
      <c r="F1233" s="7">
        <v>0</v>
      </c>
      <c r="G1233" s="8">
        <f t="shared" si="36"/>
        <v>0</v>
      </c>
      <c r="H1233" s="9">
        <f t="shared" si="37"/>
        <v>0</v>
      </c>
    </row>
    <row r="1234" spans="1:8" ht="16" x14ac:dyDescent="0.2">
      <c r="A1234" s="10">
        <v>2303288</v>
      </c>
      <c r="B1234" s="5">
        <v>4120102</v>
      </c>
      <c r="C1234" s="11" t="s">
        <v>1200</v>
      </c>
      <c r="D1234" s="7">
        <v>0</v>
      </c>
      <c r="E1234" s="7">
        <v>0</v>
      </c>
      <c r="F1234" s="7">
        <v>0</v>
      </c>
      <c r="G1234" s="8">
        <f t="shared" si="36"/>
        <v>0</v>
      </c>
      <c r="H1234" s="9">
        <f t="shared" si="37"/>
        <v>0</v>
      </c>
    </row>
    <row r="1235" spans="1:8" ht="16" x14ac:dyDescent="0.2">
      <c r="A1235" s="10">
        <v>2303289</v>
      </c>
      <c r="B1235" s="5">
        <v>4120103</v>
      </c>
      <c r="C1235" s="11" t="s">
        <v>1201</v>
      </c>
      <c r="D1235" s="7">
        <v>0</v>
      </c>
      <c r="E1235" s="7">
        <v>0</v>
      </c>
      <c r="F1235" s="7">
        <v>0</v>
      </c>
      <c r="G1235" s="8">
        <f t="shared" si="36"/>
        <v>0</v>
      </c>
      <c r="H1235" s="9">
        <f t="shared" si="37"/>
        <v>0</v>
      </c>
    </row>
    <row r="1236" spans="1:8" ht="16" x14ac:dyDescent="0.2">
      <c r="A1236" s="10">
        <v>2303290</v>
      </c>
      <c r="B1236" s="5">
        <v>4903200</v>
      </c>
      <c r="C1236" s="11" t="s">
        <v>1202</v>
      </c>
      <c r="D1236" s="7">
        <v>-141401616</v>
      </c>
      <c r="E1236" s="7">
        <v>1664139546</v>
      </c>
      <c r="F1236" s="7">
        <v>1678581816</v>
      </c>
      <c r="G1236" s="8">
        <f t="shared" si="36"/>
        <v>-14442270</v>
      </c>
      <c r="H1236" s="9">
        <f t="shared" si="37"/>
        <v>-155843886</v>
      </c>
    </row>
    <row r="1237" spans="1:8" ht="16" x14ac:dyDescent="0.2">
      <c r="A1237" s="10">
        <v>2303291</v>
      </c>
      <c r="B1237" s="5">
        <v>4903300</v>
      </c>
      <c r="C1237" s="11" t="s">
        <v>1203</v>
      </c>
      <c r="D1237" s="7">
        <v>0</v>
      </c>
      <c r="E1237" s="7">
        <v>12426880</v>
      </c>
      <c r="F1237" s="7">
        <v>12426880</v>
      </c>
      <c r="G1237" s="8">
        <f t="shared" si="36"/>
        <v>0</v>
      </c>
      <c r="H1237" s="9">
        <f t="shared" si="37"/>
        <v>0</v>
      </c>
    </row>
    <row r="1238" spans="1:8" ht="16" x14ac:dyDescent="0.2">
      <c r="A1238" s="10">
        <v>2303292</v>
      </c>
      <c r="B1238" s="5">
        <v>4120106</v>
      </c>
      <c r="C1238" s="11" t="s">
        <v>1204</v>
      </c>
      <c r="D1238" s="7">
        <v>0</v>
      </c>
      <c r="E1238" s="7">
        <v>0</v>
      </c>
      <c r="F1238" s="7">
        <v>0</v>
      </c>
      <c r="G1238" s="8">
        <f t="shared" si="36"/>
        <v>0</v>
      </c>
      <c r="H1238" s="9">
        <f t="shared" si="37"/>
        <v>0</v>
      </c>
    </row>
    <row r="1239" spans="1:8" ht="16" x14ac:dyDescent="0.2">
      <c r="A1239" s="10">
        <v>2303293</v>
      </c>
      <c r="B1239" s="5">
        <v>4120107</v>
      </c>
      <c r="C1239" s="11" t="s">
        <v>1205</v>
      </c>
      <c r="D1239" s="7">
        <v>0</v>
      </c>
      <c r="E1239" s="7">
        <v>0</v>
      </c>
      <c r="F1239" s="7">
        <v>0</v>
      </c>
      <c r="G1239" s="8">
        <f t="shared" si="36"/>
        <v>0</v>
      </c>
      <c r="H1239" s="9">
        <f t="shared" si="37"/>
        <v>0</v>
      </c>
    </row>
    <row r="1240" spans="1:8" ht="16" x14ac:dyDescent="0.2">
      <c r="A1240" s="10">
        <v>2303294</v>
      </c>
      <c r="B1240" s="5">
        <v>4120108</v>
      </c>
      <c r="C1240" s="11" t="s">
        <v>1206</v>
      </c>
      <c r="D1240" s="7">
        <v>0</v>
      </c>
      <c r="E1240" s="7">
        <v>0</v>
      </c>
      <c r="F1240" s="7">
        <v>0</v>
      </c>
      <c r="G1240" s="8">
        <f t="shared" si="36"/>
        <v>0</v>
      </c>
      <c r="H1240" s="9">
        <f t="shared" si="37"/>
        <v>0</v>
      </c>
    </row>
    <row r="1241" spans="1:8" ht="16" x14ac:dyDescent="0.2">
      <c r="A1241" s="10">
        <v>2303295</v>
      </c>
      <c r="B1241" s="5">
        <v>4120109</v>
      </c>
      <c r="C1241" s="11" t="s">
        <v>1207</v>
      </c>
      <c r="D1241" s="7">
        <v>0</v>
      </c>
      <c r="E1241" s="7">
        <v>0</v>
      </c>
      <c r="F1241" s="7">
        <v>0</v>
      </c>
      <c r="G1241" s="8">
        <f t="shared" si="36"/>
        <v>0</v>
      </c>
      <c r="H1241" s="9">
        <f t="shared" si="37"/>
        <v>0</v>
      </c>
    </row>
    <row r="1242" spans="1:8" ht="16" x14ac:dyDescent="0.2">
      <c r="A1242" s="10">
        <v>2303296</v>
      </c>
      <c r="B1242" s="5">
        <v>4120110</v>
      </c>
      <c r="C1242" s="11" t="s">
        <v>1208</v>
      </c>
      <c r="D1242" s="7">
        <v>0</v>
      </c>
      <c r="E1242" s="7">
        <v>0</v>
      </c>
      <c r="F1242" s="7">
        <v>0</v>
      </c>
      <c r="G1242" s="8">
        <f t="shared" si="36"/>
        <v>0</v>
      </c>
      <c r="H1242" s="9">
        <f t="shared" si="37"/>
        <v>0</v>
      </c>
    </row>
    <row r="1243" spans="1:8" ht="16" x14ac:dyDescent="0.2">
      <c r="A1243" s="10">
        <v>2303297</v>
      </c>
      <c r="B1243" s="5">
        <v>4903300</v>
      </c>
      <c r="C1243" s="11" t="s">
        <v>1209</v>
      </c>
      <c r="D1243" s="7">
        <v>-1572446</v>
      </c>
      <c r="E1243" s="7">
        <v>5920916</v>
      </c>
      <c r="F1243" s="7">
        <v>6094323</v>
      </c>
      <c r="G1243" s="8">
        <f t="shared" si="36"/>
        <v>-173407</v>
      </c>
      <c r="H1243" s="9">
        <f t="shared" si="37"/>
        <v>-1745853</v>
      </c>
    </row>
    <row r="1244" spans="1:8" ht="16" x14ac:dyDescent="0.2">
      <c r="A1244" s="10">
        <v>2303298</v>
      </c>
      <c r="B1244" s="5">
        <v>4903400</v>
      </c>
      <c r="C1244" s="11" t="s">
        <v>1210</v>
      </c>
      <c r="D1244" s="7">
        <v>-1995768</v>
      </c>
      <c r="E1244" s="7">
        <v>6555018</v>
      </c>
      <c r="F1244" s="7">
        <v>5780602</v>
      </c>
      <c r="G1244" s="8">
        <f t="shared" si="36"/>
        <v>774416</v>
      </c>
      <c r="H1244" s="9">
        <f t="shared" si="37"/>
        <v>-1221352</v>
      </c>
    </row>
    <row r="1245" spans="1:8" ht="16" x14ac:dyDescent="0.2">
      <c r="A1245" s="10">
        <v>2303300</v>
      </c>
      <c r="B1245" s="5">
        <v>4901900</v>
      </c>
      <c r="C1245" s="11" t="s">
        <v>1080</v>
      </c>
      <c r="D1245" s="7">
        <v>-19062746.68</v>
      </c>
      <c r="E1245" s="7">
        <v>6305570</v>
      </c>
      <c r="F1245" s="7">
        <v>9336640</v>
      </c>
      <c r="G1245" s="8">
        <f t="shared" si="36"/>
        <v>-3031070</v>
      </c>
      <c r="H1245" s="9">
        <f t="shared" si="37"/>
        <v>-22093816.68</v>
      </c>
    </row>
    <row r="1246" spans="1:8" ht="16" x14ac:dyDescent="0.2">
      <c r="A1246" s="10">
        <v>2303500</v>
      </c>
      <c r="B1246" s="5">
        <v>4902000</v>
      </c>
      <c r="C1246" s="11" t="s">
        <v>1211</v>
      </c>
      <c r="D1246" s="7">
        <v>-3310189</v>
      </c>
      <c r="E1246" s="7">
        <v>77460493.400000006</v>
      </c>
      <c r="F1246" s="7">
        <v>32649748</v>
      </c>
      <c r="G1246" s="8">
        <f t="shared" si="36"/>
        <v>44810745.400000006</v>
      </c>
      <c r="H1246" s="9">
        <f t="shared" si="37"/>
        <v>41500556.400000006</v>
      </c>
    </row>
    <row r="1247" spans="1:8" ht="16" x14ac:dyDescent="0.2">
      <c r="A1247" s="10">
        <v>2303600</v>
      </c>
      <c r="B1247" s="5">
        <v>4903600</v>
      </c>
      <c r="C1247" s="11" t="s">
        <v>1212</v>
      </c>
      <c r="D1247" s="7">
        <v>-10720509</v>
      </c>
      <c r="E1247" s="7">
        <v>0</v>
      </c>
      <c r="F1247" s="7">
        <v>0</v>
      </c>
      <c r="G1247" s="8">
        <f t="shared" si="36"/>
        <v>0</v>
      </c>
      <c r="H1247" s="9">
        <f t="shared" si="37"/>
        <v>-10720509</v>
      </c>
    </row>
    <row r="1248" spans="1:8" ht="16" x14ac:dyDescent="0.2">
      <c r="A1248" s="10">
        <v>2303700</v>
      </c>
      <c r="B1248" s="5">
        <v>4903700</v>
      </c>
      <c r="C1248" s="11" t="s">
        <v>1213</v>
      </c>
      <c r="D1248" s="7">
        <v>75517140</v>
      </c>
      <c r="E1248" s="7">
        <v>0</v>
      </c>
      <c r="F1248" s="7">
        <v>0</v>
      </c>
      <c r="G1248" s="8">
        <f t="shared" si="36"/>
        <v>0</v>
      </c>
      <c r="H1248" s="9">
        <f t="shared" si="37"/>
        <v>75517140</v>
      </c>
    </row>
    <row r="1249" spans="1:8" ht="16" x14ac:dyDescent="0.2">
      <c r="A1249" s="10">
        <v>2303970</v>
      </c>
      <c r="B1249" s="5">
        <v>4902100</v>
      </c>
      <c r="C1249" s="11" t="s">
        <v>1214</v>
      </c>
      <c r="D1249" s="7">
        <v>-75517140</v>
      </c>
      <c r="E1249" s="7">
        <v>0</v>
      </c>
      <c r="F1249" s="7">
        <v>0</v>
      </c>
      <c r="G1249" s="8">
        <f t="shared" si="36"/>
        <v>0</v>
      </c>
      <c r="H1249" s="9">
        <f t="shared" si="37"/>
        <v>-75517140</v>
      </c>
    </row>
    <row r="1250" spans="1:8" ht="16" x14ac:dyDescent="0.2">
      <c r="A1250" s="10">
        <v>2304500</v>
      </c>
      <c r="B1250" s="5">
        <v>0</v>
      </c>
      <c r="C1250" s="11" t="s">
        <v>1215</v>
      </c>
      <c r="D1250" s="7">
        <v>0</v>
      </c>
      <c r="E1250" s="7">
        <v>0</v>
      </c>
      <c r="F1250" s="7">
        <v>0</v>
      </c>
      <c r="G1250" s="8">
        <f t="shared" si="36"/>
        <v>0</v>
      </c>
      <c r="H1250" s="9">
        <f t="shared" si="37"/>
        <v>0</v>
      </c>
    </row>
    <row r="1251" spans="1:8" ht="16" x14ac:dyDescent="0.2">
      <c r="A1251" s="10">
        <v>2305100</v>
      </c>
      <c r="B1251" s="5">
        <v>4902200</v>
      </c>
      <c r="C1251" s="11" t="s">
        <v>454</v>
      </c>
      <c r="D1251" s="7">
        <v>-28878</v>
      </c>
      <c r="E1251" s="7">
        <v>0</v>
      </c>
      <c r="F1251" s="7">
        <v>4971</v>
      </c>
      <c r="G1251" s="8">
        <f t="shared" si="36"/>
        <v>-4971</v>
      </c>
      <c r="H1251" s="9">
        <f t="shared" si="37"/>
        <v>-33849</v>
      </c>
    </row>
    <row r="1252" spans="1:8" ht="16" x14ac:dyDescent="0.2">
      <c r="A1252" s="26">
        <v>2305702</v>
      </c>
      <c r="B1252" s="17"/>
      <c r="C1252" s="16" t="s">
        <v>9</v>
      </c>
      <c r="D1252" s="7">
        <v>0</v>
      </c>
      <c r="E1252" s="7">
        <v>0</v>
      </c>
      <c r="F1252" s="7">
        <v>0</v>
      </c>
      <c r="G1252" s="8">
        <f t="shared" si="36"/>
        <v>0</v>
      </c>
      <c r="H1252" s="9">
        <f t="shared" si="37"/>
        <v>0</v>
      </c>
    </row>
    <row r="1253" spans="1:8" ht="16" x14ac:dyDescent="0.2">
      <c r="A1253" s="10">
        <v>2411000</v>
      </c>
      <c r="B1253" s="5">
        <v>0</v>
      </c>
      <c r="C1253" s="11" t="s">
        <v>9</v>
      </c>
      <c r="D1253" s="7">
        <v>0</v>
      </c>
      <c r="E1253" s="7">
        <v>0</v>
      </c>
      <c r="F1253" s="7">
        <v>0</v>
      </c>
      <c r="G1253" s="8">
        <f t="shared" si="36"/>
        <v>0</v>
      </c>
      <c r="H1253" s="9">
        <f t="shared" si="37"/>
        <v>0</v>
      </c>
    </row>
    <row r="1254" spans="1:8" ht="16" x14ac:dyDescent="0.2">
      <c r="A1254" s="10">
        <v>2800100</v>
      </c>
      <c r="B1254" s="5">
        <v>0</v>
      </c>
      <c r="C1254" s="11" t="s">
        <v>1216</v>
      </c>
      <c r="D1254" s="7">
        <v>0</v>
      </c>
      <c r="E1254" s="7">
        <v>0</v>
      </c>
      <c r="F1254" s="7">
        <v>0</v>
      </c>
      <c r="G1254" s="8">
        <f t="shared" si="36"/>
        <v>0</v>
      </c>
      <c r="H1254" s="9">
        <f t="shared" si="37"/>
        <v>0</v>
      </c>
    </row>
    <row r="1255" spans="1:8" ht="16" x14ac:dyDescent="0.2">
      <c r="A1255" s="10">
        <v>2805100</v>
      </c>
      <c r="B1255" s="5">
        <v>4902300</v>
      </c>
      <c r="C1255" s="11" t="s">
        <v>1217</v>
      </c>
      <c r="D1255" s="7">
        <v>0</v>
      </c>
      <c r="E1255" s="7">
        <v>0</v>
      </c>
      <c r="F1255" s="7">
        <v>0</v>
      </c>
      <c r="G1255" s="8">
        <f t="shared" si="36"/>
        <v>0</v>
      </c>
      <c r="H1255" s="9">
        <f t="shared" si="37"/>
        <v>0</v>
      </c>
    </row>
    <row r="1256" spans="1:8" ht="16" x14ac:dyDescent="0.2">
      <c r="A1256" s="10">
        <v>2806000</v>
      </c>
      <c r="B1256" s="5">
        <v>0</v>
      </c>
      <c r="C1256" s="11" t="s">
        <v>1218</v>
      </c>
      <c r="D1256" s="7">
        <v>0</v>
      </c>
      <c r="E1256" s="7">
        <v>0</v>
      </c>
      <c r="F1256" s="7">
        <v>0</v>
      </c>
      <c r="G1256" s="8">
        <f t="shared" si="36"/>
        <v>0</v>
      </c>
      <c r="H1256" s="9">
        <f t="shared" si="37"/>
        <v>0</v>
      </c>
    </row>
    <row r="1257" spans="1:8" ht="16" x14ac:dyDescent="0.2">
      <c r="A1257" s="10">
        <v>2806100</v>
      </c>
      <c r="B1257" s="5">
        <v>2229000</v>
      </c>
      <c r="C1257" s="11" t="s">
        <v>1219</v>
      </c>
      <c r="D1257" s="7">
        <v>0</v>
      </c>
      <c r="E1257" s="7">
        <v>0</v>
      </c>
      <c r="F1257" s="7">
        <v>0</v>
      </c>
      <c r="G1257" s="8">
        <f t="shared" si="36"/>
        <v>0</v>
      </c>
      <c r="H1257" s="9">
        <f t="shared" si="37"/>
        <v>0</v>
      </c>
    </row>
    <row r="1258" spans="1:8" ht="16" x14ac:dyDescent="0.2">
      <c r="A1258" s="10">
        <v>2930000</v>
      </c>
      <c r="B1258" s="5">
        <v>2590000</v>
      </c>
      <c r="C1258" s="11" t="s">
        <v>1220</v>
      </c>
      <c r="D1258" s="7">
        <v>0</v>
      </c>
      <c r="E1258" s="7">
        <v>0</v>
      </c>
      <c r="F1258" s="7">
        <v>0</v>
      </c>
      <c r="G1258" s="8">
        <f t="shared" si="36"/>
        <v>0</v>
      </c>
      <c r="H1258" s="9">
        <f t="shared" si="37"/>
        <v>0</v>
      </c>
    </row>
    <row r="1259" spans="1:8" ht="16" x14ac:dyDescent="0.2">
      <c r="A1259" s="10">
        <v>2930100</v>
      </c>
      <c r="B1259" s="5">
        <v>2590100</v>
      </c>
      <c r="C1259" s="11" t="s">
        <v>1221</v>
      </c>
      <c r="D1259" s="7">
        <v>0</v>
      </c>
      <c r="E1259" s="7">
        <v>0</v>
      </c>
      <c r="F1259" s="7">
        <v>0</v>
      </c>
      <c r="G1259" s="8">
        <f t="shared" si="36"/>
        <v>0</v>
      </c>
      <c r="H1259" s="9">
        <f t="shared" si="37"/>
        <v>0</v>
      </c>
    </row>
    <row r="1260" spans="1:8" ht="16" x14ac:dyDescent="0.2">
      <c r="A1260" s="10">
        <v>2930110</v>
      </c>
      <c r="B1260" s="5">
        <v>2590110</v>
      </c>
      <c r="C1260" s="11" t="s">
        <v>1222</v>
      </c>
      <c r="D1260" s="7">
        <v>0</v>
      </c>
      <c r="E1260" s="7">
        <v>0</v>
      </c>
      <c r="F1260" s="7">
        <v>0</v>
      </c>
      <c r="G1260" s="8">
        <f t="shared" si="36"/>
        <v>0</v>
      </c>
      <c r="H1260" s="9">
        <f t="shared" si="37"/>
        <v>0</v>
      </c>
    </row>
    <row r="1261" spans="1:8" ht="16" x14ac:dyDescent="0.2">
      <c r="A1261" s="10">
        <v>2930120</v>
      </c>
      <c r="B1261" s="5">
        <v>2590120</v>
      </c>
      <c r="C1261" s="11" t="s">
        <v>1223</v>
      </c>
      <c r="D1261" s="7">
        <v>0</v>
      </c>
      <c r="E1261" s="7">
        <v>0</v>
      </c>
      <c r="F1261" s="7">
        <v>0</v>
      </c>
      <c r="G1261" s="8">
        <f t="shared" ref="G1261:G1325" si="38">E1261-F1261</f>
        <v>0</v>
      </c>
      <c r="H1261" s="9">
        <f t="shared" ref="H1261:H1325" si="39">D1261+G1261</f>
        <v>0</v>
      </c>
    </row>
    <row r="1262" spans="1:8" ht="16" x14ac:dyDescent="0.2">
      <c r="A1262" s="10">
        <v>2930130</v>
      </c>
      <c r="B1262" s="5">
        <v>2590130</v>
      </c>
      <c r="C1262" s="11" t="s">
        <v>1224</v>
      </c>
      <c r="D1262" s="7">
        <v>0</v>
      </c>
      <c r="E1262" s="7">
        <v>0</v>
      </c>
      <c r="F1262" s="7">
        <v>0</v>
      </c>
      <c r="G1262" s="8">
        <f t="shared" si="38"/>
        <v>0</v>
      </c>
      <c r="H1262" s="9">
        <f t="shared" si="39"/>
        <v>0</v>
      </c>
    </row>
    <row r="1263" spans="1:8" ht="16" x14ac:dyDescent="0.2">
      <c r="A1263" s="10">
        <v>2930140</v>
      </c>
      <c r="B1263" s="5">
        <v>2590140</v>
      </c>
      <c r="C1263" s="11" t="s">
        <v>1225</v>
      </c>
      <c r="D1263" s="7">
        <v>0</v>
      </c>
      <c r="E1263" s="7">
        <v>0</v>
      </c>
      <c r="F1263" s="7">
        <v>0</v>
      </c>
      <c r="G1263" s="8">
        <f t="shared" si="38"/>
        <v>0</v>
      </c>
      <c r="H1263" s="9">
        <f t="shared" si="39"/>
        <v>0</v>
      </c>
    </row>
    <row r="1264" spans="1:8" ht="16" x14ac:dyDescent="0.2">
      <c r="A1264" s="10">
        <v>2930145</v>
      </c>
      <c r="B1264" s="5">
        <v>2590145</v>
      </c>
      <c r="C1264" s="11" t="s">
        <v>1226</v>
      </c>
      <c r="D1264" s="7">
        <v>0</v>
      </c>
      <c r="E1264" s="7">
        <v>0</v>
      </c>
      <c r="F1264" s="7">
        <v>0</v>
      </c>
      <c r="G1264" s="8">
        <f t="shared" si="38"/>
        <v>0</v>
      </c>
      <c r="H1264" s="9">
        <f t="shared" si="39"/>
        <v>0</v>
      </c>
    </row>
    <row r="1265" spans="1:8" ht="16" x14ac:dyDescent="0.2">
      <c r="A1265" s="10">
        <v>2930150</v>
      </c>
      <c r="B1265" s="5">
        <v>2590150</v>
      </c>
      <c r="C1265" s="11" t="s">
        <v>1227</v>
      </c>
      <c r="D1265" s="7">
        <v>0</v>
      </c>
      <c r="E1265" s="7">
        <v>0</v>
      </c>
      <c r="F1265" s="7">
        <v>0</v>
      </c>
      <c r="G1265" s="8">
        <f t="shared" si="38"/>
        <v>0</v>
      </c>
      <c r="H1265" s="9">
        <f t="shared" si="39"/>
        <v>0</v>
      </c>
    </row>
    <row r="1266" spans="1:8" ht="16" x14ac:dyDescent="0.2">
      <c r="A1266" s="10">
        <v>2930155</v>
      </c>
      <c r="B1266" s="5">
        <v>2590155</v>
      </c>
      <c r="C1266" s="11" t="s">
        <v>1228</v>
      </c>
      <c r="D1266" s="7">
        <v>0</v>
      </c>
      <c r="E1266" s="7">
        <v>0</v>
      </c>
      <c r="F1266" s="7">
        <v>0</v>
      </c>
      <c r="G1266" s="8">
        <f t="shared" si="38"/>
        <v>0</v>
      </c>
      <c r="H1266" s="9">
        <f t="shared" si="39"/>
        <v>0</v>
      </c>
    </row>
    <row r="1267" spans="1:8" ht="16" x14ac:dyDescent="0.2">
      <c r="A1267" s="10">
        <v>2930160</v>
      </c>
      <c r="B1267" s="5">
        <v>2930160</v>
      </c>
      <c r="C1267" s="11" t="s">
        <v>1229</v>
      </c>
      <c r="D1267" s="7">
        <v>0</v>
      </c>
      <c r="E1267" s="7">
        <v>0</v>
      </c>
      <c r="F1267" s="7">
        <v>0</v>
      </c>
      <c r="G1267" s="8">
        <f t="shared" si="38"/>
        <v>0</v>
      </c>
      <c r="H1267" s="9">
        <f t="shared" si="39"/>
        <v>0</v>
      </c>
    </row>
    <row r="1268" spans="1:8" ht="16" x14ac:dyDescent="0.2">
      <c r="A1268" s="10">
        <v>2930165</v>
      </c>
      <c r="B1268" s="5">
        <v>2590165</v>
      </c>
      <c r="C1268" s="11" t="s">
        <v>1230</v>
      </c>
      <c r="D1268" s="7">
        <v>0</v>
      </c>
      <c r="E1268" s="7">
        <v>0</v>
      </c>
      <c r="F1268" s="7">
        <v>0</v>
      </c>
      <c r="G1268" s="8">
        <f t="shared" si="38"/>
        <v>0</v>
      </c>
      <c r="H1268" s="9">
        <f t="shared" si="39"/>
        <v>0</v>
      </c>
    </row>
    <row r="1269" spans="1:8" ht="16" x14ac:dyDescent="0.2">
      <c r="A1269" s="10">
        <v>2930170</v>
      </c>
      <c r="B1269" s="5">
        <v>2590165</v>
      </c>
      <c r="C1269" s="11" t="s">
        <v>1231</v>
      </c>
      <c r="D1269" s="7">
        <v>0</v>
      </c>
      <c r="E1269" s="7">
        <v>0</v>
      </c>
      <c r="F1269" s="7">
        <v>0</v>
      </c>
      <c r="G1269" s="8">
        <f t="shared" si="38"/>
        <v>0</v>
      </c>
      <c r="H1269" s="9">
        <f t="shared" si="39"/>
        <v>0</v>
      </c>
    </row>
    <row r="1270" spans="1:8" ht="16" x14ac:dyDescent="0.2">
      <c r="A1270" s="10">
        <v>2930210</v>
      </c>
      <c r="B1270" s="5">
        <v>2590210</v>
      </c>
      <c r="C1270" s="11" t="s">
        <v>1232</v>
      </c>
      <c r="D1270" s="7">
        <v>0</v>
      </c>
      <c r="E1270" s="7">
        <v>0</v>
      </c>
      <c r="F1270" s="7">
        <v>0</v>
      </c>
      <c r="G1270" s="8">
        <f t="shared" si="38"/>
        <v>0</v>
      </c>
      <c r="H1270" s="9">
        <f t="shared" si="39"/>
        <v>0</v>
      </c>
    </row>
    <row r="1271" spans="1:8" ht="16" x14ac:dyDescent="0.2">
      <c r="A1271" s="10">
        <v>2930220</v>
      </c>
      <c r="B1271" s="5">
        <v>2590220</v>
      </c>
      <c r="C1271" s="11" t="s">
        <v>1233</v>
      </c>
      <c r="D1271" s="7">
        <v>0</v>
      </c>
      <c r="E1271" s="7">
        <v>0</v>
      </c>
      <c r="F1271" s="7">
        <v>0</v>
      </c>
      <c r="G1271" s="8">
        <f t="shared" si="38"/>
        <v>0</v>
      </c>
      <c r="H1271" s="9">
        <f t="shared" si="39"/>
        <v>0</v>
      </c>
    </row>
    <row r="1272" spans="1:8" ht="16" x14ac:dyDescent="0.2">
      <c r="A1272" s="10">
        <v>2930230</v>
      </c>
      <c r="B1272" s="5">
        <v>2590230</v>
      </c>
      <c r="C1272" s="11" t="s">
        <v>1234</v>
      </c>
      <c r="D1272" s="7">
        <v>0</v>
      </c>
      <c r="E1272" s="7">
        <v>0</v>
      </c>
      <c r="F1272" s="7">
        <v>0</v>
      </c>
      <c r="G1272" s="8">
        <f t="shared" si="38"/>
        <v>0</v>
      </c>
      <c r="H1272" s="9">
        <f t="shared" si="39"/>
        <v>0</v>
      </c>
    </row>
    <row r="1273" spans="1:8" ht="16" x14ac:dyDescent="0.2">
      <c r="A1273" s="10">
        <v>2930240</v>
      </c>
      <c r="B1273" s="5">
        <v>2590240</v>
      </c>
      <c r="C1273" s="11" t="s">
        <v>1235</v>
      </c>
      <c r="D1273" s="7">
        <v>0</v>
      </c>
      <c r="E1273" s="7">
        <v>0</v>
      </c>
      <c r="F1273" s="7">
        <v>0</v>
      </c>
      <c r="G1273" s="8">
        <f t="shared" si="38"/>
        <v>0</v>
      </c>
      <c r="H1273" s="9">
        <f t="shared" si="39"/>
        <v>0</v>
      </c>
    </row>
    <row r="1274" spans="1:8" ht="16" x14ac:dyDescent="0.2">
      <c r="A1274" s="10">
        <v>2930250</v>
      </c>
      <c r="B1274" s="5">
        <v>2590250</v>
      </c>
      <c r="C1274" s="11" t="s">
        <v>1236</v>
      </c>
      <c r="D1274" s="7">
        <v>0</v>
      </c>
      <c r="E1274" s="7">
        <v>0</v>
      </c>
      <c r="F1274" s="7">
        <v>0</v>
      </c>
      <c r="G1274" s="8">
        <f t="shared" si="38"/>
        <v>0</v>
      </c>
      <c r="H1274" s="9">
        <f t="shared" si="39"/>
        <v>0</v>
      </c>
    </row>
    <row r="1275" spans="1:8" ht="16" x14ac:dyDescent="0.2">
      <c r="A1275" s="10">
        <v>2930252</v>
      </c>
      <c r="B1275" s="5">
        <v>2590252</v>
      </c>
      <c r="C1275" s="11" t="s">
        <v>159</v>
      </c>
      <c r="D1275" s="7">
        <v>0</v>
      </c>
      <c r="E1275" s="7">
        <v>0</v>
      </c>
      <c r="F1275" s="7">
        <v>0</v>
      </c>
      <c r="G1275" s="8">
        <f t="shared" si="38"/>
        <v>0</v>
      </c>
      <c r="H1275" s="9">
        <f t="shared" si="39"/>
        <v>0</v>
      </c>
    </row>
    <row r="1276" spans="1:8" ht="16" x14ac:dyDescent="0.2">
      <c r="A1276" s="10">
        <v>2930253</v>
      </c>
      <c r="B1276" s="5">
        <v>2590253</v>
      </c>
      <c r="C1276" s="11" t="s">
        <v>159</v>
      </c>
      <c r="D1276" s="7">
        <v>0</v>
      </c>
      <c r="E1276" s="7">
        <v>0</v>
      </c>
      <c r="F1276" s="7">
        <v>0</v>
      </c>
      <c r="G1276" s="8">
        <f t="shared" si="38"/>
        <v>0</v>
      </c>
      <c r="H1276" s="9">
        <f t="shared" si="39"/>
        <v>0</v>
      </c>
    </row>
    <row r="1277" spans="1:8" ht="16" x14ac:dyDescent="0.2">
      <c r="A1277" s="10">
        <v>2930260</v>
      </c>
      <c r="B1277" s="5">
        <v>2590260</v>
      </c>
      <c r="C1277" s="11" t="s">
        <v>1237</v>
      </c>
      <c r="D1277" s="7">
        <v>0</v>
      </c>
      <c r="E1277" s="7">
        <v>0</v>
      </c>
      <c r="F1277" s="7">
        <v>0</v>
      </c>
      <c r="G1277" s="8">
        <f t="shared" si="38"/>
        <v>0</v>
      </c>
      <c r="H1277" s="9">
        <f t="shared" si="39"/>
        <v>0</v>
      </c>
    </row>
    <row r="1278" spans="1:8" ht="16" x14ac:dyDescent="0.2">
      <c r="A1278" s="10">
        <v>2930270</v>
      </c>
      <c r="B1278" s="5">
        <v>2590270</v>
      </c>
      <c r="C1278" s="11" t="s">
        <v>1238</v>
      </c>
      <c r="D1278" s="7">
        <v>0</v>
      </c>
      <c r="E1278" s="7">
        <v>0</v>
      </c>
      <c r="F1278" s="7">
        <v>0</v>
      </c>
      <c r="G1278" s="8">
        <f t="shared" si="38"/>
        <v>0</v>
      </c>
      <c r="H1278" s="9">
        <f t="shared" si="39"/>
        <v>0</v>
      </c>
    </row>
    <row r="1279" spans="1:8" ht="16" x14ac:dyDescent="0.2">
      <c r="A1279" s="10">
        <v>2930280</v>
      </c>
      <c r="B1279" s="5">
        <v>2590280</v>
      </c>
      <c r="C1279" s="11" t="s">
        <v>1239</v>
      </c>
      <c r="D1279" s="7">
        <v>0</v>
      </c>
      <c r="E1279" s="7">
        <v>0</v>
      </c>
      <c r="F1279" s="7">
        <v>0</v>
      </c>
      <c r="G1279" s="8">
        <f t="shared" si="38"/>
        <v>0</v>
      </c>
      <c r="H1279" s="9">
        <f t="shared" si="39"/>
        <v>0</v>
      </c>
    </row>
    <row r="1280" spans="1:8" ht="16" x14ac:dyDescent="0.2">
      <c r="A1280" s="10">
        <v>2930285</v>
      </c>
      <c r="B1280" s="5">
        <v>2590285</v>
      </c>
      <c r="C1280" s="11" t="s">
        <v>1235</v>
      </c>
      <c r="D1280" s="7">
        <v>0</v>
      </c>
      <c r="E1280" s="7">
        <v>0</v>
      </c>
      <c r="F1280" s="7">
        <v>0</v>
      </c>
      <c r="G1280" s="8">
        <f t="shared" si="38"/>
        <v>0</v>
      </c>
      <c r="H1280" s="9">
        <f t="shared" si="39"/>
        <v>0</v>
      </c>
    </row>
    <row r="1281" spans="1:8" ht="16" x14ac:dyDescent="0.2">
      <c r="A1281" s="10">
        <v>2930290</v>
      </c>
      <c r="B1281" s="5">
        <v>2590290</v>
      </c>
      <c r="C1281" s="11" t="s">
        <v>1235</v>
      </c>
      <c r="D1281" s="7">
        <v>0</v>
      </c>
      <c r="E1281" s="7">
        <v>0</v>
      </c>
      <c r="F1281" s="7">
        <v>0</v>
      </c>
      <c r="G1281" s="8">
        <f t="shared" si="38"/>
        <v>0</v>
      </c>
      <c r="H1281" s="9">
        <f t="shared" si="39"/>
        <v>0</v>
      </c>
    </row>
    <row r="1282" spans="1:8" ht="16" x14ac:dyDescent="0.2">
      <c r="A1282" s="10">
        <v>2930295</v>
      </c>
      <c r="B1282" s="5">
        <v>2590295</v>
      </c>
      <c r="C1282" s="11" t="s">
        <v>1235</v>
      </c>
      <c r="D1282" s="7">
        <v>3</v>
      </c>
      <c r="E1282" s="7">
        <v>0</v>
      </c>
      <c r="F1282" s="7">
        <v>0</v>
      </c>
      <c r="G1282" s="8">
        <f t="shared" si="38"/>
        <v>0</v>
      </c>
      <c r="H1282" s="9">
        <f t="shared" si="39"/>
        <v>3</v>
      </c>
    </row>
    <row r="1283" spans="1:8" ht="16" x14ac:dyDescent="0.2">
      <c r="A1283" s="10">
        <v>2930300</v>
      </c>
      <c r="B1283" s="5">
        <v>25901</v>
      </c>
      <c r="C1283" s="11" t="s">
        <v>1235</v>
      </c>
      <c r="D1283" s="7">
        <v>0</v>
      </c>
      <c r="E1283" s="7">
        <v>0</v>
      </c>
      <c r="F1283" s="7">
        <v>0</v>
      </c>
      <c r="G1283" s="8">
        <f t="shared" si="38"/>
        <v>0</v>
      </c>
      <c r="H1283" s="9">
        <f t="shared" si="39"/>
        <v>0</v>
      </c>
    </row>
    <row r="1284" spans="1:8" ht="16" x14ac:dyDescent="0.2">
      <c r="A1284" s="10">
        <v>2930302</v>
      </c>
      <c r="B1284" s="5">
        <v>25901</v>
      </c>
      <c r="C1284" s="11" t="s">
        <v>1240</v>
      </c>
      <c r="D1284" s="7">
        <v>0</v>
      </c>
      <c r="E1284" s="7">
        <v>0</v>
      </c>
      <c r="F1284" s="7">
        <v>0</v>
      </c>
      <c r="G1284" s="8">
        <f t="shared" si="38"/>
        <v>0</v>
      </c>
      <c r="H1284" s="9">
        <f t="shared" si="39"/>
        <v>0</v>
      </c>
    </row>
    <row r="1285" spans="1:8" ht="16" x14ac:dyDescent="0.2">
      <c r="A1285" s="10">
        <v>2930305</v>
      </c>
      <c r="B1285" s="5">
        <v>2590305</v>
      </c>
      <c r="C1285" s="11" t="s">
        <v>1241</v>
      </c>
      <c r="D1285" s="7">
        <v>0</v>
      </c>
      <c r="E1285" s="7">
        <v>0</v>
      </c>
      <c r="F1285" s="7">
        <v>0</v>
      </c>
      <c r="G1285" s="8">
        <f t="shared" si="38"/>
        <v>0</v>
      </c>
      <c r="H1285" s="9">
        <f t="shared" si="39"/>
        <v>0</v>
      </c>
    </row>
    <row r="1286" spans="1:8" ht="16" x14ac:dyDescent="0.2">
      <c r="A1286" s="10">
        <v>2930310</v>
      </c>
      <c r="B1286" s="5">
        <v>2590310</v>
      </c>
      <c r="C1286" s="11" t="s">
        <v>1242</v>
      </c>
      <c r="D1286" s="7">
        <v>0</v>
      </c>
      <c r="E1286" s="7">
        <v>0</v>
      </c>
      <c r="F1286" s="7">
        <v>0</v>
      </c>
      <c r="G1286" s="8">
        <f t="shared" si="38"/>
        <v>0</v>
      </c>
      <c r="H1286" s="9">
        <f t="shared" si="39"/>
        <v>0</v>
      </c>
    </row>
    <row r="1287" spans="1:8" ht="16" x14ac:dyDescent="0.2">
      <c r="A1287" s="10">
        <v>2930315</v>
      </c>
      <c r="B1287" s="5">
        <v>2590315</v>
      </c>
      <c r="C1287" s="11" t="s">
        <v>1243</v>
      </c>
      <c r="D1287" s="7">
        <v>0</v>
      </c>
      <c r="E1287" s="7">
        <v>0</v>
      </c>
      <c r="F1287" s="7">
        <v>0</v>
      </c>
      <c r="G1287" s="8">
        <f t="shared" si="38"/>
        <v>0</v>
      </c>
      <c r="H1287" s="9">
        <f t="shared" si="39"/>
        <v>0</v>
      </c>
    </row>
    <row r="1288" spans="1:8" ht="16" x14ac:dyDescent="0.2">
      <c r="A1288" s="10">
        <v>2930320</v>
      </c>
      <c r="B1288" s="5">
        <v>2590320</v>
      </c>
      <c r="C1288" s="11" t="s">
        <v>1244</v>
      </c>
      <c r="D1288" s="7">
        <v>0</v>
      </c>
      <c r="E1288" s="7">
        <v>0</v>
      </c>
      <c r="F1288" s="7">
        <v>0</v>
      </c>
      <c r="G1288" s="8">
        <f t="shared" si="38"/>
        <v>0</v>
      </c>
      <c r="H1288" s="9">
        <f t="shared" si="39"/>
        <v>0</v>
      </c>
    </row>
    <row r="1289" spans="1:8" ht="16" x14ac:dyDescent="0.2">
      <c r="A1289" s="10">
        <v>2930325</v>
      </c>
      <c r="B1289" s="5">
        <v>2590325</v>
      </c>
      <c r="C1289" s="11" t="s">
        <v>1245</v>
      </c>
      <c r="D1289" s="7">
        <v>0</v>
      </c>
      <c r="E1289" s="7">
        <v>0</v>
      </c>
      <c r="F1289" s="7">
        <v>0</v>
      </c>
      <c r="G1289" s="8">
        <f t="shared" si="38"/>
        <v>0</v>
      </c>
      <c r="H1289" s="9">
        <f t="shared" si="39"/>
        <v>0</v>
      </c>
    </row>
    <row r="1290" spans="1:8" ht="16" x14ac:dyDescent="0.2">
      <c r="A1290" s="10">
        <v>2930330</v>
      </c>
      <c r="B1290" s="5">
        <v>2590330</v>
      </c>
      <c r="C1290" s="11" t="s">
        <v>1246</v>
      </c>
      <c r="D1290" s="7">
        <v>0</v>
      </c>
      <c r="E1290" s="7">
        <v>0</v>
      </c>
      <c r="F1290" s="7">
        <v>0</v>
      </c>
      <c r="G1290" s="8">
        <f t="shared" si="38"/>
        <v>0</v>
      </c>
      <c r="H1290" s="9">
        <f t="shared" si="39"/>
        <v>0</v>
      </c>
    </row>
    <row r="1291" spans="1:8" ht="16" x14ac:dyDescent="0.2">
      <c r="A1291" s="10">
        <v>2930335</v>
      </c>
      <c r="B1291" s="5">
        <v>2590335</v>
      </c>
      <c r="C1291" s="11" t="s">
        <v>1247</v>
      </c>
      <c r="D1291" s="7">
        <v>0</v>
      </c>
      <c r="E1291" s="7">
        <v>0</v>
      </c>
      <c r="F1291" s="7">
        <v>0</v>
      </c>
      <c r="G1291" s="8">
        <f t="shared" si="38"/>
        <v>0</v>
      </c>
      <c r="H1291" s="9">
        <f t="shared" si="39"/>
        <v>0</v>
      </c>
    </row>
    <row r="1292" spans="1:8" ht="16" x14ac:dyDescent="0.2">
      <c r="A1292" s="10">
        <v>2930340</v>
      </c>
      <c r="B1292" s="5">
        <v>2590340</v>
      </c>
      <c r="C1292" s="11" t="s">
        <v>1248</v>
      </c>
      <c r="D1292" s="7">
        <v>0</v>
      </c>
      <c r="E1292" s="7">
        <v>0</v>
      </c>
      <c r="F1292" s="7">
        <v>0</v>
      </c>
      <c r="G1292" s="8">
        <f t="shared" si="38"/>
        <v>0</v>
      </c>
      <c r="H1292" s="9">
        <f t="shared" si="39"/>
        <v>0</v>
      </c>
    </row>
    <row r="1293" spans="1:8" ht="16" x14ac:dyDescent="0.2">
      <c r="A1293" s="10">
        <v>2930350</v>
      </c>
      <c r="B1293" s="5">
        <v>2590350</v>
      </c>
      <c r="C1293" s="11" t="s">
        <v>1249</v>
      </c>
      <c r="D1293" s="7">
        <v>0</v>
      </c>
      <c r="E1293" s="7">
        <v>0</v>
      </c>
      <c r="F1293" s="7">
        <v>0</v>
      </c>
      <c r="G1293" s="8">
        <f t="shared" si="38"/>
        <v>0</v>
      </c>
      <c r="H1293" s="9">
        <f t="shared" si="39"/>
        <v>0</v>
      </c>
    </row>
    <row r="1294" spans="1:8" ht="16" x14ac:dyDescent="0.2">
      <c r="A1294" s="10">
        <v>2930360</v>
      </c>
      <c r="B1294" s="5">
        <v>2590360</v>
      </c>
      <c r="C1294" s="11" t="s">
        <v>1250</v>
      </c>
      <c r="D1294" s="7">
        <v>0</v>
      </c>
      <c r="E1294" s="7">
        <v>0</v>
      </c>
      <c r="F1294" s="7">
        <v>0</v>
      </c>
      <c r="G1294" s="8">
        <f t="shared" si="38"/>
        <v>0</v>
      </c>
      <c r="H1294" s="9">
        <f t="shared" si="39"/>
        <v>0</v>
      </c>
    </row>
    <row r="1295" spans="1:8" ht="16" x14ac:dyDescent="0.2">
      <c r="A1295" s="10">
        <v>2930370</v>
      </c>
      <c r="B1295" s="5">
        <v>2590370</v>
      </c>
      <c r="C1295" s="11" t="s">
        <v>1251</v>
      </c>
      <c r="D1295" s="7">
        <v>0</v>
      </c>
      <c r="E1295" s="7">
        <v>0</v>
      </c>
      <c r="F1295" s="7">
        <v>0</v>
      </c>
      <c r="G1295" s="8">
        <f t="shared" si="38"/>
        <v>0</v>
      </c>
      <c r="H1295" s="9">
        <f t="shared" si="39"/>
        <v>0</v>
      </c>
    </row>
    <row r="1296" spans="1:8" ht="16" x14ac:dyDescent="0.2">
      <c r="A1296" s="10">
        <v>2930375</v>
      </c>
      <c r="B1296" s="5">
        <v>25901</v>
      </c>
      <c r="C1296" s="11" t="s">
        <v>1252</v>
      </c>
      <c r="D1296" s="7">
        <v>0</v>
      </c>
      <c r="E1296" s="7">
        <v>0</v>
      </c>
      <c r="F1296" s="7">
        <v>0</v>
      </c>
      <c r="G1296" s="8">
        <f t="shared" si="38"/>
        <v>0</v>
      </c>
      <c r="H1296" s="9">
        <f t="shared" si="39"/>
        <v>0</v>
      </c>
    </row>
    <row r="1297" spans="1:8" ht="16" x14ac:dyDescent="0.2">
      <c r="A1297" s="10">
        <v>2930405</v>
      </c>
      <c r="B1297" s="5">
        <v>2590405</v>
      </c>
      <c r="C1297" s="11" t="s">
        <v>1253</v>
      </c>
      <c r="D1297" s="7">
        <v>0</v>
      </c>
      <c r="E1297" s="7">
        <v>0</v>
      </c>
      <c r="F1297" s="7">
        <v>0</v>
      </c>
      <c r="G1297" s="8">
        <f t="shared" si="38"/>
        <v>0</v>
      </c>
      <c r="H1297" s="9">
        <f t="shared" si="39"/>
        <v>0</v>
      </c>
    </row>
    <row r="1298" spans="1:8" ht="16" x14ac:dyDescent="0.2">
      <c r="A1298" s="10">
        <v>2930410</v>
      </c>
      <c r="B1298" s="5">
        <v>2590410</v>
      </c>
      <c r="C1298" s="11" t="s">
        <v>1254</v>
      </c>
      <c r="D1298" s="7">
        <v>0</v>
      </c>
      <c r="E1298" s="7">
        <v>0</v>
      </c>
      <c r="F1298" s="7">
        <v>0</v>
      </c>
      <c r="G1298" s="8">
        <f t="shared" si="38"/>
        <v>0</v>
      </c>
      <c r="H1298" s="9">
        <f t="shared" si="39"/>
        <v>0</v>
      </c>
    </row>
    <row r="1299" spans="1:8" ht="16" x14ac:dyDescent="0.2">
      <c r="A1299" s="10">
        <v>2930500</v>
      </c>
      <c r="B1299" s="5">
        <v>2590500</v>
      </c>
      <c r="C1299" s="11" t="s">
        <v>1255</v>
      </c>
      <c r="D1299" s="7">
        <v>0</v>
      </c>
      <c r="E1299" s="7">
        <v>0</v>
      </c>
      <c r="F1299" s="7">
        <v>0</v>
      </c>
      <c r="G1299" s="8">
        <f t="shared" si="38"/>
        <v>0</v>
      </c>
      <c r="H1299" s="9">
        <f t="shared" si="39"/>
        <v>0</v>
      </c>
    </row>
    <row r="1300" spans="1:8" ht="16" x14ac:dyDescent="0.2">
      <c r="A1300" s="10">
        <v>2930600</v>
      </c>
      <c r="B1300" s="5">
        <v>2590600</v>
      </c>
      <c r="C1300" s="11" t="s">
        <v>1256</v>
      </c>
      <c r="D1300" s="7">
        <v>-681085833</v>
      </c>
      <c r="E1300" s="7">
        <v>7698693012</v>
      </c>
      <c r="F1300" s="7">
        <v>7560056920</v>
      </c>
      <c r="G1300" s="8">
        <f t="shared" si="38"/>
        <v>138636092</v>
      </c>
      <c r="H1300" s="9">
        <f t="shared" si="39"/>
        <v>-542449741</v>
      </c>
    </row>
    <row r="1301" spans="1:8" ht="16" x14ac:dyDescent="0.2">
      <c r="A1301" s="10">
        <v>2930700</v>
      </c>
      <c r="B1301" s="5">
        <v>2590700</v>
      </c>
      <c r="C1301" s="11" t="s">
        <v>1257</v>
      </c>
      <c r="D1301" s="7">
        <v>-316029692.44000053</v>
      </c>
      <c r="E1301" s="7">
        <v>4305243069</v>
      </c>
      <c r="F1301" s="7">
        <v>4129472712</v>
      </c>
      <c r="G1301" s="8">
        <f t="shared" si="38"/>
        <v>175770357</v>
      </c>
      <c r="H1301" s="9">
        <f t="shared" si="39"/>
        <v>-140259335.44000053</v>
      </c>
    </row>
    <row r="1302" spans="1:8" ht="16" x14ac:dyDescent="0.2">
      <c r="A1302" s="10">
        <v>2940000</v>
      </c>
      <c r="B1302" s="5">
        <v>4190100</v>
      </c>
      <c r="C1302" s="11" t="s">
        <v>1258</v>
      </c>
      <c r="D1302" s="7">
        <v>-4050000</v>
      </c>
      <c r="E1302" s="7">
        <v>0</v>
      </c>
      <c r="F1302" s="7">
        <v>0</v>
      </c>
      <c r="G1302" s="8">
        <f t="shared" si="38"/>
        <v>0</v>
      </c>
      <c r="H1302" s="9">
        <f t="shared" si="39"/>
        <v>-4050000</v>
      </c>
    </row>
    <row r="1303" spans="1:8" ht="16" x14ac:dyDescent="0.2">
      <c r="A1303" s="10">
        <v>2941000</v>
      </c>
      <c r="B1303" s="5">
        <v>4190200</v>
      </c>
      <c r="C1303" s="11" t="s">
        <v>1259</v>
      </c>
      <c r="D1303" s="7">
        <v>-601557909</v>
      </c>
      <c r="E1303" s="7">
        <v>0</v>
      </c>
      <c r="F1303" s="7">
        <v>0</v>
      </c>
      <c r="G1303" s="8">
        <f t="shared" si="38"/>
        <v>0</v>
      </c>
      <c r="H1303" s="9">
        <f t="shared" si="39"/>
        <v>-601557909</v>
      </c>
    </row>
    <row r="1304" spans="1:8" ht="16" x14ac:dyDescent="0.2">
      <c r="A1304" s="10">
        <v>2950000</v>
      </c>
      <c r="B1304" s="5">
        <v>1550010</v>
      </c>
      <c r="C1304" s="11" t="s">
        <v>1260</v>
      </c>
      <c r="D1304" s="7">
        <v>0</v>
      </c>
      <c r="E1304" s="7">
        <v>0</v>
      </c>
      <c r="F1304" s="7">
        <v>0</v>
      </c>
      <c r="G1304" s="8">
        <f t="shared" si="38"/>
        <v>0</v>
      </c>
      <c r="H1304" s="9">
        <f t="shared" si="39"/>
        <v>0</v>
      </c>
    </row>
    <row r="1305" spans="1:8" ht="16" x14ac:dyDescent="0.2">
      <c r="A1305" s="10">
        <v>2960000</v>
      </c>
      <c r="B1305" s="5">
        <v>2690000</v>
      </c>
      <c r="C1305" s="11" t="s">
        <v>1261</v>
      </c>
      <c r="D1305" s="7">
        <v>0</v>
      </c>
      <c r="E1305" s="7">
        <v>0</v>
      </c>
      <c r="F1305" s="7">
        <v>0</v>
      </c>
      <c r="G1305" s="8">
        <f t="shared" si="38"/>
        <v>0</v>
      </c>
      <c r="H1305" s="9">
        <f t="shared" si="39"/>
        <v>0</v>
      </c>
    </row>
    <row r="1306" spans="1:8" ht="16" x14ac:dyDescent="0.2">
      <c r="A1306" s="10">
        <v>2990500</v>
      </c>
      <c r="B1306" s="5">
        <v>1556050</v>
      </c>
      <c r="C1306" s="11" t="s">
        <v>1262</v>
      </c>
      <c r="D1306" s="7">
        <v>-194062016</v>
      </c>
      <c r="E1306" s="7">
        <v>0</v>
      </c>
      <c r="F1306" s="7">
        <v>0</v>
      </c>
      <c r="G1306" s="8">
        <f t="shared" si="38"/>
        <v>0</v>
      </c>
      <c r="H1306" s="9">
        <f t="shared" si="39"/>
        <v>-194062016</v>
      </c>
    </row>
    <row r="1307" spans="1:8" ht="16" x14ac:dyDescent="0.2">
      <c r="A1307" s="10">
        <v>2990600</v>
      </c>
      <c r="B1307" s="5">
        <v>1556060</v>
      </c>
      <c r="C1307" s="11" t="s">
        <v>1263</v>
      </c>
      <c r="D1307" s="7">
        <v>0</v>
      </c>
      <c r="E1307" s="7">
        <v>0</v>
      </c>
      <c r="F1307" s="7">
        <v>0</v>
      </c>
      <c r="G1307" s="8">
        <f t="shared" si="38"/>
        <v>0</v>
      </c>
      <c r="H1307" s="9">
        <f t="shared" si="39"/>
        <v>0</v>
      </c>
    </row>
    <row r="1308" spans="1:8" ht="16" x14ac:dyDescent="0.2">
      <c r="A1308" s="10">
        <v>3010100</v>
      </c>
      <c r="B1308" s="5">
        <v>7010001</v>
      </c>
      <c r="C1308" s="11" t="s">
        <v>1264</v>
      </c>
      <c r="D1308" s="7">
        <v>0</v>
      </c>
      <c r="E1308" s="7">
        <v>0</v>
      </c>
      <c r="F1308" s="7">
        <v>0</v>
      </c>
      <c r="G1308" s="8">
        <f t="shared" si="38"/>
        <v>0</v>
      </c>
      <c r="H1308" s="9">
        <f t="shared" si="39"/>
        <v>0</v>
      </c>
    </row>
    <row r="1309" spans="1:8" ht="16" x14ac:dyDescent="0.2">
      <c r="A1309" s="10">
        <v>3011600</v>
      </c>
      <c r="B1309" s="5">
        <v>7010010</v>
      </c>
      <c r="C1309" s="11" t="s">
        <v>1265</v>
      </c>
      <c r="D1309" s="7">
        <v>0</v>
      </c>
      <c r="E1309" s="7">
        <v>0</v>
      </c>
      <c r="F1309" s="7">
        <v>0</v>
      </c>
      <c r="G1309" s="8">
        <f t="shared" si="38"/>
        <v>0</v>
      </c>
      <c r="H1309" s="9">
        <f t="shared" si="39"/>
        <v>0</v>
      </c>
    </row>
    <row r="1310" spans="1:8" ht="16" x14ac:dyDescent="0.2">
      <c r="A1310" s="10">
        <v>3012400</v>
      </c>
      <c r="B1310" s="5">
        <v>0</v>
      </c>
      <c r="C1310" s="11" t="s">
        <v>1266</v>
      </c>
      <c r="D1310" s="7">
        <v>0</v>
      </c>
      <c r="E1310" s="7">
        <v>0</v>
      </c>
      <c r="F1310" s="7">
        <v>0</v>
      </c>
      <c r="G1310" s="8">
        <f t="shared" si="38"/>
        <v>0</v>
      </c>
      <c r="H1310" s="9">
        <f t="shared" si="39"/>
        <v>0</v>
      </c>
    </row>
    <row r="1311" spans="1:8" ht="16" x14ac:dyDescent="0.2">
      <c r="A1311" s="10">
        <v>3012401</v>
      </c>
      <c r="B1311" s="5">
        <v>7010430</v>
      </c>
      <c r="C1311" s="11" t="s">
        <v>1267</v>
      </c>
      <c r="D1311" s="7">
        <v>0</v>
      </c>
      <c r="E1311" s="7">
        <v>1793000</v>
      </c>
      <c r="F1311" s="7">
        <v>68174068</v>
      </c>
      <c r="G1311" s="8">
        <f t="shared" si="38"/>
        <v>-66381068</v>
      </c>
      <c r="H1311" s="9">
        <f t="shared" si="39"/>
        <v>-66381068</v>
      </c>
    </row>
    <row r="1312" spans="1:8" ht="16" x14ac:dyDescent="0.2">
      <c r="A1312" s="10">
        <v>3013100</v>
      </c>
      <c r="B1312" s="5">
        <v>7010020</v>
      </c>
      <c r="C1312" s="11" t="s">
        <v>1268</v>
      </c>
      <c r="D1312" s="7">
        <v>0</v>
      </c>
      <c r="E1312" s="7">
        <v>0</v>
      </c>
      <c r="F1312" s="7">
        <v>0</v>
      </c>
      <c r="G1312" s="8">
        <f t="shared" si="38"/>
        <v>0</v>
      </c>
      <c r="H1312" s="9">
        <f t="shared" si="39"/>
        <v>0</v>
      </c>
    </row>
    <row r="1313" spans="1:8" ht="16" x14ac:dyDescent="0.2">
      <c r="A1313" s="10">
        <v>3013101</v>
      </c>
      <c r="B1313" s="5">
        <v>7010030</v>
      </c>
      <c r="C1313" s="11" t="s">
        <v>1269</v>
      </c>
      <c r="D1313" s="7">
        <v>0</v>
      </c>
      <c r="E1313" s="7">
        <v>311345</v>
      </c>
      <c r="F1313" s="7">
        <v>10000</v>
      </c>
      <c r="G1313" s="8">
        <f t="shared" si="38"/>
        <v>301345</v>
      </c>
      <c r="H1313" s="9">
        <f t="shared" si="39"/>
        <v>301345</v>
      </c>
    </row>
    <row r="1314" spans="1:8" ht="16" x14ac:dyDescent="0.2">
      <c r="A1314" s="10">
        <v>3013102</v>
      </c>
      <c r="B1314" s="5">
        <v>7010040</v>
      </c>
      <c r="C1314" s="11" t="s">
        <v>1270</v>
      </c>
      <c r="D1314" s="7">
        <v>0</v>
      </c>
      <c r="E1314" s="7">
        <v>0</v>
      </c>
      <c r="F1314" s="7">
        <v>0</v>
      </c>
      <c r="G1314" s="8">
        <f t="shared" si="38"/>
        <v>0</v>
      </c>
      <c r="H1314" s="9">
        <f t="shared" si="39"/>
        <v>0</v>
      </c>
    </row>
    <row r="1315" spans="1:8" ht="16" x14ac:dyDescent="0.2">
      <c r="A1315" s="10">
        <v>3014400</v>
      </c>
      <c r="B1315" s="5">
        <v>0</v>
      </c>
      <c r="C1315" s="11" t="s">
        <v>1271</v>
      </c>
      <c r="D1315" s="7">
        <v>0</v>
      </c>
      <c r="E1315" s="7">
        <v>0</v>
      </c>
      <c r="F1315" s="7">
        <v>0</v>
      </c>
      <c r="G1315" s="8">
        <f t="shared" si="38"/>
        <v>0</v>
      </c>
      <c r="H1315" s="9">
        <f t="shared" si="39"/>
        <v>0</v>
      </c>
    </row>
    <row r="1316" spans="1:8" ht="16" x14ac:dyDescent="0.2">
      <c r="A1316" s="10">
        <v>3015100</v>
      </c>
      <c r="B1316" s="5">
        <v>7010050</v>
      </c>
      <c r="C1316" s="11" t="s">
        <v>1272</v>
      </c>
      <c r="D1316" s="7">
        <v>0</v>
      </c>
      <c r="E1316" s="7">
        <v>32021523.25</v>
      </c>
      <c r="F1316" s="7">
        <v>732440243.64999998</v>
      </c>
      <c r="G1316" s="8">
        <f t="shared" si="38"/>
        <v>-700418720.39999998</v>
      </c>
      <c r="H1316" s="9">
        <f t="shared" si="39"/>
        <v>-700418720.39999998</v>
      </c>
    </row>
    <row r="1317" spans="1:8" ht="16" x14ac:dyDescent="0.2">
      <c r="A1317" s="10">
        <v>3015101</v>
      </c>
      <c r="B1317" s="5">
        <v>7010060</v>
      </c>
      <c r="C1317" s="11" t="s">
        <v>1273</v>
      </c>
      <c r="D1317" s="7">
        <v>0</v>
      </c>
      <c r="E1317" s="7">
        <v>0</v>
      </c>
      <c r="F1317" s="7">
        <v>0</v>
      </c>
      <c r="G1317" s="8">
        <f t="shared" si="38"/>
        <v>0</v>
      </c>
      <c r="H1317" s="9">
        <f t="shared" si="39"/>
        <v>0</v>
      </c>
    </row>
    <row r="1318" spans="1:8" ht="16" x14ac:dyDescent="0.2">
      <c r="A1318" s="10">
        <v>3015102</v>
      </c>
      <c r="B1318" s="5">
        <v>7010070</v>
      </c>
      <c r="C1318" s="11" t="s">
        <v>1274</v>
      </c>
      <c r="D1318" s="7">
        <v>0</v>
      </c>
      <c r="E1318" s="7">
        <v>0</v>
      </c>
      <c r="F1318" s="7">
        <v>0</v>
      </c>
      <c r="G1318" s="8">
        <f t="shared" si="38"/>
        <v>0</v>
      </c>
      <c r="H1318" s="9">
        <f t="shared" si="39"/>
        <v>0</v>
      </c>
    </row>
    <row r="1319" spans="1:8" ht="16" x14ac:dyDescent="0.2">
      <c r="A1319" s="10">
        <v>3015103</v>
      </c>
      <c r="B1319" s="5">
        <v>7010080</v>
      </c>
      <c r="C1319" s="11" t="s">
        <v>1275</v>
      </c>
      <c r="D1319" s="7">
        <v>0</v>
      </c>
      <c r="E1319" s="7">
        <v>136500</v>
      </c>
      <c r="F1319" s="7">
        <v>684346</v>
      </c>
      <c r="G1319" s="8">
        <f t="shared" si="38"/>
        <v>-547846</v>
      </c>
      <c r="H1319" s="9">
        <f t="shared" si="39"/>
        <v>-547846</v>
      </c>
    </row>
    <row r="1320" spans="1:8" ht="16" x14ac:dyDescent="0.2">
      <c r="A1320" s="10">
        <v>3015104</v>
      </c>
      <c r="B1320" s="5">
        <v>7010090</v>
      </c>
      <c r="C1320" s="11" t="s">
        <v>1276</v>
      </c>
      <c r="D1320" s="7">
        <v>0</v>
      </c>
      <c r="E1320" s="7">
        <v>32565454</v>
      </c>
      <c r="F1320" s="7">
        <v>1327905929</v>
      </c>
      <c r="G1320" s="8">
        <f t="shared" si="38"/>
        <v>-1295340475</v>
      </c>
      <c r="H1320" s="9">
        <f t="shared" si="39"/>
        <v>-1295340475</v>
      </c>
    </row>
    <row r="1321" spans="1:8" ht="16" x14ac:dyDescent="0.2">
      <c r="A1321" s="10">
        <v>3015105</v>
      </c>
      <c r="B1321" s="5">
        <v>7010100</v>
      </c>
      <c r="C1321" s="11" t="s">
        <v>1277</v>
      </c>
      <c r="D1321" s="7">
        <v>0</v>
      </c>
      <c r="E1321" s="7">
        <v>687024</v>
      </c>
      <c r="F1321" s="7">
        <v>366706</v>
      </c>
      <c r="G1321" s="8">
        <f t="shared" si="38"/>
        <v>320318</v>
      </c>
      <c r="H1321" s="9">
        <f t="shared" si="39"/>
        <v>320318</v>
      </c>
    </row>
    <row r="1322" spans="1:8" ht="16" x14ac:dyDescent="0.2">
      <c r="A1322" s="10">
        <v>3015106</v>
      </c>
      <c r="B1322" s="5">
        <v>7010110</v>
      </c>
      <c r="C1322" s="11" t="s">
        <v>1278</v>
      </c>
      <c r="D1322" s="7">
        <v>0</v>
      </c>
      <c r="E1322" s="7">
        <v>0</v>
      </c>
      <c r="F1322" s="7">
        <v>0</v>
      </c>
      <c r="G1322" s="8">
        <f t="shared" si="38"/>
        <v>0</v>
      </c>
      <c r="H1322" s="9">
        <f t="shared" si="39"/>
        <v>0</v>
      </c>
    </row>
    <row r="1323" spans="1:8" ht="16" x14ac:dyDescent="0.2">
      <c r="A1323" s="10">
        <v>3015107</v>
      </c>
      <c r="B1323" s="5">
        <v>7010120</v>
      </c>
      <c r="C1323" s="11" t="s">
        <v>1279</v>
      </c>
      <c r="D1323" s="7">
        <v>0</v>
      </c>
      <c r="E1323" s="7">
        <v>0</v>
      </c>
      <c r="F1323" s="7">
        <v>29000</v>
      </c>
      <c r="G1323" s="8">
        <f t="shared" si="38"/>
        <v>-29000</v>
      </c>
      <c r="H1323" s="9">
        <f t="shared" si="39"/>
        <v>-29000</v>
      </c>
    </row>
    <row r="1324" spans="1:8" ht="16" x14ac:dyDescent="0.2">
      <c r="A1324" s="10">
        <v>3015108</v>
      </c>
      <c r="B1324" s="5">
        <v>7010130</v>
      </c>
      <c r="C1324" s="11" t="s">
        <v>1280</v>
      </c>
      <c r="D1324" s="7">
        <v>0</v>
      </c>
      <c r="E1324" s="7">
        <v>0</v>
      </c>
      <c r="F1324" s="7">
        <v>0</v>
      </c>
      <c r="G1324" s="8">
        <f t="shared" si="38"/>
        <v>0</v>
      </c>
      <c r="H1324" s="9">
        <f t="shared" si="39"/>
        <v>0</v>
      </c>
    </row>
    <row r="1325" spans="1:8" ht="16" x14ac:dyDescent="0.2">
      <c r="A1325" s="10">
        <v>3015109</v>
      </c>
      <c r="B1325" s="5">
        <v>7010140</v>
      </c>
      <c r="C1325" s="11" t="s">
        <v>1281</v>
      </c>
      <c r="D1325" s="7">
        <v>0</v>
      </c>
      <c r="E1325" s="7">
        <v>0</v>
      </c>
      <c r="F1325" s="7">
        <v>0</v>
      </c>
      <c r="G1325" s="8">
        <f t="shared" si="38"/>
        <v>0</v>
      </c>
      <c r="H1325" s="9">
        <f t="shared" si="39"/>
        <v>0</v>
      </c>
    </row>
    <row r="1326" spans="1:8" ht="16" x14ac:dyDescent="0.2">
      <c r="A1326" s="10">
        <v>3015110</v>
      </c>
      <c r="B1326" s="5">
        <v>7010150</v>
      </c>
      <c r="C1326" s="11" t="s">
        <v>1282</v>
      </c>
      <c r="D1326" s="7">
        <v>0</v>
      </c>
      <c r="E1326" s="7">
        <v>0</v>
      </c>
      <c r="F1326" s="7">
        <v>0</v>
      </c>
      <c r="G1326" s="8">
        <f t="shared" ref="G1326:G1391" si="40">E1326-F1326</f>
        <v>0</v>
      </c>
      <c r="H1326" s="9">
        <f t="shared" ref="H1326:H1391" si="41">D1326+G1326</f>
        <v>0</v>
      </c>
    </row>
    <row r="1327" spans="1:8" ht="16" x14ac:dyDescent="0.2">
      <c r="A1327" s="10">
        <v>3015111</v>
      </c>
      <c r="B1327" s="5">
        <v>7010160</v>
      </c>
      <c r="C1327" s="11" t="s">
        <v>1283</v>
      </c>
      <c r="D1327" s="7">
        <v>0</v>
      </c>
      <c r="E1327" s="7">
        <v>3848622</v>
      </c>
      <c r="F1327" s="7">
        <v>160584512</v>
      </c>
      <c r="G1327" s="8">
        <f t="shared" si="40"/>
        <v>-156735890</v>
      </c>
      <c r="H1327" s="9">
        <f t="shared" si="41"/>
        <v>-156735890</v>
      </c>
    </row>
    <row r="1328" spans="1:8" ht="16" x14ac:dyDescent="0.2">
      <c r="A1328" s="10">
        <v>3015112</v>
      </c>
      <c r="B1328" s="5">
        <v>7010170</v>
      </c>
      <c r="C1328" s="11" t="s">
        <v>1284</v>
      </c>
      <c r="D1328" s="7">
        <v>0</v>
      </c>
      <c r="E1328" s="7">
        <v>0</v>
      </c>
      <c r="F1328" s="7">
        <v>0</v>
      </c>
      <c r="G1328" s="8">
        <f t="shared" si="40"/>
        <v>0</v>
      </c>
      <c r="H1328" s="9">
        <f t="shared" si="41"/>
        <v>0</v>
      </c>
    </row>
    <row r="1329" spans="1:8" ht="16" x14ac:dyDescent="0.2">
      <c r="A1329" s="10">
        <v>3015113</v>
      </c>
      <c r="B1329" s="5">
        <v>0</v>
      </c>
      <c r="C1329" s="11" t="s">
        <v>1285</v>
      </c>
      <c r="D1329" s="7">
        <v>0</v>
      </c>
      <c r="E1329" s="7">
        <v>0</v>
      </c>
      <c r="F1329" s="7">
        <v>0</v>
      </c>
      <c r="G1329" s="8">
        <f t="shared" si="40"/>
        <v>0</v>
      </c>
      <c r="H1329" s="9">
        <f t="shared" si="41"/>
        <v>0</v>
      </c>
    </row>
    <row r="1330" spans="1:8" ht="16" x14ac:dyDescent="0.2">
      <c r="A1330" s="10">
        <v>3016101</v>
      </c>
      <c r="B1330" s="5">
        <v>7010600</v>
      </c>
      <c r="C1330" s="11" t="s">
        <v>1286</v>
      </c>
      <c r="D1330" s="7">
        <v>0</v>
      </c>
      <c r="E1330" s="7">
        <v>16091968</v>
      </c>
      <c r="F1330" s="7">
        <v>17688440</v>
      </c>
      <c r="G1330" s="8">
        <f t="shared" si="40"/>
        <v>-1596472</v>
      </c>
      <c r="H1330" s="9">
        <f t="shared" si="41"/>
        <v>-1596472</v>
      </c>
    </row>
    <row r="1331" spans="1:8" ht="16" x14ac:dyDescent="0.2">
      <c r="A1331" s="10">
        <v>3016102</v>
      </c>
      <c r="B1331" s="5">
        <v>7010602</v>
      </c>
      <c r="C1331" s="11" t="s">
        <v>1287</v>
      </c>
      <c r="D1331" s="7">
        <v>0</v>
      </c>
      <c r="E1331" s="7">
        <v>11597333</v>
      </c>
      <c r="F1331" s="7">
        <v>197486095</v>
      </c>
      <c r="G1331" s="8">
        <f t="shared" si="40"/>
        <v>-185888762</v>
      </c>
      <c r="H1331" s="9">
        <f t="shared" si="41"/>
        <v>-185888762</v>
      </c>
    </row>
    <row r="1332" spans="1:8" ht="16" x14ac:dyDescent="0.2">
      <c r="A1332" s="10">
        <v>3016103</v>
      </c>
      <c r="B1332" s="5">
        <v>7010603</v>
      </c>
      <c r="C1332" s="11" t="s">
        <v>1288</v>
      </c>
      <c r="D1332" s="7">
        <v>0</v>
      </c>
      <c r="E1332" s="7">
        <v>2084717</v>
      </c>
      <c r="F1332" s="7">
        <v>92225118</v>
      </c>
      <c r="G1332" s="8">
        <f t="shared" si="40"/>
        <v>-90140401</v>
      </c>
      <c r="H1332" s="9">
        <f t="shared" si="41"/>
        <v>-90140401</v>
      </c>
    </row>
    <row r="1333" spans="1:8" ht="16" x14ac:dyDescent="0.2">
      <c r="A1333" s="10">
        <v>3016104</v>
      </c>
      <c r="B1333" s="5">
        <v>0</v>
      </c>
      <c r="C1333" s="11" t="s">
        <v>1289</v>
      </c>
      <c r="D1333" s="7">
        <v>0</v>
      </c>
      <c r="E1333" s="7">
        <v>0</v>
      </c>
      <c r="F1333" s="7">
        <v>0</v>
      </c>
      <c r="G1333" s="8">
        <f t="shared" si="40"/>
        <v>0</v>
      </c>
      <c r="H1333" s="9">
        <f t="shared" si="41"/>
        <v>0</v>
      </c>
    </row>
    <row r="1334" spans="1:8" ht="16" x14ac:dyDescent="0.2">
      <c r="A1334" s="10">
        <v>3016105</v>
      </c>
      <c r="B1334" s="5">
        <v>7010605</v>
      </c>
      <c r="C1334" s="11" t="s">
        <v>1290</v>
      </c>
      <c r="D1334" s="7">
        <v>0</v>
      </c>
      <c r="E1334" s="7">
        <v>0</v>
      </c>
      <c r="F1334" s="7">
        <v>0</v>
      </c>
      <c r="G1334" s="8">
        <f t="shared" si="40"/>
        <v>0</v>
      </c>
      <c r="H1334" s="9">
        <f t="shared" si="41"/>
        <v>0</v>
      </c>
    </row>
    <row r="1335" spans="1:8" ht="16" x14ac:dyDescent="0.2">
      <c r="A1335" s="10">
        <v>3016106</v>
      </c>
      <c r="B1335" s="5">
        <v>7010606</v>
      </c>
      <c r="C1335" s="11" t="s">
        <v>1291</v>
      </c>
      <c r="D1335" s="7">
        <v>0</v>
      </c>
      <c r="E1335" s="7">
        <v>91800000</v>
      </c>
      <c r="F1335" s="7">
        <v>207000000</v>
      </c>
      <c r="G1335" s="8">
        <f t="shared" si="40"/>
        <v>-115200000</v>
      </c>
      <c r="H1335" s="9">
        <f t="shared" si="41"/>
        <v>-115200000</v>
      </c>
    </row>
    <row r="1336" spans="1:8" ht="16" x14ac:dyDescent="0.2">
      <c r="A1336" s="10">
        <v>3016201</v>
      </c>
      <c r="B1336" s="5">
        <v>7010700</v>
      </c>
      <c r="C1336" s="11" t="s">
        <v>1292</v>
      </c>
      <c r="D1336" s="7">
        <v>0</v>
      </c>
      <c r="E1336" s="7">
        <v>0</v>
      </c>
      <c r="F1336" s="7">
        <v>0</v>
      </c>
      <c r="G1336" s="8">
        <f t="shared" si="40"/>
        <v>0</v>
      </c>
      <c r="H1336" s="9">
        <f t="shared" si="41"/>
        <v>0</v>
      </c>
    </row>
    <row r="1337" spans="1:8" ht="16" x14ac:dyDescent="0.2">
      <c r="A1337" s="10">
        <v>3016202</v>
      </c>
      <c r="B1337" s="5">
        <v>7010800</v>
      </c>
      <c r="C1337" s="11" t="s">
        <v>1293</v>
      </c>
      <c r="D1337" s="7">
        <v>0</v>
      </c>
      <c r="E1337" s="7">
        <v>0</v>
      </c>
      <c r="F1337" s="7">
        <v>0</v>
      </c>
      <c r="G1337" s="8">
        <f t="shared" si="40"/>
        <v>0</v>
      </c>
      <c r="H1337" s="9">
        <f t="shared" si="41"/>
        <v>0</v>
      </c>
    </row>
    <row r="1338" spans="1:8" ht="16" x14ac:dyDescent="0.2">
      <c r="A1338" s="10">
        <v>3016203</v>
      </c>
      <c r="B1338" s="5">
        <v>7010900</v>
      </c>
      <c r="C1338" s="11" t="s">
        <v>1294</v>
      </c>
      <c r="D1338" s="7">
        <v>0</v>
      </c>
      <c r="E1338" s="7">
        <v>0</v>
      </c>
      <c r="F1338" s="7">
        <v>0</v>
      </c>
      <c r="G1338" s="8">
        <f t="shared" si="40"/>
        <v>0</v>
      </c>
      <c r="H1338" s="9">
        <f t="shared" si="41"/>
        <v>0</v>
      </c>
    </row>
    <row r="1339" spans="1:8" ht="16" x14ac:dyDescent="0.2">
      <c r="A1339" s="10">
        <v>3016204</v>
      </c>
      <c r="B1339" s="5">
        <v>7011100</v>
      </c>
      <c r="C1339" s="11" t="s">
        <v>1295</v>
      </c>
      <c r="D1339" s="7">
        <v>0</v>
      </c>
      <c r="E1339" s="7">
        <v>0</v>
      </c>
      <c r="F1339" s="7">
        <v>0</v>
      </c>
      <c r="G1339" s="8">
        <f t="shared" si="40"/>
        <v>0</v>
      </c>
      <c r="H1339" s="9">
        <f t="shared" si="41"/>
        <v>0</v>
      </c>
    </row>
    <row r="1340" spans="1:8" ht="16" x14ac:dyDescent="0.2">
      <c r="A1340" s="10">
        <v>3016205</v>
      </c>
      <c r="B1340" s="5">
        <v>7010105</v>
      </c>
      <c r="C1340" s="11" t="s">
        <v>1296</v>
      </c>
      <c r="D1340" s="7">
        <v>0</v>
      </c>
      <c r="E1340" s="7">
        <v>0</v>
      </c>
      <c r="F1340" s="7">
        <v>0</v>
      </c>
      <c r="G1340" s="8">
        <f t="shared" si="40"/>
        <v>0</v>
      </c>
      <c r="H1340" s="9">
        <f t="shared" si="41"/>
        <v>0</v>
      </c>
    </row>
    <row r="1341" spans="1:8" ht="16" x14ac:dyDescent="0.2">
      <c r="A1341" s="10">
        <v>3016206</v>
      </c>
      <c r="B1341" s="5">
        <v>7010306</v>
      </c>
      <c r="C1341" s="11" t="s">
        <v>1297</v>
      </c>
      <c r="D1341" s="7">
        <v>0</v>
      </c>
      <c r="E1341" s="7">
        <v>850000</v>
      </c>
      <c r="F1341" s="7">
        <v>2574576</v>
      </c>
      <c r="G1341" s="8">
        <f t="shared" si="40"/>
        <v>-1724576</v>
      </c>
      <c r="H1341" s="9">
        <f t="shared" si="41"/>
        <v>-1724576</v>
      </c>
    </row>
    <row r="1342" spans="1:8" ht="16" x14ac:dyDescent="0.2">
      <c r="A1342" s="10">
        <v>3016207</v>
      </c>
      <c r="B1342" s="5">
        <v>7010307</v>
      </c>
      <c r="C1342" s="11" t="s">
        <v>1298</v>
      </c>
      <c r="D1342" s="7">
        <v>0</v>
      </c>
      <c r="E1342" s="7">
        <v>30974103</v>
      </c>
      <c r="F1342" s="7">
        <v>1722156410</v>
      </c>
      <c r="G1342" s="8">
        <f t="shared" si="40"/>
        <v>-1691182307</v>
      </c>
      <c r="H1342" s="9">
        <f t="shared" si="41"/>
        <v>-1691182307</v>
      </c>
    </row>
    <row r="1343" spans="1:8" ht="16" x14ac:dyDescent="0.2">
      <c r="A1343" s="10">
        <v>3016208</v>
      </c>
      <c r="B1343" s="5">
        <v>7010308</v>
      </c>
      <c r="C1343" s="11" t="s">
        <v>1299</v>
      </c>
      <c r="D1343" s="7">
        <v>0</v>
      </c>
      <c r="E1343" s="7">
        <v>23578448</v>
      </c>
      <c r="F1343" s="7">
        <v>909507919</v>
      </c>
      <c r="G1343" s="8">
        <f t="shared" si="40"/>
        <v>-885929471</v>
      </c>
      <c r="H1343" s="9">
        <f t="shared" si="41"/>
        <v>-885929471</v>
      </c>
    </row>
    <row r="1344" spans="1:8" ht="16" x14ac:dyDescent="0.2">
      <c r="A1344" s="10">
        <v>3016209</v>
      </c>
      <c r="B1344" s="5">
        <v>7010309</v>
      </c>
      <c r="C1344" s="11" t="s">
        <v>1300</v>
      </c>
      <c r="D1344" s="7">
        <v>0</v>
      </c>
      <c r="E1344" s="7">
        <v>0</v>
      </c>
      <c r="F1344" s="7">
        <v>0</v>
      </c>
      <c r="G1344" s="8">
        <f t="shared" si="40"/>
        <v>0</v>
      </c>
      <c r="H1344" s="9">
        <f t="shared" si="41"/>
        <v>0</v>
      </c>
    </row>
    <row r="1345" spans="1:8" ht="16" x14ac:dyDescent="0.2">
      <c r="A1345" s="4">
        <v>3016210</v>
      </c>
      <c r="B1345" s="5">
        <v>7010310</v>
      </c>
      <c r="C1345" s="6" t="s">
        <v>1301</v>
      </c>
      <c r="D1345" s="7">
        <v>0</v>
      </c>
      <c r="E1345" s="7">
        <v>0</v>
      </c>
      <c r="F1345" s="7">
        <v>0</v>
      </c>
      <c r="G1345" s="8">
        <f t="shared" si="40"/>
        <v>0</v>
      </c>
      <c r="H1345" s="9">
        <f t="shared" si="41"/>
        <v>0</v>
      </c>
    </row>
    <row r="1346" spans="1:8" ht="16" x14ac:dyDescent="0.2">
      <c r="A1346" s="12">
        <v>3016211</v>
      </c>
      <c r="B1346" s="17">
        <v>7010311</v>
      </c>
      <c r="C1346" s="6" t="s">
        <v>1302</v>
      </c>
      <c r="D1346" s="7">
        <v>0</v>
      </c>
      <c r="E1346" s="7">
        <v>0</v>
      </c>
      <c r="F1346" s="7">
        <v>0</v>
      </c>
      <c r="G1346" s="8">
        <f t="shared" si="40"/>
        <v>0</v>
      </c>
      <c r="H1346" s="9">
        <f t="shared" si="41"/>
        <v>0</v>
      </c>
    </row>
    <row r="1347" spans="1:8" ht="16" x14ac:dyDescent="0.2">
      <c r="A1347" s="10">
        <v>3017500</v>
      </c>
      <c r="B1347" s="5">
        <v>7010180</v>
      </c>
      <c r="C1347" s="11" t="s">
        <v>1303</v>
      </c>
      <c r="D1347" s="7">
        <v>0</v>
      </c>
      <c r="E1347" s="7">
        <v>376675058.18000001</v>
      </c>
      <c r="F1347" s="7">
        <v>213699911.52000001</v>
      </c>
      <c r="G1347" s="8">
        <f t="shared" si="40"/>
        <v>162975146.66</v>
      </c>
      <c r="H1347" s="9">
        <f t="shared" si="41"/>
        <v>162975146.66</v>
      </c>
    </row>
    <row r="1348" spans="1:8" ht="16" x14ac:dyDescent="0.2">
      <c r="A1348" s="10">
        <v>3017501</v>
      </c>
      <c r="B1348" s="5">
        <v>7010181</v>
      </c>
      <c r="C1348" s="11" t="s">
        <v>1304</v>
      </c>
      <c r="D1348" s="7">
        <v>0</v>
      </c>
      <c r="E1348" s="7">
        <v>0</v>
      </c>
      <c r="F1348" s="7">
        <v>0</v>
      </c>
      <c r="G1348" s="8">
        <f t="shared" si="40"/>
        <v>0</v>
      </c>
      <c r="H1348" s="9">
        <f t="shared" si="41"/>
        <v>0</v>
      </c>
    </row>
    <row r="1349" spans="1:8" ht="16" x14ac:dyDescent="0.2">
      <c r="A1349" s="10">
        <v>3017502</v>
      </c>
      <c r="B1349" s="5">
        <v>7010182</v>
      </c>
      <c r="C1349" s="11" t="s">
        <v>1305</v>
      </c>
      <c r="D1349" s="7">
        <v>0</v>
      </c>
      <c r="E1349" s="7">
        <v>0</v>
      </c>
      <c r="F1349" s="7">
        <v>0</v>
      </c>
      <c r="G1349" s="8">
        <f t="shared" si="40"/>
        <v>0</v>
      </c>
      <c r="H1349" s="9">
        <f t="shared" si="41"/>
        <v>0</v>
      </c>
    </row>
    <row r="1350" spans="1:8" ht="16" x14ac:dyDescent="0.2">
      <c r="A1350" s="10">
        <v>3017503</v>
      </c>
      <c r="B1350" s="17">
        <v>7010183</v>
      </c>
      <c r="C1350" s="6" t="s">
        <v>1306</v>
      </c>
      <c r="D1350" s="7">
        <v>0</v>
      </c>
      <c r="E1350" s="7">
        <v>0</v>
      </c>
      <c r="F1350" s="7">
        <v>0</v>
      </c>
      <c r="G1350" s="8">
        <f t="shared" si="40"/>
        <v>0</v>
      </c>
      <c r="H1350" s="9">
        <f t="shared" si="41"/>
        <v>0</v>
      </c>
    </row>
    <row r="1351" spans="1:8" ht="16" x14ac:dyDescent="0.2">
      <c r="A1351" s="10">
        <v>3018000</v>
      </c>
      <c r="B1351" s="5">
        <v>7010190</v>
      </c>
      <c r="C1351" s="11" t="s">
        <v>1307</v>
      </c>
      <c r="D1351" s="7">
        <v>0</v>
      </c>
      <c r="E1351" s="7">
        <v>179856</v>
      </c>
      <c r="F1351" s="7">
        <v>2962876.58</v>
      </c>
      <c r="G1351" s="8">
        <f t="shared" si="40"/>
        <v>-2783020.58</v>
      </c>
      <c r="H1351" s="9">
        <f t="shared" si="41"/>
        <v>-2783020.58</v>
      </c>
    </row>
    <row r="1352" spans="1:8" ht="16" x14ac:dyDescent="0.2">
      <c r="A1352" s="10">
        <v>3018400</v>
      </c>
      <c r="B1352" s="5">
        <v>700</v>
      </c>
      <c r="C1352" s="11" t="s">
        <v>1308</v>
      </c>
      <c r="D1352" s="7">
        <v>0</v>
      </c>
      <c r="E1352" s="7">
        <v>0</v>
      </c>
      <c r="F1352" s="7">
        <v>3409025</v>
      </c>
      <c r="G1352" s="8">
        <f t="shared" si="40"/>
        <v>-3409025</v>
      </c>
      <c r="H1352" s="9">
        <f t="shared" si="41"/>
        <v>-3409025</v>
      </c>
    </row>
    <row r="1353" spans="1:8" ht="16" x14ac:dyDescent="0.2">
      <c r="A1353" s="10">
        <v>3019000</v>
      </c>
      <c r="B1353" s="5">
        <v>7010200</v>
      </c>
      <c r="C1353" s="11" t="s">
        <v>1309</v>
      </c>
      <c r="D1353" s="7">
        <v>0</v>
      </c>
      <c r="E1353" s="7">
        <v>17435277</v>
      </c>
      <c r="F1353" s="7">
        <v>237502467.63999999</v>
      </c>
      <c r="G1353" s="8">
        <f t="shared" si="40"/>
        <v>-220067190.63999999</v>
      </c>
      <c r="H1353" s="9">
        <f t="shared" si="41"/>
        <v>-220067190.63999999</v>
      </c>
    </row>
    <row r="1354" spans="1:8" ht="16" x14ac:dyDescent="0.2">
      <c r="A1354" s="10">
        <v>3019100</v>
      </c>
      <c r="B1354" s="5">
        <v>7010002</v>
      </c>
      <c r="C1354" s="11" t="s">
        <v>1310</v>
      </c>
      <c r="D1354" s="7">
        <v>0</v>
      </c>
      <c r="E1354" s="7">
        <v>0</v>
      </c>
      <c r="F1354" s="7">
        <v>0</v>
      </c>
      <c r="G1354" s="8">
        <f t="shared" si="40"/>
        <v>0</v>
      </c>
      <c r="H1354" s="9">
        <f t="shared" si="41"/>
        <v>0</v>
      </c>
    </row>
    <row r="1355" spans="1:8" ht="16" x14ac:dyDescent="0.2">
      <c r="A1355" s="10">
        <v>3020100</v>
      </c>
      <c r="B1355" s="5">
        <v>0</v>
      </c>
      <c r="C1355" s="11" t="s">
        <v>1311</v>
      </c>
      <c r="D1355" s="7">
        <v>0</v>
      </c>
      <c r="E1355" s="7">
        <v>0</v>
      </c>
      <c r="F1355" s="7">
        <v>0</v>
      </c>
      <c r="G1355" s="8">
        <f t="shared" si="40"/>
        <v>0</v>
      </c>
      <c r="H1355" s="9">
        <f t="shared" si="41"/>
        <v>0</v>
      </c>
    </row>
    <row r="1356" spans="1:8" ht="16" x14ac:dyDescent="0.2">
      <c r="A1356" s="10">
        <v>3090800</v>
      </c>
      <c r="B1356" s="5">
        <v>0</v>
      </c>
      <c r="C1356" s="11" t="s">
        <v>1312</v>
      </c>
      <c r="D1356" s="7">
        <v>0</v>
      </c>
      <c r="E1356" s="7">
        <v>398933</v>
      </c>
      <c r="F1356" s="7">
        <v>398933</v>
      </c>
      <c r="G1356" s="8">
        <f t="shared" si="40"/>
        <v>0</v>
      </c>
      <c r="H1356" s="9">
        <f t="shared" si="41"/>
        <v>0</v>
      </c>
    </row>
    <row r="1357" spans="1:8" ht="16" x14ac:dyDescent="0.2">
      <c r="A1357" s="10">
        <v>3100100</v>
      </c>
      <c r="B1357" s="5">
        <v>7010210</v>
      </c>
      <c r="C1357" s="11" t="s">
        <v>1313</v>
      </c>
      <c r="D1357" s="7">
        <v>0</v>
      </c>
      <c r="E1357" s="7">
        <v>7737355</v>
      </c>
      <c r="F1357" s="7">
        <v>0</v>
      </c>
      <c r="G1357" s="8">
        <f t="shared" si="40"/>
        <v>7737355</v>
      </c>
      <c r="H1357" s="9">
        <f t="shared" si="41"/>
        <v>7737355</v>
      </c>
    </row>
    <row r="1358" spans="1:8" ht="16" x14ac:dyDescent="0.2">
      <c r="A1358" s="10">
        <v>3101600</v>
      </c>
      <c r="B1358" s="5">
        <v>7010220</v>
      </c>
      <c r="C1358" s="11" t="s">
        <v>1314</v>
      </c>
      <c r="D1358" s="7">
        <v>0</v>
      </c>
      <c r="E1358" s="7">
        <v>0</v>
      </c>
      <c r="F1358" s="7">
        <v>0</v>
      </c>
      <c r="G1358" s="8">
        <f t="shared" si="40"/>
        <v>0</v>
      </c>
      <c r="H1358" s="9">
        <f t="shared" si="41"/>
        <v>0</v>
      </c>
    </row>
    <row r="1359" spans="1:8" ht="16" x14ac:dyDescent="0.2">
      <c r="A1359" s="10">
        <v>3102400</v>
      </c>
      <c r="B1359" s="5">
        <v>0</v>
      </c>
      <c r="C1359" s="11" t="s">
        <v>1315</v>
      </c>
      <c r="D1359" s="7">
        <v>0</v>
      </c>
      <c r="E1359" s="7">
        <v>0</v>
      </c>
      <c r="F1359" s="7">
        <v>0</v>
      </c>
      <c r="G1359" s="8">
        <f t="shared" si="40"/>
        <v>0</v>
      </c>
      <c r="H1359" s="9">
        <f t="shared" si="41"/>
        <v>0</v>
      </c>
    </row>
    <row r="1360" spans="1:8" ht="16" x14ac:dyDescent="0.2">
      <c r="A1360" s="10">
        <v>3102401</v>
      </c>
      <c r="B1360" s="5">
        <v>7010440</v>
      </c>
      <c r="C1360" s="11" t="s">
        <v>1316</v>
      </c>
      <c r="D1360" s="7">
        <v>0</v>
      </c>
      <c r="E1360" s="7">
        <v>5206300</v>
      </c>
      <c r="F1360" s="7">
        <v>268487558</v>
      </c>
      <c r="G1360" s="8">
        <f t="shared" si="40"/>
        <v>-263281258</v>
      </c>
      <c r="H1360" s="9">
        <f t="shared" si="41"/>
        <v>-263281258</v>
      </c>
    </row>
    <row r="1361" spans="1:8" ht="16" x14ac:dyDescent="0.2">
      <c r="A1361" s="10">
        <v>3103100</v>
      </c>
      <c r="B1361" s="5">
        <v>7010230</v>
      </c>
      <c r="C1361" s="11" t="s">
        <v>1317</v>
      </c>
      <c r="D1361" s="7">
        <v>0</v>
      </c>
      <c r="E1361" s="7">
        <v>0</v>
      </c>
      <c r="F1361" s="7">
        <v>0</v>
      </c>
      <c r="G1361" s="8">
        <f t="shared" si="40"/>
        <v>0</v>
      </c>
      <c r="H1361" s="9">
        <f t="shared" si="41"/>
        <v>0</v>
      </c>
    </row>
    <row r="1362" spans="1:8" ht="16" x14ac:dyDescent="0.2">
      <c r="A1362" s="10">
        <v>3103101</v>
      </c>
      <c r="B1362" s="5">
        <v>7010240</v>
      </c>
      <c r="C1362" s="11" t="s">
        <v>1318</v>
      </c>
      <c r="D1362" s="7">
        <v>0</v>
      </c>
      <c r="E1362" s="7">
        <v>1306325</v>
      </c>
      <c r="F1362" s="7">
        <v>16356115</v>
      </c>
      <c r="G1362" s="8">
        <f t="shared" si="40"/>
        <v>-15049790</v>
      </c>
      <c r="H1362" s="9">
        <f t="shared" si="41"/>
        <v>-15049790</v>
      </c>
    </row>
    <row r="1363" spans="1:8" ht="16" x14ac:dyDescent="0.2">
      <c r="A1363" s="10">
        <v>3103102</v>
      </c>
      <c r="B1363" s="5">
        <v>0</v>
      </c>
      <c r="C1363" s="11" t="s">
        <v>1319</v>
      </c>
      <c r="D1363" s="7">
        <v>0</v>
      </c>
      <c r="E1363" s="7">
        <v>0</v>
      </c>
      <c r="F1363" s="7">
        <v>0</v>
      </c>
      <c r="G1363" s="8">
        <f t="shared" si="40"/>
        <v>0</v>
      </c>
      <c r="H1363" s="9">
        <f t="shared" si="41"/>
        <v>0</v>
      </c>
    </row>
    <row r="1364" spans="1:8" ht="16" x14ac:dyDescent="0.2">
      <c r="A1364" s="10">
        <v>3105100</v>
      </c>
      <c r="B1364" s="5">
        <v>7010250</v>
      </c>
      <c r="C1364" s="11" t="s">
        <v>1320</v>
      </c>
      <c r="D1364" s="7">
        <v>0</v>
      </c>
      <c r="E1364" s="7">
        <v>55616086.560000002</v>
      </c>
      <c r="F1364" s="7">
        <v>2384492571.46</v>
      </c>
      <c r="G1364" s="8">
        <f t="shared" si="40"/>
        <v>-2328876484.9000001</v>
      </c>
      <c r="H1364" s="9">
        <f t="shared" si="41"/>
        <v>-2328876484.9000001</v>
      </c>
    </row>
    <row r="1365" spans="1:8" ht="16" x14ac:dyDescent="0.2">
      <c r="A1365" s="10">
        <v>3105101</v>
      </c>
      <c r="B1365" s="5">
        <v>7010260</v>
      </c>
      <c r="C1365" s="11" t="s">
        <v>1321</v>
      </c>
      <c r="D1365" s="7">
        <v>0</v>
      </c>
      <c r="E1365" s="7">
        <v>0</v>
      </c>
      <c r="F1365" s="7">
        <v>135519</v>
      </c>
      <c r="G1365" s="8">
        <f t="shared" si="40"/>
        <v>-135519</v>
      </c>
      <c r="H1365" s="9">
        <f t="shared" si="41"/>
        <v>-135519</v>
      </c>
    </row>
    <row r="1366" spans="1:8" ht="16" x14ac:dyDescent="0.2">
      <c r="A1366" s="10">
        <v>3105102</v>
      </c>
      <c r="B1366" s="5">
        <v>7010270</v>
      </c>
      <c r="C1366" s="11" t="s">
        <v>1322</v>
      </c>
      <c r="D1366" s="7">
        <v>0</v>
      </c>
      <c r="E1366" s="7">
        <v>0</v>
      </c>
      <c r="F1366" s="7">
        <v>0</v>
      </c>
      <c r="G1366" s="8">
        <f t="shared" si="40"/>
        <v>0</v>
      </c>
      <c r="H1366" s="9">
        <f t="shared" si="41"/>
        <v>0</v>
      </c>
    </row>
    <row r="1367" spans="1:8" ht="16" x14ac:dyDescent="0.2">
      <c r="A1367" s="10">
        <v>3105103</v>
      </c>
      <c r="B1367" s="5">
        <v>7010280</v>
      </c>
      <c r="C1367" s="11" t="s">
        <v>1323</v>
      </c>
      <c r="D1367" s="7">
        <v>0</v>
      </c>
      <c r="E1367" s="7">
        <v>8399025</v>
      </c>
      <c r="F1367" s="7">
        <v>487170489</v>
      </c>
      <c r="G1367" s="8">
        <f t="shared" si="40"/>
        <v>-478771464</v>
      </c>
      <c r="H1367" s="9">
        <f t="shared" si="41"/>
        <v>-478771464</v>
      </c>
    </row>
    <row r="1368" spans="1:8" ht="16" x14ac:dyDescent="0.2">
      <c r="A1368" s="10">
        <v>3105104</v>
      </c>
      <c r="B1368" s="5">
        <v>7010290</v>
      </c>
      <c r="C1368" s="11" t="s">
        <v>1324</v>
      </c>
      <c r="D1368" s="7">
        <v>0</v>
      </c>
      <c r="E1368" s="7">
        <v>72679407</v>
      </c>
      <c r="F1368" s="7">
        <v>5168090069.8599997</v>
      </c>
      <c r="G1368" s="8">
        <f t="shared" si="40"/>
        <v>-5095410662.8599997</v>
      </c>
      <c r="H1368" s="9">
        <f t="shared" si="41"/>
        <v>-5095410662.8599997</v>
      </c>
    </row>
    <row r="1369" spans="1:8" ht="16" x14ac:dyDescent="0.2">
      <c r="A1369" s="10">
        <v>3105105</v>
      </c>
      <c r="B1369" s="5">
        <v>7010300</v>
      </c>
      <c r="C1369" s="11" t="s">
        <v>1325</v>
      </c>
      <c r="D1369" s="7">
        <v>0</v>
      </c>
      <c r="E1369" s="7">
        <v>14402993</v>
      </c>
      <c r="F1369" s="7">
        <v>918666884</v>
      </c>
      <c r="G1369" s="8">
        <f t="shared" si="40"/>
        <v>-904263891</v>
      </c>
      <c r="H1369" s="9">
        <f t="shared" si="41"/>
        <v>-904263891</v>
      </c>
    </row>
    <row r="1370" spans="1:8" ht="16" x14ac:dyDescent="0.2">
      <c r="A1370" s="10">
        <v>3105106</v>
      </c>
      <c r="B1370" s="5">
        <v>7010310</v>
      </c>
      <c r="C1370" s="11" t="s">
        <v>1326</v>
      </c>
      <c r="D1370" s="7">
        <v>0</v>
      </c>
      <c r="E1370" s="7">
        <v>0</v>
      </c>
      <c r="F1370" s="7">
        <v>84696</v>
      </c>
      <c r="G1370" s="8">
        <f t="shared" si="40"/>
        <v>-84696</v>
      </c>
      <c r="H1370" s="9">
        <f t="shared" si="41"/>
        <v>-84696</v>
      </c>
    </row>
    <row r="1371" spans="1:8" ht="16" x14ac:dyDescent="0.2">
      <c r="A1371" s="10">
        <v>3105107</v>
      </c>
      <c r="B1371" s="5">
        <v>7010320</v>
      </c>
      <c r="C1371" s="11" t="s">
        <v>1327</v>
      </c>
      <c r="D1371" s="7">
        <v>0</v>
      </c>
      <c r="E1371" s="7">
        <v>216000</v>
      </c>
      <c r="F1371" s="7">
        <v>7359530</v>
      </c>
      <c r="G1371" s="8">
        <f t="shared" si="40"/>
        <v>-7143530</v>
      </c>
      <c r="H1371" s="9">
        <f t="shared" si="41"/>
        <v>-7143530</v>
      </c>
    </row>
    <row r="1372" spans="1:8" ht="16" x14ac:dyDescent="0.2">
      <c r="A1372" s="10">
        <v>3105108</v>
      </c>
      <c r="B1372" s="5">
        <v>7010330</v>
      </c>
      <c r="C1372" s="11" t="s">
        <v>1328</v>
      </c>
      <c r="D1372" s="7">
        <v>0</v>
      </c>
      <c r="E1372" s="7">
        <v>0</v>
      </c>
      <c r="F1372" s="7">
        <v>273034</v>
      </c>
      <c r="G1372" s="8">
        <f t="shared" si="40"/>
        <v>-273034</v>
      </c>
      <c r="H1372" s="9">
        <f t="shared" si="41"/>
        <v>-273034</v>
      </c>
    </row>
    <row r="1373" spans="1:8" ht="16" x14ac:dyDescent="0.2">
      <c r="A1373" s="10">
        <v>3105109</v>
      </c>
      <c r="B1373" s="5">
        <v>7010340</v>
      </c>
      <c r="C1373" s="11" t="s">
        <v>1329</v>
      </c>
      <c r="D1373" s="7">
        <v>0</v>
      </c>
      <c r="E1373" s="7">
        <v>0</v>
      </c>
      <c r="F1373" s="7">
        <v>0</v>
      </c>
      <c r="G1373" s="8">
        <f t="shared" si="40"/>
        <v>0</v>
      </c>
      <c r="H1373" s="9">
        <f t="shared" si="41"/>
        <v>0</v>
      </c>
    </row>
    <row r="1374" spans="1:8" ht="16" x14ac:dyDescent="0.2">
      <c r="A1374" s="10">
        <v>3105110</v>
      </c>
      <c r="B1374" s="5">
        <v>7010350</v>
      </c>
      <c r="C1374" s="11" t="s">
        <v>1330</v>
      </c>
      <c r="D1374" s="7">
        <v>0</v>
      </c>
      <c r="E1374" s="7">
        <v>0</v>
      </c>
      <c r="F1374" s="7">
        <v>0</v>
      </c>
      <c r="G1374" s="8">
        <f t="shared" si="40"/>
        <v>0</v>
      </c>
      <c r="H1374" s="9">
        <f t="shared" si="41"/>
        <v>0</v>
      </c>
    </row>
    <row r="1375" spans="1:8" ht="16" x14ac:dyDescent="0.2">
      <c r="A1375" s="10">
        <v>3105111</v>
      </c>
      <c r="B1375" s="5">
        <v>7010360</v>
      </c>
      <c r="C1375" s="11" t="s">
        <v>1331</v>
      </c>
      <c r="D1375" s="7">
        <v>0</v>
      </c>
      <c r="E1375" s="7">
        <v>9766274</v>
      </c>
      <c r="F1375" s="7">
        <v>670867223.69000006</v>
      </c>
      <c r="G1375" s="8">
        <f t="shared" si="40"/>
        <v>-661100949.69000006</v>
      </c>
      <c r="H1375" s="9">
        <f t="shared" si="41"/>
        <v>-661100949.69000006</v>
      </c>
    </row>
    <row r="1376" spans="1:8" ht="16" x14ac:dyDescent="0.2">
      <c r="A1376" s="10">
        <v>3105112</v>
      </c>
      <c r="B1376" s="5">
        <v>7010370</v>
      </c>
      <c r="C1376" s="11" t="s">
        <v>1332</v>
      </c>
      <c r="D1376" s="7">
        <v>0</v>
      </c>
      <c r="E1376" s="7">
        <v>0</v>
      </c>
      <c r="F1376" s="7">
        <v>55000</v>
      </c>
      <c r="G1376" s="8">
        <f t="shared" si="40"/>
        <v>-55000</v>
      </c>
      <c r="H1376" s="9">
        <f t="shared" si="41"/>
        <v>-55000</v>
      </c>
    </row>
    <row r="1377" spans="1:8" ht="16" x14ac:dyDescent="0.2">
      <c r="A1377" s="10">
        <v>3105113</v>
      </c>
      <c r="B1377" s="5">
        <v>0</v>
      </c>
      <c r="C1377" s="11" t="s">
        <v>1333</v>
      </c>
      <c r="D1377" s="7">
        <v>0</v>
      </c>
      <c r="E1377" s="7">
        <v>0</v>
      </c>
      <c r="F1377" s="7">
        <v>0</v>
      </c>
      <c r="G1377" s="8">
        <f t="shared" si="40"/>
        <v>0</v>
      </c>
      <c r="H1377" s="9">
        <f t="shared" si="41"/>
        <v>0</v>
      </c>
    </row>
    <row r="1378" spans="1:8" ht="16" x14ac:dyDescent="0.2">
      <c r="A1378" s="10">
        <v>3106101</v>
      </c>
      <c r="B1378" s="5">
        <v>7010360</v>
      </c>
      <c r="C1378" s="11" t="s">
        <v>1334</v>
      </c>
      <c r="D1378" s="7">
        <v>0</v>
      </c>
      <c r="E1378" s="7">
        <v>64765674</v>
      </c>
      <c r="F1378" s="7">
        <v>1271365417</v>
      </c>
      <c r="G1378" s="8">
        <f t="shared" si="40"/>
        <v>-1206599743</v>
      </c>
      <c r="H1378" s="9">
        <f t="shared" si="41"/>
        <v>-1206599743</v>
      </c>
    </row>
    <row r="1379" spans="1:8" ht="16" x14ac:dyDescent="0.2">
      <c r="A1379" s="10">
        <v>3106102</v>
      </c>
      <c r="B1379" s="5">
        <v>7010362</v>
      </c>
      <c r="C1379" s="11" t="s">
        <v>1335</v>
      </c>
      <c r="D1379" s="7">
        <v>0</v>
      </c>
      <c r="E1379" s="7">
        <v>2498121</v>
      </c>
      <c r="F1379" s="7">
        <v>96444273</v>
      </c>
      <c r="G1379" s="8">
        <f t="shared" si="40"/>
        <v>-93946152</v>
      </c>
      <c r="H1379" s="9">
        <f t="shared" si="41"/>
        <v>-93946152</v>
      </c>
    </row>
    <row r="1380" spans="1:8" ht="16" x14ac:dyDescent="0.2">
      <c r="A1380" s="10">
        <v>3106104</v>
      </c>
      <c r="B1380" s="5">
        <v>0</v>
      </c>
      <c r="C1380" s="11" t="s">
        <v>1336</v>
      </c>
      <c r="D1380" s="7">
        <v>0</v>
      </c>
      <c r="E1380" s="7">
        <v>0</v>
      </c>
      <c r="F1380" s="7">
        <v>0</v>
      </c>
      <c r="G1380" s="8">
        <f t="shared" si="40"/>
        <v>0</v>
      </c>
      <c r="H1380" s="9">
        <f t="shared" si="41"/>
        <v>0</v>
      </c>
    </row>
    <row r="1381" spans="1:8" ht="16" x14ac:dyDescent="0.2">
      <c r="A1381" s="10">
        <v>3106105</v>
      </c>
      <c r="B1381" s="5">
        <v>7010365</v>
      </c>
      <c r="C1381" s="11" t="s">
        <v>1337</v>
      </c>
      <c r="D1381" s="7">
        <v>0</v>
      </c>
      <c r="E1381" s="7">
        <v>0</v>
      </c>
      <c r="F1381" s="7">
        <v>0</v>
      </c>
      <c r="G1381" s="8">
        <f t="shared" si="40"/>
        <v>0</v>
      </c>
      <c r="H1381" s="9">
        <f t="shared" si="41"/>
        <v>0</v>
      </c>
    </row>
    <row r="1382" spans="1:8" ht="16" x14ac:dyDescent="0.2">
      <c r="A1382" s="10">
        <v>3106106</v>
      </c>
      <c r="B1382" s="5">
        <v>7010366</v>
      </c>
      <c r="C1382" s="11" t="s">
        <v>1338</v>
      </c>
      <c r="D1382" s="7">
        <v>0</v>
      </c>
      <c r="E1382" s="7">
        <v>0</v>
      </c>
      <c r="F1382" s="7">
        <v>0</v>
      </c>
      <c r="G1382" s="8">
        <f t="shared" si="40"/>
        <v>0</v>
      </c>
      <c r="H1382" s="9">
        <f t="shared" si="41"/>
        <v>0</v>
      </c>
    </row>
    <row r="1383" spans="1:8" ht="16" x14ac:dyDescent="0.2">
      <c r="A1383" s="10">
        <v>3106201</v>
      </c>
      <c r="B1383" s="5">
        <v>7010370</v>
      </c>
      <c r="C1383" s="11" t="s">
        <v>1339</v>
      </c>
      <c r="D1383" s="7">
        <v>0</v>
      </c>
      <c r="E1383" s="7">
        <v>0</v>
      </c>
      <c r="F1383" s="7">
        <v>0</v>
      </c>
      <c r="G1383" s="8">
        <f t="shared" si="40"/>
        <v>0</v>
      </c>
      <c r="H1383" s="9">
        <f t="shared" si="41"/>
        <v>0</v>
      </c>
    </row>
    <row r="1384" spans="1:8" ht="16" x14ac:dyDescent="0.2">
      <c r="A1384" s="10">
        <v>3106202</v>
      </c>
      <c r="B1384" s="5">
        <v>7010380</v>
      </c>
      <c r="C1384" s="11" t="s">
        <v>1340</v>
      </c>
      <c r="D1384" s="7">
        <v>0</v>
      </c>
      <c r="E1384" s="7">
        <v>0</v>
      </c>
      <c r="F1384" s="7">
        <v>0</v>
      </c>
      <c r="G1384" s="8">
        <f t="shared" si="40"/>
        <v>0</v>
      </c>
      <c r="H1384" s="9">
        <f t="shared" si="41"/>
        <v>0</v>
      </c>
    </row>
    <row r="1385" spans="1:8" ht="16" x14ac:dyDescent="0.2">
      <c r="A1385" s="10">
        <v>3106203</v>
      </c>
      <c r="B1385" s="5">
        <v>7010390</v>
      </c>
      <c r="C1385" s="11" t="s">
        <v>1341</v>
      </c>
      <c r="D1385" s="7">
        <v>0</v>
      </c>
      <c r="E1385" s="7">
        <v>0</v>
      </c>
      <c r="F1385" s="7">
        <v>0</v>
      </c>
      <c r="G1385" s="8">
        <f t="shared" si="40"/>
        <v>0</v>
      </c>
      <c r="H1385" s="9">
        <f t="shared" si="41"/>
        <v>0</v>
      </c>
    </row>
    <row r="1386" spans="1:8" ht="16" x14ac:dyDescent="0.2">
      <c r="A1386" s="10">
        <v>3106204</v>
      </c>
      <c r="B1386" s="5">
        <v>7010401</v>
      </c>
      <c r="C1386" s="11" t="s">
        <v>1342</v>
      </c>
      <c r="D1386" s="7">
        <v>0</v>
      </c>
      <c r="E1386" s="7">
        <v>0</v>
      </c>
      <c r="F1386" s="7">
        <v>0</v>
      </c>
      <c r="G1386" s="8">
        <f t="shared" si="40"/>
        <v>0</v>
      </c>
      <c r="H1386" s="9">
        <f t="shared" si="41"/>
        <v>0</v>
      </c>
    </row>
    <row r="1387" spans="1:8" ht="16" x14ac:dyDescent="0.2">
      <c r="A1387" s="10">
        <v>3106205</v>
      </c>
      <c r="B1387" s="5">
        <v>7010305</v>
      </c>
      <c r="C1387" s="11" t="s">
        <v>1343</v>
      </c>
      <c r="D1387" s="7">
        <v>0</v>
      </c>
      <c r="E1387" s="7">
        <v>0</v>
      </c>
      <c r="F1387" s="7">
        <v>0</v>
      </c>
      <c r="G1387" s="8">
        <f t="shared" si="40"/>
        <v>0</v>
      </c>
      <c r="H1387" s="9">
        <f t="shared" si="41"/>
        <v>0</v>
      </c>
    </row>
    <row r="1388" spans="1:8" ht="16" x14ac:dyDescent="0.2">
      <c r="A1388" s="10">
        <v>3106206</v>
      </c>
      <c r="B1388" s="5">
        <v>7010106</v>
      </c>
      <c r="C1388" s="11" t="s">
        <v>1344</v>
      </c>
      <c r="D1388" s="7">
        <v>0</v>
      </c>
      <c r="E1388" s="7">
        <v>963742</v>
      </c>
      <c r="F1388" s="7">
        <v>31051275</v>
      </c>
      <c r="G1388" s="8">
        <f t="shared" si="40"/>
        <v>-30087533</v>
      </c>
      <c r="H1388" s="9">
        <f t="shared" si="41"/>
        <v>-30087533</v>
      </c>
    </row>
    <row r="1389" spans="1:8" ht="16" x14ac:dyDescent="0.2">
      <c r="A1389" s="10">
        <v>3106207</v>
      </c>
      <c r="B1389" s="5">
        <v>7010107</v>
      </c>
      <c r="C1389" s="11" t="s">
        <v>1345</v>
      </c>
      <c r="D1389" s="7">
        <v>0</v>
      </c>
      <c r="E1389" s="7">
        <v>17020363</v>
      </c>
      <c r="F1389" s="7">
        <v>1688083316</v>
      </c>
      <c r="G1389" s="8">
        <f t="shared" si="40"/>
        <v>-1671062953</v>
      </c>
      <c r="H1389" s="9">
        <f t="shared" si="41"/>
        <v>-1671062953</v>
      </c>
    </row>
    <row r="1390" spans="1:8" ht="16" x14ac:dyDescent="0.2">
      <c r="A1390" s="10">
        <v>3106208</v>
      </c>
      <c r="B1390" s="5">
        <v>7010108</v>
      </c>
      <c r="C1390" s="11" t="s">
        <v>1346</v>
      </c>
      <c r="D1390" s="7">
        <v>0</v>
      </c>
      <c r="E1390" s="7">
        <v>18059172</v>
      </c>
      <c r="F1390" s="7">
        <v>1056742825</v>
      </c>
      <c r="G1390" s="8">
        <f t="shared" si="40"/>
        <v>-1038683653</v>
      </c>
      <c r="H1390" s="9">
        <f t="shared" si="41"/>
        <v>-1038683653</v>
      </c>
    </row>
    <row r="1391" spans="1:8" ht="16" x14ac:dyDescent="0.2">
      <c r="A1391" s="10">
        <v>3106209</v>
      </c>
      <c r="B1391" s="5">
        <v>7010109</v>
      </c>
      <c r="C1391" s="11" t="s">
        <v>1347</v>
      </c>
      <c r="D1391" s="7">
        <v>0</v>
      </c>
      <c r="E1391" s="7">
        <v>0</v>
      </c>
      <c r="F1391" s="7">
        <v>0</v>
      </c>
      <c r="G1391" s="8">
        <f t="shared" si="40"/>
        <v>0</v>
      </c>
      <c r="H1391" s="9">
        <f t="shared" si="41"/>
        <v>0</v>
      </c>
    </row>
    <row r="1392" spans="1:8" ht="16" x14ac:dyDescent="0.2">
      <c r="A1392" s="4">
        <v>3106210</v>
      </c>
      <c r="B1392" s="5">
        <v>7010110</v>
      </c>
      <c r="C1392" s="6" t="s">
        <v>1348</v>
      </c>
      <c r="D1392" s="7">
        <v>0</v>
      </c>
      <c r="E1392" s="7">
        <v>0</v>
      </c>
      <c r="F1392" s="7">
        <v>0</v>
      </c>
      <c r="G1392" s="8">
        <f t="shared" ref="G1392:G1461" si="42">E1392-F1392</f>
        <v>0</v>
      </c>
      <c r="H1392" s="9">
        <f t="shared" ref="H1392:H1461" si="43">D1392+G1392</f>
        <v>0</v>
      </c>
    </row>
    <row r="1393" spans="1:8" ht="16" x14ac:dyDescent="0.2">
      <c r="A1393" s="12">
        <v>3106211</v>
      </c>
      <c r="B1393" s="5">
        <v>7010111</v>
      </c>
      <c r="C1393" s="6" t="s">
        <v>1349</v>
      </c>
      <c r="D1393" s="7">
        <v>0</v>
      </c>
      <c r="E1393" s="7">
        <v>0</v>
      </c>
      <c r="F1393" s="7">
        <v>0</v>
      </c>
      <c r="G1393" s="8">
        <f t="shared" si="42"/>
        <v>0</v>
      </c>
      <c r="H1393" s="9">
        <f t="shared" si="43"/>
        <v>0</v>
      </c>
    </row>
    <row r="1394" spans="1:8" ht="16" x14ac:dyDescent="0.2">
      <c r="A1394" s="10">
        <v>3106103</v>
      </c>
      <c r="B1394" s="5">
        <v>7010363</v>
      </c>
      <c r="C1394" s="11" t="s">
        <v>1350</v>
      </c>
      <c r="D1394" s="7">
        <v>0</v>
      </c>
      <c r="E1394" s="7">
        <v>466842</v>
      </c>
      <c r="F1394" s="7">
        <v>83423918</v>
      </c>
      <c r="G1394" s="8">
        <f t="shared" si="42"/>
        <v>-82957076</v>
      </c>
      <c r="H1394" s="9">
        <f t="shared" si="43"/>
        <v>-82957076</v>
      </c>
    </row>
    <row r="1395" spans="1:8" ht="16" x14ac:dyDescent="0.2">
      <c r="A1395" s="10">
        <v>3107500</v>
      </c>
      <c r="B1395" s="5">
        <v>7010380</v>
      </c>
      <c r="C1395" s="11" t="s">
        <v>1351</v>
      </c>
      <c r="D1395" s="7">
        <v>0</v>
      </c>
      <c r="E1395" s="7">
        <v>239180815.09</v>
      </c>
      <c r="F1395" s="7">
        <v>429215922.38</v>
      </c>
      <c r="G1395" s="8">
        <f t="shared" si="42"/>
        <v>-190035107.28999999</v>
      </c>
      <c r="H1395" s="9">
        <f t="shared" si="43"/>
        <v>-190035107.28999999</v>
      </c>
    </row>
    <row r="1396" spans="1:8" ht="16" x14ac:dyDescent="0.2">
      <c r="A1396" s="10">
        <v>3107501</v>
      </c>
      <c r="B1396" s="5">
        <v>7010380</v>
      </c>
      <c r="C1396" s="11" t="s">
        <v>1352</v>
      </c>
      <c r="D1396" s="7">
        <v>0</v>
      </c>
      <c r="E1396" s="7">
        <v>0</v>
      </c>
      <c r="F1396" s="7">
        <v>0</v>
      </c>
      <c r="G1396" s="8">
        <f t="shared" si="42"/>
        <v>0</v>
      </c>
      <c r="H1396" s="9">
        <f t="shared" si="43"/>
        <v>0</v>
      </c>
    </row>
    <row r="1397" spans="1:8" ht="16" x14ac:dyDescent="0.2">
      <c r="A1397" s="12">
        <v>3107503</v>
      </c>
      <c r="B1397" s="17">
        <v>7010383</v>
      </c>
      <c r="C1397" s="6" t="s">
        <v>1353</v>
      </c>
      <c r="D1397" s="7">
        <v>0</v>
      </c>
      <c r="E1397" s="7">
        <v>0</v>
      </c>
      <c r="F1397" s="7">
        <v>0</v>
      </c>
      <c r="G1397" s="8">
        <f t="shared" si="42"/>
        <v>0</v>
      </c>
      <c r="H1397" s="9">
        <f t="shared" si="43"/>
        <v>0</v>
      </c>
    </row>
    <row r="1398" spans="1:8" ht="16" x14ac:dyDescent="0.2">
      <c r="A1398" s="10">
        <v>3108000</v>
      </c>
      <c r="B1398" s="5">
        <v>7010390</v>
      </c>
      <c r="C1398" s="11" t="s">
        <v>1354</v>
      </c>
      <c r="D1398" s="7">
        <v>0</v>
      </c>
      <c r="E1398" s="7">
        <v>480625.1</v>
      </c>
      <c r="F1398" s="7">
        <v>33161732.5</v>
      </c>
      <c r="G1398" s="8">
        <f t="shared" si="42"/>
        <v>-32681107.399999999</v>
      </c>
      <c r="H1398" s="9">
        <f t="shared" si="43"/>
        <v>-32681107.399999999</v>
      </c>
    </row>
    <row r="1399" spans="1:8" ht="16" x14ac:dyDescent="0.2">
      <c r="A1399" s="10">
        <v>3108400</v>
      </c>
      <c r="B1399" s="5">
        <v>7010390</v>
      </c>
      <c r="C1399" s="11" t="s">
        <v>1355</v>
      </c>
      <c r="D1399" s="7">
        <v>0</v>
      </c>
      <c r="E1399" s="7">
        <v>3000</v>
      </c>
      <c r="F1399" s="7">
        <v>137500</v>
      </c>
      <c r="G1399" s="8">
        <f t="shared" si="42"/>
        <v>-134500</v>
      </c>
      <c r="H1399" s="9">
        <f t="shared" si="43"/>
        <v>-134500</v>
      </c>
    </row>
    <row r="1400" spans="1:8" ht="16" x14ac:dyDescent="0.2">
      <c r="A1400" s="10">
        <v>3109000</v>
      </c>
      <c r="B1400" s="5">
        <v>7010400</v>
      </c>
      <c r="C1400" s="11" t="s">
        <v>1356</v>
      </c>
      <c r="D1400" s="7">
        <v>0</v>
      </c>
      <c r="E1400" s="7">
        <v>132500</v>
      </c>
      <c r="F1400" s="7">
        <v>916355</v>
      </c>
      <c r="G1400" s="8">
        <f t="shared" si="42"/>
        <v>-783855</v>
      </c>
      <c r="H1400" s="9">
        <f t="shared" si="43"/>
        <v>-783855</v>
      </c>
    </row>
    <row r="1401" spans="1:8" ht="16" x14ac:dyDescent="0.2">
      <c r="A1401" s="10">
        <v>3109100</v>
      </c>
      <c r="B1401" s="5">
        <v>7010003</v>
      </c>
      <c r="C1401" s="11" t="s">
        <v>1357</v>
      </c>
      <c r="D1401" s="7">
        <v>0</v>
      </c>
      <c r="E1401" s="7">
        <v>0</v>
      </c>
      <c r="F1401" s="7">
        <v>0</v>
      </c>
      <c r="G1401" s="8">
        <f t="shared" si="42"/>
        <v>0</v>
      </c>
      <c r="H1401" s="9">
        <f t="shared" si="43"/>
        <v>0</v>
      </c>
    </row>
    <row r="1402" spans="1:8" ht="16" x14ac:dyDescent="0.2">
      <c r="A1402" s="10">
        <v>3120000</v>
      </c>
      <c r="B1402" s="5">
        <v>7300000</v>
      </c>
      <c r="C1402" s="11" t="s">
        <v>1358</v>
      </c>
      <c r="D1402" s="7">
        <v>0</v>
      </c>
      <c r="E1402" s="7">
        <v>0</v>
      </c>
      <c r="F1402" s="7">
        <v>0</v>
      </c>
      <c r="G1402" s="8">
        <f t="shared" si="42"/>
        <v>0</v>
      </c>
      <c r="H1402" s="9">
        <f t="shared" si="43"/>
        <v>0</v>
      </c>
    </row>
    <row r="1403" spans="1:8" ht="16" x14ac:dyDescent="0.2">
      <c r="A1403" s="10">
        <v>3130100</v>
      </c>
      <c r="B1403" s="5">
        <v>7010410</v>
      </c>
      <c r="C1403" s="11" t="s">
        <v>1359</v>
      </c>
      <c r="D1403" s="7">
        <v>0</v>
      </c>
      <c r="E1403" s="7">
        <v>0</v>
      </c>
      <c r="F1403" s="7">
        <v>0</v>
      </c>
      <c r="G1403" s="8">
        <f t="shared" si="42"/>
        <v>0</v>
      </c>
      <c r="H1403" s="9">
        <f t="shared" si="43"/>
        <v>0</v>
      </c>
    </row>
    <row r="1404" spans="1:8" ht="16" x14ac:dyDescent="0.2">
      <c r="A1404" s="10">
        <v>3135100</v>
      </c>
      <c r="B1404" s="5">
        <v>7090000</v>
      </c>
      <c r="C1404" s="11" t="s">
        <v>1360</v>
      </c>
      <c r="D1404" s="7">
        <v>0</v>
      </c>
      <c r="E1404" s="7">
        <v>46413255</v>
      </c>
      <c r="F1404" s="7">
        <v>0</v>
      </c>
      <c r="G1404" s="8">
        <f t="shared" si="42"/>
        <v>46413255</v>
      </c>
      <c r="H1404" s="9">
        <f t="shared" si="43"/>
        <v>46413255</v>
      </c>
    </row>
    <row r="1405" spans="1:8" ht="16" x14ac:dyDescent="0.2">
      <c r="A1405" s="10">
        <v>3135200</v>
      </c>
      <c r="B1405" s="5">
        <v>7909000</v>
      </c>
      <c r="C1405" s="11" t="s">
        <v>1361</v>
      </c>
      <c r="D1405" s="7">
        <v>0</v>
      </c>
      <c r="E1405" s="7">
        <v>27500000</v>
      </c>
      <c r="F1405" s="7">
        <v>0</v>
      </c>
      <c r="G1405" s="8">
        <f t="shared" si="42"/>
        <v>27500000</v>
      </c>
      <c r="H1405" s="9">
        <f t="shared" si="43"/>
        <v>27500000</v>
      </c>
    </row>
    <row r="1406" spans="1:8" ht="16" x14ac:dyDescent="0.2">
      <c r="A1406" s="10">
        <v>3135400</v>
      </c>
      <c r="B1406" s="5">
        <v>7094000</v>
      </c>
      <c r="C1406" s="11" t="s">
        <v>1362</v>
      </c>
      <c r="D1406" s="7">
        <v>0</v>
      </c>
      <c r="E1406" s="7">
        <v>0</v>
      </c>
      <c r="F1406" s="7">
        <v>0</v>
      </c>
      <c r="G1406" s="8">
        <f t="shared" si="42"/>
        <v>0</v>
      </c>
      <c r="H1406" s="9">
        <f t="shared" si="43"/>
        <v>0</v>
      </c>
    </row>
    <row r="1407" spans="1:8" ht="16" x14ac:dyDescent="0.2">
      <c r="A1407" s="10">
        <v>3143100</v>
      </c>
      <c r="B1407" s="5">
        <v>7010420</v>
      </c>
      <c r="C1407" s="11" t="s">
        <v>1363</v>
      </c>
      <c r="D1407" s="7">
        <v>0</v>
      </c>
      <c r="E1407" s="7">
        <v>0</v>
      </c>
      <c r="F1407" s="7">
        <v>0</v>
      </c>
      <c r="G1407" s="8">
        <f t="shared" si="42"/>
        <v>0</v>
      </c>
      <c r="H1407" s="9">
        <f t="shared" si="43"/>
        <v>0</v>
      </c>
    </row>
    <row r="1408" spans="1:8" ht="16" x14ac:dyDescent="0.2">
      <c r="A1408" s="10">
        <v>3180000</v>
      </c>
      <c r="B1408" s="5">
        <v>7650000</v>
      </c>
      <c r="C1408" s="11" t="s">
        <v>1364</v>
      </c>
      <c r="D1408" s="7">
        <v>0</v>
      </c>
      <c r="E1408" s="7">
        <v>55021.37</v>
      </c>
      <c r="F1408" s="7">
        <v>8064021.21</v>
      </c>
      <c r="G1408" s="8">
        <f t="shared" si="42"/>
        <v>-8008999.8399999999</v>
      </c>
      <c r="H1408" s="9">
        <f t="shared" si="43"/>
        <v>-8008999.8399999999</v>
      </c>
    </row>
    <row r="1409" spans="1:8" ht="16" x14ac:dyDescent="0.2">
      <c r="A1409" s="10">
        <v>3180100</v>
      </c>
      <c r="B1409" s="5">
        <v>7651000</v>
      </c>
      <c r="C1409" s="11" t="s">
        <v>1365</v>
      </c>
      <c r="D1409" s="7">
        <v>0</v>
      </c>
      <c r="E1409" s="7">
        <v>0</v>
      </c>
      <c r="F1409" s="7">
        <v>336000</v>
      </c>
      <c r="G1409" s="8">
        <f t="shared" si="42"/>
        <v>-336000</v>
      </c>
      <c r="H1409" s="9">
        <f t="shared" si="43"/>
        <v>-336000</v>
      </c>
    </row>
    <row r="1410" spans="1:8" ht="16" x14ac:dyDescent="0.2">
      <c r="A1410" s="10">
        <v>3180200</v>
      </c>
      <c r="B1410" s="5">
        <v>7652000</v>
      </c>
      <c r="C1410" s="11" t="s">
        <v>1366</v>
      </c>
      <c r="D1410" s="7">
        <v>0</v>
      </c>
      <c r="E1410" s="7">
        <v>0</v>
      </c>
      <c r="F1410" s="7">
        <v>0</v>
      </c>
      <c r="G1410" s="8">
        <f t="shared" si="42"/>
        <v>0</v>
      </c>
      <c r="H1410" s="9">
        <f t="shared" si="43"/>
        <v>0</v>
      </c>
    </row>
    <row r="1411" spans="1:8" ht="16" x14ac:dyDescent="0.2">
      <c r="A1411" s="10">
        <v>3180300</v>
      </c>
      <c r="B1411" s="5">
        <v>7653000</v>
      </c>
      <c r="C1411" s="11" t="s">
        <v>1367</v>
      </c>
      <c r="D1411" s="7">
        <v>0</v>
      </c>
      <c r="E1411" s="7">
        <v>2334356</v>
      </c>
      <c r="F1411" s="7">
        <v>6006856</v>
      </c>
      <c r="G1411" s="8">
        <f t="shared" si="42"/>
        <v>-3672500</v>
      </c>
      <c r="H1411" s="9">
        <f t="shared" si="43"/>
        <v>-3672500</v>
      </c>
    </row>
    <row r="1412" spans="1:8" ht="16" x14ac:dyDescent="0.2">
      <c r="A1412" s="10">
        <v>3210100</v>
      </c>
      <c r="B1412" s="5">
        <v>0</v>
      </c>
      <c r="C1412" s="11" t="s">
        <v>1368</v>
      </c>
      <c r="D1412" s="7">
        <v>0</v>
      </c>
      <c r="E1412" s="7">
        <v>0</v>
      </c>
      <c r="F1412" s="7">
        <v>0</v>
      </c>
      <c r="G1412" s="8">
        <f t="shared" si="42"/>
        <v>0</v>
      </c>
      <c r="H1412" s="9">
        <f t="shared" si="43"/>
        <v>0</v>
      </c>
    </row>
    <row r="1413" spans="1:8" ht="16" x14ac:dyDescent="0.2">
      <c r="A1413" s="10">
        <v>3220000</v>
      </c>
      <c r="B1413" s="5">
        <v>0</v>
      </c>
      <c r="C1413" s="11" t="s">
        <v>1369</v>
      </c>
      <c r="D1413" s="7">
        <v>0</v>
      </c>
      <c r="E1413" s="7">
        <v>0</v>
      </c>
      <c r="F1413" s="7">
        <v>0</v>
      </c>
      <c r="G1413" s="8">
        <f t="shared" si="42"/>
        <v>0</v>
      </c>
      <c r="H1413" s="9">
        <f t="shared" si="43"/>
        <v>0</v>
      </c>
    </row>
    <row r="1414" spans="1:8" ht="16" x14ac:dyDescent="0.2">
      <c r="A1414" s="10">
        <v>3220100</v>
      </c>
      <c r="B1414" s="5">
        <v>0</v>
      </c>
      <c r="C1414" s="11" t="s">
        <v>1369</v>
      </c>
      <c r="D1414" s="7">
        <v>0</v>
      </c>
      <c r="E1414" s="7">
        <v>0</v>
      </c>
      <c r="F1414" s="7">
        <v>0</v>
      </c>
      <c r="G1414" s="8">
        <f t="shared" si="42"/>
        <v>0</v>
      </c>
      <c r="H1414" s="9">
        <f t="shared" si="43"/>
        <v>0</v>
      </c>
    </row>
    <row r="1415" spans="1:8" ht="16" x14ac:dyDescent="0.2">
      <c r="A1415" s="10">
        <v>3223100</v>
      </c>
      <c r="B1415" s="5">
        <v>0</v>
      </c>
      <c r="C1415" s="11" t="s">
        <v>1370</v>
      </c>
      <c r="D1415" s="7">
        <v>0</v>
      </c>
      <c r="E1415" s="7">
        <v>0</v>
      </c>
      <c r="F1415" s="7">
        <v>0</v>
      </c>
      <c r="G1415" s="8">
        <f t="shared" si="42"/>
        <v>0</v>
      </c>
      <c r="H1415" s="9">
        <f t="shared" si="43"/>
        <v>0</v>
      </c>
    </row>
    <row r="1416" spans="1:8" ht="16" x14ac:dyDescent="0.2">
      <c r="A1416" s="10">
        <v>3243100</v>
      </c>
      <c r="B1416" s="5">
        <v>0</v>
      </c>
      <c r="C1416" s="11" t="s">
        <v>1371</v>
      </c>
      <c r="D1416" s="7">
        <v>0</v>
      </c>
      <c r="E1416" s="7">
        <v>0</v>
      </c>
      <c r="F1416" s="7">
        <v>0</v>
      </c>
      <c r="G1416" s="8">
        <f t="shared" si="42"/>
        <v>0</v>
      </c>
      <c r="H1416" s="9">
        <f t="shared" si="43"/>
        <v>0</v>
      </c>
    </row>
    <row r="1417" spans="1:8" ht="16" x14ac:dyDescent="0.2">
      <c r="A1417" s="10">
        <v>4010100</v>
      </c>
      <c r="B1417" s="5">
        <v>0</v>
      </c>
      <c r="C1417" s="11" t="s">
        <v>1372</v>
      </c>
      <c r="D1417" s="7">
        <v>0</v>
      </c>
      <c r="E1417" s="7">
        <v>0</v>
      </c>
      <c r="F1417" s="7">
        <v>0</v>
      </c>
      <c r="G1417" s="8">
        <f t="shared" si="42"/>
        <v>0</v>
      </c>
      <c r="H1417" s="9">
        <f t="shared" si="43"/>
        <v>0</v>
      </c>
    </row>
    <row r="1418" spans="1:8" ht="16" x14ac:dyDescent="0.2">
      <c r="A1418" s="10">
        <v>4010110</v>
      </c>
      <c r="B1418" s="5">
        <v>6010210</v>
      </c>
      <c r="C1418" s="11" t="s">
        <v>1373</v>
      </c>
      <c r="D1418" s="7">
        <v>0</v>
      </c>
      <c r="E1418" s="7">
        <v>0</v>
      </c>
      <c r="F1418" s="7">
        <v>0</v>
      </c>
      <c r="G1418" s="8">
        <f t="shared" si="42"/>
        <v>0</v>
      </c>
      <c r="H1418" s="9">
        <f t="shared" si="43"/>
        <v>0</v>
      </c>
    </row>
    <row r="1419" spans="1:8" ht="16" x14ac:dyDescent="0.2">
      <c r="A1419" s="10">
        <v>4010120</v>
      </c>
      <c r="B1419" s="5">
        <v>6010121</v>
      </c>
      <c r="C1419" s="11" t="s">
        <v>1037</v>
      </c>
      <c r="D1419" s="7">
        <v>0</v>
      </c>
      <c r="E1419" s="7">
        <v>0</v>
      </c>
      <c r="F1419" s="7">
        <v>0</v>
      </c>
      <c r="G1419" s="8">
        <f t="shared" si="42"/>
        <v>0</v>
      </c>
      <c r="H1419" s="9">
        <f t="shared" si="43"/>
        <v>0</v>
      </c>
    </row>
    <row r="1420" spans="1:8" ht="16" x14ac:dyDescent="0.2">
      <c r="A1420" s="10">
        <v>4010130</v>
      </c>
      <c r="B1420" s="5">
        <v>6010230</v>
      </c>
      <c r="C1420" s="11" t="s">
        <v>1374</v>
      </c>
      <c r="D1420" s="7">
        <v>0</v>
      </c>
      <c r="E1420" s="7">
        <v>6242062</v>
      </c>
      <c r="F1420" s="7">
        <v>0</v>
      </c>
      <c r="G1420" s="8">
        <f t="shared" si="42"/>
        <v>6242062</v>
      </c>
      <c r="H1420" s="9">
        <f t="shared" si="43"/>
        <v>6242062</v>
      </c>
    </row>
    <row r="1421" spans="1:8" ht="16" x14ac:dyDescent="0.2">
      <c r="A1421" s="10">
        <v>4010140</v>
      </c>
      <c r="B1421" s="5">
        <v>6010240</v>
      </c>
      <c r="C1421" s="11" t="s">
        <v>1375</v>
      </c>
      <c r="D1421" s="7">
        <v>0</v>
      </c>
      <c r="E1421" s="7">
        <v>42179474</v>
      </c>
      <c r="F1421" s="7">
        <v>4129474</v>
      </c>
      <c r="G1421" s="8">
        <f t="shared" si="42"/>
        <v>38050000</v>
      </c>
      <c r="H1421" s="9">
        <f t="shared" si="43"/>
        <v>38050000</v>
      </c>
    </row>
    <row r="1422" spans="1:8" ht="16" x14ac:dyDescent="0.2">
      <c r="A1422" s="10">
        <v>4010150</v>
      </c>
      <c r="B1422" s="5">
        <v>6010250</v>
      </c>
      <c r="C1422" s="11" t="s">
        <v>1376</v>
      </c>
      <c r="D1422" s="7">
        <v>0</v>
      </c>
      <c r="E1422" s="7">
        <v>442000</v>
      </c>
      <c r="F1422" s="7">
        <v>182000</v>
      </c>
      <c r="G1422" s="8">
        <f t="shared" si="42"/>
        <v>260000</v>
      </c>
      <c r="H1422" s="9">
        <f t="shared" si="43"/>
        <v>260000</v>
      </c>
    </row>
    <row r="1423" spans="1:8" ht="16" x14ac:dyDescent="0.2">
      <c r="A1423" s="10">
        <v>4010160</v>
      </c>
      <c r="B1423" s="5">
        <v>6010260</v>
      </c>
      <c r="C1423" s="11" t="s">
        <v>1377</v>
      </c>
      <c r="D1423" s="7">
        <v>0</v>
      </c>
      <c r="E1423" s="7">
        <v>0</v>
      </c>
      <c r="F1423" s="7">
        <v>0</v>
      </c>
      <c r="G1423" s="8">
        <f t="shared" si="42"/>
        <v>0</v>
      </c>
      <c r="H1423" s="9">
        <f t="shared" si="43"/>
        <v>0</v>
      </c>
    </row>
    <row r="1424" spans="1:8" ht="16" x14ac:dyDescent="0.2">
      <c r="A1424" s="10">
        <v>4010170</v>
      </c>
      <c r="B1424" s="5">
        <v>6010170</v>
      </c>
      <c r="C1424" s="11" t="s">
        <v>1378</v>
      </c>
      <c r="D1424" s="7">
        <v>0</v>
      </c>
      <c r="E1424" s="7">
        <v>0</v>
      </c>
      <c r="F1424" s="7">
        <v>0</v>
      </c>
      <c r="G1424" s="8">
        <f t="shared" si="42"/>
        <v>0</v>
      </c>
      <c r="H1424" s="9">
        <f t="shared" si="43"/>
        <v>0</v>
      </c>
    </row>
    <row r="1425" spans="1:8" ht="16" x14ac:dyDescent="0.2">
      <c r="A1425" s="10">
        <v>4010171</v>
      </c>
      <c r="B1425" s="5">
        <v>6010171</v>
      </c>
      <c r="C1425" s="11" t="s">
        <v>1378</v>
      </c>
      <c r="D1425" s="7">
        <v>0</v>
      </c>
      <c r="E1425" s="7">
        <v>0</v>
      </c>
      <c r="F1425" s="7">
        <v>0</v>
      </c>
      <c r="G1425" s="8">
        <f t="shared" si="42"/>
        <v>0</v>
      </c>
      <c r="H1425" s="9">
        <f t="shared" si="43"/>
        <v>0</v>
      </c>
    </row>
    <row r="1426" spans="1:8" ht="16" x14ac:dyDescent="0.2">
      <c r="A1426" s="10">
        <v>4010172</v>
      </c>
      <c r="B1426" s="5">
        <v>6010172</v>
      </c>
      <c r="C1426" s="11" t="s">
        <v>1379</v>
      </c>
      <c r="D1426" s="7">
        <v>0</v>
      </c>
      <c r="E1426" s="7">
        <v>0</v>
      </c>
      <c r="F1426" s="7">
        <v>0</v>
      </c>
      <c r="G1426" s="8">
        <f t="shared" si="42"/>
        <v>0</v>
      </c>
      <c r="H1426" s="9">
        <f t="shared" si="43"/>
        <v>0</v>
      </c>
    </row>
    <row r="1427" spans="1:8" ht="16" x14ac:dyDescent="0.2">
      <c r="A1427" s="10">
        <v>4010173</v>
      </c>
      <c r="B1427" s="5">
        <v>6010173</v>
      </c>
      <c r="C1427" s="11" t="s">
        <v>1380</v>
      </c>
      <c r="D1427" s="7">
        <v>0</v>
      </c>
      <c r="E1427" s="7">
        <v>0</v>
      </c>
      <c r="F1427" s="7">
        <v>0</v>
      </c>
      <c r="G1427" s="8">
        <f t="shared" si="42"/>
        <v>0</v>
      </c>
      <c r="H1427" s="9">
        <f t="shared" si="43"/>
        <v>0</v>
      </c>
    </row>
    <row r="1428" spans="1:8" ht="16" x14ac:dyDescent="0.2">
      <c r="A1428" s="10">
        <v>4010174</v>
      </c>
      <c r="B1428" s="5">
        <v>6010174</v>
      </c>
      <c r="C1428" s="11" t="s">
        <v>1381</v>
      </c>
      <c r="D1428" s="7">
        <v>0</v>
      </c>
      <c r="E1428" s="7">
        <v>0</v>
      </c>
      <c r="F1428" s="7">
        <v>0</v>
      </c>
      <c r="G1428" s="8">
        <f t="shared" si="42"/>
        <v>0</v>
      </c>
      <c r="H1428" s="9">
        <f t="shared" si="43"/>
        <v>0</v>
      </c>
    </row>
    <row r="1429" spans="1:8" ht="16" x14ac:dyDescent="0.2">
      <c r="A1429" s="10">
        <v>4010175</v>
      </c>
      <c r="B1429" s="5">
        <v>6010175</v>
      </c>
      <c r="C1429" s="11" t="s">
        <v>1382</v>
      </c>
      <c r="D1429" s="7">
        <v>0</v>
      </c>
      <c r="E1429" s="7">
        <v>1000000</v>
      </c>
      <c r="F1429" s="7">
        <v>0</v>
      </c>
      <c r="G1429" s="8">
        <f t="shared" si="42"/>
        <v>1000000</v>
      </c>
      <c r="H1429" s="9">
        <f t="shared" si="43"/>
        <v>1000000</v>
      </c>
    </row>
    <row r="1430" spans="1:8" ht="16" x14ac:dyDescent="0.2">
      <c r="A1430" s="10">
        <v>4010176</v>
      </c>
      <c r="B1430" s="5">
        <v>6010176</v>
      </c>
      <c r="C1430" s="11" t="s">
        <v>1383</v>
      </c>
      <c r="D1430" s="7">
        <v>0</v>
      </c>
      <c r="E1430" s="7">
        <v>0</v>
      </c>
      <c r="F1430" s="7">
        <v>0</v>
      </c>
      <c r="G1430" s="8">
        <f t="shared" si="42"/>
        <v>0</v>
      </c>
      <c r="H1430" s="9">
        <f t="shared" si="43"/>
        <v>0</v>
      </c>
    </row>
    <row r="1431" spans="1:8" ht="16" x14ac:dyDescent="0.2">
      <c r="A1431" s="10">
        <v>4010200</v>
      </c>
      <c r="B1431" s="5">
        <v>0</v>
      </c>
      <c r="C1431" s="11" t="s">
        <v>1384</v>
      </c>
      <c r="D1431" s="7">
        <v>0</v>
      </c>
      <c r="E1431" s="7">
        <v>0</v>
      </c>
      <c r="F1431" s="7">
        <v>0</v>
      </c>
      <c r="G1431" s="8">
        <f t="shared" si="42"/>
        <v>0</v>
      </c>
      <c r="H1431" s="9">
        <f t="shared" si="43"/>
        <v>0</v>
      </c>
    </row>
    <row r="1432" spans="1:8" ht="16" x14ac:dyDescent="0.2">
      <c r="A1432" s="10">
        <v>4010210</v>
      </c>
      <c r="B1432" s="5">
        <v>6010220</v>
      </c>
      <c r="C1432" s="11" t="s">
        <v>1385</v>
      </c>
      <c r="D1432" s="7">
        <v>0</v>
      </c>
      <c r="E1432" s="7">
        <v>108125629</v>
      </c>
      <c r="F1432" s="7">
        <v>0</v>
      </c>
      <c r="G1432" s="8">
        <f t="shared" si="42"/>
        <v>108125629</v>
      </c>
      <c r="H1432" s="9">
        <f t="shared" si="43"/>
        <v>108125629</v>
      </c>
    </row>
    <row r="1433" spans="1:8" ht="16" x14ac:dyDescent="0.2">
      <c r="A1433" s="10">
        <v>4010300</v>
      </c>
      <c r="B1433" s="5">
        <v>0</v>
      </c>
      <c r="C1433" s="11" t="s">
        <v>1386</v>
      </c>
      <c r="D1433" s="7">
        <v>0</v>
      </c>
      <c r="E1433" s="7">
        <v>0</v>
      </c>
      <c r="F1433" s="7">
        <v>0</v>
      </c>
      <c r="G1433" s="8">
        <f t="shared" si="42"/>
        <v>0</v>
      </c>
      <c r="H1433" s="9">
        <f t="shared" si="43"/>
        <v>0</v>
      </c>
    </row>
    <row r="1434" spans="1:8" ht="16" x14ac:dyDescent="0.2">
      <c r="A1434" s="10">
        <v>4010500</v>
      </c>
      <c r="B1434" s="5">
        <v>6010231</v>
      </c>
      <c r="C1434" s="11" t="s">
        <v>1387</v>
      </c>
      <c r="D1434" s="7">
        <v>0</v>
      </c>
      <c r="E1434" s="7">
        <v>284164176</v>
      </c>
      <c r="F1434" s="7">
        <v>2070066</v>
      </c>
      <c r="G1434" s="8">
        <f t="shared" si="42"/>
        <v>282094110</v>
      </c>
      <c r="H1434" s="9">
        <f t="shared" si="43"/>
        <v>282094110</v>
      </c>
    </row>
    <row r="1435" spans="1:8" ht="16" x14ac:dyDescent="0.2">
      <c r="A1435" s="10">
        <v>4010600</v>
      </c>
      <c r="B1435" s="5">
        <v>0</v>
      </c>
      <c r="C1435" s="11" t="s">
        <v>1388</v>
      </c>
      <c r="D1435" s="7">
        <v>0</v>
      </c>
      <c r="E1435" s="7">
        <v>0</v>
      </c>
      <c r="F1435" s="7">
        <v>0</v>
      </c>
      <c r="G1435" s="8">
        <f t="shared" si="42"/>
        <v>0</v>
      </c>
      <c r="H1435" s="9">
        <f t="shared" si="43"/>
        <v>0</v>
      </c>
    </row>
    <row r="1436" spans="1:8" ht="16" x14ac:dyDescent="0.2">
      <c r="A1436" s="10">
        <v>4010700</v>
      </c>
      <c r="B1436" s="5">
        <v>0</v>
      </c>
      <c r="C1436" s="11" t="s">
        <v>1389</v>
      </c>
      <c r="D1436" s="7">
        <v>0</v>
      </c>
      <c r="E1436" s="7">
        <v>0</v>
      </c>
      <c r="F1436" s="7">
        <v>0</v>
      </c>
      <c r="G1436" s="8">
        <f t="shared" si="42"/>
        <v>0</v>
      </c>
      <c r="H1436" s="9">
        <f t="shared" si="43"/>
        <v>0</v>
      </c>
    </row>
    <row r="1437" spans="1:8" ht="16" x14ac:dyDescent="0.2">
      <c r="A1437" s="10">
        <v>4010800</v>
      </c>
      <c r="B1437" s="5">
        <v>0</v>
      </c>
      <c r="C1437" s="11" t="s">
        <v>1390</v>
      </c>
      <c r="D1437" s="7">
        <v>0</v>
      </c>
      <c r="E1437" s="7">
        <v>0</v>
      </c>
      <c r="F1437" s="7">
        <v>0</v>
      </c>
      <c r="G1437" s="8">
        <f t="shared" si="42"/>
        <v>0</v>
      </c>
      <c r="H1437" s="9">
        <f t="shared" si="43"/>
        <v>0</v>
      </c>
    </row>
    <row r="1438" spans="1:8" ht="16" x14ac:dyDescent="0.2">
      <c r="A1438" s="10">
        <v>4013100</v>
      </c>
      <c r="B1438" s="5">
        <v>0</v>
      </c>
      <c r="C1438" s="11" t="s">
        <v>1391</v>
      </c>
      <c r="D1438" s="7">
        <v>0</v>
      </c>
      <c r="E1438" s="7">
        <v>0</v>
      </c>
      <c r="F1438" s="7">
        <v>0</v>
      </c>
      <c r="G1438" s="8">
        <f t="shared" si="42"/>
        <v>0</v>
      </c>
      <c r="H1438" s="9">
        <f t="shared" si="43"/>
        <v>0</v>
      </c>
    </row>
    <row r="1439" spans="1:8" ht="16" x14ac:dyDescent="0.2">
      <c r="A1439" s="10">
        <v>4014000</v>
      </c>
      <c r="B1439" s="5">
        <v>0</v>
      </c>
      <c r="C1439" s="11" t="s">
        <v>1392</v>
      </c>
      <c r="D1439" s="7">
        <v>0</v>
      </c>
      <c r="E1439" s="7">
        <v>0</v>
      </c>
      <c r="F1439" s="7">
        <v>0</v>
      </c>
      <c r="G1439" s="8">
        <f t="shared" si="42"/>
        <v>0</v>
      </c>
      <c r="H1439" s="9">
        <f t="shared" si="43"/>
        <v>0</v>
      </c>
    </row>
    <row r="1440" spans="1:8" ht="16" x14ac:dyDescent="0.2">
      <c r="A1440" s="10">
        <v>4014600</v>
      </c>
      <c r="B1440" s="5">
        <v>0</v>
      </c>
      <c r="C1440" s="11" t="s">
        <v>1393</v>
      </c>
      <c r="D1440" s="7">
        <v>0</v>
      </c>
      <c r="E1440" s="7">
        <v>0</v>
      </c>
      <c r="F1440" s="7">
        <v>0</v>
      </c>
      <c r="G1440" s="8">
        <f t="shared" si="42"/>
        <v>0</v>
      </c>
      <c r="H1440" s="9">
        <f t="shared" si="43"/>
        <v>0</v>
      </c>
    </row>
    <row r="1441" spans="1:8" ht="16" x14ac:dyDescent="0.2">
      <c r="A1441" s="10">
        <v>4015100</v>
      </c>
      <c r="B1441" s="5">
        <v>6010000</v>
      </c>
      <c r="C1441" s="11" t="s">
        <v>1394</v>
      </c>
      <c r="D1441" s="7">
        <v>0</v>
      </c>
      <c r="E1441" s="7">
        <v>54050</v>
      </c>
      <c r="F1441" s="7">
        <v>0</v>
      </c>
      <c r="G1441" s="8">
        <f t="shared" si="42"/>
        <v>54050</v>
      </c>
      <c r="H1441" s="9">
        <f t="shared" si="43"/>
        <v>54050</v>
      </c>
    </row>
    <row r="1442" spans="1:8" ht="16" x14ac:dyDescent="0.2">
      <c r="A1442" s="10">
        <v>4015101</v>
      </c>
      <c r="B1442" s="5">
        <v>6010010</v>
      </c>
      <c r="C1442" s="11" t="s">
        <v>1395</v>
      </c>
      <c r="D1442" s="7">
        <v>0</v>
      </c>
      <c r="E1442" s="7">
        <v>330825070</v>
      </c>
      <c r="F1442" s="7">
        <v>3724210</v>
      </c>
      <c r="G1442" s="8">
        <f t="shared" si="42"/>
        <v>327100860</v>
      </c>
      <c r="H1442" s="9">
        <f t="shared" si="43"/>
        <v>327100860</v>
      </c>
    </row>
    <row r="1443" spans="1:8" ht="16" x14ac:dyDescent="0.2">
      <c r="A1443" s="10">
        <v>4015102</v>
      </c>
      <c r="B1443" s="5">
        <v>6013000</v>
      </c>
      <c r="C1443" s="11" t="s">
        <v>1396</v>
      </c>
      <c r="D1443" s="7">
        <v>0</v>
      </c>
      <c r="E1443" s="7">
        <v>152804689</v>
      </c>
      <c r="F1443" s="7">
        <v>3981177</v>
      </c>
      <c r="G1443" s="8">
        <f t="shared" si="42"/>
        <v>148823512</v>
      </c>
      <c r="H1443" s="9">
        <f t="shared" si="43"/>
        <v>148823512</v>
      </c>
    </row>
    <row r="1444" spans="1:8" ht="16" x14ac:dyDescent="0.2">
      <c r="A1444" s="10">
        <v>4015103</v>
      </c>
      <c r="B1444" s="5">
        <v>6010020</v>
      </c>
      <c r="C1444" s="11" t="s">
        <v>1397</v>
      </c>
      <c r="D1444" s="7">
        <v>0</v>
      </c>
      <c r="E1444" s="7">
        <v>0</v>
      </c>
      <c r="F1444" s="7">
        <v>0</v>
      </c>
      <c r="G1444" s="8">
        <f t="shared" si="42"/>
        <v>0</v>
      </c>
      <c r="H1444" s="9">
        <f t="shared" si="43"/>
        <v>0</v>
      </c>
    </row>
    <row r="1445" spans="1:8" ht="16" x14ac:dyDescent="0.2">
      <c r="A1445" s="10">
        <v>4015104</v>
      </c>
      <c r="B1445" s="5">
        <v>6010030</v>
      </c>
      <c r="C1445" s="11" t="s">
        <v>1398</v>
      </c>
      <c r="D1445" s="7">
        <v>0</v>
      </c>
      <c r="E1445" s="7">
        <v>7800103</v>
      </c>
      <c r="F1445" s="7">
        <v>0</v>
      </c>
      <c r="G1445" s="8">
        <f t="shared" si="42"/>
        <v>7800103</v>
      </c>
      <c r="H1445" s="9">
        <f t="shared" si="43"/>
        <v>7800103</v>
      </c>
    </row>
    <row r="1446" spans="1:8" ht="16" x14ac:dyDescent="0.2">
      <c r="A1446" s="10">
        <v>4015105</v>
      </c>
      <c r="B1446" s="5">
        <v>6010040</v>
      </c>
      <c r="C1446" s="11" t="s">
        <v>1399</v>
      </c>
      <c r="D1446" s="7">
        <v>0</v>
      </c>
      <c r="E1446" s="7">
        <v>0</v>
      </c>
      <c r="F1446" s="7">
        <v>0</v>
      </c>
      <c r="G1446" s="8">
        <f t="shared" si="42"/>
        <v>0</v>
      </c>
      <c r="H1446" s="9">
        <f t="shared" si="43"/>
        <v>0</v>
      </c>
    </row>
    <row r="1447" spans="1:8" ht="16" x14ac:dyDescent="0.2">
      <c r="A1447" s="10">
        <v>4015106</v>
      </c>
      <c r="B1447" s="5">
        <v>6010050</v>
      </c>
      <c r="C1447" s="11" t="s">
        <v>1400</v>
      </c>
      <c r="D1447" s="7">
        <v>0</v>
      </c>
      <c r="E1447" s="7">
        <v>0</v>
      </c>
      <c r="F1447" s="7">
        <v>0</v>
      </c>
      <c r="G1447" s="8">
        <f t="shared" si="42"/>
        <v>0</v>
      </c>
      <c r="H1447" s="9">
        <f t="shared" si="43"/>
        <v>0</v>
      </c>
    </row>
    <row r="1448" spans="1:8" ht="16" x14ac:dyDescent="0.2">
      <c r="A1448" s="10">
        <v>4015107</v>
      </c>
      <c r="B1448" s="5">
        <v>6010060</v>
      </c>
      <c r="C1448" s="11" t="s">
        <v>1401</v>
      </c>
      <c r="D1448" s="7">
        <v>0</v>
      </c>
      <c r="E1448" s="7">
        <v>4728993</v>
      </c>
      <c r="F1448" s="7">
        <v>0</v>
      </c>
      <c r="G1448" s="8">
        <f t="shared" si="42"/>
        <v>4728993</v>
      </c>
      <c r="H1448" s="9">
        <f t="shared" si="43"/>
        <v>4728993</v>
      </c>
    </row>
    <row r="1449" spans="1:8" ht="16" x14ac:dyDescent="0.2">
      <c r="A1449" s="10">
        <v>4015108</v>
      </c>
      <c r="B1449" s="5">
        <v>6010070</v>
      </c>
      <c r="C1449" s="11" t="s">
        <v>1402</v>
      </c>
      <c r="D1449" s="7">
        <v>0</v>
      </c>
      <c r="E1449" s="7">
        <v>43273964</v>
      </c>
      <c r="F1449" s="7">
        <v>0</v>
      </c>
      <c r="G1449" s="8">
        <f t="shared" si="42"/>
        <v>43273964</v>
      </c>
      <c r="H1449" s="9">
        <f t="shared" si="43"/>
        <v>43273964</v>
      </c>
    </row>
    <row r="1450" spans="1:8" ht="16" x14ac:dyDescent="0.2">
      <c r="A1450" s="10">
        <v>4015109</v>
      </c>
      <c r="B1450" s="5">
        <v>6010080</v>
      </c>
      <c r="C1450" s="11" t="s">
        <v>1403</v>
      </c>
      <c r="D1450" s="7">
        <v>0</v>
      </c>
      <c r="E1450" s="7">
        <v>0</v>
      </c>
      <c r="F1450" s="7">
        <v>0</v>
      </c>
      <c r="G1450" s="8">
        <f t="shared" si="42"/>
        <v>0</v>
      </c>
      <c r="H1450" s="9">
        <f t="shared" si="43"/>
        <v>0</v>
      </c>
    </row>
    <row r="1451" spans="1:8" ht="16" x14ac:dyDescent="0.2">
      <c r="A1451" s="10">
        <v>4015110</v>
      </c>
      <c r="B1451" s="5">
        <v>0</v>
      </c>
      <c r="C1451" s="11" t="s">
        <v>1404</v>
      </c>
      <c r="D1451" s="7">
        <v>0</v>
      </c>
      <c r="E1451" s="7">
        <v>0</v>
      </c>
      <c r="F1451" s="7">
        <v>0</v>
      </c>
      <c r="G1451" s="8">
        <f t="shared" si="42"/>
        <v>0</v>
      </c>
      <c r="H1451" s="9">
        <f t="shared" si="43"/>
        <v>0</v>
      </c>
    </row>
    <row r="1452" spans="1:8" ht="16" x14ac:dyDescent="0.2">
      <c r="A1452" s="10">
        <v>4015111</v>
      </c>
      <c r="B1452" s="5">
        <v>6010090</v>
      </c>
      <c r="C1452" s="11" t="s">
        <v>1405</v>
      </c>
      <c r="D1452" s="7">
        <v>0</v>
      </c>
      <c r="E1452" s="7">
        <v>0</v>
      </c>
      <c r="F1452" s="7">
        <v>0</v>
      </c>
      <c r="G1452" s="8">
        <f t="shared" si="42"/>
        <v>0</v>
      </c>
      <c r="H1452" s="9">
        <f t="shared" si="43"/>
        <v>0</v>
      </c>
    </row>
    <row r="1453" spans="1:8" ht="16" x14ac:dyDescent="0.2">
      <c r="A1453" s="10">
        <v>4015112</v>
      </c>
      <c r="B1453" s="5">
        <v>6010082</v>
      </c>
      <c r="C1453" s="11" t="s">
        <v>1406</v>
      </c>
      <c r="D1453" s="7">
        <v>0</v>
      </c>
      <c r="E1453" s="7">
        <v>0</v>
      </c>
      <c r="F1453" s="7">
        <v>0</v>
      </c>
      <c r="G1453" s="8">
        <f t="shared" si="42"/>
        <v>0</v>
      </c>
      <c r="H1453" s="9">
        <f t="shared" si="43"/>
        <v>0</v>
      </c>
    </row>
    <row r="1454" spans="1:8" ht="16" x14ac:dyDescent="0.2">
      <c r="A1454" s="10">
        <v>4015200</v>
      </c>
      <c r="B1454" s="5">
        <v>0</v>
      </c>
      <c r="C1454" s="11" t="s">
        <v>1407</v>
      </c>
      <c r="D1454" s="7">
        <v>0</v>
      </c>
      <c r="E1454" s="7">
        <v>0</v>
      </c>
      <c r="F1454" s="7">
        <v>0</v>
      </c>
      <c r="G1454" s="8">
        <f t="shared" si="42"/>
        <v>0</v>
      </c>
      <c r="H1454" s="9">
        <f t="shared" si="43"/>
        <v>0</v>
      </c>
    </row>
    <row r="1455" spans="1:8" ht="16" x14ac:dyDescent="0.2">
      <c r="A1455" s="10">
        <v>4016600</v>
      </c>
      <c r="B1455" s="5">
        <v>0</v>
      </c>
      <c r="C1455" s="11" t="s">
        <v>1408</v>
      </c>
      <c r="D1455" s="7">
        <v>0</v>
      </c>
      <c r="E1455" s="7">
        <v>0</v>
      </c>
      <c r="F1455" s="7">
        <v>0</v>
      </c>
      <c r="G1455" s="8">
        <f t="shared" si="42"/>
        <v>0</v>
      </c>
      <c r="H1455" s="9">
        <f t="shared" si="43"/>
        <v>0</v>
      </c>
    </row>
    <row r="1456" spans="1:8" ht="16" x14ac:dyDescent="0.2">
      <c r="A1456" s="10">
        <v>4018600</v>
      </c>
      <c r="B1456" s="5">
        <v>0</v>
      </c>
      <c r="C1456" s="11" t="s">
        <v>1393</v>
      </c>
      <c r="D1456" s="7">
        <v>0</v>
      </c>
      <c r="E1456" s="7">
        <v>0</v>
      </c>
      <c r="F1456" s="7">
        <v>0</v>
      </c>
      <c r="G1456" s="8">
        <f t="shared" si="42"/>
        <v>0</v>
      </c>
      <c r="H1456" s="9">
        <f t="shared" si="43"/>
        <v>0</v>
      </c>
    </row>
    <row r="1457" spans="1:8" ht="16" x14ac:dyDescent="0.2">
      <c r="A1457" s="10">
        <v>4020100</v>
      </c>
      <c r="B1457" s="5">
        <v>6010100</v>
      </c>
      <c r="C1457" s="11" t="s">
        <v>1409</v>
      </c>
      <c r="D1457" s="7">
        <v>0</v>
      </c>
      <c r="E1457" s="7">
        <v>257206081</v>
      </c>
      <c r="F1457" s="7">
        <v>398049450</v>
      </c>
      <c r="G1457" s="8">
        <f t="shared" si="42"/>
        <v>-140843369</v>
      </c>
      <c r="H1457" s="9">
        <f t="shared" si="43"/>
        <v>-140843369</v>
      </c>
    </row>
    <row r="1458" spans="1:8" ht="16" x14ac:dyDescent="0.2">
      <c r="A1458" s="10">
        <v>4020110</v>
      </c>
      <c r="B1458" s="5">
        <v>6010251</v>
      </c>
      <c r="C1458" s="11" t="s">
        <v>1373</v>
      </c>
      <c r="D1458" s="7">
        <v>0</v>
      </c>
      <c r="E1458" s="7">
        <v>153483612</v>
      </c>
      <c r="F1458" s="7">
        <v>137791951</v>
      </c>
      <c r="G1458" s="8">
        <f t="shared" si="42"/>
        <v>15691661</v>
      </c>
      <c r="H1458" s="9">
        <f t="shared" si="43"/>
        <v>15691661</v>
      </c>
    </row>
    <row r="1459" spans="1:8" ht="16" x14ac:dyDescent="0.2">
      <c r="A1459" s="10">
        <v>4020120</v>
      </c>
      <c r="B1459" s="5">
        <v>6010120</v>
      </c>
      <c r="C1459" s="11" t="s">
        <v>1037</v>
      </c>
      <c r="D1459" s="7">
        <v>0</v>
      </c>
      <c r="E1459" s="7">
        <v>0</v>
      </c>
      <c r="F1459" s="7">
        <v>0</v>
      </c>
      <c r="G1459" s="8">
        <f t="shared" si="42"/>
        <v>0</v>
      </c>
      <c r="H1459" s="9">
        <f t="shared" si="43"/>
        <v>0</v>
      </c>
    </row>
    <row r="1460" spans="1:8" ht="16" x14ac:dyDescent="0.2">
      <c r="A1460" s="10">
        <v>4020130</v>
      </c>
      <c r="B1460" s="5">
        <v>6010131</v>
      </c>
      <c r="C1460" s="11" t="s">
        <v>1410</v>
      </c>
      <c r="D1460" s="7">
        <v>0</v>
      </c>
      <c r="E1460" s="7">
        <v>0</v>
      </c>
      <c r="F1460" s="7">
        <v>0</v>
      </c>
      <c r="G1460" s="8">
        <f t="shared" si="42"/>
        <v>0</v>
      </c>
      <c r="H1460" s="9">
        <f t="shared" si="43"/>
        <v>0</v>
      </c>
    </row>
    <row r="1461" spans="1:8" ht="16" x14ac:dyDescent="0.2">
      <c r="A1461" s="10">
        <v>4020140</v>
      </c>
      <c r="B1461" s="5">
        <v>6010141</v>
      </c>
      <c r="C1461" s="11" t="s">
        <v>1411</v>
      </c>
      <c r="D1461" s="7">
        <v>0</v>
      </c>
      <c r="E1461" s="7">
        <v>0</v>
      </c>
      <c r="F1461" s="7">
        <v>0</v>
      </c>
      <c r="G1461" s="8">
        <f t="shared" si="42"/>
        <v>0</v>
      </c>
      <c r="H1461" s="9">
        <f t="shared" si="43"/>
        <v>0</v>
      </c>
    </row>
    <row r="1462" spans="1:8" ht="16" x14ac:dyDescent="0.2">
      <c r="A1462" s="10">
        <v>4020150</v>
      </c>
      <c r="B1462" s="5">
        <v>6010151</v>
      </c>
      <c r="C1462" s="11" t="s">
        <v>1412</v>
      </c>
      <c r="D1462" s="7">
        <v>0</v>
      </c>
      <c r="E1462" s="7">
        <v>260000</v>
      </c>
      <c r="F1462" s="7">
        <v>260000</v>
      </c>
      <c r="G1462" s="8">
        <f t="shared" ref="G1462:G1525" si="44">E1462-F1462</f>
        <v>0</v>
      </c>
      <c r="H1462" s="9">
        <f t="shared" ref="H1462:H1525" si="45">D1462+G1462</f>
        <v>0</v>
      </c>
    </row>
    <row r="1463" spans="1:8" ht="16" x14ac:dyDescent="0.2">
      <c r="A1463" s="10">
        <v>4020160</v>
      </c>
      <c r="B1463" s="5">
        <v>6010160</v>
      </c>
      <c r="C1463" s="11" t="s">
        <v>1413</v>
      </c>
      <c r="D1463" s="7">
        <v>0</v>
      </c>
      <c r="E1463" s="7">
        <v>0</v>
      </c>
      <c r="F1463" s="7">
        <v>0</v>
      </c>
      <c r="G1463" s="8">
        <f t="shared" si="44"/>
        <v>0</v>
      </c>
      <c r="H1463" s="9">
        <f t="shared" si="45"/>
        <v>0</v>
      </c>
    </row>
    <row r="1464" spans="1:8" ht="16" x14ac:dyDescent="0.2">
      <c r="A1464" s="10">
        <v>4020172</v>
      </c>
      <c r="B1464" s="5">
        <v>6010172</v>
      </c>
      <c r="C1464" s="11" t="s">
        <v>1414</v>
      </c>
      <c r="D1464" s="7">
        <v>0</v>
      </c>
      <c r="E1464" s="7">
        <v>0</v>
      </c>
      <c r="F1464" s="7">
        <v>0</v>
      </c>
      <c r="G1464" s="8">
        <f t="shared" si="44"/>
        <v>0</v>
      </c>
      <c r="H1464" s="9">
        <f t="shared" si="45"/>
        <v>0</v>
      </c>
    </row>
    <row r="1465" spans="1:8" ht="16" x14ac:dyDescent="0.2">
      <c r="A1465" s="10">
        <v>4020173</v>
      </c>
      <c r="B1465" s="5">
        <v>6010173</v>
      </c>
      <c r="C1465" s="11" t="s">
        <v>1415</v>
      </c>
      <c r="D1465" s="7">
        <v>0</v>
      </c>
      <c r="E1465" s="7">
        <v>0</v>
      </c>
      <c r="F1465" s="7">
        <v>0</v>
      </c>
      <c r="G1465" s="8">
        <f t="shared" si="44"/>
        <v>0</v>
      </c>
      <c r="H1465" s="9">
        <f t="shared" si="45"/>
        <v>0</v>
      </c>
    </row>
    <row r="1466" spans="1:8" ht="16" x14ac:dyDescent="0.2">
      <c r="A1466" s="10">
        <v>4020175</v>
      </c>
      <c r="B1466" s="5">
        <v>6010175</v>
      </c>
      <c r="C1466" s="11" t="s">
        <v>1416</v>
      </c>
      <c r="D1466" s="7">
        <v>0</v>
      </c>
      <c r="E1466" s="7">
        <v>0</v>
      </c>
      <c r="F1466" s="7">
        <v>0</v>
      </c>
      <c r="G1466" s="8">
        <f t="shared" si="44"/>
        <v>0</v>
      </c>
      <c r="H1466" s="9">
        <f t="shared" si="45"/>
        <v>0</v>
      </c>
    </row>
    <row r="1467" spans="1:8" ht="16" x14ac:dyDescent="0.2">
      <c r="A1467" s="10">
        <v>4020176</v>
      </c>
      <c r="B1467" s="5">
        <v>6010167</v>
      </c>
      <c r="C1467" s="11" t="s">
        <v>1417</v>
      </c>
      <c r="D1467" s="7">
        <v>0</v>
      </c>
      <c r="E1467" s="7">
        <v>0</v>
      </c>
      <c r="F1467" s="7">
        <v>0</v>
      </c>
      <c r="G1467" s="8">
        <f t="shared" si="44"/>
        <v>0</v>
      </c>
      <c r="H1467" s="9">
        <f t="shared" si="45"/>
        <v>0</v>
      </c>
    </row>
    <row r="1468" spans="1:8" ht="16" x14ac:dyDescent="0.2">
      <c r="A1468" s="10">
        <v>4020180</v>
      </c>
      <c r="B1468" s="5">
        <v>6010180</v>
      </c>
      <c r="C1468" s="11" t="s">
        <v>1418</v>
      </c>
      <c r="D1468" s="7">
        <v>0</v>
      </c>
      <c r="E1468" s="7">
        <v>2000000</v>
      </c>
      <c r="F1468" s="7">
        <v>0</v>
      </c>
      <c r="G1468" s="8">
        <f t="shared" si="44"/>
        <v>2000000</v>
      </c>
      <c r="H1468" s="9">
        <f t="shared" si="45"/>
        <v>2000000</v>
      </c>
    </row>
    <row r="1469" spans="1:8" ht="16" x14ac:dyDescent="0.2">
      <c r="A1469" s="10">
        <v>4020200</v>
      </c>
      <c r="B1469" s="5">
        <v>6010110</v>
      </c>
      <c r="C1469" s="11" t="s">
        <v>1419</v>
      </c>
      <c r="D1469" s="7">
        <v>0</v>
      </c>
      <c r="E1469" s="7">
        <v>69016006</v>
      </c>
      <c r="F1469" s="7">
        <v>50982530</v>
      </c>
      <c r="G1469" s="8">
        <f t="shared" si="44"/>
        <v>18033476</v>
      </c>
      <c r="H1469" s="9">
        <f t="shared" si="45"/>
        <v>18033476</v>
      </c>
    </row>
    <row r="1470" spans="1:8" ht="16" x14ac:dyDescent="0.2">
      <c r="A1470" s="10">
        <v>4020210</v>
      </c>
      <c r="B1470" s="5">
        <v>6010261</v>
      </c>
      <c r="C1470" s="11" t="s">
        <v>1385</v>
      </c>
      <c r="D1470" s="7">
        <v>0</v>
      </c>
      <c r="E1470" s="7">
        <v>29550736</v>
      </c>
      <c r="F1470" s="7">
        <v>21803379</v>
      </c>
      <c r="G1470" s="8">
        <f t="shared" si="44"/>
        <v>7747357</v>
      </c>
      <c r="H1470" s="9">
        <f t="shared" si="45"/>
        <v>7747357</v>
      </c>
    </row>
    <row r="1471" spans="1:8" ht="16" x14ac:dyDescent="0.2">
      <c r="A1471" s="10">
        <v>4020400</v>
      </c>
      <c r="B1471" s="5">
        <v>6010122</v>
      </c>
      <c r="C1471" s="11" t="s">
        <v>1420</v>
      </c>
      <c r="D1471" s="7">
        <v>0</v>
      </c>
      <c r="E1471" s="7">
        <v>0</v>
      </c>
      <c r="F1471" s="7">
        <v>0</v>
      </c>
      <c r="G1471" s="8">
        <f t="shared" si="44"/>
        <v>0</v>
      </c>
      <c r="H1471" s="9">
        <f t="shared" si="45"/>
        <v>0</v>
      </c>
    </row>
    <row r="1472" spans="1:8" ht="16" x14ac:dyDescent="0.2">
      <c r="A1472" s="10">
        <v>4020500</v>
      </c>
      <c r="B1472" s="5">
        <v>6010280</v>
      </c>
      <c r="C1472" s="11" t="s">
        <v>1421</v>
      </c>
      <c r="D1472" s="7">
        <v>0</v>
      </c>
      <c r="E1472" s="7">
        <v>54050</v>
      </c>
      <c r="F1472" s="7">
        <v>54050</v>
      </c>
      <c r="G1472" s="8">
        <f t="shared" si="44"/>
        <v>0</v>
      </c>
      <c r="H1472" s="9">
        <f t="shared" si="45"/>
        <v>0</v>
      </c>
    </row>
    <row r="1473" spans="1:8" ht="16" x14ac:dyDescent="0.2">
      <c r="A1473" s="10">
        <v>4020600</v>
      </c>
      <c r="B1473" s="5">
        <v>6010130</v>
      </c>
      <c r="C1473" s="11" t="s">
        <v>1422</v>
      </c>
      <c r="D1473" s="7">
        <v>0</v>
      </c>
      <c r="E1473" s="7">
        <v>5463491</v>
      </c>
      <c r="F1473" s="7">
        <v>5977448</v>
      </c>
      <c r="G1473" s="8">
        <f t="shared" si="44"/>
        <v>-513957</v>
      </c>
      <c r="H1473" s="9">
        <f t="shared" si="45"/>
        <v>-513957</v>
      </c>
    </row>
    <row r="1474" spans="1:8" ht="16" x14ac:dyDescent="0.2">
      <c r="A1474" s="10">
        <v>4021100</v>
      </c>
      <c r="B1474" s="5">
        <v>0</v>
      </c>
      <c r="C1474" s="11" t="s">
        <v>1423</v>
      </c>
      <c r="D1474" s="7">
        <v>0</v>
      </c>
      <c r="E1474" s="7">
        <v>0</v>
      </c>
      <c r="F1474" s="7">
        <v>0</v>
      </c>
      <c r="G1474" s="8">
        <f t="shared" si="44"/>
        <v>0</v>
      </c>
      <c r="H1474" s="9">
        <f t="shared" si="45"/>
        <v>0</v>
      </c>
    </row>
    <row r="1475" spans="1:8" ht="16" x14ac:dyDescent="0.2">
      <c r="A1475" s="10">
        <v>4022000</v>
      </c>
      <c r="B1475" s="5">
        <v>6010140</v>
      </c>
      <c r="C1475" s="11" t="s">
        <v>1424</v>
      </c>
      <c r="D1475" s="7">
        <v>0</v>
      </c>
      <c r="E1475" s="7">
        <v>147663834</v>
      </c>
      <c r="F1475" s="7">
        <v>147663834</v>
      </c>
      <c r="G1475" s="8">
        <f t="shared" si="44"/>
        <v>0</v>
      </c>
      <c r="H1475" s="9">
        <f t="shared" si="45"/>
        <v>0</v>
      </c>
    </row>
    <row r="1476" spans="1:8" ht="16" x14ac:dyDescent="0.2">
      <c r="A1476" s="10">
        <v>4023100</v>
      </c>
      <c r="B1476" s="5">
        <v>0</v>
      </c>
      <c r="C1476" s="11" t="s">
        <v>1425</v>
      </c>
      <c r="D1476" s="7">
        <v>0</v>
      </c>
      <c r="E1476" s="7">
        <v>0</v>
      </c>
      <c r="F1476" s="7">
        <v>0</v>
      </c>
      <c r="G1476" s="8">
        <f t="shared" si="44"/>
        <v>0</v>
      </c>
      <c r="H1476" s="9">
        <f t="shared" si="45"/>
        <v>0</v>
      </c>
    </row>
    <row r="1477" spans="1:8" ht="16" x14ac:dyDescent="0.2">
      <c r="A1477" s="10">
        <v>4025100</v>
      </c>
      <c r="B1477" s="5">
        <v>6010290</v>
      </c>
      <c r="C1477" s="11" t="s">
        <v>1387</v>
      </c>
      <c r="D1477" s="7">
        <v>0</v>
      </c>
      <c r="E1477" s="7">
        <v>397204028</v>
      </c>
      <c r="F1477" s="7">
        <v>392365712</v>
      </c>
      <c r="G1477" s="8">
        <f t="shared" si="44"/>
        <v>4838316</v>
      </c>
      <c r="H1477" s="9">
        <f t="shared" si="45"/>
        <v>4838316</v>
      </c>
    </row>
    <row r="1478" spans="1:8" ht="16" x14ac:dyDescent="0.2">
      <c r="A1478" s="10">
        <v>4025104</v>
      </c>
      <c r="B1478" s="5">
        <v>6010150</v>
      </c>
      <c r="C1478" s="11" t="s">
        <v>1426</v>
      </c>
      <c r="D1478" s="7">
        <v>0</v>
      </c>
      <c r="E1478" s="7">
        <v>34165338</v>
      </c>
      <c r="F1478" s="7">
        <v>40107360</v>
      </c>
      <c r="G1478" s="8">
        <f t="shared" si="44"/>
        <v>-5942022</v>
      </c>
      <c r="H1478" s="9">
        <f t="shared" si="45"/>
        <v>-5942022</v>
      </c>
    </row>
    <row r="1479" spans="1:8" ht="16" x14ac:dyDescent="0.2">
      <c r="A1479" s="10">
        <v>4025200</v>
      </c>
      <c r="B1479" s="5">
        <v>6010161</v>
      </c>
      <c r="C1479" s="11" t="s">
        <v>9</v>
      </c>
      <c r="D1479" s="7">
        <v>0</v>
      </c>
      <c r="E1479" s="7">
        <v>0</v>
      </c>
      <c r="F1479" s="7">
        <v>0</v>
      </c>
      <c r="G1479" s="8">
        <f t="shared" si="44"/>
        <v>0</v>
      </c>
      <c r="H1479" s="9">
        <f t="shared" si="45"/>
        <v>0</v>
      </c>
    </row>
    <row r="1480" spans="1:8" ht="16" x14ac:dyDescent="0.2">
      <c r="A1480" s="10">
        <v>4026400</v>
      </c>
      <c r="B1480" s="5">
        <v>0</v>
      </c>
      <c r="C1480" s="11" t="s">
        <v>1061</v>
      </c>
      <c r="D1480" s="7">
        <v>0</v>
      </c>
      <c r="E1480" s="7">
        <v>0</v>
      </c>
      <c r="F1480" s="7">
        <v>0</v>
      </c>
      <c r="G1480" s="8">
        <f t="shared" si="44"/>
        <v>0</v>
      </c>
      <c r="H1480" s="9">
        <f t="shared" si="45"/>
        <v>0</v>
      </c>
    </row>
    <row r="1481" spans="1:8" ht="16" x14ac:dyDescent="0.2">
      <c r="A1481" s="10">
        <v>4026600</v>
      </c>
      <c r="B1481" s="5">
        <v>6010150</v>
      </c>
      <c r="C1481" s="11" t="s">
        <v>9</v>
      </c>
      <c r="D1481" s="7">
        <v>0</v>
      </c>
      <c r="E1481" s="7">
        <v>0</v>
      </c>
      <c r="F1481" s="7">
        <v>0</v>
      </c>
      <c r="G1481" s="8">
        <f t="shared" si="44"/>
        <v>0</v>
      </c>
      <c r="H1481" s="9">
        <f t="shared" si="45"/>
        <v>0</v>
      </c>
    </row>
    <row r="1482" spans="1:8" ht="16" x14ac:dyDescent="0.2">
      <c r="A1482" s="10">
        <v>4027800</v>
      </c>
      <c r="B1482" s="5">
        <v>6013010</v>
      </c>
      <c r="C1482" s="11" t="s">
        <v>1427</v>
      </c>
      <c r="D1482" s="7">
        <v>0</v>
      </c>
      <c r="E1482" s="7">
        <v>0</v>
      </c>
      <c r="F1482" s="7">
        <v>0</v>
      </c>
      <c r="G1482" s="8">
        <f t="shared" si="44"/>
        <v>0</v>
      </c>
      <c r="H1482" s="9">
        <f t="shared" si="45"/>
        <v>0</v>
      </c>
    </row>
    <row r="1483" spans="1:8" ht="16" x14ac:dyDescent="0.2">
      <c r="A1483" s="10">
        <v>4029700</v>
      </c>
      <c r="B1483" s="5">
        <v>6010173</v>
      </c>
      <c r="C1483" s="11" t="s">
        <v>1428</v>
      </c>
      <c r="D1483" s="7">
        <v>0</v>
      </c>
      <c r="E1483" s="7">
        <v>0</v>
      </c>
      <c r="F1483" s="7">
        <v>0</v>
      </c>
      <c r="G1483" s="8">
        <f t="shared" si="44"/>
        <v>0</v>
      </c>
      <c r="H1483" s="9">
        <f t="shared" si="45"/>
        <v>0</v>
      </c>
    </row>
    <row r="1484" spans="1:8" ht="16" x14ac:dyDescent="0.2">
      <c r="A1484" s="10">
        <v>4030100</v>
      </c>
      <c r="B1484" s="5">
        <v>6040100</v>
      </c>
      <c r="C1484" s="11" t="s">
        <v>1429</v>
      </c>
      <c r="D1484" s="7">
        <v>0</v>
      </c>
      <c r="E1484" s="7">
        <v>0</v>
      </c>
      <c r="F1484" s="7">
        <v>0</v>
      </c>
      <c r="G1484" s="8">
        <f t="shared" si="44"/>
        <v>0</v>
      </c>
      <c r="H1484" s="9">
        <f t="shared" si="45"/>
        <v>0</v>
      </c>
    </row>
    <row r="1485" spans="1:8" ht="16" x14ac:dyDescent="0.2">
      <c r="A1485" s="10">
        <v>4040100</v>
      </c>
      <c r="B1485" s="5">
        <v>6091010</v>
      </c>
      <c r="C1485" s="11" t="s">
        <v>1430</v>
      </c>
      <c r="D1485" s="7">
        <v>0</v>
      </c>
      <c r="E1485" s="7">
        <v>0</v>
      </c>
      <c r="F1485" s="7">
        <v>0</v>
      </c>
      <c r="G1485" s="8">
        <f t="shared" si="44"/>
        <v>0</v>
      </c>
      <c r="H1485" s="9">
        <f t="shared" si="45"/>
        <v>0</v>
      </c>
    </row>
    <row r="1486" spans="1:8" ht="16" x14ac:dyDescent="0.2">
      <c r="A1486" s="10">
        <v>4040500</v>
      </c>
      <c r="B1486" s="5">
        <v>0</v>
      </c>
      <c r="C1486" s="11" t="s">
        <v>1431</v>
      </c>
      <c r="D1486" s="7">
        <v>0</v>
      </c>
      <c r="E1486" s="7">
        <v>0</v>
      </c>
      <c r="F1486" s="7">
        <v>0</v>
      </c>
      <c r="G1486" s="8">
        <f t="shared" si="44"/>
        <v>0</v>
      </c>
      <c r="H1486" s="9">
        <f t="shared" si="45"/>
        <v>0</v>
      </c>
    </row>
    <row r="1487" spans="1:8" ht="16" x14ac:dyDescent="0.2">
      <c r="A1487" s="10">
        <v>4043100</v>
      </c>
      <c r="B1487" s="5">
        <v>0</v>
      </c>
      <c r="C1487" s="11" t="s">
        <v>1432</v>
      </c>
      <c r="D1487" s="7">
        <v>0</v>
      </c>
      <c r="E1487" s="7">
        <v>0</v>
      </c>
      <c r="F1487" s="7">
        <v>0</v>
      </c>
      <c r="G1487" s="8">
        <f t="shared" si="44"/>
        <v>0</v>
      </c>
      <c r="H1487" s="9">
        <f t="shared" si="45"/>
        <v>0</v>
      </c>
    </row>
    <row r="1488" spans="1:8" ht="16" x14ac:dyDescent="0.2">
      <c r="A1488" s="10">
        <v>4050100</v>
      </c>
      <c r="B1488" s="5">
        <v>6012100</v>
      </c>
      <c r="C1488" s="11" t="s">
        <v>1433</v>
      </c>
      <c r="D1488" s="7">
        <v>0</v>
      </c>
      <c r="E1488" s="7">
        <v>5442718578</v>
      </c>
      <c r="F1488" s="7">
        <v>47902311</v>
      </c>
      <c r="G1488" s="8">
        <f t="shared" si="44"/>
        <v>5394816267</v>
      </c>
      <c r="H1488" s="9">
        <f t="shared" si="45"/>
        <v>5394816267</v>
      </c>
    </row>
    <row r="1489" spans="1:8" ht="16" x14ac:dyDescent="0.2">
      <c r="A1489" s="10">
        <v>4050110</v>
      </c>
      <c r="B1489" s="5">
        <v>6012300</v>
      </c>
      <c r="C1489" s="11" t="s">
        <v>1434</v>
      </c>
      <c r="D1489" s="7">
        <v>0</v>
      </c>
      <c r="E1489" s="7">
        <v>63367133</v>
      </c>
      <c r="F1489" s="7">
        <v>11344114</v>
      </c>
      <c r="G1489" s="8">
        <f t="shared" si="44"/>
        <v>52023019</v>
      </c>
      <c r="H1489" s="9">
        <f t="shared" si="45"/>
        <v>52023019</v>
      </c>
    </row>
    <row r="1490" spans="1:8" ht="16" x14ac:dyDescent="0.2">
      <c r="A1490" s="10">
        <v>4055100</v>
      </c>
      <c r="B1490" s="5">
        <v>6012200</v>
      </c>
      <c r="C1490" s="11" t="s">
        <v>1435</v>
      </c>
      <c r="D1490" s="7">
        <v>0</v>
      </c>
      <c r="E1490" s="7">
        <v>59824968.799999997</v>
      </c>
      <c r="F1490" s="7">
        <v>91808.5</v>
      </c>
      <c r="G1490" s="8">
        <f t="shared" si="44"/>
        <v>59733160.299999997</v>
      </c>
      <c r="H1490" s="9">
        <f t="shared" si="45"/>
        <v>59733160.299999997</v>
      </c>
    </row>
    <row r="1491" spans="1:8" ht="16" x14ac:dyDescent="0.2">
      <c r="A1491" s="10">
        <v>4060174</v>
      </c>
      <c r="B1491" s="5">
        <v>6020174</v>
      </c>
      <c r="C1491" s="11" t="s">
        <v>1436</v>
      </c>
      <c r="D1491" s="7">
        <v>0</v>
      </c>
      <c r="E1491" s="7">
        <v>0</v>
      </c>
      <c r="F1491" s="7">
        <v>0</v>
      </c>
      <c r="G1491" s="8">
        <f t="shared" si="44"/>
        <v>0</v>
      </c>
      <c r="H1491" s="9">
        <f t="shared" si="45"/>
        <v>0</v>
      </c>
    </row>
    <row r="1492" spans="1:8" ht="16" x14ac:dyDescent="0.2">
      <c r="A1492" s="10">
        <v>4065110</v>
      </c>
      <c r="B1492" s="5">
        <v>6010172</v>
      </c>
      <c r="C1492" s="11" t="s">
        <v>1437</v>
      </c>
      <c r="D1492" s="7">
        <v>0</v>
      </c>
      <c r="E1492" s="7">
        <v>0</v>
      </c>
      <c r="F1492" s="7">
        <v>0</v>
      </c>
      <c r="G1492" s="8">
        <f t="shared" si="44"/>
        <v>0</v>
      </c>
      <c r="H1492" s="9">
        <f t="shared" si="45"/>
        <v>0</v>
      </c>
    </row>
    <row r="1493" spans="1:8" ht="16" x14ac:dyDescent="0.2">
      <c r="A1493" s="10">
        <v>4070100</v>
      </c>
      <c r="B1493" s="5">
        <v>6014100</v>
      </c>
      <c r="C1493" s="11" t="s">
        <v>1438</v>
      </c>
      <c r="D1493" s="7">
        <v>0</v>
      </c>
      <c r="E1493" s="7">
        <v>225971413</v>
      </c>
      <c r="F1493" s="7">
        <v>166556308</v>
      </c>
      <c r="G1493" s="8">
        <f t="shared" si="44"/>
        <v>59415105</v>
      </c>
      <c r="H1493" s="9">
        <f t="shared" si="45"/>
        <v>59415105</v>
      </c>
    </row>
    <row r="1494" spans="1:8" ht="16" x14ac:dyDescent="0.2">
      <c r="A1494" s="10">
        <v>4072400</v>
      </c>
      <c r="B1494" s="5">
        <v>0</v>
      </c>
      <c r="C1494" s="11" t="s">
        <v>1439</v>
      </c>
      <c r="D1494" s="7">
        <v>0</v>
      </c>
      <c r="E1494" s="7">
        <v>0</v>
      </c>
      <c r="F1494" s="7">
        <v>0</v>
      </c>
      <c r="G1494" s="8">
        <f t="shared" si="44"/>
        <v>0</v>
      </c>
      <c r="H1494" s="9">
        <f t="shared" si="45"/>
        <v>0</v>
      </c>
    </row>
    <row r="1495" spans="1:8" ht="16" x14ac:dyDescent="0.2">
      <c r="A1495" s="10">
        <v>4075100</v>
      </c>
      <c r="B1495" s="5">
        <v>6014110</v>
      </c>
      <c r="C1495" s="11" t="s">
        <v>1440</v>
      </c>
      <c r="D1495" s="7">
        <v>0</v>
      </c>
      <c r="E1495" s="7">
        <v>1886205064.3099999</v>
      </c>
      <c r="F1495" s="7">
        <v>8055530.4199999999</v>
      </c>
      <c r="G1495" s="8">
        <f t="shared" si="44"/>
        <v>1878149533.8899999</v>
      </c>
      <c r="H1495" s="9">
        <f t="shared" si="45"/>
        <v>1878149533.8899999</v>
      </c>
    </row>
    <row r="1496" spans="1:8" ht="16" x14ac:dyDescent="0.2">
      <c r="A1496" s="10">
        <v>4077400</v>
      </c>
      <c r="B1496" s="5">
        <v>6014111</v>
      </c>
      <c r="C1496" s="11" t="s">
        <v>1441</v>
      </c>
      <c r="D1496" s="7">
        <v>0</v>
      </c>
      <c r="E1496" s="7">
        <v>72230197</v>
      </c>
      <c r="F1496" s="7">
        <v>19016605</v>
      </c>
      <c r="G1496" s="8">
        <f t="shared" si="44"/>
        <v>53213592</v>
      </c>
      <c r="H1496" s="9">
        <f t="shared" si="45"/>
        <v>53213592</v>
      </c>
    </row>
    <row r="1497" spans="1:8" ht="16" x14ac:dyDescent="0.2">
      <c r="A1497" s="10">
        <v>4077401</v>
      </c>
      <c r="B1497" s="5">
        <v>6010180</v>
      </c>
      <c r="C1497" s="11" t="s">
        <v>1442</v>
      </c>
      <c r="D1497" s="7">
        <v>0</v>
      </c>
      <c r="E1497" s="7">
        <v>0</v>
      </c>
      <c r="F1497" s="7">
        <v>0</v>
      </c>
      <c r="G1497" s="8">
        <f t="shared" si="44"/>
        <v>0</v>
      </c>
      <c r="H1497" s="9">
        <f t="shared" si="45"/>
        <v>0</v>
      </c>
    </row>
    <row r="1498" spans="1:8" ht="16" x14ac:dyDescent="0.2">
      <c r="A1498" s="10">
        <v>4077402</v>
      </c>
      <c r="B1498" s="5">
        <v>6014120</v>
      </c>
      <c r="C1498" s="11" t="s">
        <v>1443</v>
      </c>
      <c r="D1498" s="7">
        <v>0</v>
      </c>
      <c r="E1498" s="7">
        <v>0</v>
      </c>
      <c r="F1498" s="7">
        <v>0</v>
      </c>
      <c r="G1498" s="8">
        <f t="shared" si="44"/>
        <v>0</v>
      </c>
      <c r="H1498" s="9">
        <f t="shared" si="45"/>
        <v>0</v>
      </c>
    </row>
    <row r="1499" spans="1:8" ht="16" x14ac:dyDescent="0.2">
      <c r="A1499" s="10">
        <v>4103100</v>
      </c>
      <c r="B1499" s="5">
        <v>0</v>
      </c>
      <c r="C1499" s="11" t="s">
        <v>1391</v>
      </c>
      <c r="D1499" s="7">
        <v>0</v>
      </c>
      <c r="E1499" s="7">
        <v>0</v>
      </c>
      <c r="F1499" s="7">
        <v>0</v>
      </c>
      <c r="G1499" s="8">
        <f t="shared" si="44"/>
        <v>0</v>
      </c>
      <c r="H1499" s="9">
        <f t="shared" si="45"/>
        <v>0</v>
      </c>
    </row>
    <row r="1500" spans="1:8" ht="16" x14ac:dyDescent="0.2">
      <c r="A1500" s="10">
        <v>4106700</v>
      </c>
      <c r="B1500" s="5">
        <v>0</v>
      </c>
      <c r="C1500" s="11" t="s">
        <v>1444</v>
      </c>
      <c r="D1500" s="7">
        <v>0</v>
      </c>
      <c r="E1500" s="7">
        <v>0</v>
      </c>
      <c r="F1500" s="7">
        <v>0</v>
      </c>
      <c r="G1500" s="8">
        <f t="shared" si="44"/>
        <v>0</v>
      </c>
      <c r="H1500" s="9">
        <f t="shared" si="45"/>
        <v>0</v>
      </c>
    </row>
    <row r="1501" spans="1:8" ht="16" x14ac:dyDescent="0.2">
      <c r="A1501" s="10">
        <v>4110100</v>
      </c>
      <c r="B1501" s="5">
        <v>0</v>
      </c>
      <c r="C1501" s="11" t="s">
        <v>1445</v>
      </c>
      <c r="D1501" s="7">
        <v>0</v>
      </c>
      <c r="E1501" s="7">
        <v>0</v>
      </c>
      <c r="F1501" s="7">
        <v>0</v>
      </c>
      <c r="G1501" s="8">
        <f t="shared" si="44"/>
        <v>0</v>
      </c>
      <c r="H1501" s="9">
        <f t="shared" si="45"/>
        <v>0</v>
      </c>
    </row>
    <row r="1502" spans="1:8" ht="16" x14ac:dyDescent="0.2">
      <c r="A1502" s="10">
        <v>4113100</v>
      </c>
      <c r="B1502" s="5">
        <v>0</v>
      </c>
      <c r="C1502" s="11" t="s">
        <v>1446</v>
      </c>
      <c r="D1502" s="7">
        <v>0</v>
      </c>
      <c r="E1502" s="7">
        <v>0</v>
      </c>
      <c r="F1502" s="7">
        <v>0</v>
      </c>
      <c r="G1502" s="8">
        <f t="shared" si="44"/>
        <v>0</v>
      </c>
      <c r="H1502" s="9">
        <f t="shared" si="45"/>
        <v>0</v>
      </c>
    </row>
    <row r="1503" spans="1:8" ht="16" x14ac:dyDescent="0.2">
      <c r="A1503" s="10">
        <v>4115100</v>
      </c>
      <c r="B1503" s="5">
        <v>6010190</v>
      </c>
      <c r="C1503" s="11" t="s">
        <v>1447</v>
      </c>
      <c r="D1503" s="7">
        <v>0</v>
      </c>
      <c r="E1503" s="7">
        <v>0</v>
      </c>
      <c r="F1503" s="7">
        <v>0</v>
      </c>
      <c r="G1503" s="8">
        <f t="shared" si="44"/>
        <v>0</v>
      </c>
      <c r="H1503" s="9">
        <f t="shared" si="45"/>
        <v>0</v>
      </c>
    </row>
    <row r="1504" spans="1:8" ht="16" x14ac:dyDescent="0.2">
      <c r="A1504" s="10">
        <v>4153100</v>
      </c>
      <c r="B1504" s="5">
        <v>0</v>
      </c>
      <c r="C1504" s="11" t="s">
        <v>1448</v>
      </c>
      <c r="D1504" s="7">
        <v>0</v>
      </c>
      <c r="E1504" s="7">
        <v>0</v>
      </c>
      <c r="F1504" s="7">
        <v>0</v>
      </c>
      <c r="G1504" s="8">
        <f t="shared" si="44"/>
        <v>0</v>
      </c>
      <c r="H1504" s="9">
        <f t="shared" si="45"/>
        <v>0</v>
      </c>
    </row>
    <row r="1505" spans="1:8" ht="16" x14ac:dyDescent="0.2">
      <c r="A1505" s="10">
        <v>4250100</v>
      </c>
      <c r="B1505" s="5">
        <v>0</v>
      </c>
      <c r="C1505" s="11" t="s">
        <v>1449</v>
      </c>
      <c r="D1505" s="7">
        <v>0</v>
      </c>
      <c r="E1505" s="7">
        <v>0</v>
      </c>
      <c r="F1505" s="7">
        <v>0</v>
      </c>
      <c r="G1505" s="8">
        <f t="shared" si="44"/>
        <v>0</v>
      </c>
      <c r="H1505" s="9">
        <f t="shared" si="45"/>
        <v>0</v>
      </c>
    </row>
    <row r="1506" spans="1:8" ht="16" x14ac:dyDescent="0.2">
      <c r="A1506" s="10">
        <v>4251100</v>
      </c>
      <c r="B1506" s="5">
        <v>0</v>
      </c>
      <c r="C1506" s="11" t="s">
        <v>1450</v>
      </c>
      <c r="D1506" s="7">
        <v>0</v>
      </c>
      <c r="E1506" s="7">
        <v>0</v>
      </c>
      <c r="F1506" s="7">
        <v>0</v>
      </c>
      <c r="G1506" s="8">
        <f t="shared" si="44"/>
        <v>0</v>
      </c>
      <c r="H1506" s="9">
        <f t="shared" si="45"/>
        <v>0</v>
      </c>
    </row>
    <row r="1507" spans="1:8" ht="16" x14ac:dyDescent="0.2">
      <c r="A1507" s="10">
        <v>4251200</v>
      </c>
      <c r="B1507" s="5">
        <v>6016000</v>
      </c>
      <c r="C1507" s="11" t="s">
        <v>1451</v>
      </c>
      <c r="D1507" s="7">
        <v>0</v>
      </c>
      <c r="E1507" s="7">
        <f>27844042+13340449</f>
        <v>41184491</v>
      </c>
      <c r="F1507" s="7">
        <v>69350646</v>
      </c>
      <c r="G1507" s="8">
        <f t="shared" si="44"/>
        <v>-28166155</v>
      </c>
      <c r="H1507" s="9">
        <f t="shared" si="45"/>
        <v>-28166155</v>
      </c>
    </row>
    <row r="1508" spans="1:8" ht="16" x14ac:dyDescent="0.2">
      <c r="A1508" s="10">
        <v>4251300</v>
      </c>
      <c r="B1508" s="5">
        <v>6017000</v>
      </c>
      <c r="C1508" s="11" t="s">
        <v>1452</v>
      </c>
      <c r="D1508" s="7">
        <v>0</v>
      </c>
      <c r="E1508" s="7">
        <v>165000000</v>
      </c>
      <c r="F1508" s="7">
        <v>0</v>
      </c>
      <c r="G1508" s="8">
        <f t="shared" si="44"/>
        <v>165000000</v>
      </c>
      <c r="H1508" s="9">
        <f t="shared" si="45"/>
        <v>165000000</v>
      </c>
    </row>
    <row r="1509" spans="1:8" ht="16" x14ac:dyDescent="0.2">
      <c r="A1509" s="10">
        <v>4255100</v>
      </c>
      <c r="B1509" s="5">
        <v>6080000</v>
      </c>
      <c r="C1509" s="11" t="s">
        <v>1070</v>
      </c>
      <c r="D1509" s="7">
        <v>0</v>
      </c>
      <c r="E1509" s="7">
        <f>2243040648+574465642</f>
        <v>2817506290</v>
      </c>
      <c r="F1509" s="7">
        <v>0</v>
      </c>
      <c r="G1509" s="8">
        <f t="shared" si="44"/>
        <v>2817506290</v>
      </c>
      <c r="H1509" s="9">
        <f t="shared" si="45"/>
        <v>2817506290</v>
      </c>
    </row>
    <row r="1510" spans="1:8" ht="16" x14ac:dyDescent="0.2">
      <c r="A1510" s="10">
        <v>4255300</v>
      </c>
      <c r="B1510" s="5">
        <v>6080300</v>
      </c>
      <c r="C1510" s="11" t="s">
        <v>1453</v>
      </c>
      <c r="D1510" s="7">
        <v>0</v>
      </c>
      <c r="E1510" s="7">
        <v>86274331</v>
      </c>
      <c r="F1510" s="7">
        <v>113411219</v>
      </c>
      <c r="G1510" s="8">
        <f t="shared" si="44"/>
        <v>-27136888</v>
      </c>
      <c r="H1510" s="9">
        <f t="shared" si="45"/>
        <v>-27136888</v>
      </c>
    </row>
    <row r="1511" spans="1:8" ht="16" x14ac:dyDescent="0.2">
      <c r="A1511" s="10">
        <v>4255400</v>
      </c>
      <c r="B1511" s="5">
        <v>6080400</v>
      </c>
      <c r="C1511" s="11" t="s">
        <v>1454</v>
      </c>
      <c r="D1511" s="7">
        <v>0</v>
      </c>
      <c r="E1511" s="7">
        <f>47626580+16304773</f>
        <v>63931353</v>
      </c>
      <c r="F1511" s="7">
        <v>40678758</v>
      </c>
      <c r="G1511" s="8">
        <f t="shared" si="44"/>
        <v>23252595</v>
      </c>
      <c r="H1511" s="9">
        <f t="shared" si="45"/>
        <v>23252595</v>
      </c>
    </row>
    <row r="1512" spans="1:8" ht="16" x14ac:dyDescent="0.2">
      <c r="A1512" s="10">
        <v>4300100</v>
      </c>
      <c r="B1512" s="5">
        <v>6530000</v>
      </c>
      <c r="C1512" s="11" t="s">
        <v>1455</v>
      </c>
      <c r="D1512" s="7">
        <v>0</v>
      </c>
      <c r="E1512" s="7">
        <v>0</v>
      </c>
      <c r="F1512" s="7">
        <v>0</v>
      </c>
      <c r="G1512" s="8">
        <f t="shared" si="44"/>
        <v>0</v>
      </c>
      <c r="H1512" s="9">
        <f t="shared" si="45"/>
        <v>0</v>
      </c>
    </row>
    <row r="1513" spans="1:8" ht="16" x14ac:dyDescent="0.2">
      <c r="A1513" s="10">
        <v>4303100</v>
      </c>
      <c r="B1513" s="5">
        <v>0</v>
      </c>
      <c r="C1513" s="11" t="s">
        <v>1456</v>
      </c>
      <c r="D1513" s="7">
        <v>0</v>
      </c>
      <c r="E1513" s="7">
        <v>0</v>
      </c>
      <c r="F1513" s="7">
        <v>0</v>
      </c>
      <c r="G1513" s="8">
        <f t="shared" si="44"/>
        <v>0</v>
      </c>
      <c r="H1513" s="9">
        <f t="shared" si="45"/>
        <v>0</v>
      </c>
    </row>
    <row r="1514" spans="1:8" ht="16" x14ac:dyDescent="0.2">
      <c r="A1514" s="10">
        <v>4305100</v>
      </c>
      <c r="B1514" s="5">
        <v>6530100</v>
      </c>
      <c r="C1514" s="11" t="s">
        <v>1457</v>
      </c>
      <c r="D1514" s="7">
        <v>0</v>
      </c>
      <c r="E1514" s="7">
        <v>1704698615</v>
      </c>
      <c r="F1514" s="7">
        <v>55664769</v>
      </c>
      <c r="G1514" s="8">
        <f t="shared" si="44"/>
        <v>1649033846</v>
      </c>
      <c r="H1514" s="9">
        <f t="shared" si="45"/>
        <v>1649033846</v>
      </c>
    </row>
    <row r="1515" spans="1:8" ht="16" x14ac:dyDescent="0.2">
      <c r="A1515" s="10">
        <v>4305200</v>
      </c>
      <c r="B1515" s="5">
        <v>6574000</v>
      </c>
      <c r="C1515" s="11" t="s">
        <v>1458</v>
      </c>
      <c r="D1515" s="7">
        <v>0</v>
      </c>
      <c r="E1515" s="7">
        <v>0</v>
      </c>
      <c r="F1515" s="7">
        <v>0</v>
      </c>
      <c r="G1515" s="8">
        <f t="shared" si="44"/>
        <v>0</v>
      </c>
      <c r="H1515" s="9">
        <f t="shared" si="45"/>
        <v>0</v>
      </c>
    </row>
    <row r="1516" spans="1:8" ht="16" x14ac:dyDescent="0.2">
      <c r="A1516" s="10">
        <v>4305800</v>
      </c>
      <c r="B1516" s="5">
        <v>6530200</v>
      </c>
      <c r="C1516" s="11" t="s">
        <v>1459</v>
      </c>
      <c r="D1516" s="7">
        <v>0</v>
      </c>
      <c r="E1516" s="7">
        <v>0</v>
      </c>
      <c r="F1516" s="7">
        <v>0</v>
      </c>
      <c r="G1516" s="8">
        <f t="shared" si="44"/>
        <v>0</v>
      </c>
      <c r="H1516" s="9">
        <f t="shared" si="45"/>
        <v>0</v>
      </c>
    </row>
    <row r="1517" spans="1:8" ht="16" x14ac:dyDescent="0.2">
      <c r="A1517" s="10">
        <v>4310100</v>
      </c>
      <c r="B1517" s="5">
        <v>0</v>
      </c>
      <c r="C1517" s="11" t="s">
        <v>1460</v>
      </c>
      <c r="D1517" s="7">
        <v>0</v>
      </c>
      <c r="E1517" s="7">
        <v>0</v>
      </c>
      <c r="F1517" s="7">
        <v>0</v>
      </c>
      <c r="G1517" s="8">
        <f t="shared" si="44"/>
        <v>0</v>
      </c>
      <c r="H1517" s="9">
        <f t="shared" si="45"/>
        <v>0</v>
      </c>
    </row>
    <row r="1518" spans="1:8" ht="16" x14ac:dyDescent="0.2">
      <c r="A1518" s="10">
        <v>4313100</v>
      </c>
      <c r="B1518" s="5">
        <v>0</v>
      </c>
      <c r="C1518" s="11" t="s">
        <v>1461</v>
      </c>
      <c r="D1518" s="7">
        <v>0</v>
      </c>
      <c r="E1518" s="7">
        <v>0</v>
      </c>
      <c r="F1518" s="7">
        <v>0</v>
      </c>
      <c r="G1518" s="8">
        <f t="shared" si="44"/>
        <v>0</v>
      </c>
      <c r="H1518" s="9">
        <f t="shared" si="45"/>
        <v>0</v>
      </c>
    </row>
    <row r="1519" spans="1:8" ht="16" x14ac:dyDescent="0.2">
      <c r="A1519" s="10">
        <v>4320100</v>
      </c>
      <c r="B1519" s="5">
        <v>6010200</v>
      </c>
      <c r="C1519" s="11" t="s">
        <v>1462</v>
      </c>
      <c r="D1519" s="7">
        <v>0</v>
      </c>
      <c r="E1519" s="7">
        <v>0</v>
      </c>
      <c r="F1519" s="7">
        <v>0</v>
      </c>
      <c r="G1519" s="8">
        <f t="shared" si="44"/>
        <v>0</v>
      </c>
      <c r="H1519" s="9">
        <f t="shared" si="45"/>
        <v>0</v>
      </c>
    </row>
    <row r="1520" spans="1:8" ht="16" x14ac:dyDescent="0.2">
      <c r="A1520" s="10">
        <v>4322000</v>
      </c>
      <c r="B1520" s="5">
        <v>0</v>
      </c>
      <c r="C1520" s="11" t="s">
        <v>1463</v>
      </c>
      <c r="D1520" s="7">
        <v>0</v>
      </c>
      <c r="E1520" s="7">
        <v>0</v>
      </c>
      <c r="F1520" s="7">
        <v>0</v>
      </c>
      <c r="G1520" s="8">
        <f t="shared" si="44"/>
        <v>0</v>
      </c>
      <c r="H1520" s="9">
        <f t="shared" si="45"/>
        <v>0</v>
      </c>
    </row>
    <row r="1521" spans="1:8" ht="16" x14ac:dyDescent="0.2">
      <c r="A1521" s="10">
        <v>4350100</v>
      </c>
      <c r="B1521" s="5">
        <v>6610110</v>
      </c>
      <c r="C1521" s="11" t="s">
        <v>1464</v>
      </c>
      <c r="D1521" s="7">
        <v>0</v>
      </c>
      <c r="E1521" s="7">
        <v>2522096</v>
      </c>
      <c r="F1521" s="7">
        <v>0</v>
      </c>
      <c r="G1521" s="8">
        <f t="shared" si="44"/>
        <v>2522096</v>
      </c>
      <c r="H1521" s="9">
        <f t="shared" si="45"/>
        <v>2522096</v>
      </c>
    </row>
    <row r="1522" spans="1:8" ht="16" x14ac:dyDescent="0.2">
      <c r="A1522" s="10">
        <v>4350300</v>
      </c>
      <c r="B1522" s="5">
        <v>0</v>
      </c>
      <c r="C1522" s="11" t="s">
        <v>1465</v>
      </c>
      <c r="D1522" s="7">
        <v>0</v>
      </c>
      <c r="E1522" s="7">
        <v>0</v>
      </c>
      <c r="F1522" s="7">
        <v>0</v>
      </c>
      <c r="G1522" s="8">
        <f t="shared" si="44"/>
        <v>0</v>
      </c>
      <c r="H1522" s="9">
        <f t="shared" si="45"/>
        <v>0</v>
      </c>
    </row>
    <row r="1523" spans="1:8" ht="16" x14ac:dyDescent="0.2">
      <c r="A1523" s="10">
        <v>4360100</v>
      </c>
      <c r="B1523" s="5">
        <v>6370000</v>
      </c>
      <c r="C1523" s="11" t="s">
        <v>1466</v>
      </c>
      <c r="D1523" s="7">
        <v>0</v>
      </c>
      <c r="E1523" s="7">
        <v>16619500</v>
      </c>
      <c r="F1523" s="7">
        <v>245000</v>
      </c>
      <c r="G1523" s="8">
        <f t="shared" si="44"/>
        <v>16374500</v>
      </c>
      <c r="H1523" s="9">
        <f t="shared" si="45"/>
        <v>16374500</v>
      </c>
    </row>
    <row r="1524" spans="1:8" ht="16" x14ac:dyDescent="0.2">
      <c r="A1524" s="10">
        <v>4390100</v>
      </c>
      <c r="B1524" s="5">
        <v>0</v>
      </c>
      <c r="C1524" s="11" t="s">
        <v>1467</v>
      </c>
      <c r="D1524" s="7">
        <v>0</v>
      </c>
      <c r="E1524" s="7">
        <v>0</v>
      </c>
      <c r="F1524" s="7">
        <v>0</v>
      </c>
      <c r="G1524" s="8">
        <f t="shared" si="44"/>
        <v>0</v>
      </c>
      <c r="H1524" s="9">
        <f t="shared" si="45"/>
        <v>0</v>
      </c>
    </row>
    <row r="1525" spans="1:8" ht="16" x14ac:dyDescent="0.2">
      <c r="A1525" s="10">
        <v>4393100</v>
      </c>
      <c r="B1525" s="5">
        <v>0</v>
      </c>
      <c r="C1525" s="11" t="s">
        <v>1468</v>
      </c>
      <c r="D1525" s="7">
        <v>0</v>
      </c>
      <c r="E1525" s="7">
        <v>0</v>
      </c>
      <c r="F1525" s="7">
        <v>0</v>
      </c>
      <c r="G1525" s="8">
        <f t="shared" si="44"/>
        <v>0</v>
      </c>
      <c r="H1525" s="9">
        <f t="shared" si="45"/>
        <v>0</v>
      </c>
    </row>
    <row r="1526" spans="1:8" ht="16" x14ac:dyDescent="0.2">
      <c r="A1526" s="10">
        <v>4410000</v>
      </c>
      <c r="B1526" s="5">
        <v>6380000</v>
      </c>
      <c r="C1526" s="11" t="s">
        <v>1469</v>
      </c>
      <c r="D1526" s="7">
        <v>0</v>
      </c>
      <c r="E1526" s="7">
        <v>0</v>
      </c>
      <c r="F1526" s="7">
        <v>0</v>
      </c>
      <c r="G1526" s="8">
        <f t="shared" ref="G1526:G1589" si="46">E1526-F1526</f>
        <v>0</v>
      </c>
      <c r="H1526" s="9">
        <f t="shared" ref="H1526:H1589" si="47">D1526+G1526</f>
        <v>0</v>
      </c>
    </row>
    <row r="1527" spans="1:8" ht="16" x14ac:dyDescent="0.2">
      <c r="A1527" s="10">
        <v>4410100</v>
      </c>
      <c r="B1527" s="5">
        <v>6610000</v>
      </c>
      <c r="C1527" s="11" t="s">
        <v>1470</v>
      </c>
      <c r="D1527" s="7">
        <v>0</v>
      </c>
      <c r="E1527" s="7">
        <v>42514481</v>
      </c>
      <c r="F1527" s="7">
        <v>3105000</v>
      </c>
      <c r="G1527" s="8">
        <f t="shared" si="46"/>
        <v>39409481</v>
      </c>
      <c r="H1527" s="9">
        <f t="shared" si="47"/>
        <v>39409481</v>
      </c>
    </row>
    <row r="1528" spans="1:8" ht="16" x14ac:dyDescent="0.2">
      <c r="A1528" s="10">
        <v>4410200</v>
      </c>
      <c r="B1528" s="5">
        <v>6610200</v>
      </c>
      <c r="C1528" s="28" t="s">
        <v>1471</v>
      </c>
      <c r="D1528" s="7">
        <v>0</v>
      </c>
      <c r="E1528" s="7">
        <v>43844393</v>
      </c>
      <c r="F1528" s="7">
        <v>0</v>
      </c>
      <c r="G1528" s="8">
        <f t="shared" si="46"/>
        <v>43844393</v>
      </c>
      <c r="H1528" s="9">
        <f t="shared" si="47"/>
        <v>43844393</v>
      </c>
    </row>
    <row r="1529" spans="1:8" ht="16" x14ac:dyDescent="0.2">
      <c r="A1529" s="10">
        <v>4420000</v>
      </c>
      <c r="B1529" s="5">
        <v>6530300</v>
      </c>
      <c r="C1529" s="11" t="s">
        <v>1472</v>
      </c>
      <c r="D1529" s="7">
        <v>0</v>
      </c>
      <c r="E1529" s="7">
        <v>15500000</v>
      </c>
      <c r="F1529" s="7">
        <v>4000000</v>
      </c>
      <c r="G1529" s="8">
        <f t="shared" si="46"/>
        <v>11500000</v>
      </c>
      <c r="H1529" s="9">
        <f t="shared" si="47"/>
        <v>11500000</v>
      </c>
    </row>
    <row r="1530" spans="1:8" ht="16" x14ac:dyDescent="0.2">
      <c r="A1530" s="10">
        <v>4430000</v>
      </c>
      <c r="B1530" s="5">
        <v>6530400</v>
      </c>
      <c r="C1530" s="11" t="s">
        <v>1473</v>
      </c>
      <c r="D1530" s="7">
        <v>0</v>
      </c>
      <c r="E1530" s="7">
        <v>0</v>
      </c>
      <c r="F1530" s="7">
        <v>0</v>
      </c>
      <c r="G1530" s="8">
        <f t="shared" si="46"/>
        <v>0</v>
      </c>
      <c r="H1530" s="9">
        <f t="shared" si="47"/>
        <v>0</v>
      </c>
    </row>
    <row r="1531" spans="1:8" ht="16" x14ac:dyDescent="0.2">
      <c r="A1531" s="10">
        <v>4450100</v>
      </c>
      <c r="B1531" s="5">
        <v>0</v>
      </c>
      <c r="C1531" s="11" t="s">
        <v>1474</v>
      </c>
      <c r="D1531" s="7">
        <v>0</v>
      </c>
      <c r="E1531" s="7">
        <v>0</v>
      </c>
      <c r="F1531" s="7">
        <v>0</v>
      </c>
      <c r="G1531" s="8">
        <f t="shared" si="46"/>
        <v>0</v>
      </c>
      <c r="H1531" s="9">
        <f t="shared" si="47"/>
        <v>0</v>
      </c>
    </row>
    <row r="1532" spans="1:8" ht="16" x14ac:dyDescent="0.2">
      <c r="A1532" s="10">
        <v>4500100</v>
      </c>
      <c r="B1532" s="5">
        <v>6530500</v>
      </c>
      <c r="C1532" s="11" t="s">
        <v>1475</v>
      </c>
      <c r="D1532" s="7">
        <v>0</v>
      </c>
      <c r="E1532" s="7">
        <v>0</v>
      </c>
      <c r="F1532" s="7">
        <v>0</v>
      </c>
      <c r="G1532" s="8">
        <f t="shared" si="46"/>
        <v>0</v>
      </c>
      <c r="H1532" s="9">
        <f t="shared" si="47"/>
        <v>0</v>
      </c>
    </row>
    <row r="1533" spans="1:8" ht="16" x14ac:dyDescent="0.2">
      <c r="A1533" s="10">
        <v>4503100</v>
      </c>
      <c r="B1533" s="5">
        <v>0</v>
      </c>
      <c r="C1533" s="11" t="s">
        <v>1476</v>
      </c>
      <c r="D1533" s="7">
        <v>0</v>
      </c>
      <c r="E1533" s="7">
        <v>0</v>
      </c>
      <c r="F1533" s="7">
        <v>0</v>
      </c>
      <c r="G1533" s="8">
        <f t="shared" si="46"/>
        <v>0</v>
      </c>
      <c r="H1533" s="9">
        <f t="shared" si="47"/>
        <v>0</v>
      </c>
    </row>
    <row r="1534" spans="1:8" ht="16" x14ac:dyDescent="0.2">
      <c r="A1534" s="10">
        <v>4505100</v>
      </c>
      <c r="B1534" s="5">
        <v>6530600</v>
      </c>
      <c r="C1534" s="11" t="s">
        <v>1477</v>
      </c>
      <c r="D1534" s="7">
        <v>0</v>
      </c>
      <c r="E1534" s="7">
        <v>745031417</v>
      </c>
      <c r="F1534" s="7">
        <v>1721690</v>
      </c>
      <c r="G1534" s="8">
        <f t="shared" si="46"/>
        <v>743309727</v>
      </c>
      <c r="H1534" s="9">
        <f t="shared" si="47"/>
        <v>743309727</v>
      </c>
    </row>
    <row r="1535" spans="1:8" ht="16" x14ac:dyDescent="0.2">
      <c r="A1535" s="10">
        <v>4510100</v>
      </c>
      <c r="B1535" s="5">
        <v>6530410</v>
      </c>
      <c r="C1535" s="11" t="s">
        <v>1478</v>
      </c>
      <c r="D1535" s="7">
        <v>0</v>
      </c>
      <c r="E1535" s="7">
        <v>0</v>
      </c>
      <c r="F1535" s="7">
        <v>0</v>
      </c>
      <c r="G1535" s="8">
        <f t="shared" si="46"/>
        <v>0</v>
      </c>
      <c r="H1535" s="9">
        <f t="shared" si="47"/>
        <v>0</v>
      </c>
    </row>
    <row r="1536" spans="1:8" ht="16" x14ac:dyDescent="0.2">
      <c r="A1536" s="10">
        <v>4513100</v>
      </c>
      <c r="B1536" s="5">
        <v>0</v>
      </c>
      <c r="C1536" s="11" t="s">
        <v>1479</v>
      </c>
      <c r="D1536" s="7">
        <v>0</v>
      </c>
      <c r="E1536" s="7">
        <v>0</v>
      </c>
      <c r="F1536" s="7">
        <v>0</v>
      </c>
      <c r="G1536" s="8">
        <f t="shared" si="46"/>
        <v>0</v>
      </c>
      <c r="H1536" s="9">
        <f t="shared" si="47"/>
        <v>0</v>
      </c>
    </row>
    <row r="1537" spans="1:8" ht="16" x14ac:dyDescent="0.2">
      <c r="A1537" s="10">
        <v>4540100</v>
      </c>
      <c r="B1537" s="5">
        <v>0</v>
      </c>
      <c r="C1537" s="11" t="s">
        <v>1480</v>
      </c>
      <c r="D1537" s="7">
        <v>0</v>
      </c>
      <c r="E1537" s="7">
        <v>0</v>
      </c>
      <c r="F1537" s="7">
        <v>0</v>
      </c>
      <c r="G1537" s="8">
        <f t="shared" si="46"/>
        <v>0</v>
      </c>
      <c r="H1537" s="9">
        <f t="shared" si="47"/>
        <v>0</v>
      </c>
    </row>
    <row r="1538" spans="1:8" ht="16" x14ac:dyDescent="0.2">
      <c r="A1538" s="10">
        <v>4542400</v>
      </c>
      <c r="B1538" s="5">
        <v>6530700</v>
      </c>
      <c r="C1538" s="11" t="s">
        <v>1481</v>
      </c>
      <c r="D1538" s="7">
        <v>0</v>
      </c>
      <c r="E1538" s="7">
        <v>0</v>
      </c>
      <c r="F1538" s="7">
        <v>0</v>
      </c>
      <c r="G1538" s="8">
        <f t="shared" si="46"/>
        <v>0</v>
      </c>
      <c r="H1538" s="9">
        <f t="shared" si="47"/>
        <v>0</v>
      </c>
    </row>
    <row r="1539" spans="1:8" ht="16" x14ac:dyDescent="0.2">
      <c r="A1539" s="10">
        <v>4543100</v>
      </c>
      <c r="B1539" s="5">
        <v>0</v>
      </c>
      <c r="C1539" s="11" t="s">
        <v>1482</v>
      </c>
      <c r="D1539" s="7">
        <v>0</v>
      </c>
      <c r="E1539" s="7">
        <v>0</v>
      </c>
      <c r="F1539" s="7">
        <v>0</v>
      </c>
      <c r="G1539" s="8">
        <f t="shared" si="46"/>
        <v>0</v>
      </c>
      <c r="H1539" s="9">
        <f t="shared" si="47"/>
        <v>0</v>
      </c>
    </row>
    <row r="1540" spans="1:8" ht="16" x14ac:dyDescent="0.2">
      <c r="A1540" s="10">
        <v>4572000</v>
      </c>
      <c r="B1540" s="5">
        <v>0</v>
      </c>
      <c r="C1540" s="11" t="s">
        <v>1483</v>
      </c>
      <c r="D1540" s="7">
        <v>0</v>
      </c>
      <c r="E1540" s="7">
        <v>0</v>
      </c>
      <c r="F1540" s="7">
        <v>0</v>
      </c>
      <c r="G1540" s="8">
        <f t="shared" si="46"/>
        <v>0</v>
      </c>
      <c r="H1540" s="9">
        <f t="shared" si="47"/>
        <v>0</v>
      </c>
    </row>
    <row r="1541" spans="1:8" ht="16" x14ac:dyDescent="0.2">
      <c r="A1541" s="10">
        <v>4575100</v>
      </c>
      <c r="B1541" s="5">
        <v>0</v>
      </c>
      <c r="C1541" s="11" t="s">
        <v>1484</v>
      </c>
      <c r="D1541" s="7">
        <v>0</v>
      </c>
      <c r="E1541" s="7">
        <v>0</v>
      </c>
      <c r="F1541" s="7">
        <v>0</v>
      </c>
      <c r="G1541" s="8">
        <f t="shared" si="46"/>
        <v>0</v>
      </c>
      <c r="H1541" s="9">
        <f t="shared" si="47"/>
        <v>0</v>
      </c>
    </row>
    <row r="1542" spans="1:8" ht="16" x14ac:dyDescent="0.2">
      <c r="A1542" s="10">
        <v>4680100</v>
      </c>
      <c r="B1542" s="5">
        <v>0</v>
      </c>
      <c r="C1542" s="11" t="s">
        <v>9</v>
      </c>
      <c r="D1542" s="7">
        <v>0</v>
      </c>
      <c r="E1542" s="7">
        <v>0</v>
      </c>
      <c r="F1542" s="7">
        <v>0</v>
      </c>
      <c r="G1542" s="8">
        <f t="shared" si="46"/>
        <v>0</v>
      </c>
      <c r="H1542" s="9">
        <f t="shared" si="47"/>
        <v>0</v>
      </c>
    </row>
    <row r="1543" spans="1:8" ht="16" x14ac:dyDescent="0.2">
      <c r="A1543" s="10">
        <v>4750100</v>
      </c>
      <c r="B1543" s="5">
        <v>0</v>
      </c>
      <c r="C1543" s="11" t="s">
        <v>1485</v>
      </c>
      <c r="D1543" s="7">
        <v>0</v>
      </c>
      <c r="E1543" s="7">
        <v>0</v>
      </c>
      <c r="F1543" s="7">
        <v>0</v>
      </c>
      <c r="G1543" s="8">
        <f t="shared" si="46"/>
        <v>0</v>
      </c>
      <c r="H1543" s="9">
        <f t="shared" si="47"/>
        <v>0</v>
      </c>
    </row>
    <row r="1544" spans="1:8" ht="16" x14ac:dyDescent="0.2">
      <c r="A1544" s="10">
        <v>5016400</v>
      </c>
      <c r="B1544" s="5">
        <v>7765100</v>
      </c>
      <c r="C1544" s="11" t="s">
        <v>1486</v>
      </c>
      <c r="D1544" s="7">
        <v>0</v>
      </c>
      <c r="E1544" s="7">
        <v>4229436239</v>
      </c>
      <c r="F1544" s="7">
        <v>4082950965</v>
      </c>
      <c r="G1544" s="8">
        <f t="shared" si="46"/>
        <v>146485274</v>
      </c>
      <c r="H1544" s="9">
        <f t="shared" si="47"/>
        <v>146485274</v>
      </c>
    </row>
    <row r="1545" spans="1:8" ht="16" x14ac:dyDescent="0.2">
      <c r="A1545" s="10">
        <v>5016500</v>
      </c>
      <c r="B1545" s="5">
        <v>7765000</v>
      </c>
      <c r="C1545" s="11" t="s">
        <v>1487</v>
      </c>
      <c r="D1545" s="7">
        <v>0</v>
      </c>
      <c r="E1545" s="7">
        <v>5545764</v>
      </c>
      <c r="F1545" s="7">
        <v>218920372</v>
      </c>
      <c r="G1545" s="8">
        <f t="shared" si="46"/>
        <v>-213374608</v>
      </c>
      <c r="H1545" s="9">
        <f t="shared" si="47"/>
        <v>-213374608</v>
      </c>
    </row>
    <row r="1546" spans="1:8" ht="16" x14ac:dyDescent="0.2">
      <c r="A1546" s="10">
        <v>5016600</v>
      </c>
      <c r="B1546" s="5">
        <v>0</v>
      </c>
      <c r="C1546" s="11" t="s">
        <v>1488</v>
      </c>
      <c r="D1546" s="7">
        <v>0</v>
      </c>
      <c r="E1546" s="7">
        <v>0</v>
      </c>
      <c r="F1546" s="7">
        <v>0</v>
      </c>
      <c r="G1546" s="8">
        <f t="shared" si="46"/>
        <v>0</v>
      </c>
      <c r="H1546" s="9">
        <f t="shared" si="47"/>
        <v>0</v>
      </c>
    </row>
    <row r="1547" spans="1:8" ht="16" x14ac:dyDescent="0.2">
      <c r="A1547" s="10">
        <v>5016700</v>
      </c>
      <c r="B1547" s="5">
        <v>7765010</v>
      </c>
      <c r="C1547" s="11" t="s">
        <v>1489</v>
      </c>
      <c r="D1547" s="7">
        <v>0</v>
      </c>
      <c r="E1547" s="7">
        <v>0</v>
      </c>
      <c r="F1547" s="7">
        <v>8047573</v>
      </c>
      <c r="G1547" s="8">
        <f t="shared" si="46"/>
        <v>-8047573</v>
      </c>
      <c r="H1547" s="9">
        <f t="shared" si="47"/>
        <v>-8047573</v>
      </c>
    </row>
    <row r="1548" spans="1:8" ht="16" x14ac:dyDescent="0.2">
      <c r="A1548" s="10">
        <v>5016800</v>
      </c>
      <c r="B1548" s="5">
        <v>7765020</v>
      </c>
      <c r="C1548" s="11" t="s">
        <v>1490</v>
      </c>
      <c r="D1548" s="7">
        <v>0</v>
      </c>
      <c r="E1548" s="7">
        <v>0</v>
      </c>
      <c r="F1548" s="7">
        <v>0</v>
      </c>
      <c r="G1548" s="8">
        <f t="shared" si="46"/>
        <v>0</v>
      </c>
      <c r="H1548" s="9">
        <f t="shared" si="47"/>
        <v>0</v>
      </c>
    </row>
    <row r="1549" spans="1:8" ht="16" x14ac:dyDescent="0.2">
      <c r="A1549" s="10">
        <v>5017200</v>
      </c>
      <c r="B1549" s="5">
        <v>6200100</v>
      </c>
      <c r="C1549" s="11" t="s">
        <v>1491</v>
      </c>
      <c r="D1549" s="7">
        <v>0</v>
      </c>
      <c r="E1549" s="7">
        <v>0</v>
      </c>
      <c r="F1549" s="7">
        <v>0</v>
      </c>
      <c r="G1549" s="8">
        <f t="shared" si="46"/>
        <v>0</v>
      </c>
      <c r="H1549" s="9">
        <f t="shared" si="47"/>
        <v>0</v>
      </c>
    </row>
    <row r="1550" spans="1:8" ht="16" x14ac:dyDescent="0.2">
      <c r="A1550" s="10">
        <v>5026100</v>
      </c>
      <c r="B1550" s="5">
        <v>0</v>
      </c>
      <c r="C1550" s="11" t="s">
        <v>1492</v>
      </c>
      <c r="D1550" s="7">
        <v>0</v>
      </c>
      <c r="E1550" s="7">
        <v>0</v>
      </c>
      <c r="F1550" s="7">
        <v>0</v>
      </c>
      <c r="G1550" s="8">
        <f t="shared" si="46"/>
        <v>0</v>
      </c>
      <c r="H1550" s="9">
        <f t="shared" si="47"/>
        <v>0</v>
      </c>
    </row>
    <row r="1551" spans="1:8" ht="16" x14ac:dyDescent="0.2">
      <c r="A1551" s="10">
        <v>5026400</v>
      </c>
      <c r="B1551" s="5">
        <v>7741000</v>
      </c>
      <c r="C1551" s="11" t="s">
        <v>1493</v>
      </c>
      <c r="D1551" s="7">
        <v>0</v>
      </c>
      <c r="E1551" s="7">
        <v>0</v>
      </c>
      <c r="F1551" s="7">
        <v>0</v>
      </c>
      <c r="G1551" s="8">
        <f t="shared" si="46"/>
        <v>0</v>
      </c>
      <c r="H1551" s="9">
        <f t="shared" si="47"/>
        <v>0</v>
      </c>
    </row>
    <row r="1552" spans="1:8" ht="16" x14ac:dyDescent="0.2">
      <c r="A1552" s="10">
        <v>5026500</v>
      </c>
      <c r="B1552" s="5">
        <v>0</v>
      </c>
      <c r="C1552" s="11" t="s">
        <v>1494</v>
      </c>
      <c r="D1552" s="7">
        <v>0</v>
      </c>
      <c r="E1552" s="7">
        <v>0</v>
      </c>
      <c r="F1552" s="7">
        <v>0</v>
      </c>
      <c r="G1552" s="8">
        <f t="shared" si="46"/>
        <v>0</v>
      </c>
      <c r="H1552" s="9">
        <f t="shared" si="47"/>
        <v>0</v>
      </c>
    </row>
    <row r="1553" spans="1:8" ht="16" x14ac:dyDescent="0.2">
      <c r="A1553" s="10">
        <v>5036300</v>
      </c>
      <c r="B1553" s="5">
        <v>7731300</v>
      </c>
      <c r="C1553" s="11" t="s">
        <v>1495</v>
      </c>
      <c r="D1553" s="7">
        <v>0</v>
      </c>
      <c r="E1553" s="7">
        <v>0</v>
      </c>
      <c r="F1553" s="7">
        <v>38706623</v>
      </c>
      <c r="G1553" s="8">
        <f t="shared" si="46"/>
        <v>-38706623</v>
      </c>
      <c r="H1553" s="9">
        <f t="shared" si="47"/>
        <v>-38706623</v>
      </c>
    </row>
    <row r="1554" spans="1:8" ht="16" x14ac:dyDescent="0.2">
      <c r="A1554" s="10">
        <v>5036400</v>
      </c>
      <c r="B1554" s="5">
        <v>7731100</v>
      </c>
      <c r="C1554" s="11" t="s">
        <v>1496</v>
      </c>
      <c r="D1554" s="7">
        <v>0</v>
      </c>
      <c r="E1554" s="7">
        <v>47821466</v>
      </c>
      <c r="F1554" s="7">
        <f>937689472+5175000+5175000</f>
        <v>948039472</v>
      </c>
      <c r="G1554" s="8">
        <f t="shared" si="46"/>
        <v>-900218006</v>
      </c>
      <c r="H1554" s="9">
        <f t="shared" si="47"/>
        <v>-900218006</v>
      </c>
    </row>
    <row r="1555" spans="1:8" ht="16" x14ac:dyDescent="0.2">
      <c r="A1555" s="10">
        <v>5036500</v>
      </c>
      <c r="B1555" s="5">
        <v>7735000</v>
      </c>
      <c r="C1555" s="11" t="s">
        <v>1497</v>
      </c>
      <c r="D1555" s="7">
        <v>0</v>
      </c>
      <c r="E1555" s="7">
        <v>46664712</v>
      </c>
      <c r="F1555" s="7">
        <v>114439875</v>
      </c>
      <c r="G1555" s="8">
        <f t="shared" si="46"/>
        <v>-67775163</v>
      </c>
      <c r="H1555" s="9">
        <f t="shared" si="47"/>
        <v>-67775163</v>
      </c>
    </row>
    <row r="1556" spans="1:8" ht="16" x14ac:dyDescent="0.2">
      <c r="A1556" s="10">
        <v>5036600</v>
      </c>
      <c r="B1556" s="5">
        <v>7731000</v>
      </c>
      <c r="C1556" s="11" t="s">
        <v>1498</v>
      </c>
      <c r="D1556" s="7">
        <v>0</v>
      </c>
      <c r="E1556" s="7">
        <v>12343766383</v>
      </c>
      <c r="F1556" s="7">
        <v>12585911552</v>
      </c>
      <c r="G1556" s="8">
        <f t="shared" si="46"/>
        <v>-242145169</v>
      </c>
      <c r="H1556" s="9">
        <f t="shared" si="47"/>
        <v>-242145169</v>
      </c>
    </row>
    <row r="1557" spans="1:8" ht="16" x14ac:dyDescent="0.2">
      <c r="A1557" s="10">
        <v>5036700</v>
      </c>
      <c r="B1557" s="5">
        <v>7731700</v>
      </c>
      <c r="C1557" s="11" t="s">
        <v>1499</v>
      </c>
      <c r="D1557" s="7">
        <v>0</v>
      </c>
      <c r="E1557" s="7">
        <v>277606884</v>
      </c>
      <c r="F1557" s="7">
        <v>287609367</v>
      </c>
      <c r="G1557" s="8">
        <f t="shared" si="46"/>
        <v>-10002483</v>
      </c>
      <c r="H1557" s="9">
        <f t="shared" si="47"/>
        <v>-10002483</v>
      </c>
    </row>
    <row r="1558" spans="1:8" ht="16" x14ac:dyDescent="0.2">
      <c r="A1558" s="10">
        <v>5036800</v>
      </c>
      <c r="B1558" s="5">
        <v>7732000</v>
      </c>
      <c r="C1558" s="11" t="s">
        <v>1500</v>
      </c>
      <c r="D1558" s="7">
        <v>0</v>
      </c>
      <c r="E1558" s="7">
        <v>0</v>
      </c>
      <c r="F1558" s="7">
        <v>18062592</v>
      </c>
      <c r="G1558" s="8">
        <f t="shared" si="46"/>
        <v>-18062592</v>
      </c>
      <c r="H1558" s="9">
        <f t="shared" si="47"/>
        <v>-18062592</v>
      </c>
    </row>
    <row r="1559" spans="1:8" ht="16" x14ac:dyDescent="0.2">
      <c r="A1559" s="10">
        <v>5039900</v>
      </c>
      <c r="B1559" s="5">
        <v>7780000</v>
      </c>
      <c r="C1559" s="11" t="s">
        <v>1501</v>
      </c>
      <c r="D1559" s="7">
        <v>0</v>
      </c>
      <c r="E1559" s="7">
        <v>0</v>
      </c>
      <c r="F1559" s="7">
        <v>0</v>
      </c>
      <c r="G1559" s="8">
        <f t="shared" si="46"/>
        <v>0</v>
      </c>
      <c r="H1559" s="9">
        <f t="shared" si="47"/>
        <v>0</v>
      </c>
    </row>
    <row r="1560" spans="1:8" ht="16" x14ac:dyDescent="0.2">
      <c r="A1560" s="10">
        <v>5052400</v>
      </c>
      <c r="B1560" s="5">
        <v>7740000</v>
      </c>
      <c r="C1560" s="11" t="s">
        <v>1502</v>
      </c>
      <c r="D1560" s="7">
        <v>0</v>
      </c>
      <c r="E1560" s="7">
        <v>0</v>
      </c>
      <c r="F1560" s="7">
        <v>0</v>
      </c>
      <c r="G1560" s="8">
        <f t="shared" si="46"/>
        <v>0</v>
      </c>
      <c r="H1560" s="9">
        <f t="shared" si="47"/>
        <v>0</v>
      </c>
    </row>
    <row r="1561" spans="1:8" ht="16" x14ac:dyDescent="0.2">
      <c r="A1561" s="10">
        <v>5053970</v>
      </c>
      <c r="B1561" s="5">
        <v>77400</v>
      </c>
      <c r="C1561" s="11" t="s">
        <v>9</v>
      </c>
      <c r="D1561" s="7">
        <v>0</v>
      </c>
      <c r="E1561" s="7">
        <v>0</v>
      </c>
      <c r="F1561" s="7">
        <v>0</v>
      </c>
      <c r="G1561" s="8">
        <f t="shared" si="46"/>
        <v>0</v>
      </c>
      <c r="H1561" s="9">
        <f t="shared" si="47"/>
        <v>0</v>
      </c>
    </row>
    <row r="1562" spans="1:8" ht="16" x14ac:dyDescent="0.2">
      <c r="A1562" s="10">
        <v>5056400</v>
      </c>
      <c r="B1562" s="5">
        <v>7742100</v>
      </c>
      <c r="C1562" s="11" t="s">
        <v>1503</v>
      </c>
      <c r="D1562" s="7">
        <v>0</v>
      </c>
      <c r="E1562" s="7">
        <v>169140602.08000001</v>
      </c>
      <c r="F1562" s="7">
        <v>180999733</v>
      </c>
      <c r="G1562" s="8">
        <f t="shared" si="46"/>
        <v>-11859130.919999987</v>
      </c>
      <c r="H1562" s="9">
        <f t="shared" si="47"/>
        <v>-11859130.919999987</v>
      </c>
    </row>
    <row r="1563" spans="1:8" ht="16" x14ac:dyDescent="0.2">
      <c r="A1563" s="10">
        <v>5056500</v>
      </c>
      <c r="B1563" s="5">
        <v>7742200</v>
      </c>
      <c r="C1563" s="11" t="s">
        <v>1504</v>
      </c>
      <c r="D1563" s="7">
        <v>0</v>
      </c>
      <c r="E1563" s="7">
        <v>0</v>
      </c>
      <c r="F1563" s="7">
        <v>0</v>
      </c>
      <c r="G1563" s="8">
        <f t="shared" si="46"/>
        <v>0</v>
      </c>
      <c r="H1563" s="9">
        <f t="shared" si="47"/>
        <v>0</v>
      </c>
    </row>
    <row r="1564" spans="1:8" ht="16" x14ac:dyDescent="0.2">
      <c r="A1564" s="10">
        <v>5056600</v>
      </c>
      <c r="B1564" s="5">
        <v>7742000</v>
      </c>
      <c r="C1564" s="11" t="s">
        <v>1505</v>
      </c>
      <c r="D1564" s="7">
        <v>0</v>
      </c>
      <c r="E1564" s="7">
        <v>10773877</v>
      </c>
      <c r="F1564" s="7">
        <v>111846386</v>
      </c>
      <c r="G1564" s="8">
        <f t="shared" si="46"/>
        <v>-101072509</v>
      </c>
      <c r="H1564" s="9">
        <f t="shared" si="47"/>
        <v>-101072509</v>
      </c>
    </row>
    <row r="1565" spans="1:8" ht="16" x14ac:dyDescent="0.2">
      <c r="A1565" s="10">
        <v>5056700</v>
      </c>
      <c r="B1565" s="5">
        <v>7743000</v>
      </c>
      <c r="C1565" s="11" t="s">
        <v>1506</v>
      </c>
      <c r="D1565" s="7">
        <v>0</v>
      </c>
      <c r="E1565" s="7">
        <v>993888</v>
      </c>
      <c r="F1565" s="7">
        <v>664500</v>
      </c>
      <c r="G1565" s="8">
        <f t="shared" si="46"/>
        <v>329388</v>
      </c>
      <c r="H1565" s="9">
        <f t="shared" si="47"/>
        <v>329388</v>
      </c>
    </row>
    <row r="1566" spans="1:8" ht="16" x14ac:dyDescent="0.2">
      <c r="A1566" s="10">
        <v>5164000</v>
      </c>
      <c r="B1566" s="5"/>
      <c r="C1566" s="11" t="s">
        <v>9</v>
      </c>
      <c r="D1566" s="7">
        <v>0</v>
      </c>
      <c r="E1566" s="7">
        <v>0</v>
      </c>
      <c r="F1566" s="7">
        <v>0</v>
      </c>
      <c r="G1566" s="8">
        <f t="shared" si="46"/>
        <v>0</v>
      </c>
      <c r="H1566" s="9">
        <f t="shared" si="47"/>
        <v>0</v>
      </c>
    </row>
    <row r="1567" spans="1:8" ht="16" x14ac:dyDescent="0.2">
      <c r="A1567" s="10">
        <v>5251200</v>
      </c>
      <c r="B1567" s="5">
        <v>0</v>
      </c>
      <c r="C1567" s="11" t="s">
        <v>9</v>
      </c>
      <c r="D1567" s="7">
        <v>0</v>
      </c>
      <c r="E1567" s="7">
        <v>0</v>
      </c>
      <c r="F1567" s="7">
        <v>0</v>
      </c>
      <c r="G1567" s="8">
        <f t="shared" si="46"/>
        <v>0</v>
      </c>
      <c r="H1567" s="9">
        <f t="shared" si="47"/>
        <v>0</v>
      </c>
    </row>
    <row r="1568" spans="1:8" ht="16" x14ac:dyDescent="0.2">
      <c r="A1568" s="10">
        <v>5264400</v>
      </c>
      <c r="B1568" s="5">
        <v>7742300</v>
      </c>
      <c r="C1568" s="11" t="s">
        <v>1507</v>
      </c>
      <c r="D1568" s="7">
        <v>0</v>
      </c>
      <c r="E1568" s="7">
        <v>0</v>
      </c>
      <c r="F1568" s="7">
        <v>0</v>
      </c>
      <c r="G1568" s="8">
        <f t="shared" si="46"/>
        <v>0</v>
      </c>
      <c r="H1568" s="9">
        <f t="shared" si="47"/>
        <v>0</v>
      </c>
    </row>
    <row r="1569" spans="1:8" ht="16" x14ac:dyDescent="0.2">
      <c r="A1569" s="10">
        <v>5264500</v>
      </c>
      <c r="B1569" s="5">
        <v>6015000</v>
      </c>
      <c r="C1569" s="11" t="s">
        <v>1508</v>
      </c>
      <c r="D1569" s="7">
        <v>0</v>
      </c>
      <c r="E1569" s="7">
        <v>201909187.53</v>
      </c>
      <c r="F1569" s="7">
        <v>2714719.24</v>
      </c>
      <c r="G1569" s="8">
        <f t="shared" si="46"/>
        <v>199194468.28999999</v>
      </c>
      <c r="H1569" s="9">
        <f t="shared" si="47"/>
        <v>199194468.28999999</v>
      </c>
    </row>
    <row r="1570" spans="1:8" ht="16" x14ac:dyDescent="0.2">
      <c r="A1570" s="10">
        <v>5276400</v>
      </c>
      <c r="B1570" s="5">
        <v>0</v>
      </c>
      <c r="C1570" s="11" t="s">
        <v>1509</v>
      </c>
      <c r="D1570" s="7">
        <v>0</v>
      </c>
      <c r="E1570" s="7">
        <v>0</v>
      </c>
      <c r="F1570" s="7">
        <v>0</v>
      </c>
      <c r="G1570" s="8">
        <f t="shared" si="46"/>
        <v>0</v>
      </c>
      <c r="H1570" s="9">
        <f t="shared" si="47"/>
        <v>0</v>
      </c>
    </row>
    <row r="1571" spans="1:8" ht="16" x14ac:dyDescent="0.2">
      <c r="A1571" s="10">
        <v>5276401</v>
      </c>
      <c r="B1571" s="5">
        <v>67101</v>
      </c>
      <c r="C1571" s="11" t="s">
        <v>1510</v>
      </c>
      <c r="D1571" s="7">
        <v>0</v>
      </c>
      <c r="E1571" s="7">
        <v>22990</v>
      </c>
      <c r="F1571" s="7">
        <v>0</v>
      </c>
      <c r="G1571" s="8">
        <f t="shared" si="46"/>
        <v>22990</v>
      </c>
      <c r="H1571" s="9">
        <f t="shared" si="47"/>
        <v>22990</v>
      </c>
    </row>
    <row r="1572" spans="1:8" ht="16" x14ac:dyDescent="0.2">
      <c r="A1572" s="10">
        <v>5326400</v>
      </c>
      <c r="B1572" s="5">
        <v>0</v>
      </c>
      <c r="C1572" s="11" t="s">
        <v>1511</v>
      </c>
      <c r="D1572" s="7">
        <v>0</v>
      </c>
      <c r="E1572" s="7">
        <v>0</v>
      </c>
      <c r="F1572" s="7">
        <v>0</v>
      </c>
      <c r="G1572" s="8">
        <f t="shared" si="46"/>
        <v>0</v>
      </c>
      <c r="H1572" s="9">
        <f t="shared" si="47"/>
        <v>0</v>
      </c>
    </row>
    <row r="1573" spans="1:8" ht="16" x14ac:dyDescent="0.2">
      <c r="A1573" s="10">
        <v>5416400</v>
      </c>
      <c r="B1573" s="5">
        <v>7710000</v>
      </c>
      <c r="C1573" s="11" t="s">
        <v>1512</v>
      </c>
      <c r="D1573" s="7">
        <v>0</v>
      </c>
      <c r="E1573" s="7">
        <v>0</v>
      </c>
      <c r="F1573" s="7">
        <v>4500000</v>
      </c>
      <c r="G1573" s="8">
        <f t="shared" si="46"/>
        <v>-4500000</v>
      </c>
      <c r="H1573" s="9">
        <f t="shared" si="47"/>
        <v>-4500000</v>
      </c>
    </row>
    <row r="1574" spans="1:8" ht="16" x14ac:dyDescent="0.2">
      <c r="A1574" s="10">
        <v>5444600</v>
      </c>
      <c r="B1574" s="5">
        <v>0</v>
      </c>
      <c r="C1574" s="11" t="s">
        <v>1513</v>
      </c>
      <c r="D1574" s="7">
        <v>0</v>
      </c>
      <c r="E1574" s="7">
        <v>0</v>
      </c>
      <c r="F1574" s="7">
        <v>0</v>
      </c>
      <c r="G1574" s="8">
        <f t="shared" si="46"/>
        <v>0</v>
      </c>
      <c r="H1574" s="9">
        <f t="shared" si="47"/>
        <v>0</v>
      </c>
    </row>
    <row r="1575" spans="1:8" ht="16" x14ac:dyDescent="0.2">
      <c r="A1575" s="10">
        <v>5444800</v>
      </c>
      <c r="B1575" s="5">
        <v>6812000</v>
      </c>
      <c r="C1575" s="11" t="s">
        <v>1514</v>
      </c>
      <c r="D1575" s="7">
        <v>0</v>
      </c>
      <c r="E1575" s="7">
        <v>0</v>
      </c>
      <c r="F1575" s="7">
        <v>0</v>
      </c>
      <c r="G1575" s="8">
        <f t="shared" si="46"/>
        <v>0</v>
      </c>
      <c r="H1575" s="9">
        <f t="shared" si="47"/>
        <v>0</v>
      </c>
    </row>
    <row r="1576" spans="1:8" ht="16" x14ac:dyDescent="0.2">
      <c r="A1576" s="10">
        <v>5446400</v>
      </c>
      <c r="B1576" s="5">
        <v>6789000</v>
      </c>
      <c r="C1576" s="11" t="s">
        <v>1515</v>
      </c>
      <c r="D1576" s="7">
        <v>0</v>
      </c>
      <c r="E1576" s="7">
        <v>0</v>
      </c>
      <c r="F1576" s="7">
        <v>0</v>
      </c>
      <c r="G1576" s="8">
        <f t="shared" si="46"/>
        <v>0</v>
      </c>
      <c r="H1576" s="9">
        <f t="shared" si="47"/>
        <v>0</v>
      </c>
    </row>
    <row r="1577" spans="1:8" ht="16" x14ac:dyDescent="0.2">
      <c r="A1577" s="10">
        <v>5716400</v>
      </c>
      <c r="B1577" s="5">
        <v>7609000</v>
      </c>
      <c r="C1577" s="11" t="s">
        <v>1516</v>
      </c>
      <c r="D1577" s="7">
        <v>0</v>
      </c>
      <c r="E1577" s="7">
        <v>0</v>
      </c>
      <c r="F1577" s="7">
        <v>0</v>
      </c>
      <c r="G1577" s="8">
        <f t="shared" si="46"/>
        <v>0</v>
      </c>
      <c r="H1577" s="9">
        <f t="shared" si="47"/>
        <v>0</v>
      </c>
    </row>
    <row r="1578" spans="1:8" ht="16" x14ac:dyDescent="0.2">
      <c r="A1578" s="10">
        <v>5729000</v>
      </c>
      <c r="B1578" s="5">
        <v>0</v>
      </c>
      <c r="C1578" s="11" t="s">
        <v>1517</v>
      </c>
      <c r="D1578" s="7">
        <v>0</v>
      </c>
      <c r="E1578" s="7">
        <v>0</v>
      </c>
      <c r="F1578" s="7">
        <v>0</v>
      </c>
      <c r="G1578" s="8">
        <f t="shared" si="46"/>
        <v>0</v>
      </c>
      <c r="H1578" s="9">
        <f t="shared" si="47"/>
        <v>0</v>
      </c>
    </row>
    <row r="1579" spans="1:8" ht="16" x14ac:dyDescent="0.2">
      <c r="A1579" s="10">
        <v>5749000</v>
      </c>
      <c r="B1579" s="5">
        <v>8414000</v>
      </c>
      <c r="C1579" s="11" t="s">
        <v>1518</v>
      </c>
      <c r="D1579" s="7">
        <v>0</v>
      </c>
      <c r="E1579" s="7">
        <v>100610</v>
      </c>
      <c r="F1579" s="7">
        <v>0</v>
      </c>
      <c r="G1579" s="8">
        <f t="shared" si="46"/>
        <v>100610</v>
      </c>
      <c r="H1579" s="9">
        <f t="shared" si="47"/>
        <v>100610</v>
      </c>
    </row>
    <row r="1580" spans="1:8" ht="16" x14ac:dyDescent="0.2">
      <c r="A1580" s="10">
        <v>5769000</v>
      </c>
      <c r="B1580" s="5">
        <v>7540000</v>
      </c>
      <c r="C1580" s="11" t="s">
        <v>1519</v>
      </c>
      <c r="D1580" s="7">
        <v>0</v>
      </c>
      <c r="E1580" s="7">
        <v>0</v>
      </c>
      <c r="F1580" s="7">
        <v>10547203</v>
      </c>
      <c r="G1580" s="8">
        <f t="shared" si="46"/>
        <v>-10547203</v>
      </c>
      <c r="H1580" s="9">
        <f t="shared" si="47"/>
        <v>-10547203</v>
      </c>
    </row>
    <row r="1581" spans="1:8" ht="16" x14ac:dyDescent="0.2">
      <c r="A1581" s="10">
        <v>5769100</v>
      </c>
      <c r="B1581" s="5">
        <v>0</v>
      </c>
      <c r="C1581" s="11" t="s">
        <v>1520</v>
      </c>
      <c r="D1581" s="7">
        <v>0</v>
      </c>
      <c r="E1581" s="7">
        <v>0</v>
      </c>
      <c r="F1581" s="7">
        <v>0</v>
      </c>
      <c r="G1581" s="8">
        <f t="shared" si="46"/>
        <v>0</v>
      </c>
      <c r="H1581" s="9">
        <f t="shared" si="47"/>
        <v>0</v>
      </c>
    </row>
    <row r="1582" spans="1:8" ht="16" x14ac:dyDescent="0.2">
      <c r="A1582" s="10">
        <v>5785000</v>
      </c>
      <c r="B1582" s="5">
        <v>7850000</v>
      </c>
      <c r="C1582" s="11" t="s">
        <v>1521</v>
      </c>
      <c r="D1582" s="7">
        <v>0</v>
      </c>
      <c r="E1582" s="7">
        <v>205694237</v>
      </c>
      <c r="F1582" s="7">
        <v>205694237</v>
      </c>
      <c r="G1582" s="8">
        <f t="shared" si="46"/>
        <v>0</v>
      </c>
      <c r="H1582" s="9">
        <f t="shared" si="47"/>
        <v>0</v>
      </c>
    </row>
    <row r="1583" spans="1:8" ht="16" x14ac:dyDescent="0.2">
      <c r="A1583" s="18">
        <v>9010000</v>
      </c>
      <c r="B1583" s="11">
        <v>6100000</v>
      </c>
      <c r="C1583" s="11" t="s">
        <v>1522</v>
      </c>
      <c r="D1583" s="7">
        <v>0</v>
      </c>
      <c r="E1583" s="7">
        <v>1817185930</v>
      </c>
      <c r="F1583" s="7">
        <v>578251941</v>
      </c>
      <c r="G1583" s="8">
        <f t="shared" si="46"/>
        <v>1238933989</v>
      </c>
      <c r="H1583" s="9">
        <f t="shared" si="47"/>
        <v>1238933989</v>
      </c>
    </row>
    <row r="1584" spans="1:8" ht="16" x14ac:dyDescent="0.2">
      <c r="A1584" s="18">
        <v>9010100</v>
      </c>
      <c r="B1584" s="11">
        <v>6100100</v>
      </c>
      <c r="C1584" s="11" t="s">
        <v>1523</v>
      </c>
      <c r="D1584" s="7">
        <v>0</v>
      </c>
      <c r="E1584" s="7">
        <v>119706432</v>
      </c>
      <c r="F1584" s="7">
        <v>0</v>
      </c>
      <c r="G1584" s="8">
        <f t="shared" si="46"/>
        <v>119706432</v>
      </c>
      <c r="H1584" s="9">
        <f t="shared" si="47"/>
        <v>119706432</v>
      </c>
    </row>
    <row r="1585" spans="1:8" ht="16" x14ac:dyDescent="0.2">
      <c r="A1585" s="18">
        <v>9010200</v>
      </c>
      <c r="B1585" s="11">
        <v>6100200</v>
      </c>
      <c r="C1585" s="11" t="s">
        <v>1524</v>
      </c>
      <c r="D1585" s="7">
        <v>0</v>
      </c>
      <c r="E1585" s="7">
        <v>0</v>
      </c>
      <c r="F1585" s="7">
        <v>0</v>
      </c>
      <c r="G1585" s="8">
        <f t="shared" si="46"/>
        <v>0</v>
      </c>
      <c r="H1585" s="9">
        <f t="shared" si="47"/>
        <v>0</v>
      </c>
    </row>
    <row r="1586" spans="1:8" ht="16" x14ac:dyDescent="0.2">
      <c r="A1586" s="18">
        <v>9011500</v>
      </c>
      <c r="B1586" s="11">
        <v>6160000</v>
      </c>
      <c r="C1586" s="11" t="s">
        <v>1525</v>
      </c>
      <c r="D1586" s="7">
        <v>0</v>
      </c>
      <c r="E1586" s="7">
        <v>116945906</v>
      </c>
      <c r="F1586" s="7">
        <v>0</v>
      </c>
      <c r="G1586" s="8">
        <f t="shared" si="46"/>
        <v>116945906</v>
      </c>
      <c r="H1586" s="9">
        <f t="shared" si="47"/>
        <v>116945906</v>
      </c>
    </row>
    <row r="1587" spans="1:8" ht="16" x14ac:dyDescent="0.2">
      <c r="A1587" s="18">
        <v>9011600</v>
      </c>
      <c r="B1587" s="11">
        <v>6107000</v>
      </c>
      <c r="C1587" s="11" t="s">
        <v>1526</v>
      </c>
      <c r="D1587" s="7">
        <v>0</v>
      </c>
      <c r="E1587" s="7">
        <v>4596706</v>
      </c>
      <c r="F1587" s="7">
        <v>0</v>
      </c>
      <c r="G1587" s="8">
        <f t="shared" si="46"/>
        <v>4596706</v>
      </c>
      <c r="H1587" s="9">
        <f t="shared" si="47"/>
        <v>4596706</v>
      </c>
    </row>
    <row r="1588" spans="1:8" ht="16" x14ac:dyDescent="0.2">
      <c r="A1588" s="18">
        <v>9011601</v>
      </c>
      <c r="B1588" s="11">
        <v>6107601</v>
      </c>
      <c r="C1588" s="11" t="s">
        <v>1527</v>
      </c>
      <c r="D1588" s="7">
        <v>0</v>
      </c>
      <c r="E1588" s="7">
        <v>95000000</v>
      </c>
      <c r="F1588" s="7">
        <v>95000000</v>
      </c>
      <c r="G1588" s="8">
        <f t="shared" si="46"/>
        <v>0</v>
      </c>
      <c r="H1588" s="9">
        <f t="shared" si="47"/>
        <v>0</v>
      </c>
    </row>
    <row r="1589" spans="1:8" ht="16" x14ac:dyDescent="0.2">
      <c r="A1589" s="18">
        <v>9012000</v>
      </c>
      <c r="B1589" s="11">
        <v>0</v>
      </c>
      <c r="C1589" s="11" t="s">
        <v>1528</v>
      </c>
      <c r="D1589" s="7">
        <v>0</v>
      </c>
      <c r="E1589" s="7">
        <v>0</v>
      </c>
      <c r="F1589" s="7">
        <v>0</v>
      </c>
      <c r="G1589" s="8">
        <f t="shared" si="46"/>
        <v>0</v>
      </c>
      <c r="H1589" s="9">
        <f t="shared" si="47"/>
        <v>0</v>
      </c>
    </row>
    <row r="1590" spans="1:8" ht="16" x14ac:dyDescent="0.2">
      <c r="A1590" s="18">
        <v>9020000</v>
      </c>
      <c r="B1590" s="11">
        <v>6130000</v>
      </c>
      <c r="C1590" s="11" t="s">
        <v>1529</v>
      </c>
      <c r="D1590" s="7">
        <v>0</v>
      </c>
      <c r="E1590" s="7">
        <v>17448317</v>
      </c>
      <c r="F1590" s="7">
        <v>0</v>
      </c>
      <c r="G1590" s="8">
        <f t="shared" ref="G1590:G1653" si="48">E1590-F1590</f>
        <v>17448317</v>
      </c>
      <c r="H1590" s="9">
        <f t="shared" ref="H1590:H1653" si="49">D1590+G1590</f>
        <v>17448317</v>
      </c>
    </row>
    <row r="1591" spans="1:8" ht="16" x14ac:dyDescent="0.2">
      <c r="A1591" s="18">
        <v>9020100</v>
      </c>
      <c r="B1591" s="11">
        <v>6106010</v>
      </c>
      <c r="C1591" s="11" t="s">
        <v>1530</v>
      </c>
      <c r="D1591" s="7">
        <v>0</v>
      </c>
      <c r="E1591" s="7">
        <v>330571426</v>
      </c>
      <c r="F1591" s="7">
        <v>0</v>
      </c>
      <c r="G1591" s="8">
        <f t="shared" si="48"/>
        <v>330571426</v>
      </c>
      <c r="H1591" s="9">
        <f t="shared" si="49"/>
        <v>330571426</v>
      </c>
    </row>
    <row r="1592" spans="1:8" ht="16" x14ac:dyDescent="0.2">
      <c r="A1592" s="10">
        <v>9020200</v>
      </c>
      <c r="B1592" s="5">
        <v>6671000</v>
      </c>
      <c r="C1592" s="11" t="s">
        <v>1531</v>
      </c>
      <c r="D1592" s="7">
        <v>0</v>
      </c>
      <c r="E1592" s="7">
        <v>652941</v>
      </c>
      <c r="F1592" s="7">
        <v>52941</v>
      </c>
      <c r="G1592" s="8">
        <f t="shared" si="48"/>
        <v>600000</v>
      </c>
      <c r="H1592" s="9">
        <f t="shared" si="49"/>
        <v>600000</v>
      </c>
    </row>
    <row r="1593" spans="1:8" ht="16" x14ac:dyDescent="0.2">
      <c r="A1593" s="10">
        <v>9020300</v>
      </c>
      <c r="B1593" s="5">
        <v>6672000</v>
      </c>
      <c r="C1593" s="11" t="s">
        <v>1532</v>
      </c>
      <c r="D1593" s="7">
        <v>0</v>
      </c>
      <c r="E1593" s="7">
        <v>0</v>
      </c>
      <c r="F1593" s="7">
        <v>0</v>
      </c>
      <c r="G1593" s="8">
        <f t="shared" si="48"/>
        <v>0</v>
      </c>
      <c r="H1593" s="9">
        <f t="shared" si="49"/>
        <v>0</v>
      </c>
    </row>
    <row r="1594" spans="1:8" ht="16" x14ac:dyDescent="0.2">
      <c r="A1594" s="10">
        <v>9020400</v>
      </c>
      <c r="B1594" s="5">
        <v>6106200</v>
      </c>
      <c r="C1594" s="11" t="s">
        <v>1533</v>
      </c>
      <c r="D1594" s="7">
        <v>0</v>
      </c>
      <c r="E1594" s="7">
        <v>1826366</v>
      </c>
      <c r="F1594" s="7">
        <v>0</v>
      </c>
      <c r="G1594" s="8">
        <f t="shared" si="48"/>
        <v>1826366</v>
      </c>
      <c r="H1594" s="9">
        <f t="shared" si="49"/>
        <v>1826366</v>
      </c>
    </row>
    <row r="1595" spans="1:8" ht="16" x14ac:dyDescent="0.2">
      <c r="A1595" s="10">
        <v>9022000</v>
      </c>
      <c r="B1595" s="5">
        <v>6106100</v>
      </c>
      <c r="C1595" s="11" t="s">
        <v>1534</v>
      </c>
      <c r="D1595" s="7">
        <v>0</v>
      </c>
      <c r="E1595" s="7">
        <v>0</v>
      </c>
      <c r="F1595" s="7">
        <v>0</v>
      </c>
      <c r="G1595" s="8">
        <f t="shared" si="48"/>
        <v>0</v>
      </c>
      <c r="H1595" s="9">
        <f t="shared" si="49"/>
        <v>0</v>
      </c>
    </row>
    <row r="1596" spans="1:8" ht="16" x14ac:dyDescent="0.2">
      <c r="A1596" s="10">
        <v>9023000</v>
      </c>
      <c r="B1596" s="5">
        <v>6611000</v>
      </c>
      <c r="C1596" s="11" t="s">
        <v>1535</v>
      </c>
      <c r="D1596" s="7">
        <v>0</v>
      </c>
      <c r="E1596" s="7">
        <v>0</v>
      </c>
      <c r="F1596" s="7">
        <v>0</v>
      </c>
      <c r="G1596" s="8">
        <f t="shared" si="48"/>
        <v>0</v>
      </c>
      <c r="H1596" s="9">
        <f t="shared" si="49"/>
        <v>0</v>
      </c>
    </row>
    <row r="1597" spans="1:8" ht="16" x14ac:dyDescent="0.2">
      <c r="A1597" s="10">
        <v>9030000</v>
      </c>
      <c r="B1597" s="5">
        <v>0</v>
      </c>
      <c r="C1597" s="11" t="s">
        <v>1536</v>
      </c>
      <c r="D1597" s="7">
        <v>0</v>
      </c>
      <c r="E1597" s="7">
        <v>0</v>
      </c>
      <c r="F1597" s="7">
        <v>0</v>
      </c>
      <c r="G1597" s="8">
        <f t="shared" si="48"/>
        <v>0</v>
      </c>
      <c r="H1597" s="9">
        <f t="shared" si="49"/>
        <v>0</v>
      </c>
    </row>
    <row r="1598" spans="1:8" ht="16" x14ac:dyDescent="0.2">
      <c r="A1598" s="10">
        <v>9032000</v>
      </c>
      <c r="B1598" s="5">
        <v>0</v>
      </c>
      <c r="C1598" s="11" t="s">
        <v>1537</v>
      </c>
      <c r="D1598" s="7">
        <v>0</v>
      </c>
      <c r="E1598" s="7">
        <v>0</v>
      </c>
      <c r="F1598" s="7">
        <v>0</v>
      </c>
      <c r="G1598" s="8">
        <f t="shared" si="48"/>
        <v>0</v>
      </c>
      <c r="H1598" s="9">
        <f t="shared" si="49"/>
        <v>0</v>
      </c>
    </row>
    <row r="1599" spans="1:8" ht="16" x14ac:dyDescent="0.2">
      <c r="A1599" s="10">
        <v>9040000</v>
      </c>
      <c r="B1599" s="5">
        <v>6180000</v>
      </c>
      <c r="C1599" s="11" t="s">
        <v>1538</v>
      </c>
      <c r="D1599" s="7">
        <v>0</v>
      </c>
      <c r="E1599" s="7">
        <v>195928089.19999999</v>
      </c>
      <c r="F1599" s="7">
        <v>28462154</v>
      </c>
      <c r="G1599" s="8">
        <f t="shared" si="48"/>
        <v>167465935.19999999</v>
      </c>
      <c r="H1599" s="9">
        <f t="shared" si="49"/>
        <v>167465935.19999999</v>
      </c>
    </row>
    <row r="1600" spans="1:8" ht="16" x14ac:dyDescent="0.2">
      <c r="A1600" s="10">
        <v>9040100</v>
      </c>
      <c r="B1600" s="5">
        <v>6130110</v>
      </c>
      <c r="C1600" s="11" t="s">
        <v>1539</v>
      </c>
      <c r="D1600" s="7">
        <v>0</v>
      </c>
      <c r="E1600" s="7">
        <v>350000</v>
      </c>
      <c r="F1600" s="7">
        <v>0</v>
      </c>
      <c r="G1600" s="8">
        <f t="shared" si="48"/>
        <v>350000</v>
      </c>
      <c r="H1600" s="9">
        <f t="shared" si="49"/>
        <v>350000</v>
      </c>
    </row>
    <row r="1601" spans="1:8" ht="16" x14ac:dyDescent="0.2">
      <c r="A1601" s="10">
        <v>9040200</v>
      </c>
      <c r="B1601" s="5">
        <v>6180100</v>
      </c>
      <c r="C1601" s="11" t="s">
        <v>1540</v>
      </c>
      <c r="D1601" s="7">
        <v>0</v>
      </c>
      <c r="E1601" s="7">
        <v>0</v>
      </c>
      <c r="F1601" s="7">
        <v>0</v>
      </c>
      <c r="G1601" s="8">
        <f t="shared" si="48"/>
        <v>0</v>
      </c>
      <c r="H1601" s="9">
        <f t="shared" si="49"/>
        <v>0</v>
      </c>
    </row>
    <row r="1602" spans="1:8" ht="16" x14ac:dyDescent="0.2">
      <c r="A1602" s="10">
        <v>9040300</v>
      </c>
      <c r="B1602" s="5">
        <v>6180200</v>
      </c>
      <c r="C1602" s="11" t="s">
        <v>1541</v>
      </c>
      <c r="D1602" s="7">
        <v>0</v>
      </c>
      <c r="E1602" s="7">
        <v>4270000</v>
      </c>
      <c r="F1602" s="7">
        <v>0</v>
      </c>
      <c r="G1602" s="8">
        <f t="shared" si="48"/>
        <v>4270000</v>
      </c>
      <c r="H1602" s="9">
        <f t="shared" si="49"/>
        <v>4270000</v>
      </c>
    </row>
    <row r="1603" spans="1:8" ht="16" x14ac:dyDescent="0.2">
      <c r="A1603" s="10">
        <v>9040500</v>
      </c>
      <c r="B1603" s="5">
        <v>6181100</v>
      </c>
      <c r="C1603" s="11" t="s">
        <v>1542</v>
      </c>
      <c r="D1603" s="7">
        <v>0</v>
      </c>
      <c r="E1603" s="7">
        <v>7828324</v>
      </c>
      <c r="F1603" s="7">
        <v>107200</v>
      </c>
      <c r="G1603" s="8">
        <f t="shared" si="48"/>
        <v>7721124</v>
      </c>
      <c r="H1603" s="9">
        <f t="shared" si="49"/>
        <v>7721124</v>
      </c>
    </row>
    <row r="1604" spans="1:8" ht="16" x14ac:dyDescent="0.2">
      <c r="A1604" s="10">
        <v>9040600</v>
      </c>
      <c r="B1604" s="5">
        <v>6181000</v>
      </c>
      <c r="C1604" s="11" t="s">
        <v>1543</v>
      </c>
      <c r="D1604" s="7">
        <v>0</v>
      </c>
      <c r="E1604" s="7">
        <v>39112470</v>
      </c>
      <c r="F1604" s="7">
        <v>1425000</v>
      </c>
      <c r="G1604" s="8">
        <f t="shared" si="48"/>
        <v>37687470</v>
      </c>
      <c r="H1604" s="9">
        <f t="shared" si="49"/>
        <v>37687470</v>
      </c>
    </row>
    <row r="1605" spans="1:8" ht="16" x14ac:dyDescent="0.2">
      <c r="A1605" s="10">
        <v>9042000</v>
      </c>
      <c r="B1605" s="5">
        <v>6170020</v>
      </c>
      <c r="C1605" s="11" t="s">
        <v>1544</v>
      </c>
      <c r="D1605" s="7">
        <v>0</v>
      </c>
      <c r="E1605" s="7">
        <v>174405862</v>
      </c>
      <c r="F1605" s="7">
        <v>10018528</v>
      </c>
      <c r="G1605" s="8">
        <f t="shared" si="48"/>
        <v>164387334</v>
      </c>
      <c r="H1605" s="9">
        <f t="shared" si="49"/>
        <v>164387334</v>
      </c>
    </row>
    <row r="1606" spans="1:8" ht="16" x14ac:dyDescent="0.2">
      <c r="A1606" s="10">
        <v>9043000</v>
      </c>
      <c r="B1606" s="5">
        <v>6170030</v>
      </c>
      <c r="C1606" s="11" t="s">
        <v>1545</v>
      </c>
      <c r="D1606" s="7">
        <v>0</v>
      </c>
      <c r="E1606" s="7">
        <v>0</v>
      </c>
      <c r="F1606" s="7">
        <v>0</v>
      </c>
      <c r="G1606" s="8">
        <f t="shared" si="48"/>
        <v>0</v>
      </c>
      <c r="H1606" s="9">
        <f t="shared" si="49"/>
        <v>0</v>
      </c>
    </row>
    <row r="1607" spans="1:8" ht="16" x14ac:dyDescent="0.2">
      <c r="A1607" s="10">
        <v>9050000</v>
      </c>
      <c r="B1607" s="5">
        <v>6480000</v>
      </c>
      <c r="C1607" s="11" t="s">
        <v>1546</v>
      </c>
      <c r="D1607" s="7">
        <v>0</v>
      </c>
      <c r="E1607" s="7">
        <v>1008680</v>
      </c>
      <c r="F1607" s="7">
        <v>0</v>
      </c>
      <c r="G1607" s="8">
        <f t="shared" si="48"/>
        <v>1008680</v>
      </c>
      <c r="H1607" s="9">
        <f t="shared" si="49"/>
        <v>1008680</v>
      </c>
    </row>
    <row r="1608" spans="1:8" ht="16" x14ac:dyDescent="0.2">
      <c r="A1608" s="10">
        <v>9060000</v>
      </c>
      <c r="B1608" s="5">
        <v>6207000</v>
      </c>
      <c r="C1608" s="11" t="s">
        <v>1547</v>
      </c>
      <c r="D1608" s="7">
        <v>0</v>
      </c>
      <c r="E1608" s="7">
        <v>91885952</v>
      </c>
      <c r="F1608" s="7">
        <v>52797217</v>
      </c>
      <c r="G1608" s="8">
        <f t="shared" si="48"/>
        <v>39088735</v>
      </c>
      <c r="H1608" s="9">
        <f t="shared" si="49"/>
        <v>39088735</v>
      </c>
    </row>
    <row r="1609" spans="1:8" ht="16" x14ac:dyDescent="0.2">
      <c r="A1609" s="10">
        <v>9060100</v>
      </c>
      <c r="B1609" s="5">
        <v>0</v>
      </c>
      <c r="C1609" s="11" t="s">
        <v>1548</v>
      </c>
      <c r="D1609" s="7">
        <v>0</v>
      </c>
      <c r="E1609" s="7">
        <v>0</v>
      </c>
      <c r="F1609" s="7">
        <v>0</v>
      </c>
      <c r="G1609" s="8">
        <f t="shared" si="48"/>
        <v>0</v>
      </c>
      <c r="H1609" s="9">
        <f t="shared" si="49"/>
        <v>0</v>
      </c>
    </row>
    <row r="1610" spans="1:8" ht="16" x14ac:dyDescent="0.2">
      <c r="A1610" s="10">
        <v>9061000</v>
      </c>
      <c r="B1610" s="5">
        <v>0</v>
      </c>
      <c r="C1610" s="11" t="s">
        <v>1549</v>
      </c>
      <c r="D1610" s="7">
        <v>0</v>
      </c>
      <c r="E1610" s="7">
        <v>0</v>
      </c>
      <c r="F1610" s="7">
        <v>0</v>
      </c>
      <c r="G1610" s="8">
        <f t="shared" si="48"/>
        <v>0</v>
      </c>
      <c r="H1610" s="9">
        <f t="shared" si="49"/>
        <v>0</v>
      </c>
    </row>
    <row r="1611" spans="1:8" ht="16" x14ac:dyDescent="0.2">
      <c r="A1611" s="10">
        <v>9062000</v>
      </c>
      <c r="B1611" s="5">
        <v>0</v>
      </c>
      <c r="C1611" s="11" t="s">
        <v>1550</v>
      </c>
      <c r="D1611" s="7">
        <v>0</v>
      </c>
      <c r="E1611" s="7">
        <v>0</v>
      </c>
      <c r="F1611" s="7">
        <v>0</v>
      </c>
      <c r="G1611" s="8">
        <f t="shared" si="48"/>
        <v>0</v>
      </c>
      <c r="H1611" s="9">
        <f t="shared" si="49"/>
        <v>0</v>
      </c>
    </row>
    <row r="1612" spans="1:8" ht="16" x14ac:dyDescent="0.2">
      <c r="A1612" s="10">
        <v>9063000</v>
      </c>
      <c r="B1612" s="5">
        <v>6280000</v>
      </c>
      <c r="C1612" s="11" t="s">
        <v>1551</v>
      </c>
      <c r="D1612" s="7">
        <v>0</v>
      </c>
      <c r="E1612" s="7">
        <v>4338179</v>
      </c>
      <c r="F1612" s="7">
        <v>0</v>
      </c>
      <c r="G1612" s="8">
        <f t="shared" si="48"/>
        <v>4338179</v>
      </c>
      <c r="H1612" s="9">
        <f t="shared" si="49"/>
        <v>4338179</v>
      </c>
    </row>
    <row r="1613" spans="1:8" ht="16" x14ac:dyDescent="0.2">
      <c r="A1613" s="10">
        <v>9070000</v>
      </c>
      <c r="B1613" s="5">
        <v>6200000</v>
      </c>
      <c r="C1613" s="11" t="s">
        <v>1552</v>
      </c>
      <c r="D1613" s="7">
        <v>0</v>
      </c>
      <c r="E1613" s="7">
        <v>14923596</v>
      </c>
      <c r="F1613" s="7">
        <v>9000</v>
      </c>
      <c r="G1613" s="8">
        <f t="shared" si="48"/>
        <v>14914596</v>
      </c>
      <c r="H1613" s="9">
        <f t="shared" si="49"/>
        <v>14914596</v>
      </c>
    </row>
    <row r="1614" spans="1:8" ht="16" x14ac:dyDescent="0.2">
      <c r="A1614" s="10">
        <v>9070010</v>
      </c>
      <c r="B1614" s="5">
        <v>6200010</v>
      </c>
      <c r="C1614" s="11" t="s">
        <v>1553</v>
      </c>
      <c r="D1614" s="7">
        <v>0</v>
      </c>
      <c r="E1614" s="7">
        <v>0</v>
      </c>
      <c r="F1614" s="7">
        <v>0</v>
      </c>
      <c r="G1614" s="8">
        <f t="shared" si="48"/>
        <v>0</v>
      </c>
      <c r="H1614" s="9">
        <f t="shared" si="49"/>
        <v>0</v>
      </c>
    </row>
    <row r="1615" spans="1:8" ht="16" x14ac:dyDescent="0.2">
      <c r="A1615" s="10">
        <v>9070100</v>
      </c>
      <c r="B1615" s="5">
        <v>6200200</v>
      </c>
      <c r="C1615" s="11" t="s">
        <v>1554</v>
      </c>
      <c r="D1615" s="7">
        <v>0</v>
      </c>
      <c r="E1615" s="7">
        <v>19076058</v>
      </c>
      <c r="F1615" s="7">
        <v>1576430</v>
      </c>
      <c r="G1615" s="8">
        <f t="shared" si="48"/>
        <v>17499628</v>
      </c>
      <c r="H1615" s="9">
        <f t="shared" si="49"/>
        <v>17499628</v>
      </c>
    </row>
    <row r="1616" spans="1:8" ht="16" x14ac:dyDescent="0.2">
      <c r="A1616" s="10">
        <v>9070200</v>
      </c>
      <c r="B1616" s="5">
        <v>6221000</v>
      </c>
      <c r="C1616" s="11" t="s">
        <v>1028</v>
      </c>
      <c r="D1616" s="7">
        <v>0</v>
      </c>
      <c r="E1616" s="7">
        <v>20643221</v>
      </c>
      <c r="F1616" s="7">
        <v>1741632</v>
      </c>
      <c r="G1616" s="8">
        <f t="shared" si="48"/>
        <v>18901589</v>
      </c>
      <c r="H1616" s="9">
        <f t="shared" si="49"/>
        <v>18901589</v>
      </c>
    </row>
    <row r="1617" spans="1:8" ht="16" x14ac:dyDescent="0.2">
      <c r="A1617" s="10">
        <v>9070300</v>
      </c>
      <c r="B1617" s="5">
        <v>6203000</v>
      </c>
      <c r="C1617" s="11" t="s">
        <v>1031</v>
      </c>
      <c r="D1617" s="7">
        <v>0</v>
      </c>
      <c r="E1617" s="7">
        <v>79821532</v>
      </c>
      <c r="F1617" s="7">
        <v>1300</v>
      </c>
      <c r="G1617" s="8">
        <f t="shared" si="48"/>
        <v>79820232</v>
      </c>
      <c r="H1617" s="9">
        <f t="shared" si="49"/>
        <v>79820232</v>
      </c>
    </row>
    <row r="1618" spans="1:8" ht="16" x14ac:dyDescent="0.2">
      <c r="A1618" s="10">
        <v>9070400</v>
      </c>
      <c r="B1618" s="5">
        <v>6284000</v>
      </c>
      <c r="C1618" s="11" t="s">
        <v>1555</v>
      </c>
      <c r="D1618" s="7">
        <v>0</v>
      </c>
      <c r="E1618" s="7">
        <v>150020</v>
      </c>
      <c r="F1618" s="7">
        <v>0</v>
      </c>
      <c r="G1618" s="8">
        <f t="shared" si="48"/>
        <v>150020</v>
      </c>
      <c r="H1618" s="9">
        <f t="shared" si="49"/>
        <v>150020</v>
      </c>
    </row>
    <row r="1619" spans="1:8" ht="16" x14ac:dyDescent="0.2">
      <c r="A1619" s="10">
        <v>9070500</v>
      </c>
      <c r="B1619" s="5">
        <v>6240001</v>
      </c>
      <c r="C1619" s="11" t="s">
        <v>1556</v>
      </c>
      <c r="D1619" s="7">
        <v>0</v>
      </c>
      <c r="E1619" s="7">
        <v>507500</v>
      </c>
      <c r="F1619" s="7">
        <v>135000</v>
      </c>
      <c r="G1619" s="8">
        <f t="shared" si="48"/>
        <v>372500</v>
      </c>
      <c r="H1619" s="9">
        <f t="shared" si="49"/>
        <v>372500</v>
      </c>
    </row>
    <row r="1620" spans="1:8" ht="16" x14ac:dyDescent="0.2">
      <c r="A1620" s="10">
        <v>9070510</v>
      </c>
      <c r="B1620" s="5">
        <v>6240010</v>
      </c>
      <c r="C1620" s="11" t="s">
        <v>1557</v>
      </c>
      <c r="D1620" s="7">
        <v>0</v>
      </c>
      <c r="E1620" s="7">
        <v>0</v>
      </c>
      <c r="F1620" s="7">
        <v>0</v>
      </c>
      <c r="G1620" s="8">
        <f t="shared" si="48"/>
        <v>0</v>
      </c>
      <c r="H1620" s="9">
        <f t="shared" si="49"/>
        <v>0</v>
      </c>
    </row>
    <row r="1621" spans="1:8" ht="16" x14ac:dyDescent="0.2">
      <c r="A1621" s="10">
        <v>9070511</v>
      </c>
      <c r="B1621" s="5">
        <v>6240011</v>
      </c>
      <c r="C1621" s="11" t="s">
        <v>1558</v>
      </c>
      <c r="D1621" s="7">
        <v>0</v>
      </c>
      <c r="E1621" s="7">
        <v>0</v>
      </c>
      <c r="F1621" s="7">
        <v>0</v>
      </c>
      <c r="G1621" s="8">
        <f t="shared" si="48"/>
        <v>0</v>
      </c>
      <c r="H1621" s="9">
        <f t="shared" si="49"/>
        <v>0</v>
      </c>
    </row>
    <row r="1622" spans="1:8" ht="16" x14ac:dyDescent="0.2">
      <c r="A1622" s="10">
        <v>9070512</v>
      </c>
      <c r="B1622" s="5">
        <v>6240012</v>
      </c>
      <c r="C1622" s="11" t="s">
        <v>1559</v>
      </c>
      <c r="D1622" s="7">
        <v>0</v>
      </c>
      <c r="E1622" s="7">
        <v>0</v>
      </c>
      <c r="F1622" s="7">
        <v>0</v>
      </c>
      <c r="G1622" s="8">
        <f t="shared" si="48"/>
        <v>0</v>
      </c>
      <c r="H1622" s="9">
        <f t="shared" si="49"/>
        <v>0</v>
      </c>
    </row>
    <row r="1623" spans="1:8" ht="16" x14ac:dyDescent="0.2">
      <c r="A1623" s="10">
        <v>9070514</v>
      </c>
      <c r="B1623" s="5">
        <v>6240014</v>
      </c>
      <c r="C1623" s="11" t="s">
        <v>1560</v>
      </c>
      <c r="D1623" s="7">
        <v>0</v>
      </c>
      <c r="E1623" s="7">
        <v>0</v>
      </c>
      <c r="F1623" s="7">
        <v>0</v>
      </c>
      <c r="G1623" s="8">
        <f t="shared" si="48"/>
        <v>0</v>
      </c>
      <c r="H1623" s="9">
        <f t="shared" si="49"/>
        <v>0</v>
      </c>
    </row>
    <row r="1624" spans="1:8" ht="16" x14ac:dyDescent="0.2">
      <c r="A1624" s="10">
        <v>9070515</v>
      </c>
      <c r="B1624" s="5">
        <v>6240015</v>
      </c>
      <c r="C1624" s="11" t="s">
        <v>1561</v>
      </c>
      <c r="D1624" s="7">
        <v>0</v>
      </c>
      <c r="E1624" s="7">
        <v>0</v>
      </c>
      <c r="F1624" s="7">
        <v>0</v>
      </c>
      <c r="G1624" s="8">
        <f t="shared" si="48"/>
        <v>0</v>
      </c>
      <c r="H1624" s="9">
        <f t="shared" si="49"/>
        <v>0</v>
      </c>
    </row>
    <row r="1625" spans="1:8" ht="16" x14ac:dyDescent="0.2">
      <c r="A1625" s="10">
        <v>9070519</v>
      </c>
      <c r="B1625" s="5">
        <v>6240019</v>
      </c>
      <c r="C1625" s="11" t="s">
        <v>1562</v>
      </c>
      <c r="D1625" s="7">
        <v>0</v>
      </c>
      <c r="E1625" s="7">
        <v>1008000</v>
      </c>
      <c r="F1625" s="7">
        <v>0</v>
      </c>
      <c r="G1625" s="8">
        <f t="shared" si="48"/>
        <v>1008000</v>
      </c>
      <c r="H1625" s="9">
        <f t="shared" si="49"/>
        <v>1008000</v>
      </c>
    </row>
    <row r="1626" spans="1:8" ht="16" x14ac:dyDescent="0.2">
      <c r="A1626" s="10">
        <v>9070520</v>
      </c>
      <c r="B1626" s="5">
        <v>6240020</v>
      </c>
      <c r="C1626" s="11" t="s">
        <v>1563</v>
      </c>
      <c r="D1626" s="7">
        <v>0</v>
      </c>
      <c r="E1626" s="7">
        <v>0</v>
      </c>
      <c r="F1626" s="7">
        <v>0</v>
      </c>
      <c r="G1626" s="8">
        <f t="shared" si="48"/>
        <v>0</v>
      </c>
      <c r="H1626" s="9">
        <f t="shared" si="49"/>
        <v>0</v>
      </c>
    </row>
    <row r="1627" spans="1:8" ht="16" x14ac:dyDescent="0.2">
      <c r="A1627" s="10">
        <v>9070521</v>
      </c>
      <c r="B1627" s="5">
        <v>6240021</v>
      </c>
      <c r="C1627" s="11" t="s">
        <v>1564</v>
      </c>
      <c r="D1627" s="7">
        <v>0</v>
      </c>
      <c r="E1627" s="7">
        <v>0</v>
      </c>
      <c r="F1627" s="7">
        <v>0</v>
      </c>
      <c r="G1627" s="8">
        <f t="shared" si="48"/>
        <v>0</v>
      </c>
      <c r="H1627" s="9">
        <f t="shared" si="49"/>
        <v>0</v>
      </c>
    </row>
    <row r="1628" spans="1:8" ht="16" x14ac:dyDescent="0.2">
      <c r="A1628" s="10">
        <v>9070522</v>
      </c>
      <c r="B1628" s="5">
        <v>6240022</v>
      </c>
      <c r="C1628" s="11" t="s">
        <v>1565</v>
      </c>
      <c r="D1628" s="7">
        <v>0</v>
      </c>
      <c r="E1628" s="7">
        <v>0</v>
      </c>
      <c r="F1628" s="7">
        <v>0</v>
      </c>
      <c r="G1628" s="8">
        <f t="shared" si="48"/>
        <v>0</v>
      </c>
      <c r="H1628" s="9">
        <f t="shared" si="49"/>
        <v>0</v>
      </c>
    </row>
    <row r="1629" spans="1:8" ht="16" x14ac:dyDescent="0.2">
      <c r="A1629" s="10">
        <v>9070600</v>
      </c>
      <c r="B1629" s="5">
        <v>6241000</v>
      </c>
      <c r="C1629" s="11" t="s">
        <v>1566</v>
      </c>
      <c r="D1629" s="7">
        <v>0</v>
      </c>
      <c r="E1629" s="7">
        <v>306700</v>
      </c>
      <c r="F1629" s="7">
        <v>92700</v>
      </c>
      <c r="G1629" s="8">
        <f t="shared" si="48"/>
        <v>214000</v>
      </c>
      <c r="H1629" s="9">
        <f t="shared" si="49"/>
        <v>214000</v>
      </c>
    </row>
    <row r="1630" spans="1:8" ht="16" x14ac:dyDescent="0.2">
      <c r="A1630" s="10">
        <v>9070610</v>
      </c>
      <c r="B1630" s="5">
        <v>6241010</v>
      </c>
      <c r="C1630" s="11" t="s">
        <v>1567</v>
      </c>
      <c r="D1630" s="7">
        <v>0</v>
      </c>
      <c r="E1630" s="7">
        <v>1200</v>
      </c>
      <c r="F1630" s="7">
        <v>1200</v>
      </c>
      <c r="G1630" s="8">
        <f t="shared" si="48"/>
        <v>0</v>
      </c>
      <c r="H1630" s="9">
        <f t="shared" si="49"/>
        <v>0</v>
      </c>
    </row>
    <row r="1631" spans="1:8" ht="16" x14ac:dyDescent="0.2">
      <c r="A1631" s="10">
        <v>9070620</v>
      </c>
      <c r="B1631" s="5">
        <v>6241020</v>
      </c>
      <c r="C1631" s="11" t="s">
        <v>1568</v>
      </c>
      <c r="D1631" s="7">
        <v>0</v>
      </c>
      <c r="E1631" s="7">
        <v>20400</v>
      </c>
      <c r="F1631" s="7">
        <v>3200</v>
      </c>
      <c r="G1631" s="8">
        <f t="shared" si="48"/>
        <v>17200</v>
      </c>
      <c r="H1631" s="9">
        <f t="shared" si="49"/>
        <v>17200</v>
      </c>
    </row>
    <row r="1632" spans="1:8" ht="16" x14ac:dyDescent="0.2">
      <c r="A1632" s="10">
        <v>9070630</v>
      </c>
      <c r="B1632" s="5">
        <v>6241030</v>
      </c>
      <c r="C1632" s="11" t="s">
        <v>1569</v>
      </c>
      <c r="D1632" s="7">
        <v>0</v>
      </c>
      <c r="E1632" s="7">
        <v>14603</v>
      </c>
      <c r="F1632" s="7">
        <v>1800</v>
      </c>
      <c r="G1632" s="8">
        <f t="shared" si="48"/>
        <v>12803</v>
      </c>
      <c r="H1632" s="9">
        <f t="shared" si="49"/>
        <v>12803</v>
      </c>
    </row>
    <row r="1633" spans="1:8" ht="16" x14ac:dyDescent="0.2">
      <c r="A1633" s="10">
        <v>9070640</v>
      </c>
      <c r="B1633" s="5">
        <v>6241040</v>
      </c>
      <c r="C1633" s="11" t="s">
        <v>1570</v>
      </c>
      <c r="D1633" s="7">
        <v>0</v>
      </c>
      <c r="E1633" s="7">
        <v>6900</v>
      </c>
      <c r="F1633" s="7">
        <v>0</v>
      </c>
      <c r="G1633" s="8">
        <f t="shared" si="48"/>
        <v>6900</v>
      </c>
      <c r="H1633" s="9">
        <f t="shared" si="49"/>
        <v>6900</v>
      </c>
    </row>
    <row r="1634" spans="1:8" ht="16" x14ac:dyDescent="0.2">
      <c r="A1634" s="10">
        <v>9070650</v>
      </c>
      <c r="B1634" s="5">
        <v>6241050</v>
      </c>
      <c r="C1634" s="11" t="s">
        <v>1571</v>
      </c>
      <c r="D1634" s="7">
        <v>0</v>
      </c>
      <c r="E1634" s="7">
        <v>16400</v>
      </c>
      <c r="F1634" s="7">
        <v>900</v>
      </c>
      <c r="G1634" s="8">
        <f t="shared" si="48"/>
        <v>15500</v>
      </c>
      <c r="H1634" s="9">
        <f t="shared" si="49"/>
        <v>15500</v>
      </c>
    </row>
    <row r="1635" spans="1:8" ht="16" x14ac:dyDescent="0.2">
      <c r="A1635" s="10">
        <v>9070660</v>
      </c>
      <c r="B1635" s="5">
        <v>6241060</v>
      </c>
      <c r="C1635" s="11" t="s">
        <v>1572</v>
      </c>
      <c r="D1635" s="7">
        <v>0</v>
      </c>
      <c r="E1635" s="7">
        <v>7400</v>
      </c>
      <c r="F1635" s="7">
        <v>0</v>
      </c>
      <c r="G1635" s="8">
        <f t="shared" si="48"/>
        <v>7400</v>
      </c>
      <c r="H1635" s="9">
        <f t="shared" si="49"/>
        <v>7400</v>
      </c>
    </row>
    <row r="1636" spans="1:8" ht="16" x14ac:dyDescent="0.2">
      <c r="A1636" s="10">
        <v>9070670</v>
      </c>
      <c r="B1636" s="5">
        <v>6241070</v>
      </c>
      <c r="C1636" s="11" t="s">
        <v>1573</v>
      </c>
      <c r="D1636" s="7">
        <v>0</v>
      </c>
      <c r="E1636" s="7">
        <v>19900</v>
      </c>
      <c r="F1636" s="7">
        <v>0</v>
      </c>
      <c r="G1636" s="8">
        <f t="shared" si="48"/>
        <v>19900</v>
      </c>
      <c r="H1636" s="9">
        <f t="shared" si="49"/>
        <v>19900</v>
      </c>
    </row>
    <row r="1637" spans="1:8" ht="16" x14ac:dyDescent="0.2">
      <c r="A1637" s="10">
        <v>9070680</v>
      </c>
      <c r="B1637" s="5">
        <v>6241080</v>
      </c>
      <c r="C1637" s="11" t="s">
        <v>1574</v>
      </c>
      <c r="D1637" s="7">
        <v>0</v>
      </c>
      <c r="E1637" s="7">
        <v>4600</v>
      </c>
      <c r="F1637" s="7">
        <v>1000</v>
      </c>
      <c r="G1637" s="8">
        <f t="shared" si="48"/>
        <v>3600</v>
      </c>
      <c r="H1637" s="9">
        <f t="shared" si="49"/>
        <v>3600</v>
      </c>
    </row>
    <row r="1638" spans="1:8" ht="16" x14ac:dyDescent="0.2">
      <c r="A1638" s="10">
        <v>9070700</v>
      </c>
      <c r="B1638" s="5">
        <v>6250000</v>
      </c>
      <c r="C1638" s="11" t="s">
        <v>1575</v>
      </c>
      <c r="D1638" s="7">
        <v>0</v>
      </c>
      <c r="E1638" s="7">
        <v>0</v>
      </c>
      <c r="F1638" s="7">
        <v>0</v>
      </c>
      <c r="G1638" s="8">
        <f t="shared" si="48"/>
        <v>0</v>
      </c>
      <c r="H1638" s="9">
        <f t="shared" si="49"/>
        <v>0</v>
      </c>
    </row>
    <row r="1639" spans="1:8" ht="16" x14ac:dyDescent="0.2">
      <c r="A1639" s="10">
        <v>9070800</v>
      </c>
      <c r="B1639" s="5">
        <v>6288900</v>
      </c>
      <c r="C1639" s="11" t="s">
        <v>1576</v>
      </c>
      <c r="D1639" s="7">
        <v>0</v>
      </c>
      <c r="E1639" s="7">
        <v>696000</v>
      </c>
      <c r="F1639" s="7">
        <v>0</v>
      </c>
      <c r="G1639" s="8">
        <f t="shared" si="48"/>
        <v>696000</v>
      </c>
      <c r="H1639" s="9">
        <f t="shared" si="49"/>
        <v>696000</v>
      </c>
    </row>
    <row r="1640" spans="1:8" ht="16" x14ac:dyDescent="0.2">
      <c r="A1640" s="10">
        <v>9070810</v>
      </c>
      <c r="B1640" s="5">
        <v>6288910</v>
      </c>
      <c r="C1640" s="11" t="s">
        <v>1577</v>
      </c>
      <c r="D1640" s="7">
        <v>0</v>
      </c>
      <c r="E1640" s="7">
        <v>0</v>
      </c>
      <c r="F1640" s="7">
        <v>0</v>
      </c>
      <c r="G1640" s="8">
        <f t="shared" si="48"/>
        <v>0</v>
      </c>
      <c r="H1640" s="9">
        <f t="shared" si="49"/>
        <v>0</v>
      </c>
    </row>
    <row r="1641" spans="1:8" ht="16" x14ac:dyDescent="0.2">
      <c r="A1641" s="10">
        <v>9070820</v>
      </c>
      <c r="B1641" s="5">
        <v>6288920</v>
      </c>
      <c r="C1641" s="11" t="s">
        <v>1578</v>
      </c>
      <c r="D1641" s="7">
        <v>0</v>
      </c>
      <c r="E1641" s="7">
        <v>502800</v>
      </c>
      <c r="F1641" s="7">
        <v>0</v>
      </c>
      <c r="G1641" s="8">
        <f t="shared" si="48"/>
        <v>502800</v>
      </c>
      <c r="H1641" s="9">
        <f t="shared" si="49"/>
        <v>502800</v>
      </c>
    </row>
    <row r="1642" spans="1:8" ht="16" x14ac:dyDescent="0.2">
      <c r="A1642" s="10">
        <v>9070830</v>
      </c>
      <c r="B1642" s="5">
        <v>6288930</v>
      </c>
      <c r="C1642" s="11" t="s">
        <v>1579</v>
      </c>
      <c r="D1642" s="7">
        <v>0</v>
      </c>
      <c r="E1642" s="7">
        <v>0</v>
      </c>
      <c r="F1642" s="7">
        <v>0</v>
      </c>
      <c r="G1642" s="8">
        <f t="shared" si="48"/>
        <v>0</v>
      </c>
      <c r="H1642" s="9">
        <f t="shared" si="49"/>
        <v>0</v>
      </c>
    </row>
    <row r="1643" spans="1:8" ht="16" x14ac:dyDescent="0.2">
      <c r="A1643" s="10">
        <v>9070840</v>
      </c>
      <c r="B1643" s="5">
        <v>6288940</v>
      </c>
      <c r="C1643" s="11" t="s">
        <v>1580</v>
      </c>
      <c r="D1643" s="7">
        <v>0</v>
      </c>
      <c r="E1643" s="7">
        <v>0</v>
      </c>
      <c r="F1643" s="7">
        <v>0</v>
      </c>
      <c r="G1643" s="8">
        <f t="shared" si="48"/>
        <v>0</v>
      </c>
      <c r="H1643" s="9">
        <f t="shared" si="49"/>
        <v>0</v>
      </c>
    </row>
    <row r="1644" spans="1:8" ht="16" x14ac:dyDescent="0.2">
      <c r="A1644" s="10">
        <v>9070850</v>
      </c>
      <c r="B1644" s="5">
        <v>6288950</v>
      </c>
      <c r="C1644" s="11" t="s">
        <v>1581</v>
      </c>
      <c r="D1644" s="7">
        <v>0</v>
      </c>
      <c r="E1644" s="7">
        <v>0</v>
      </c>
      <c r="F1644" s="7">
        <v>0</v>
      </c>
      <c r="G1644" s="8">
        <f t="shared" si="48"/>
        <v>0</v>
      </c>
      <c r="H1644" s="9">
        <f t="shared" si="49"/>
        <v>0</v>
      </c>
    </row>
    <row r="1645" spans="1:8" ht="16" x14ac:dyDescent="0.2">
      <c r="A1645" s="10">
        <v>9070860</v>
      </c>
      <c r="B1645" s="5">
        <v>6288960</v>
      </c>
      <c r="C1645" s="11" t="s">
        <v>1582</v>
      </c>
      <c r="D1645" s="7">
        <v>0</v>
      </c>
      <c r="E1645" s="7">
        <v>0</v>
      </c>
      <c r="F1645" s="7">
        <v>0</v>
      </c>
      <c r="G1645" s="8">
        <f t="shared" si="48"/>
        <v>0</v>
      </c>
      <c r="H1645" s="9">
        <f t="shared" si="49"/>
        <v>0</v>
      </c>
    </row>
    <row r="1646" spans="1:8" ht="16" x14ac:dyDescent="0.2">
      <c r="A1646" s="10">
        <v>9070870</v>
      </c>
      <c r="B1646" s="5">
        <v>6288970</v>
      </c>
      <c r="C1646" s="11" t="s">
        <v>1583</v>
      </c>
      <c r="D1646" s="7">
        <v>0</v>
      </c>
      <c r="E1646" s="7">
        <v>520800</v>
      </c>
      <c r="F1646" s="7">
        <v>0</v>
      </c>
      <c r="G1646" s="8">
        <f t="shared" si="48"/>
        <v>520800</v>
      </c>
      <c r="H1646" s="9">
        <f t="shared" si="49"/>
        <v>520800</v>
      </c>
    </row>
    <row r="1647" spans="1:8" ht="16" x14ac:dyDescent="0.2">
      <c r="A1647" s="10">
        <v>9070880</v>
      </c>
      <c r="B1647" s="5">
        <v>6288980</v>
      </c>
      <c r="C1647" s="11" t="s">
        <v>1584</v>
      </c>
      <c r="D1647" s="7">
        <v>0</v>
      </c>
      <c r="E1647" s="7">
        <v>509700</v>
      </c>
      <c r="F1647" s="7">
        <v>0</v>
      </c>
      <c r="G1647" s="8">
        <f t="shared" si="48"/>
        <v>509700</v>
      </c>
      <c r="H1647" s="9">
        <f t="shared" si="49"/>
        <v>509700</v>
      </c>
    </row>
    <row r="1648" spans="1:8" ht="16" x14ac:dyDescent="0.2">
      <c r="A1648" s="10">
        <v>9070890</v>
      </c>
      <c r="B1648" s="5">
        <v>6288990</v>
      </c>
      <c r="C1648" s="11" t="s">
        <v>1585</v>
      </c>
      <c r="D1648" s="7">
        <v>0</v>
      </c>
      <c r="E1648" s="7">
        <v>1081500</v>
      </c>
      <c r="F1648" s="7">
        <v>0</v>
      </c>
      <c r="G1648" s="8">
        <f t="shared" si="48"/>
        <v>1081500</v>
      </c>
      <c r="H1648" s="9">
        <f t="shared" si="49"/>
        <v>1081500</v>
      </c>
    </row>
    <row r="1649" spans="1:8" ht="16" x14ac:dyDescent="0.2">
      <c r="A1649" s="10">
        <v>9070900</v>
      </c>
      <c r="B1649" s="5">
        <v>6289000</v>
      </c>
      <c r="C1649" s="11" t="s">
        <v>1586</v>
      </c>
      <c r="D1649" s="7">
        <v>0</v>
      </c>
      <c r="E1649" s="7">
        <v>1302500</v>
      </c>
      <c r="F1649" s="7">
        <v>0</v>
      </c>
      <c r="G1649" s="8">
        <f t="shared" si="48"/>
        <v>1302500</v>
      </c>
      <c r="H1649" s="9">
        <f t="shared" si="49"/>
        <v>1302500</v>
      </c>
    </row>
    <row r="1650" spans="1:8" ht="16" x14ac:dyDescent="0.2">
      <c r="A1650" s="10">
        <v>9080000</v>
      </c>
      <c r="B1650" s="5">
        <v>6130200</v>
      </c>
      <c r="C1650" s="11" t="s">
        <v>1587</v>
      </c>
      <c r="D1650" s="7">
        <v>0</v>
      </c>
      <c r="E1650" s="7">
        <v>37456617</v>
      </c>
      <c r="F1650" s="7">
        <v>0</v>
      </c>
      <c r="G1650" s="8">
        <f t="shared" si="48"/>
        <v>37456617</v>
      </c>
      <c r="H1650" s="9">
        <f t="shared" si="49"/>
        <v>37456617</v>
      </c>
    </row>
    <row r="1651" spans="1:8" ht="16" x14ac:dyDescent="0.2">
      <c r="A1651" s="10">
        <v>9080100</v>
      </c>
      <c r="B1651" s="5">
        <v>6130100</v>
      </c>
      <c r="C1651" s="11" t="s">
        <v>1588</v>
      </c>
      <c r="D1651" s="7">
        <v>0</v>
      </c>
      <c r="E1651" s="7">
        <v>109807617</v>
      </c>
      <c r="F1651" s="7">
        <v>0</v>
      </c>
      <c r="G1651" s="8">
        <f t="shared" si="48"/>
        <v>109807617</v>
      </c>
      <c r="H1651" s="9">
        <f t="shared" si="49"/>
        <v>109807617</v>
      </c>
    </row>
    <row r="1652" spans="1:8" ht="16" x14ac:dyDescent="0.2">
      <c r="A1652" s="10">
        <v>9080200</v>
      </c>
      <c r="B1652" s="5">
        <v>6130210</v>
      </c>
      <c r="C1652" s="11" t="s">
        <v>1589</v>
      </c>
      <c r="D1652" s="7">
        <v>0</v>
      </c>
      <c r="E1652" s="7">
        <v>15367793</v>
      </c>
      <c r="F1652" s="7">
        <v>0</v>
      </c>
      <c r="G1652" s="8">
        <f t="shared" si="48"/>
        <v>15367793</v>
      </c>
      <c r="H1652" s="9">
        <f t="shared" si="49"/>
        <v>15367793</v>
      </c>
    </row>
    <row r="1653" spans="1:8" ht="16" x14ac:dyDescent="0.2">
      <c r="A1653" s="10">
        <v>9080300</v>
      </c>
      <c r="B1653" s="5">
        <v>6130300</v>
      </c>
      <c r="C1653" s="11" t="s">
        <v>1590</v>
      </c>
      <c r="D1653" s="7">
        <v>0</v>
      </c>
      <c r="E1653" s="7">
        <v>58462400</v>
      </c>
      <c r="F1653" s="7">
        <v>0</v>
      </c>
      <c r="G1653" s="8">
        <f t="shared" si="48"/>
        <v>58462400</v>
      </c>
      <c r="H1653" s="9">
        <f t="shared" si="49"/>
        <v>58462400</v>
      </c>
    </row>
    <row r="1654" spans="1:8" ht="16" x14ac:dyDescent="0.2">
      <c r="A1654" s="10">
        <v>9090000</v>
      </c>
      <c r="B1654" s="5">
        <v>6170000</v>
      </c>
      <c r="C1654" s="11" t="s">
        <v>1591</v>
      </c>
      <c r="D1654" s="7">
        <v>0</v>
      </c>
      <c r="E1654" s="7">
        <v>120167762</v>
      </c>
      <c r="F1654" s="7">
        <v>0</v>
      </c>
      <c r="G1654" s="8">
        <f t="shared" ref="G1654:G1717" si="50">E1654-F1654</f>
        <v>120167762</v>
      </c>
      <c r="H1654" s="9">
        <f t="shared" ref="H1654:H1717" si="51">D1654+G1654</f>
        <v>120167762</v>
      </c>
    </row>
    <row r="1655" spans="1:8" ht="16" x14ac:dyDescent="0.2">
      <c r="A1655" s="10">
        <v>9090100</v>
      </c>
      <c r="B1655" s="5">
        <v>0</v>
      </c>
      <c r="C1655" s="11" t="s">
        <v>1592</v>
      </c>
      <c r="D1655" s="7">
        <v>0</v>
      </c>
      <c r="E1655" s="7">
        <v>0</v>
      </c>
      <c r="F1655" s="7">
        <v>0</v>
      </c>
      <c r="G1655" s="8">
        <f t="shared" si="50"/>
        <v>0</v>
      </c>
      <c r="H1655" s="9">
        <f t="shared" si="51"/>
        <v>0</v>
      </c>
    </row>
    <row r="1656" spans="1:8" ht="16" x14ac:dyDescent="0.2">
      <c r="A1656" s="10">
        <v>9091000</v>
      </c>
      <c r="B1656" s="5">
        <v>6170010</v>
      </c>
      <c r="C1656" s="11" t="s">
        <v>1593</v>
      </c>
      <c r="D1656" s="7">
        <v>0</v>
      </c>
      <c r="E1656" s="7">
        <v>0</v>
      </c>
      <c r="F1656" s="7">
        <v>0</v>
      </c>
      <c r="G1656" s="8">
        <f t="shared" si="50"/>
        <v>0</v>
      </c>
      <c r="H1656" s="9">
        <f t="shared" si="51"/>
        <v>0</v>
      </c>
    </row>
    <row r="1657" spans="1:8" ht="16" x14ac:dyDescent="0.2">
      <c r="A1657" s="10">
        <v>9092000</v>
      </c>
      <c r="B1657" s="5">
        <v>0</v>
      </c>
      <c r="C1657" s="11" t="s">
        <v>1594</v>
      </c>
      <c r="D1657" s="7">
        <v>0</v>
      </c>
      <c r="E1657" s="7">
        <v>0</v>
      </c>
      <c r="F1657" s="7">
        <v>0</v>
      </c>
      <c r="G1657" s="8">
        <f t="shared" si="50"/>
        <v>0</v>
      </c>
      <c r="H1657" s="9">
        <f t="shared" si="51"/>
        <v>0</v>
      </c>
    </row>
    <row r="1658" spans="1:8" ht="16" x14ac:dyDescent="0.2">
      <c r="A1658" s="10">
        <v>9100000</v>
      </c>
      <c r="B1658" s="5">
        <v>6270000</v>
      </c>
      <c r="C1658" s="11" t="s">
        <v>1595</v>
      </c>
      <c r="D1658" s="7">
        <v>0</v>
      </c>
      <c r="E1658" s="7">
        <v>97877841</v>
      </c>
      <c r="F1658" s="7">
        <v>0</v>
      </c>
      <c r="G1658" s="8">
        <f t="shared" si="50"/>
        <v>97877841</v>
      </c>
      <c r="H1658" s="9">
        <f t="shared" si="51"/>
        <v>97877841</v>
      </c>
    </row>
    <row r="1659" spans="1:8" ht="16" x14ac:dyDescent="0.2">
      <c r="A1659" s="10">
        <v>9101000</v>
      </c>
      <c r="B1659" s="5">
        <v>6100400</v>
      </c>
      <c r="C1659" s="11" t="s">
        <v>1596</v>
      </c>
      <c r="D1659" s="7">
        <v>0</v>
      </c>
      <c r="E1659" s="7">
        <v>0</v>
      </c>
      <c r="F1659" s="7">
        <v>0</v>
      </c>
      <c r="G1659" s="8">
        <f t="shared" si="50"/>
        <v>0</v>
      </c>
      <c r="H1659" s="9">
        <f t="shared" si="51"/>
        <v>0</v>
      </c>
    </row>
    <row r="1660" spans="1:8" ht="16" x14ac:dyDescent="0.2">
      <c r="A1660" s="10">
        <v>9101100</v>
      </c>
      <c r="B1660" s="5">
        <v>0</v>
      </c>
      <c r="C1660" s="11" t="s">
        <v>1597</v>
      </c>
      <c r="D1660" s="7">
        <v>0</v>
      </c>
      <c r="E1660" s="7">
        <v>0</v>
      </c>
      <c r="F1660" s="7">
        <v>0</v>
      </c>
      <c r="G1660" s="8">
        <f t="shared" si="50"/>
        <v>0</v>
      </c>
      <c r="H1660" s="9">
        <f t="shared" si="51"/>
        <v>0</v>
      </c>
    </row>
    <row r="1661" spans="1:8" ht="16" x14ac:dyDescent="0.2">
      <c r="A1661" s="10">
        <v>9110000</v>
      </c>
      <c r="B1661" s="5">
        <v>6612000</v>
      </c>
      <c r="C1661" s="11" t="s">
        <v>1598</v>
      </c>
      <c r="D1661" s="7">
        <v>0</v>
      </c>
      <c r="E1661" s="7">
        <v>0</v>
      </c>
      <c r="F1661" s="7">
        <v>0</v>
      </c>
      <c r="G1661" s="8">
        <f t="shared" si="50"/>
        <v>0</v>
      </c>
      <c r="H1661" s="9">
        <f t="shared" si="51"/>
        <v>0</v>
      </c>
    </row>
    <row r="1662" spans="1:8" ht="16" x14ac:dyDescent="0.2">
      <c r="A1662" s="10">
        <v>9120000</v>
      </c>
      <c r="B1662" s="5">
        <v>6414000</v>
      </c>
      <c r="C1662" s="11" t="s">
        <v>1599</v>
      </c>
      <c r="D1662" s="7">
        <v>0</v>
      </c>
      <c r="E1662" s="7">
        <v>13347258</v>
      </c>
      <c r="F1662" s="7">
        <v>348200</v>
      </c>
      <c r="G1662" s="8">
        <f t="shared" si="50"/>
        <v>12999058</v>
      </c>
      <c r="H1662" s="9">
        <f t="shared" si="51"/>
        <v>12999058</v>
      </c>
    </row>
    <row r="1663" spans="1:8" ht="16" x14ac:dyDescent="0.2">
      <c r="A1663" s="10">
        <v>9120001</v>
      </c>
      <c r="B1663" s="5">
        <v>6414001</v>
      </c>
      <c r="C1663" s="11" t="s">
        <v>1600</v>
      </c>
      <c r="D1663" s="7">
        <v>0</v>
      </c>
      <c r="E1663" s="7">
        <v>6010000</v>
      </c>
      <c r="F1663" s="7">
        <v>20000</v>
      </c>
      <c r="G1663" s="8">
        <f t="shared" si="50"/>
        <v>5990000</v>
      </c>
      <c r="H1663" s="9">
        <f t="shared" si="51"/>
        <v>5990000</v>
      </c>
    </row>
    <row r="1664" spans="1:8" ht="16" x14ac:dyDescent="0.2">
      <c r="A1664" s="10">
        <v>9120002</v>
      </c>
      <c r="B1664" s="5">
        <v>6414002</v>
      </c>
      <c r="C1664" s="11" t="s">
        <v>1601</v>
      </c>
      <c r="D1664" s="7">
        <v>0</v>
      </c>
      <c r="E1664" s="7">
        <v>30000</v>
      </c>
      <c r="F1664" s="7">
        <v>0</v>
      </c>
      <c r="G1664" s="8">
        <f t="shared" si="50"/>
        <v>30000</v>
      </c>
      <c r="H1664" s="9">
        <f t="shared" si="51"/>
        <v>30000</v>
      </c>
    </row>
    <row r="1665" spans="1:8" ht="16" x14ac:dyDescent="0.2">
      <c r="A1665" s="10">
        <v>9120020</v>
      </c>
      <c r="B1665" s="5">
        <v>6414020</v>
      </c>
      <c r="C1665" s="11" t="s">
        <v>1602</v>
      </c>
      <c r="D1665" s="7">
        <v>0</v>
      </c>
      <c r="E1665" s="7">
        <v>11858451</v>
      </c>
      <c r="F1665" s="7">
        <v>0</v>
      </c>
      <c r="G1665" s="8">
        <f t="shared" si="50"/>
        <v>11858451</v>
      </c>
      <c r="H1665" s="9">
        <f t="shared" si="51"/>
        <v>11858451</v>
      </c>
    </row>
    <row r="1666" spans="1:8" ht="16" x14ac:dyDescent="0.2">
      <c r="A1666" s="10">
        <v>9120021</v>
      </c>
      <c r="B1666" s="5">
        <v>6414021</v>
      </c>
      <c r="C1666" s="11" t="s">
        <v>1603</v>
      </c>
      <c r="D1666" s="7">
        <v>0</v>
      </c>
      <c r="E1666" s="7">
        <v>0</v>
      </c>
      <c r="F1666" s="7">
        <v>0</v>
      </c>
      <c r="G1666" s="8">
        <f t="shared" si="50"/>
        <v>0</v>
      </c>
      <c r="H1666" s="9">
        <f t="shared" si="51"/>
        <v>0</v>
      </c>
    </row>
    <row r="1667" spans="1:8" ht="16" x14ac:dyDescent="0.2">
      <c r="A1667" s="10">
        <v>9120100</v>
      </c>
      <c r="B1667" s="5">
        <v>6414100</v>
      </c>
      <c r="C1667" s="11" t="s">
        <v>1604</v>
      </c>
      <c r="D1667" s="7">
        <v>0</v>
      </c>
      <c r="E1667" s="7">
        <v>2013710</v>
      </c>
      <c r="F1667" s="7">
        <v>65000</v>
      </c>
      <c r="G1667" s="8">
        <f t="shared" si="50"/>
        <v>1948710</v>
      </c>
      <c r="H1667" s="9">
        <f t="shared" si="51"/>
        <v>1948710</v>
      </c>
    </row>
    <row r="1668" spans="1:8" ht="16" x14ac:dyDescent="0.2">
      <c r="A1668" s="10">
        <v>9120200</v>
      </c>
      <c r="B1668" s="5">
        <v>6414200</v>
      </c>
      <c r="C1668" s="11" t="s">
        <v>1605</v>
      </c>
      <c r="D1668" s="7">
        <v>0</v>
      </c>
      <c r="E1668" s="7">
        <v>141800</v>
      </c>
      <c r="F1668" s="7">
        <v>0</v>
      </c>
      <c r="G1668" s="8">
        <f t="shared" si="50"/>
        <v>141800</v>
      </c>
      <c r="H1668" s="9">
        <f t="shared" si="51"/>
        <v>141800</v>
      </c>
    </row>
    <row r="1669" spans="1:8" ht="16" x14ac:dyDescent="0.2">
      <c r="A1669" s="10">
        <v>9120300</v>
      </c>
      <c r="B1669" s="5">
        <v>6414300</v>
      </c>
      <c r="C1669" s="11" t="s">
        <v>1606</v>
      </c>
      <c r="D1669" s="7">
        <v>0</v>
      </c>
      <c r="E1669" s="7">
        <v>24000</v>
      </c>
      <c r="F1669" s="7">
        <v>1500</v>
      </c>
      <c r="G1669" s="8">
        <f t="shared" si="50"/>
        <v>22500</v>
      </c>
      <c r="H1669" s="9">
        <f t="shared" si="51"/>
        <v>22500</v>
      </c>
    </row>
    <row r="1670" spans="1:8" ht="16" x14ac:dyDescent="0.2">
      <c r="A1670" s="10">
        <v>9120400</v>
      </c>
      <c r="B1670" s="5">
        <v>6414401</v>
      </c>
      <c r="C1670" s="11" t="s">
        <v>1607</v>
      </c>
      <c r="D1670" s="7">
        <v>0</v>
      </c>
      <c r="E1670" s="7">
        <v>607000</v>
      </c>
      <c r="F1670" s="7">
        <v>64000</v>
      </c>
      <c r="G1670" s="8">
        <f t="shared" si="50"/>
        <v>543000</v>
      </c>
      <c r="H1670" s="9">
        <f t="shared" si="51"/>
        <v>543000</v>
      </c>
    </row>
    <row r="1671" spans="1:8" ht="16" x14ac:dyDescent="0.2">
      <c r="A1671" s="10">
        <v>9120500</v>
      </c>
      <c r="B1671" s="5">
        <v>6414501</v>
      </c>
      <c r="C1671" s="11" t="s">
        <v>1608</v>
      </c>
      <c r="D1671" s="7">
        <v>0</v>
      </c>
      <c r="E1671" s="7">
        <v>51600</v>
      </c>
      <c r="F1671" s="7">
        <v>0</v>
      </c>
      <c r="G1671" s="8">
        <f t="shared" si="50"/>
        <v>51600</v>
      </c>
      <c r="H1671" s="9">
        <f t="shared" si="51"/>
        <v>51600</v>
      </c>
    </row>
    <row r="1672" spans="1:8" ht="16" x14ac:dyDescent="0.2">
      <c r="A1672" s="10">
        <v>9120600</v>
      </c>
      <c r="B1672" s="5">
        <v>6410600</v>
      </c>
      <c r="C1672" s="11" t="s">
        <v>1609</v>
      </c>
      <c r="D1672" s="7">
        <v>0</v>
      </c>
      <c r="E1672" s="7">
        <v>990900</v>
      </c>
      <c r="F1672" s="7">
        <v>0</v>
      </c>
      <c r="G1672" s="8">
        <f t="shared" si="50"/>
        <v>990900</v>
      </c>
      <c r="H1672" s="9">
        <f t="shared" si="51"/>
        <v>990900</v>
      </c>
    </row>
    <row r="1673" spans="1:8" ht="16" x14ac:dyDescent="0.2">
      <c r="A1673" s="10">
        <v>9120700</v>
      </c>
      <c r="B1673" s="5">
        <v>6414700</v>
      </c>
      <c r="C1673" s="11" t="s">
        <v>1610</v>
      </c>
      <c r="D1673" s="7">
        <v>0</v>
      </c>
      <c r="E1673" s="7">
        <v>1374900</v>
      </c>
      <c r="F1673" s="7">
        <v>0</v>
      </c>
      <c r="G1673" s="8">
        <f t="shared" si="50"/>
        <v>1374900</v>
      </c>
      <c r="H1673" s="9">
        <f t="shared" si="51"/>
        <v>1374900</v>
      </c>
    </row>
    <row r="1674" spans="1:8" ht="16" x14ac:dyDescent="0.2">
      <c r="A1674" s="10">
        <v>9120800</v>
      </c>
      <c r="B1674" s="5">
        <v>6414800</v>
      </c>
      <c r="C1674" s="11" t="s">
        <v>1611</v>
      </c>
      <c r="D1674" s="7">
        <v>0</v>
      </c>
      <c r="E1674" s="7">
        <v>1610510</v>
      </c>
      <c r="F1674" s="7">
        <v>158000</v>
      </c>
      <c r="G1674" s="8">
        <f t="shared" si="50"/>
        <v>1452510</v>
      </c>
      <c r="H1674" s="9">
        <f t="shared" si="51"/>
        <v>1452510</v>
      </c>
    </row>
    <row r="1675" spans="1:8" ht="16" x14ac:dyDescent="0.2">
      <c r="A1675" s="10">
        <v>9120810</v>
      </c>
      <c r="B1675" s="5">
        <v>6414810</v>
      </c>
      <c r="C1675" s="11" t="s">
        <v>1612</v>
      </c>
      <c r="D1675" s="7">
        <v>0</v>
      </c>
      <c r="E1675" s="7">
        <v>358800</v>
      </c>
      <c r="F1675" s="7">
        <v>40400</v>
      </c>
      <c r="G1675" s="8">
        <f t="shared" si="50"/>
        <v>318400</v>
      </c>
      <c r="H1675" s="9">
        <f t="shared" si="51"/>
        <v>318400</v>
      </c>
    </row>
    <row r="1676" spans="1:8" ht="16" x14ac:dyDescent="0.2">
      <c r="A1676" s="10">
        <v>9120820</v>
      </c>
      <c r="B1676" s="5">
        <v>6414820</v>
      </c>
      <c r="C1676" s="11" t="s">
        <v>1613</v>
      </c>
      <c r="D1676" s="7">
        <v>0</v>
      </c>
      <c r="E1676" s="7">
        <v>0</v>
      </c>
      <c r="F1676" s="7">
        <v>0</v>
      </c>
      <c r="G1676" s="8">
        <f t="shared" si="50"/>
        <v>0</v>
      </c>
      <c r="H1676" s="9">
        <f t="shared" si="51"/>
        <v>0</v>
      </c>
    </row>
    <row r="1677" spans="1:8" ht="16" x14ac:dyDescent="0.2">
      <c r="A1677" s="10">
        <v>9120830</v>
      </c>
      <c r="B1677" s="5">
        <v>6414830</v>
      </c>
      <c r="C1677" s="11" t="s">
        <v>1614</v>
      </c>
      <c r="D1677" s="7">
        <v>0</v>
      </c>
      <c r="E1677" s="7">
        <v>65000</v>
      </c>
      <c r="F1677" s="7">
        <v>0</v>
      </c>
      <c r="G1677" s="8">
        <f t="shared" si="50"/>
        <v>65000</v>
      </c>
      <c r="H1677" s="9">
        <f t="shared" si="51"/>
        <v>65000</v>
      </c>
    </row>
    <row r="1678" spans="1:8" ht="16" x14ac:dyDescent="0.2">
      <c r="A1678" s="10">
        <v>9120840</v>
      </c>
      <c r="B1678" s="5">
        <v>6414840</v>
      </c>
      <c r="C1678" s="11" t="s">
        <v>1615</v>
      </c>
      <c r="D1678" s="7">
        <v>0</v>
      </c>
      <c r="E1678" s="7">
        <v>79200</v>
      </c>
      <c r="F1678" s="7">
        <v>0</v>
      </c>
      <c r="G1678" s="8">
        <f t="shared" si="50"/>
        <v>79200</v>
      </c>
      <c r="H1678" s="9">
        <f t="shared" si="51"/>
        <v>79200</v>
      </c>
    </row>
    <row r="1679" spans="1:8" ht="16" x14ac:dyDescent="0.2">
      <c r="A1679" s="10">
        <v>9121000</v>
      </c>
      <c r="B1679" s="5">
        <v>6414400</v>
      </c>
      <c r="C1679" s="11" t="s">
        <v>1616</v>
      </c>
      <c r="D1679" s="7">
        <v>0</v>
      </c>
      <c r="E1679" s="7">
        <v>3384600</v>
      </c>
      <c r="F1679" s="7">
        <v>0</v>
      </c>
      <c r="G1679" s="8">
        <f t="shared" si="50"/>
        <v>3384600</v>
      </c>
      <c r="H1679" s="9">
        <f t="shared" si="51"/>
        <v>3384600</v>
      </c>
    </row>
    <row r="1680" spans="1:8" ht="16" x14ac:dyDescent="0.2">
      <c r="A1680" s="10">
        <v>9121010</v>
      </c>
      <c r="B1680" s="5">
        <v>6414500</v>
      </c>
      <c r="C1680" s="11" t="s">
        <v>1616</v>
      </c>
      <c r="D1680" s="7">
        <v>0</v>
      </c>
      <c r="E1680" s="7">
        <v>20879302</v>
      </c>
      <c r="F1680" s="7">
        <v>3331568</v>
      </c>
      <c r="G1680" s="8">
        <f t="shared" si="50"/>
        <v>17547734</v>
      </c>
      <c r="H1680" s="9">
        <f t="shared" si="51"/>
        <v>17547734</v>
      </c>
    </row>
    <row r="1681" spans="1:8" ht="16" x14ac:dyDescent="0.2">
      <c r="A1681" s="10">
        <v>9121011</v>
      </c>
      <c r="B1681" s="5">
        <v>6411011</v>
      </c>
      <c r="C1681" s="11" t="s">
        <v>1617</v>
      </c>
      <c r="D1681" s="7">
        <v>0</v>
      </c>
      <c r="E1681" s="7">
        <v>9085140</v>
      </c>
      <c r="F1681" s="7">
        <v>0</v>
      </c>
      <c r="G1681" s="8">
        <f t="shared" si="50"/>
        <v>9085140</v>
      </c>
      <c r="H1681" s="9">
        <f t="shared" si="51"/>
        <v>9085140</v>
      </c>
    </row>
    <row r="1682" spans="1:8" ht="16" x14ac:dyDescent="0.2">
      <c r="A1682" s="10">
        <v>9121020</v>
      </c>
      <c r="B1682" s="5">
        <v>6414520</v>
      </c>
      <c r="C1682" s="11" t="s">
        <v>1618</v>
      </c>
      <c r="D1682" s="7">
        <v>0</v>
      </c>
      <c r="E1682" s="7">
        <v>93386895</v>
      </c>
      <c r="F1682" s="7">
        <v>4166666</v>
      </c>
      <c r="G1682" s="8">
        <f t="shared" si="50"/>
        <v>89220229</v>
      </c>
      <c r="H1682" s="9">
        <f t="shared" si="51"/>
        <v>89220229</v>
      </c>
    </row>
    <row r="1683" spans="1:8" ht="16" x14ac:dyDescent="0.2">
      <c r="A1683" s="10">
        <v>9121021</v>
      </c>
      <c r="B1683" s="5">
        <v>6414521</v>
      </c>
      <c r="C1683" s="11" t="s">
        <v>1619</v>
      </c>
      <c r="D1683" s="7">
        <v>0</v>
      </c>
      <c r="E1683" s="7">
        <v>259000</v>
      </c>
      <c r="F1683" s="7">
        <v>0</v>
      </c>
      <c r="G1683" s="8">
        <f t="shared" si="50"/>
        <v>259000</v>
      </c>
      <c r="H1683" s="9">
        <f t="shared" si="51"/>
        <v>259000</v>
      </c>
    </row>
    <row r="1684" spans="1:8" ht="16" x14ac:dyDescent="0.2">
      <c r="A1684" s="10">
        <v>9121100</v>
      </c>
      <c r="B1684" s="5">
        <v>6613000</v>
      </c>
      <c r="C1684" s="11" t="s">
        <v>1620</v>
      </c>
      <c r="D1684" s="7">
        <v>0</v>
      </c>
      <c r="E1684" s="7">
        <v>33433965</v>
      </c>
      <c r="F1684" s="7">
        <v>11000000</v>
      </c>
      <c r="G1684" s="8">
        <f t="shared" si="50"/>
        <v>22433965</v>
      </c>
      <c r="H1684" s="9">
        <f t="shared" si="51"/>
        <v>22433965</v>
      </c>
    </row>
    <row r="1685" spans="1:8" ht="16" x14ac:dyDescent="0.2">
      <c r="A1685" s="10">
        <v>9121120</v>
      </c>
      <c r="B1685" s="5">
        <v>6613020</v>
      </c>
      <c r="C1685" s="11" t="s">
        <v>1621</v>
      </c>
      <c r="D1685" s="7">
        <v>0</v>
      </c>
      <c r="E1685" s="7">
        <v>36965251</v>
      </c>
      <c r="F1685" s="7">
        <v>18333334</v>
      </c>
      <c r="G1685" s="8">
        <f t="shared" si="50"/>
        <v>18631917</v>
      </c>
      <c r="H1685" s="9">
        <f t="shared" si="51"/>
        <v>18631917</v>
      </c>
    </row>
    <row r="1686" spans="1:8" ht="16" x14ac:dyDescent="0.2">
      <c r="A1686" s="10">
        <v>9122000</v>
      </c>
      <c r="B1686" s="5">
        <v>6414001</v>
      </c>
      <c r="C1686" s="11" t="s">
        <v>1600</v>
      </c>
      <c r="D1686" s="7">
        <v>0</v>
      </c>
      <c r="E1686" s="7">
        <v>0</v>
      </c>
      <c r="F1686" s="7">
        <v>0</v>
      </c>
      <c r="G1686" s="8">
        <f t="shared" si="50"/>
        <v>0</v>
      </c>
      <c r="H1686" s="9">
        <f t="shared" si="51"/>
        <v>0</v>
      </c>
    </row>
    <row r="1687" spans="1:8" ht="16" x14ac:dyDescent="0.2">
      <c r="A1687" s="10">
        <v>9130000</v>
      </c>
      <c r="B1687" s="5">
        <v>6316601</v>
      </c>
      <c r="C1687" s="11" t="s">
        <v>1622</v>
      </c>
      <c r="D1687" s="7">
        <v>0</v>
      </c>
      <c r="E1687" s="7">
        <v>25173533</v>
      </c>
      <c r="F1687" s="7">
        <v>3888468</v>
      </c>
      <c r="G1687" s="8">
        <f t="shared" si="50"/>
        <v>21285065</v>
      </c>
      <c r="H1687" s="9">
        <f t="shared" si="51"/>
        <v>21285065</v>
      </c>
    </row>
    <row r="1688" spans="1:8" ht="16" x14ac:dyDescent="0.2">
      <c r="A1688" s="10">
        <v>9130010</v>
      </c>
      <c r="B1688" s="5">
        <v>6316600</v>
      </c>
      <c r="C1688" s="11" t="s">
        <v>1623</v>
      </c>
      <c r="D1688" s="7">
        <v>0</v>
      </c>
      <c r="E1688" s="7">
        <v>215800</v>
      </c>
      <c r="F1688" s="7">
        <v>200800</v>
      </c>
      <c r="G1688" s="8">
        <f t="shared" si="50"/>
        <v>15000</v>
      </c>
      <c r="H1688" s="9">
        <f t="shared" si="51"/>
        <v>15000</v>
      </c>
    </row>
    <row r="1689" spans="1:8" ht="16" x14ac:dyDescent="0.2">
      <c r="A1689" s="10">
        <v>9130020</v>
      </c>
      <c r="B1689" s="5">
        <v>6316620</v>
      </c>
      <c r="C1689" s="11" t="s">
        <v>1624</v>
      </c>
      <c r="D1689" s="7">
        <v>0</v>
      </c>
      <c r="E1689" s="7">
        <v>5446043</v>
      </c>
      <c r="F1689" s="7">
        <v>598375</v>
      </c>
      <c r="G1689" s="8">
        <f t="shared" si="50"/>
        <v>4847668</v>
      </c>
      <c r="H1689" s="9">
        <f t="shared" si="51"/>
        <v>4847668</v>
      </c>
    </row>
    <row r="1690" spans="1:8" ht="16" x14ac:dyDescent="0.2">
      <c r="A1690" s="10">
        <v>9130100</v>
      </c>
      <c r="B1690" s="5">
        <v>6316610</v>
      </c>
      <c r="C1690" s="11" t="s">
        <v>1625</v>
      </c>
      <c r="D1690" s="7">
        <v>0</v>
      </c>
      <c r="E1690" s="7">
        <v>236000</v>
      </c>
      <c r="F1690" s="7">
        <v>0</v>
      </c>
      <c r="G1690" s="8">
        <f t="shared" si="50"/>
        <v>236000</v>
      </c>
      <c r="H1690" s="9">
        <f t="shared" si="51"/>
        <v>236000</v>
      </c>
    </row>
    <row r="1691" spans="1:8" ht="16" x14ac:dyDescent="0.2">
      <c r="A1691" s="10">
        <v>9130110</v>
      </c>
      <c r="B1691" s="5">
        <v>6316611</v>
      </c>
      <c r="C1691" s="11" t="s">
        <v>1626</v>
      </c>
      <c r="D1691" s="7">
        <v>0</v>
      </c>
      <c r="E1691" s="7">
        <v>379100</v>
      </c>
      <c r="F1691" s="7">
        <v>0</v>
      </c>
      <c r="G1691" s="8">
        <f t="shared" si="50"/>
        <v>379100</v>
      </c>
      <c r="H1691" s="9">
        <f t="shared" si="51"/>
        <v>379100</v>
      </c>
    </row>
    <row r="1692" spans="1:8" ht="16" x14ac:dyDescent="0.2">
      <c r="A1692" s="10">
        <v>9131000</v>
      </c>
      <c r="B1692" s="5">
        <v>6382000</v>
      </c>
      <c r="C1692" s="11" t="s">
        <v>1627</v>
      </c>
      <c r="D1692" s="7">
        <v>0</v>
      </c>
      <c r="E1692" s="7">
        <v>30813655</v>
      </c>
      <c r="F1692" s="7">
        <v>13450686</v>
      </c>
      <c r="G1692" s="8">
        <f t="shared" si="50"/>
        <v>17362969</v>
      </c>
      <c r="H1692" s="9">
        <f t="shared" si="51"/>
        <v>17362969</v>
      </c>
    </row>
    <row r="1693" spans="1:8" ht="16" x14ac:dyDescent="0.2">
      <c r="A1693" s="10">
        <v>9131010</v>
      </c>
      <c r="B1693" s="5">
        <v>6382100</v>
      </c>
      <c r="C1693" s="11" t="s">
        <v>1628</v>
      </c>
      <c r="D1693" s="7">
        <v>0</v>
      </c>
      <c r="E1693" s="7">
        <v>38361987</v>
      </c>
      <c r="F1693" s="7">
        <v>17260324</v>
      </c>
      <c r="G1693" s="8">
        <f t="shared" si="50"/>
        <v>21101663</v>
      </c>
      <c r="H1693" s="9">
        <f t="shared" si="51"/>
        <v>21101663</v>
      </c>
    </row>
    <row r="1694" spans="1:8" ht="16" x14ac:dyDescent="0.2">
      <c r="A1694" s="10">
        <v>9131100</v>
      </c>
      <c r="B1694" s="5">
        <v>6345000</v>
      </c>
      <c r="C1694" s="11" t="s">
        <v>1629</v>
      </c>
      <c r="D1694" s="7">
        <v>0</v>
      </c>
      <c r="E1694" s="7">
        <v>47349458</v>
      </c>
      <c r="F1694" s="7">
        <v>8033525</v>
      </c>
      <c r="G1694" s="8">
        <f t="shared" si="50"/>
        <v>39315933</v>
      </c>
      <c r="H1694" s="9">
        <f t="shared" si="51"/>
        <v>39315933</v>
      </c>
    </row>
    <row r="1695" spans="1:8" ht="16" x14ac:dyDescent="0.2">
      <c r="A1695" s="10">
        <v>9131101</v>
      </c>
      <c r="B1695" s="5">
        <v>6342000</v>
      </c>
      <c r="C1695" s="11" t="s">
        <v>1630</v>
      </c>
      <c r="D1695" s="7">
        <v>0</v>
      </c>
      <c r="E1695" s="7">
        <v>0</v>
      </c>
      <c r="F1695" s="7">
        <v>0</v>
      </c>
      <c r="G1695" s="8">
        <f t="shared" si="50"/>
        <v>0</v>
      </c>
      <c r="H1695" s="9">
        <f t="shared" si="51"/>
        <v>0</v>
      </c>
    </row>
    <row r="1696" spans="1:8" ht="16" x14ac:dyDescent="0.2">
      <c r="A1696" s="10">
        <v>9131120</v>
      </c>
      <c r="B1696" s="5">
        <v>6345020</v>
      </c>
      <c r="C1696" s="11" t="s">
        <v>1631</v>
      </c>
      <c r="D1696" s="7">
        <v>0</v>
      </c>
      <c r="E1696" s="7">
        <v>33581113</v>
      </c>
      <c r="F1696" s="7">
        <v>0</v>
      </c>
      <c r="G1696" s="8">
        <f t="shared" si="50"/>
        <v>33581113</v>
      </c>
      <c r="H1696" s="9">
        <f t="shared" si="51"/>
        <v>33581113</v>
      </c>
    </row>
    <row r="1697" spans="1:8" ht="16" x14ac:dyDescent="0.2">
      <c r="A1697" s="4">
        <v>9131130</v>
      </c>
      <c r="B1697" s="17"/>
      <c r="C1697" s="6" t="s">
        <v>9</v>
      </c>
      <c r="D1697" s="7"/>
      <c r="E1697" s="7">
        <v>300000</v>
      </c>
      <c r="F1697" s="7">
        <v>300000</v>
      </c>
      <c r="G1697" s="8">
        <f t="shared" si="50"/>
        <v>0</v>
      </c>
      <c r="H1697" s="9">
        <f t="shared" si="51"/>
        <v>0</v>
      </c>
    </row>
    <row r="1698" spans="1:8" ht="16" x14ac:dyDescent="0.2">
      <c r="A1698" s="10">
        <v>9131200</v>
      </c>
      <c r="B1698" s="5">
        <v>6345200</v>
      </c>
      <c r="C1698" s="11" t="s">
        <v>1632</v>
      </c>
      <c r="D1698" s="7">
        <v>0</v>
      </c>
      <c r="E1698" s="7">
        <v>0</v>
      </c>
      <c r="F1698" s="7">
        <v>0</v>
      </c>
      <c r="G1698" s="8">
        <f t="shared" si="50"/>
        <v>0</v>
      </c>
      <c r="H1698" s="9">
        <f t="shared" si="51"/>
        <v>0</v>
      </c>
    </row>
    <row r="1699" spans="1:8" ht="16" x14ac:dyDescent="0.2">
      <c r="A1699" s="10">
        <v>9140000</v>
      </c>
      <c r="B1699" s="5">
        <v>6614000</v>
      </c>
      <c r="C1699" s="11" t="s">
        <v>1633</v>
      </c>
      <c r="D1699" s="7">
        <v>0</v>
      </c>
      <c r="E1699" s="7">
        <v>16899574</v>
      </c>
      <c r="F1699" s="7">
        <v>516650</v>
      </c>
      <c r="G1699" s="8">
        <f t="shared" si="50"/>
        <v>16382924</v>
      </c>
      <c r="H1699" s="9">
        <f t="shared" si="51"/>
        <v>16382924</v>
      </c>
    </row>
    <row r="1700" spans="1:8" ht="16" x14ac:dyDescent="0.2">
      <c r="A1700" s="10">
        <v>9140020</v>
      </c>
      <c r="B1700" s="5">
        <v>6614020</v>
      </c>
      <c r="C1700" s="11" t="s">
        <v>1634</v>
      </c>
      <c r="D1700" s="7">
        <v>0</v>
      </c>
      <c r="E1700" s="7">
        <v>32713267</v>
      </c>
      <c r="F1700" s="7">
        <v>2104150</v>
      </c>
      <c r="G1700" s="8">
        <f t="shared" si="50"/>
        <v>30609117</v>
      </c>
      <c r="H1700" s="9">
        <f t="shared" si="51"/>
        <v>30609117</v>
      </c>
    </row>
    <row r="1701" spans="1:8" ht="16" x14ac:dyDescent="0.2">
      <c r="A1701" s="10">
        <v>9140080</v>
      </c>
      <c r="B1701" s="5">
        <v>0</v>
      </c>
      <c r="C1701" s="11" t="s">
        <v>9</v>
      </c>
      <c r="D1701" s="7">
        <v>0</v>
      </c>
      <c r="E1701" s="7">
        <v>0</v>
      </c>
      <c r="F1701" s="7">
        <v>0</v>
      </c>
      <c r="G1701" s="8">
        <f t="shared" si="50"/>
        <v>0</v>
      </c>
      <c r="H1701" s="9">
        <f t="shared" si="51"/>
        <v>0</v>
      </c>
    </row>
    <row r="1702" spans="1:8" ht="16" x14ac:dyDescent="0.2">
      <c r="A1702" s="10">
        <v>9140100</v>
      </c>
      <c r="B1702" s="5">
        <v>6614100</v>
      </c>
      <c r="C1702" s="11" t="s">
        <v>1635</v>
      </c>
      <c r="D1702" s="7">
        <v>0</v>
      </c>
      <c r="E1702" s="7">
        <v>170000</v>
      </c>
      <c r="F1702" s="7">
        <v>0</v>
      </c>
      <c r="G1702" s="8">
        <f t="shared" si="50"/>
        <v>170000</v>
      </c>
      <c r="H1702" s="9">
        <f t="shared" si="51"/>
        <v>170000</v>
      </c>
    </row>
    <row r="1703" spans="1:8" ht="16" x14ac:dyDescent="0.2">
      <c r="A1703" s="10">
        <v>9140200</v>
      </c>
      <c r="B1703" s="5">
        <v>6614200</v>
      </c>
      <c r="C1703" s="11" t="s">
        <v>1636</v>
      </c>
      <c r="D1703" s="7">
        <v>0</v>
      </c>
      <c r="E1703" s="7">
        <v>794600</v>
      </c>
      <c r="F1703" s="7">
        <v>0</v>
      </c>
      <c r="G1703" s="8">
        <f t="shared" si="50"/>
        <v>794600</v>
      </c>
      <c r="H1703" s="9">
        <f t="shared" si="51"/>
        <v>794600</v>
      </c>
    </row>
    <row r="1704" spans="1:8" ht="16" x14ac:dyDescent="0.2">
      <c r="A1704" s="10">
        <v>9140300</v>
      </c>
      <c r="B1704" s="5">
        <v>6614300</v>
      </c>
      <c r="C1704" s="11" t="s">
        <v>1637</v>
      </c>
      <c r="D1704" s="7">
        <v>0</v>
      </c>
      <c r="E1704" s="7">
        <v>0</v>
      </c>
      <c r="F1704" s="7">
        <v>0</v>
      </c>
      <c r="G1704" s="8">
        <f t="shared" si="50"/>
        <v>0</v>
      </c>
      <c r="H1704" s="9">
        <f t="shared" si="51"/>
        <v>0</v>
      </c>
    </row>
    <row r="1705" spans="1:8" ht="16" x14ac:dyDescent="0.2">
      <c r="A1705" s="10">
        <v>9140400</v>
      </c>
      <c r="B1705" s="5">
        <v>6614400</v>
      </c>
      <c r="C1705" s="11" t="s">
        <v>1638</v>
      </c>
      <c r="D1705" s="7">
        <v>0</v>
      </c>
      <c r="E1705" s="7">
        <v>0</v>
      </c>
      <c r="F1705" s="7">
        <v>0</v>
      </c>
      <c r="G1705" s="8">
        <f t="shared" si="50"/>
        <v>0</v>
      </c>
      <c r="H1705" s="9">
        <f t="shared" si="51"/>
        <v>0</v>
      </c>
    </row>
    <row r="1706" spans="1:8" ht="16" x14ac:dyDescent="0.2">
      <c r="A1706" s="10">
        <v>9140500</v>
      </c>
      <c r="B1706" s="5">
        <v>6614500</v>
      </c>
      <c r="C1706" s="11" t="s">
        <v>1639</v>
      </c>
      <c r="D1706" s="7">
        <v>0</v>
      </c>
      <c r="E1706" s="7">
        <v>85800</v>
      </c>
      <c r="F1706" s="7">
        <v>0</v>
      </c>
      <c r="G1706" s="8">
        <f t="shared" si="50"/>
        <v>85800</v>
      </c>
      <c r="H1706" s="9">
        <f t="shared" si="51"/>
        <v>85800</v>
      </c>
    </row>
    <row r="1707" spans="1:8" ht="16" x14ac:dyDescent="0.2">
      <c r="A1707" s="10">
        <v>9140600</v>
      </c>
      <c r="B1707" s="5">
        <v>6614600</v>
      </c>
      <c r="C1707" s="11" t="s">
        <v>1640</v>
      </c>
      <c r="D1707" s="7">
        <v>0</v>
      </c>
      <c r="E1707" s="7">
        <v>0</v>
      </c>
      <c r="F1707" s="7">
        <v>0</v>
      </c>
      <c r="G1707" s="8">
        <f t="shared" si="50"/>
        <v>0</v>
      </c>
      <c r="H1707" s="9">
        <f t="shared" si="51"/>
        <v>0</v>
      </c>
    </row>
    <row r="1708" spans="1:8" ht="16" x14ac:dyDescent="0.2">
      <c r="A1708" s="10">
        <v>9140700</v>
      </c>
      <c r="B1708" s="5">
        <v>6614700</v>
      </c>
      <c r="C1708" s="11" t="s">
        <v>1641</v>
      </c>
      <c r="D1708" s="7">
        <v>0</v>
      </c>
      <c r="E1708" s="7">
        <v>82500</v>
      </c>
      <c r="F1708" s="7">
        <v>0</v>
      </c>
      <c r="G1708" s="8">
        <f t="shared" si="50"/>
        <v>82500</v>
      </c>
      <c r="H1708" s="9">
        <f t="shared" si="51"/>
        <v>82500</v>
      </c>
    </row>
    <row r="1709" spans="1:8" ht="16" x14ac:dyDescent="0.2">
      <c r="A1709" s="10">
        <v>9140800</v>
      </c>
      <c r="B1709" s="5">
        <v>6614800</v>
      </c>
      <c r="C1709" s="11" t="s">
        <v>1642</v>
      </c>
      <c r="D1709" s="7">
        <v>0</v>
      </c>
      <c r="E1709" s="7">
        <v>0</v>
      </c>
      <c r="F1709" s="7">
        <v>0</v>
      </c>
      <c r="G1709" s="8">
        <f t="shared" si="50"/>
        <v>0</v>
      </c>
      <c r="H1709" s="9">
        <f t="shared" si="51"/>
        <v>0</v>
      </c>
    </row>
    <row r="1710" spans="1:8" ht="16" x14ac:dyDescent="0.2">
      <c r="A1710" s="10">
        <v>9140810</v>
      </c>
      <c r="B1710" s="5">
        <v>6614810</v>
      </c>
      <c r="C1710" s="11" t="s">
        <v>1643</v>
      </c>
      <c r="D1710" s="7">
        <v>0</v>
      </c>
      <c r="E1710" s="7">
        <v>0</v>
      </c>
      <c r="F1710" s="7">
        <v>0</v>
      </c>
      <c r="G1710" s="8">
        <f t="shared" si="50"/>
        <v>0</v>
      </c>
      <c r="H1710" s="9">
        <f t="shared" si="51"/>
        <v>0</v>
      </c>
    </row>
    <row r="1711" spans="1:8" ht="16" x14ac:dyDescent="0.2">
      <c r="A1711" s="10">
        <v>9140820</v>
      </c>
      <c r="B1711" s="5">
        <v>6614810</v>
      </c>
      <c r="C1711" s="11" t="s">
        <v>1644</v>
      </c>
      <c r="D1711" s="7">
        <v>0</v>
      </c>
      <c r="E1711" s="7">
        <v>224400</v>
      </c>
      <c r="F1711" s="7">
        <v>0</v>
      </c>
      <c r="G1711" s="8">
        <f t="shared" si="50"/>
        <v>224400</v>
      </c>
      <c r="H1711" s="9">
        <f t="shared" si="51"/>
        <v>224400</v>
      </c>
    </row>
    <row r="1712" spans="1:8" ht="16" x14ac:dyDescent="0.2">
      <c r="A1712" s="10">
        <v>9140830</v>
      </c>
      <c r="B1712" s="5">
        <v>6614830</v>
      </c>
      <c r="C1712" s="11" t="s">
        <v>1645</v>
      </c>
      <c r="D1712" s="7">
        <v>0</v>
      </c>
      <c r="E1712" s="7">
        <v>168300</v>
      </c>
      <c r="F1712" s="7">
        <v>0</v>
      </c>
      <c r="G1712" s="8">
        <f t="shared" si="50"/>
        <v>168300</v>
      </c>
      <c r="H1712" s="9">
        <f t="shared" si="51"/>
        <v>168300</v>
      </c>
    </row>
    <row r="1713" spans="1:8" ht="16" x14ac:dyDescent="0.2">
      <c r="A1713" s="10">
        <v>9140840</v>
      </c>
      <c r="B1713" s="5">
        <v>6614840</v>
      </c>
      <c r="C1713" s="11" t="s">
        <v>1646</v>
      </c>
      <c r="D1713" s="7">
        <v>0</v>
      </c>
      <c r="E1713" s="7">
        <v>0</v>
      </c>
      <c r="F1713" s="7">
        <v>0</v>
      </c>
      <c r="G1713" s="8">
        <f t="shared" si="50"/>
        <v>0</v>
      </c>
      <c r="H1713" s="9">
        <f t="shared" si="51"/>
        <v>0</v>
      </c>
    </row>
    <row r="1714" spans="1:8" ht="16" x14ac:dyDescent="0.2">
      <c r="A1714" s="10">
        <v>9140900</v>
      </c>
      <c r="B1714" s="5">
        <v>6614900</v>
      </c>
      <c r="C1714" s="11" t="s">
        <v>1647</v>
      </c>
      <c r="D1714" s="7">
        <v>0</v>
      </c>
      <c r="E1714" s="7">
        <v>2538700</v>
      </c>
      <c r="F1714" s="7">
        <v>0</v>
      </c>
      <c r="G1714" s="8">
        <f t="shared" si="50"/>
        <v>2538700</v>
      </c>
      <c r="H1714" s="9">
        <f t="shared" si="51"/>
        <v>2538700</v>
      </c>
    </row>
    <row r="1715" spans="1:8" ht="16" x14ac:dyDescent="0.2">
      <c r="A1715" s="10">
        <v>9141000</v>
      </c>
      <c r="B1715" s="5">
        <v>6615000</v>
      </c>
      <c r="C1715" s="11" t="s">
        <v>1648</v>
      </c>
      <c r="D1715" s="7">
        <v>0</v>
      </c>
      <c r="E1715" s="7">
        <v>36904825</v>
      </c>
      <c r="F1715" s="7">
        <v>8740819</v>
      </c>
      <c r="G1715" s="8">
        <f t="shared" si="50"/>
        <v>28164006</v>
      </c>
      <c r="H1715" s="9">
        <f t="shared" si="51"/>
        <v>28164006</v>
      </c>
    </row>
    <row r="1716" spans="1:8" ht="16" x14ac:dyDescent="0.2">
      <c r="A1716" s="10">
        <v>9141020</v>
      </c>
      <c r="B1716" s="5">
        <v>6615020</v>
      </c>
      <c r="C1716" s="11" t="s">
        <v>1649</v>
      </c>
      <c r="D1716" s="7">
        <v>0</v>
      </c>
      <c r="E1716" s="7">
        <v>42075000</v>
      </c>
      <c r="F1716" s="7">
        <v>38825000</v>
      </c>
      <c r="G1716" s="8">
        <f t="shared" si="50"/>
        <v>3250000</v>
      </c>
      <c r="H1716" s="9">
        <f t="shared" si="51"/>
        <v>3250000</v>
      </c>
    </row>
    <row r="1717" spans="1:8" ht="16" x14ac:dyDescent="0.2">
      <c r="A1717" s="10">
        <v>9141021</v>
      </c>
      <c r="B1717" s="5">
        <v>6615021</v>
      </c>
      <c r="C1717" s="11" t="s">
        <v>1650</v>
      </c>
      <c r="D1717" s="7">
        <v>0</v>
      </c>
      <c r="E1717" s="7">
        <v>33855000</v>
      </c>
      <c r="F1717" s="7">
        <v>0</v>
      </c>
      <c r="G1717" s="8">
        <f t="shared" si="50"/>
        <v>33855000</v>
      </c>
      <c r="H1717" s="9">
        <f t="shared" si="51"/>
        <v>33855000</v>
      </c>
    </row>
    <row r="1718" spans="1:8" ht="16" x14ac:dyDescent="0.2">
      <c r="A1718" s="10">
        <v>9141022</v>
      </c>
      <c r="B1718" s="5">
        <v>6615022</v>
      </c>
      <c r="C1718" s="11" t="s">
        <v>1651</v>
      </c>
      <c r="D1718" s="7">
        <v>0</v>
      </c>
      <c r="E1718" s="7">
        <v>0</v>
      </c>
      <c r="F1718" s="7">
        <v>0</v>
      </c>
      <c r="G1718" s="8">
        <f t="shared" ref="G1718:G1783" si="52">E1718-F1718</f>
        <v>0</v>
      </c>
      <c r="H1718" s="9">
        <f t="shared" ref="H1718:H1783" si="53">D1718+G1718</f>
        <v>0</v>
      </c>
    </row>
    <row r="1719" spans="1:8" ht="16" x14ac:dyDescent="0.2">
      <c r="A1719" s="10">
        <v>9150000</v>
      </c>
      <c r="B1719" s="5">
        <v>6616000</v>
      </c>
      <c r="C1719" s="11" t="s">
        <v>1652</v>
      </c>
      <c r="D1719" s="7">
        <v>0</v>
      </c>
      <c r="E1719" s="7">
        <v>10816800</v>
      </c>
      <c r="F1719" s="7">
        <v>0</v>
      </c>
      <c r="G1719" s="8">
        <f t="shared" si="52"/>
        <v>10816800</v>
      </c>
      <c r="H1719" s="9">
        <f t="shared" si="53"/>
        <v>10816800</v>
      </c>
    </row>
    <row r="1720" spans="1:8" ht="16" x14ac:dyDescent="0.2">
      <c r="A1720" s="10">
        <v>9150900</v>
      </c>
      <c r="B1720" s="5">
        <v>6616000</v>
      </c>
      <c r="C1720" s="11" t="s">
        <v>9</v>
      </c>
      <c r="D1720" s="7">
        <v>0</v>
      </c>
      <c r="E1720" s="7">
        <v>0</v>
      </c>
      <c r="F1720" s="7">
        <v>0</v>
      </c>
      <c r="G1720" s="8">
        <f t="shared" si="52"/>
        <v>0</v>
      </c>
      <c r="H1720" s="9">
        <f t="shared" si="53"/>
        <v>0</v>
      </c>
    </row>
    <row r="1721" spans="1:8" ht="16" x14ac:dyDescent="0.2">
      <c r="A1721" s="10">
        <v>9151000</v>
      </c>
      <c r="B1721" s="5">
        <v>6617000</v>
      </c>
      <c r="C1721" s="11" t="s">
        <v>1653</v>
      </c>
      <c r="D1721" s="7">
        <v>0</v>
      </c>
      <c r="E1721" s="7">
        <v>67056222</v>
      </c>
      <c r="F1721" s="7">
        <v>31802385</v>
      </c>
      <c r="G1721" s="8">
        <f t="shared" si="52"/>
        <v>35253837</v>
      </c>
      <c r="H1721" s="9">
        <f t="shared" si="53"/>
        <v>35253837</v>
      </c>
    </row>
    <row r="1722" spans="1:8" ht="16" x14ac:dyDescent="0.2">
      <c r="A1722" s="10">
        <v>9151010</v>
      </c>
      <c r="B1722" s="5">
        <v>6617010</v>
      </c>
      <c r="C1722" s="11" t="s">
        <v>1654</v>
      </c>
      <c r="D1722" s="7">
        <v>0</v>
      </c>
      <c r="E1722" s="7">
        <v>70400</v>
      </c>
      <c r="F1722" s="7">
        <v>0</v>
      </c>
      <c r="G1722" s="8">
        <f t="shared" si="52"/>
        <v>70400</v>
      </c>
      <c r="H1722" s="9">
        <f t="shared" si="53"/>
        <v>70400</v>
      </c>
    </row>
    <row r="1723" spans="1:8" ht="16" x14ac:dyDescent="0.2">
      <c r="A1723" s="10">
        <v>9151020</v>
      </c>
      <c r="B1723" s="5">
        <v>6617020</v>
      </c>
      <c r="C1723" s="11" t="s">
        <v>1655</v>
      </c>
      <c r="D1723" s="7">
        <v>0</v>
      </c>
      <c r="E1723" s="7">
        <v>456298</v>
      </c>
      <c r="F1723" s="7">
        <v>6450</v>
      </c>
      <c r="G1723" s="8">
        <f t="shared" si="52"/>
        <v>449848</v>
      </c>
      <c r="H1723" s="9">
        <f t="shared" si="53"/>
        <v>449848</v>
      </c>
    </row>
    <row r="1724" spans="1:8" ht="16" x14ac:dyDescent="0.2">
      <c r="A1724" s="10">
        <v>9151030</v>
      </c>
      <c r="B1724" s="5">
        <v>6617030</v>
      </c>
      <c r="C1724" s="11" t="s">
        <v>1656</v>
      </c>
      <c r="D1724" s="7">
        <v>0</v>
      </c>
      <c r="E1724" s="7">
        <v>1035517</v>
      </c>
      <c r="F1724" s="7">
        <v>0</v>
      </c>
      <c r="G1724" s="8">
        <f t="shared" si="52"/>
        <v>1035517</v>
      </c>
      <c r="H1724" s="9">
        <f t="shared" si="53"/>
        <v>1035517</v>
      </c>
    </row>
    <row r="1725" spans="1:8" ht="16" x14ac:dyDescent="0.2">
      <c r="A1725" s="10">
        <v>9151040</v>
      </c>
      <c r="B1725" s="5">
        <v>6617040</v>
      </c>
      <c r="C1725" s="11" t="s">
        <v>1657</v>
      </c>
      <c r="D1725" s="7">
        <v>0</v>
      </c>
      <c r="E1725" s="7">
        <v>96500</v>
      </c>
      <c r="F1725" s="7">
        <v>3000</v>
      </c>
      <c r="G1725" s="8">
        <f t="shared" si="52"/>
        <v>93500</v>
      </c>
      <c r="H1725" s="9">
        <f t="shared" si="53"/>
        <v>93500</v>
      </c>
    </row>
    <row r="1726" spans="1:8" ht="16" x14ac:dyDescent="0.2">
      <c r="A1726" s="10">
        <v>9151050</v>
      </c>
      <c r="B1726" s="5">
        <v>6617050</v>
      </c>
      <c r="C1726" s="11" t="s">
        <v>1658</v>
      </c>
      <c r="D1726" s="7">
        <v>0</v>
      </c>
      <c r="E1726" s="7">
        <v>644312</v>
      </c>
      <c r="F1726" s="7">
        <v>0</v>
      </c>
      <c r="G1726" s="8">
        <f t="shared" si="52"/>
        <v>644312</v>
      </c>
      <c r="H1726" s="9">
        <f t="shared" si="53"/>
        <v>644312</v>
      </c>
    </row>
    <row r="1727" spans="1:8" ht="16" x14ac:dyDescent="0.2">
      <c r="A1727" s="10">
        <v>9151060</v>
      </c>
      <c r="B1727" s="5">
        <v>6617060</v>
      </c>
      <c r="C1727" s="11" t="s">
        <v>1659</v>
      </c>
      <c r="D1727" s="7">
        <v>0</v>
      </c>
      <c r="E1727" s="7">
        <v>113415</v>
      </c>
      <c r="F1727" s="7">
        <v>0</v>
      </c>
      <c r="G1727" s="8">
        <f t="shared" si="52"/>
        <v>113415</v>
      </c>
      <c r="H1727" s="9">
        <f t="shared" si="53"/>
        <v>113415</v>
      </c>
    </row>
    <row r="1728" spans="1:8" ht="16" x14ac:dyDescent="0.2">
      <c r="A1728" s="10">
        <v>9151070</v>
      </c>
      <c r="B1728" s="5">
        <v>6617070</v>
      </c>
      <c r="C1728" s="11" t="s">
        <v>1660</v>
      </c>
      <c r="D1728" s="7">
        <v>0</v>
      </c>
      <c r="E1728" s="7">
        <v>893935</v>
      </c>
      <c r="F1728" s="7">
        <v>0</v>
      </c>
      <c r="G1728" s="8">
        <f t="shared" si="52"/>
        <v>893935</v>
      </c>
      <c r="H1728" s="9">
        <f t="shared" si="53"/>
        <v>893935</v>
      </c>
    </row>
    <row r="1729" spans="1:8" ht="16" x14ac:dyDescent="0.2">
      <c r="A1729" s="10">
        <v>9151080</v>
      </c>
      <c r="B1729" s="5">
        <v>6617080</v>
      </c>
      <c r="C1729" s="11" t="s">
        <v>1661</v>
      </c>
      <c r="D1729" s="7">
        <v>0</v>
      </c>
      <c r="E1729" s="7">
        <v>149775</v>
      </c>
      <c r="F1729" s="7">
        <v>0</v>
      </c>
      <c r="G1729" s="8">
        <f t="shared" si="52"/>
        <v>149775</v>
      </c>
      <c r="H1729" s="9">
        <f t="shared" si="53"/>
        <v>149775</v>
      </c>
    </row>
    <row r="1730" spans="1:8" ht="16" x14ac:dyDescent="0.2">
      <c r="A1730" s="10">
        <v>9151090</v>
      </c>
      <c r="B1730" s="5">
        <v>6617090</v>
      </c>
      <c r="C1730" s="11" t="s">
        <v>1662</v>
      </c>
      <c r="D1730" s="7">
        <v>0</v>
      </c>
      <c r="E1730" s="7">
        <v>370300</v>
      </c>
      <c r="F1730" s="7">
        <v>15200</v>
      </c>
      <c r="G1730" s="8">
        <f t="shared" si="52"/>
        <v>355100</v>
      </c>
      <c r="H1730" s="9">
        <f t="shared" si="53"/>
        <v>355100</v>
      </c>
    </row>
    <row r="1731" spans="1:8" ht="16" x14ac:dyDescent="0.2">
      <c r="A1731" s="10">
        <v>9151095</v>
      </c>
      <c r="B1731" s="5">
        <v>6617095</v>
      </c>
      <c r="C1731" s="11" t="s">
        <v>1663</v>
      </c>
      <c r="D1731" s="7">
        <v>0</v>
      </c>
      <c r="E1731" s="7">
        <v>88000</v>
      </c>
      <c r="F1731" s="7">
        <v>0</v>
      </c>
      <c r="G1731" s="8">
        <f t="shared" si="52"/>
        <v>88000</v>
      </c>
      <c r="H1731" s="9">
        <f t="shared" si="53"/>
        <v>88000</v>
      </c>
    </row>
    <row r="1732" spans="1:8" ht="16" x14ac:dyDescent="0.2">
      <c r="A1732" s="10">
        <v>9151096</v>
      </c>
      <c r="B1732" s="5">
        <v>6617096</v>
      </c>
      <c r="C1732" s="11" t="s">
        <v>1664</v>
      </c>
      <c r="D1732" s="7">
        <v>0</v>
      </c>
      <c r="E1732" s="7">
        <v>50250</v>
      </c>
      <c r="F1732" s="7">
        <v>0</v>
      </c>
      <c r="G1732" s="8">
        <f t="shared" si="52"/>
        <v>50250</v>
      </c>
      <c r="H1732" s="9">
        <f t="shared" si="53"/>
        <v>50250</v>
      </c>
    </row>
    <row r="1733" spans="1:8" ht="16" x14ac:dyDescent="0.2">
      <c r="A1733" s="10">
        <v>9151097</v>
      </c>
      <c r="B1733" s="5">
        <v>6617097</v>
      </c>
      <c r="C1733" s="11" t="s">
        <v>1665</v>
      </c>
      <c r="D1733" s="7">
        <v>0</v>
      </c>
      <c r="E1733" s="7">
        <v>108900</v>
      </c>
      <c r="F1733" s="7">
        <v>0</v>
      </c>
      <c r="G1733" s="8">
        <f t="shared" si="52"/>
        <v>108900</v>
      </c>
      <c r="H1733" s="9">
        <f t="shared" si="53"/>
        <v>108900</v>
      </c>
    </row>
    <row r="1734" spans="1:8" ht="16" x14ac:dyDescent="0.2">
      <c r="A1734" s="10">
        <v>9151100</v>
      </c>
      <c r="B1734" s="5">
        <v>6617100</v>
      </c>
      <c r="C1734" s="11" t="s">
        <v>1666</v>
      </c>
      <c r="D1734" s="7">
        <v>0</v>
      </c>
      <c r="E1734" s="7">
        <v>10661140</v>
      </c>
      <c r="F1734" s="7">
        <v>0</v>
      </c>
      <c r="G1734" s="8">
        <f t="shared" si="52"/>
        <v>10661140</v>
      </c>
      <c r="H1734" s="9">
        <f t="shared" si="53"/>
        <v>10661140</v>
      </c>
    </row>
    <row r="1735" spans="1:8" ht="16" x14ac:dyDescent="0.2">
      <c r="A1735" s="10">
        <v>9151110</v>
      </c>
      <c r="B1735" s="5">
        <v>6617110</v>
      </c>
      <c r="C1735" s="11" t="s">
        <v>1667</v>
      </c>
      <c r="D1735" s="7">
        <v>0</v>
      </c>
      <c r="E1735" s="7">
        <v>6782535</v>
      </c>
      <c r="F1735" s="7">
        <v>0</v>
      </c>
      <c r="G1735" s="8">
        <f t="shared" si="52"/>
        <v>6782535</v>
      </c>
      <c r="H1735" s="9">
        <f t="shared" si="53"/>
        <v>6782535</v>
      </c>
    </row>
    <row r="1736" spans="1:8" ht="16" x14ac:dyDescent="0.2">
      <c r="A1736" s="10">
        <v>9152000</v>
      </c>
      <c r="B1736" s="5">
        <v>6345100</v>
      </c>
      <c r="C1736" s="11" t="s">
        <v>1668</v>
      </c>
      <c r="D1736" s="7">
        <v>0</v>
      </c>
      <c r="E1736" s="7">
        <v>29416346</v>
      </c>
      <c r="F1736" s="7">
        <v>1489743</v>
      </c>
      <c r="G1736" s="8">
        <f t="shared" si="52"/>
        <v>27926603</v>
      </c>
      <c r="H1736" s="9">
        <f t="shared" si="53"/>
        <v>27926603</v>
      </c>
    </row>
    <row r="1737" spans="1:8" ht="16" x14ac:dyDescent="0.2">
      <c r="A1737" s="10">
        <v>9160000</v>
      </c>
      <c r="B1737" s="5">
        <v>6660000</v>
      </c>
      <c r="C1737" s="11" t="s">
        <v>1669</v>
      </c>
      <c r="D1737" s="7">
        <v>0</v>
      </c>
      <c r="E1737" s="7">
        <v>17613236</v>
      </c>
      <c r="F1737" s="7">
        <v>950060</v>
      </c>
      <c r="G1737" s="8">
        <f t="shared" si="52"/>
        <v>16663176</v>
      </c>
      <c r="H1737" s="9">
        <f t="shared" si="53"/>
        <v>16663176</v>
      </c>
    </row>
    <row r="1738" spans="1:8" ht="16" x14ac:dyDescent="0.2">
      <c r="A1738" s="10">
        <v>9170000</v>
      </c>
      <c r="B1738" s="5">
        <v>6668000</v>
      </c>
      <c r="C1738" s="11" t="s">
        <v>1670</v>
      </c>
      <c r="D1738" s="7">
        <v>0</v>
      </c>
      <c r="E1738" s="7">
        <v>22110000</v>
      </c>
      <c r="F1738" s="7">
        <v>30400</v>
      </c>
      <c r="G1738" s="8">
        <f t="shared" si="52"/>
        <v>22079600</v>
      </c>
      <c r="H1738" s="9">
        <f t="shared" si="53"/>
        <v>22079600</v>
      </c>
    </row>
    <row r="1739" spans="1:8" ht="16" x14ac:dyDescent="0.2">
      <c r="A1739" s="10">
        <v>9171000</v>
      </c>
      <c r="B1739" s="5">
        <v>6668100</v>
      </c>
      <c r="C1739" s="11" t="s">
        <v>1671</v>
      </c>
      <c r="D1739" s="7">
        <v>0</v>
      </c>
      <c r="E1739" s="7">
        <v>0</v>
      </c>
      <c r="F1739" s="7">
        <v>0</v>
      </c>
      <c r="G1739" s="8">
        <f t="shared" si="52"/>
        <v>0</v>
      </c>
      <c r="H1739" s="9">
        <f t="shared" si="53"/>
        <v>0</v>
      </c>
    </row>
    <row r="1740" spans="1:8" ht="16" x14ac:dyDescent="0.2">
      <c r="A1740" s="29">
        <v>9171200</v>
      </c>
      <c r="B1740" s="5">
        <v>6668120</v>
      </c>
      <c r="C1740" s="30" t="s">
        <v>1672</v>
      </c>
      <c r="D1740" s="7">
        <v>0</v>
      </c>
      <c r="E1740" s="7">
        <v>0</v>
      </c>
      <c r="F1740" s="7">
        <v>0</v>
      </c>
      <c r="G1740" s="8">
        <f t="shared" si="52"/>
        <v>0</v>
      </c>
      <c r="H1740" s="9">
        <f t="shared" si="53"/>
        <v>0</v>
      </c>
    </row>
    <row r="1741" spans="1:8" ht="16" x14ac:dyDescent="0.2">
      <c r="A1741" s="10">
        <v>9180000</v>
      </c>
      <c r="B1741" s="5">
        <v>6318010</v>
      </c>
      <c r="C1741" s="11" t="s">
        <v>1673</v>
      </c>
      <c r="D1741" s="7">
        <v>0</v>
      </c>
      <c r="E1741" s="7">
        <v>335400</v>
      </c>
      <c r="F1741" s="7">
        <v>0</v>
      </c>
      <c r="G1741" s="8">
        <f t="shared" si="52"/>
        <v>335400</v>
      </c>
      <c r="H1741" s="9">
        <f t="shared" si="53"/>
        <v>335400</v>
      </c>
    </row>
    <row r="1742" spans="1:8" ht="16" x14ac:dyDescent="0.2">
      <c r="A1742" s="10">
        <v>9210000</v>
      </c>
      <c r="B1742" s="5">
        <v>6600000</v>
      </c>
      <c r="C1742" s="11" t="s">
        <v>1674</v>
      </c>
      <c r="D1742" s="7">
        <v>0</v>
      </c>
      <c r="E1742" s="7">
        <v>85355229</v>
      </c>
      <c r="F1742" s="7">
        <v>431244</v>
      </c>
      <c r="G1742" s="8">
        <f t="shared" si="52"/>
        <v>84923985</v>
      </c>
      <c r="H1742" s="9">
        <f t="shared" si="53"/>
        <v>84923985</v>
      </c>
    </row>
    <row r="1743" spans="1:8" ht="16" x14ac:dyDescent="0.2">
      <c r="A1743" s="10">
        <v>9210020</v>
      </c>
      <c r="B1743" s="5">
        <v>6600020</v>
      </c>
      <c r="C1743" s="11" t="s">
        <v>1675</v>
      </c>
      <c r="D1743" s="7">
        <v>0</v>
      </c>
      <c r="E1743" s="7">
        <v>7115166</v>
      </c>
      <c r="F1743" s="7">
        <v>3021280</v>
      </c>
      <c r="G1743" s="8">
        <f t="shared" si="52"/>
        <v>4093886</v>
      </c>
      <c r="H1743" s="9">
        <f t="shared" si="53"/>
        <v>4093886</v>
      </c>
    </row>
    <row r="1744" spans="1:8" ht="16" x14ac:dyDescent="0.2">
      <c r="A1744" s="10">
        <v>9211000</v>
      </c>
      <c r="B1744" s="5">
        <v>6601000</v>
      </c>
      <c r="C1744" s="11" t="s">
        <v>1676</v>
      </c>
      <c r="D1744" s="7">
        <v>0</v>
      </c>
      <c r="E1744" s="7">
        <v>13862822</v>
      </c>
      <c r="F1744" s="7">
        <v>180000</v>
      </c>
      <c r="G1744" s="8">
        <f t="shared" si="52"/>
        <v>13682822</v>
      </c>
      <c r="H1744" s="9">
        <f t="shared" si="53"/>
        <v>13682822</v>
      </c>
    </row>
    <row r="1745" spans="1:8" ht="16" x14ac:dyDescent="0.2">
      <c r="A1745" s="10">
        <v>9211100</v>
      </c>
      <c r="B1745" s="5">
        <v>6605000</v>
      </c>
      <c r="C1745" s="11" t="s">
        <v>1677</v>
      </c>
      <c r="D1745" s="7">
        <v>0</v>
      </c>
      <c r="E1745" s="7">
        <v>0</v>
      </c>
      <c r="F1745" s="7">
        <v>0</v>
      </c>
      <c r="G1745" s="8">
        <f t="shared" si="52"/>
        <v>0</v>
      </c>
      <c r="H1745" s="9">
        <f t="shared" si="53"/>
        <v>0</v>
      </c>
    </row>
    <row r="1746" spans="1:8" ht="16" x14ac:dyDescent="0.2">
      <c r="A1746" s="10">
        <v>9211200</v>
      </c>
      <c r="B1746" s="5">
        <v>6608000</v>
      </c>
      <c r="C1746" s="11" t="s">
        <v>1678</v>
      </c>
      <c r="D1746" s="7">
        <v>0</v>
      </c>
      <c r="E1746" s="7">
        <v>127593630</v>
      </c>
      <c r="F1746" s="7">
        <v>24751500</v>
      </c>
      <c r="G1746" s="8">
        <f t="shared" si="52"/>
        <v>102842130</v>
      </c>
      <c r="H1746" s="9">
        <f t="shared" si="53"/>
        <v>102842130</v>
      </c>
    </row>
    <row r="1747" spans="1:8" ht="16" x14ac:dyDescent="0.2">
      <c r="A1747" s="10">
        <v>9211300</v>
      </c>
      <c r="B1747" s="5">
        <v>6600010</v>
      </c>
      <c r="C1747" s="11" t="s">
        <v>1679</v>
      </c>
      <c r="D1747" s="7">
        <v>0</v>
      </c>
      <c r="E1747" s="7">
        <v>133215096</v>
      </c>
      <c r="F1747" s="7">
        <v>6991830</v>
      </c>
      <c r="G1747" s="8">
        <f t="shared" si="52"/>
        <v>126223266</v>
      </c>
      <c r="H1747" s="9">
        <f t="shared" si="53"/>
        <v>126223266</v>
      </c>
    </row>
    <row r="1748" spans="1:8" ht="16" x14ac:dyDescent="0.2">
      <c r="A1748" s="10">
        <v>9220000</v>
      </c>
      <c r="B1748" s="5">
        <v>0</v>
      </c>
      <c r="C1748" s="11" t="s">
        <v>1680</v>
      </c>
      <c r="D1748" s="7">
        <v>0</v>
      </c>
      <c r="E1748" s="7">
        <v>0</v>
      </c>
      <c r="F1748" s="7">
        <v>0</v>
      </c>
      <c r="G1748" s="8">
        <f t="shared" si="52"/>
        <v>0</v>
      </c>
      <c r="H1748" s="9">
        <f t="shared" si="53"/>
        <v>0</v>
      </c>
    </row>
    <row r="1749" spans="1:8" ht="16" x14ac:dyDescent="0.2">
      <c r="A1749" s="10">
        <v>9230000</v>
      </c>
      <c r="B1749" s="5">
        <v>0</v>
      </c>
      <c r="C1749" s="11" t="s">
        <v>1681</v>
      </c>
      <c r="D1749" s="7">
        <v>0</v>
      </c>
      <c r="E1749" s="7">
        <v>0</v>
      </c>
      <c r="F1749" s="7">
        <v>0</v>
      </c>
      <c r="G1749" s="8">
        <f t="shared" si="52"/>
        <v>0</v>
      </c>
      <c r="H1749" s="9">
        <f t="shared" si="53"/>
        <v>0</v>
      </c>
    </row>
    <row r="1750" spans="1:8" ht="16" x14ac:dyDescent="0.2">
      <c r="A1750" s="10">
        <v>9240000</v>
      </c>
      <c r="B1750" s="5">
        <v>6610100</v>
      </c>
      <c r="C1750" s="11" t="s">
        <v>1682</v>
      </c>
      <c r="D1750" s="7">
        <v>0</v>
      </c>
      <c r="E1750" s="7">
        <v>297024450</v>
      </c>
      <c r="F1750" s="7">
        <v>2</v>
      </c>
      <c r="G1750" s="8">
        <f t="shared" si="52"/>
        <v>297024448</v>
      </c>
      <c r="H1750" s="9">
        <f t="shared" si="53"/>
        <v>297024448</v>
      </c>
    </row>
    <row r="1751" spans="1:8" ht="16" x14ac:dyDescent="0.2">
      <c r="A1751" s="10">
        <v>9241000</v>
      </c>
      <c r="B1751" s="5">
        <v>6610200</v>
      </c>
      <c r="C1751" s="11" t="s">
        <v>1683</v>
      </c>
      <c r="D1751" s="7">
        <v>0</v>
      </c>
      <c r="E1751" s="7">
        <v>1200000</v>
      </c>
      <c r="F1751" s="7">
        <v>0</v>
      </c>
      <c r="G1751" s="8">
        <f t="shared" si="52"/>
        <v>1200000</v>
      </c>
      <c r="H1751" s="9">
        <f t="shared" si="53"/>
        <v>1200000</v>
      </c>
    </row>
    <row r="1752" spans="1:8" ht="16" x14ac:dyDescent="0.2">
      <c r="A1752" s="10">
        <v>9310000</v>
      </c>
      <c r="B1752" s="5">
        <v>6306100</v>
      </c>
      <c r="C1752" s="11" t="s">
        <v>1684</v>
      </c>
      <c r="D1752" s="7">
        <v>0</v>
      </c>
      <c r="E1752" s="7">
        <v>0</v>
      </c>
      <c r="F1752" s="7">
        <v>0</v>
      </c>
      <c r="G1752" s="8">
        <f t="shared" si="52"/>
        <v>0</v>
      </c>
      <c r="H1752" s="9">
        <f t="shared" si="53"/>
        <v>0</v>
      </c>
    </row>
    <row r="1753" spans="1:8" ht="16" x14ac:dyDescent="0.2">
      <c r="A1753" s="10">
        <v>9311000</v>
      </c>
      <c r="B1753" s="5">
        <v>6302110</v>
      </c>
      <c r="C1753" s="11" t="s">
        <v>1685</v>
      </c>
      <c r="D1753" s="7">
        <v>0</v>
      </c>
      <c r="E1753" s="7">
        <v>454922</v>
      </c>
      <c r="F1753" s="7">
        <v>0</v>
      </c>
      <c r="G1753" s="8">
        <f t="shared" si="52"/>
        <v>454922</v>
      </c>
      <c r="H1753" s="9">
        <f t="shared" si="53"/>
        <v>454922</v>
      </c>
    </row>
    <row r="1754" spans="1:8" ht="16" x14ac:dyDescent="0.2">
      <c r="A1754" s="10">
        <v>9311005</v>
      </c>
      <c r="B1754" s="5">
        <v>6302055</v>
      </c>
      <c r="C1754" s="11" t="s">
        <v>1686</v>
      </c>
      <c r="D1754" s="7">
        <v>0</v>
      </c>
      <c r="E1754" s="7">
        <v>0</v>
      </c>
      <c r="F1754" s="7">
        <v>0</v>
      </c>
      <c r="G1754" s="8">
        <f t="shared" si="52"/>
        <v>0</v>
      </c>
      <c r="H1754" s="9">
        <f t="shared" si="53"/>
        <v>0</v>
      </c>
    </row>
    <row r="1755" spans="1:8" ht="16" x14ac:dyDescent="0.2">
      <c r="A1755" s="10">
        <v>9311010</v>
      </c>
      <c r="B1755" s="5">
        <v>6302101</v>
      </c>
      <c r="C1755" s="11" t="s">
        <v>1687</v>
      </c>
      <c r="D1755" s="7">
        <v>0</v>
      </c>
      <c r="E1755" s="7">
        <v>2880000</v>
      </c>
      <c r="F1755" s="7">
        <v>0</v>
      </c>
      <c r="G1755" s="8">
        <f t="shared" si="52"/>
        <v>2880000</v>
      </c>
      <c r="H1755" s="9">
        <f t="shared" si="53"/>
        <v>2880000</v>
      </c>
    </row>
    <row r="1756" spans="1:8" ht="16" x14ac:dyDescent="0.2">
      <c r="A1756" s="10">
        <v>9311020</v>
      </c>
      <c r="B1756" s="5">
        <v>6302102</v>
      </c>
      <c r="C1756" s="11" t="s">
        <v>1688</v>
      </c>
      <c r="D1756" s="7">
        <v>0</v>
      </c>
      <c r="E1756" s="7">
        <v>3850000</v>
      </c>
      <c r="F1756" s="7">
        <v>0</v>
      </c>
      <c r="G1756" s="8">
        <f t="shared" si="52"/>
        <v>3850000</v>
      </c>
      <c r="H1756" s="9">
        <f t="shared" si="53"/>
        <v>3850000</v>
      </c>
    </row>
    <row r="1757" spans="1:8" ht="16" x14ac:dyDescent="0.2">
      <c r="A1757" s="10">
        <v>9311030</v>
      </c>
      <c r="B1757" s="5">
        <v>6302103</v>
      </c>
      <c r="C1757" s="11" t="s">
        <v>1689</v>
      </c>
      <c r="D1757" s="7">
        <v>0</v>
      </c>
      <c r="E1757" s="7">
        <v>6150000</v>
      </c>
      <c r="F1757" s="7">
        <v>0</v>
      </c>
      <c r="G1757" s="8">
        <f t="shared" si="52"/>
        <v>6150000</v>
      </c>
      <c r="H1757" s="9">
        <f t="shared" si="53"/>
        <v>6150000</v>
      </c>
    </row>
    <row r="1758" spans="1:8" ht="16" x14ac:dyDescent="0.2">
      <c r="A1758" s="10">
        <v>9311040</v>
      </c>
      <c r="B1758" s="5">
        <v>6302104</v>
      </c>
      <c r="C1758" s="11" t="s">
        <v>566</v>
      </c>
      <c r="D1758" s="7">
        <v>0</v>
      </c>
      <c r="E1758" s="7">
        <v>2750000</v>
      </c>
      <c r="F1758" s="7">
        <v>0</v>
      </c>
      <c r="G1758" s="8">
        <f t="shared" si="52"/>
        <v>2750000</v>
      </c>
      <c r="H1758" s="9">
        <f t="shared" si="53"/>
        <v>2750000</v>
      </c>
    </row>
    <row r="1759" spans="1:8" ht="16" x14ac:dyDescent="0.2">
      <c r="A1759" s="12">
        <v>9311045</v>
      </c>
      <c r="B1759" s="5">
        <v>6302125</v>
      </c>
      <c r="C1759" s="11" t="s">
        <v>577</v>
      </c>
      <c r="D1759" s="7">
        <v>0</v>
      </c>
      <c r="E1759" s="7">
        <v>3000000</v>
      </c>
      <c r="F1759" s="7">
        <v>0</v>
      </c>
      <c r="G1759" s="8">
        <f t="shared" si="52"/>
        <v>3000000</v>
      </c>
      <c r="H1759" s="9">
        <f t="shared" si="53"/>
        <v>3000000</v>
      </c>
    </row>
    <row r="1760" spans="1:8" ht="16" x14ac:dyDescent="0.2">
      <c r="A1760" s="10">
        <v>9311050</v>
      </c>
      <c r="B1760" s="5">
        <v>6302105</v>
      </c>
      <c r="C1760" s="11" t="s">
        <v>1690</v>
      </c>
      <c r="D1760" s="7">
        <v>0</v>
      </c>
      <c r="E1760" s="7">
        <v>2200000</v>
      </c>
      <c r="F1760" s="7">
        <v>0</v>
      </c>
      <c r="G1760" s="8">
        <f t="shared" si="52"/>
        <v>2200000</v>
      </c>
      <c r="H1760" s="9">
        <f t="shared" si="53"/>
        <v>2200000</v>
      </c>
    </row>
    <row r="1761" spans="1:8" ht="16" x14ac:dyDescent="0.2">
      <c r="A1761" s="10">
        <v>9311060</v>
      </c>
      <c r="B1761" s="5">
        <v>6302106</v>
      </c>
      <c r="C1761" s="11" t="s">
        <v>1691</v>
      </c>
      <c r="D1761" s="7">
        <v>0</v>
      </c>
      <c r="E1761" s="7">
        <v>16940000</v>
      </c>
      <c r="F1761" s="7">
        <v>0</v>
      </c>
      <c r="G1761" s="8">
        <f t="shared" si="52"/>
        <v>16940000</v>
      </c>
      <c r="H1761" s="9">
        <f t="shared" si="53"/>
        <v>16940000</v>
      </c>
    </row>
    <row r="1762" spans="1:8" ht="16" x14ac:dyDescent="0.2">
      <c r="A1762" s="10">
        <v>9311070</v>
      </c>
      <c r="B1762" s="5">
        <v>6302107</v>
      </c>
      <c r="C1762" s="11" t="s">
        <v>569</v>
      </c>
      <c r="D1762" s="7">
        <v>0</v>
      </c>
      <c r="E1762" s="7">
        <v>4950000</v>
      </c>
      <c r="F1762" s="7">
        <v>0</v>
      </c>
      <c r="G1762" s="8">
        <f t="shared" si="52"/>
        <v>4950000</v>
      </c>
      <c r="H1762" s="9">
        <f t="shared" si="53"/>
        <v>4950000</v>
      </c>
    </row>
    <row r="1763" spans="1:8" ht="16" x14ac:dyDescent="0.2">
      <c r="A1763" s="10">
        <v>9311080</v>
      </c>
      <c r="B1763" s="5">
        <v>6302108</v>
      </c>
      <c r="C1763" s="11" t="s">
        <v>1692</v>
      </c>
      <c r="D1763" s="7">
        <v>0</v>
      </c>
      <c r="E1763" s="7">
        <v>0</v>
      </c>
      <c r="F1763" s="7">
        <v>0</v>
      </c>
      <c r="G1763" s="8">
        <f t="shared" si="52"/>
        <v>0</v>
      </c>
      <c r="H1763" s="9">
        <f t="shared" si="53"/>
        <v>0</v>
      </c>
    </row>
    <row r="1764" spans="1:8" ht="16" x14ac:dyDescent="0.2">
      <c r="A1764" s="10">
        <v>9311081</v>
      </c>
      <c r="B1764" s="5">
        <v>6302111</v>
      </c>
      <c r="C1764" s="11" t="s">
        <v>1693</v>
      </c>
      <c r="D1764" s="7">
        <v>0</v>
      </c>
      <c r="E1764" s="7">
        <v>0</v>
      </c>
      <c r="F1764" s="7">
        <v>0</v>
      </c>
      <c r="G1764" s="8">
        <f t="shared" si="52"/>
        <v>0</v>
      </c>
      <c r="H1764" s="9">
        <f t="shared" si="53"/>
        <v>0</v>
      </c>
    </row>
    <row r="1765" spans="1:8" ht="16" x14ac:dyDescent="0.2">
      <c r="A1765" s="10">
        <v>9311082</v>
      </c>
      <c r="B1765" s="5">
        <v>6302112</v>
      </c>
      <c r="C1765" s="11" t="s">
        <v>1694</v>
      </c>
      <c r="D1765" s="7">
        <v>0</v>
      </c>
      <c r="E1765" s="7">
        <v>4500000</v>
      </c>
      <c r="F1765" s="7">
        <v>0</v>
      </c>
      <c r="G1765" s="8">
        <f t="shared" si="52"/>
        <v>4500000</v>
      </c>
      <c r="H1765" s="9">
        <f t="shared" si="53"/>
        <v>4500000</v>
      </c>
    </row>
    <row r="1766" spans="1:8" ht="16" x14ac:dyDescent="0.2">
      <c r="A1766" s="10">
        <v>9311083</v>
      </c>
      <c r="B1766" s="5">
        <v>6302113</v>
      </c>
      <c r="C1766" s="11" t="s">
        <v>1695</v>
      </c>
      <c r="D1766" s="7">
        <v>0</v>
      </c>
      <c r="E1766" s="7">
        <v>4400000</v>
      </c>
      <c r="F1766" s="7">
        <v>0</v>
      </c>
      <c r="G1766" s="8">
        <f t="shared" si="52"/>
        <v>4400000</v>
      </c>
      <c r="H1766" s="9">
        <f t="shared" si="53"/>
        <v>4400000</v>
      </c>
    </row>
    <row r="1767" spans="1:8" ht="16" x14ac:dyDescent="0.2">
      <c r="A1767" s="10">
        <v>9311084</v>
      </c>
      <c r="B1767" s="5">
        <v>6302114</v>
      </c>
      <c r="C1767" s="11" t="s">
        <v>1696</v>
      </c>
      <c r="D1767" s="7">
        <v>0</v>
      </c>
      <c r="E1767" s="7">
        <v>3400000</v>
      </c>
      <c r="F1767" s="7">
        <v>0</v>
      </c>
      <c r="G1767" s="8">
        <f t="shared" si="52"/>
        <v>3400000</v>
      </c>
      <c r="H1767" s="9">
        <f t="shared" si="53"/>
        <v>3400000</v>
      </c>
    </row>
    <row r="1768" spans="1:8" ht="16" x14ac:dyDescent="0.2">
      <c r="A1768" s="10">
        <v>9311085</v>
      </c>
      <c r="B1768" s="5">
        <v>6302115</v>
      </c>
      <c r="C1768" s="11" t="s">
        <v>1697</v>
      </c>
      <c r="D1768" s="7">
        <v>0</v>
      </c>
      <c r="E1768" s="7">
        <v>0</v>
      </c>
      <c r="F1768" s="7">
        <v>0</v>
      </c>
      <c r="G1768" s="8">
        <f t="shared" si="52"/>
        <v>0</v>
      </c>
      <c r="H1768" s="9">
        <f t="shared" si="53"/>
        <v>0</v>
      </c>
    </row>
    <row r="1769" spans="1:8" ht="16" x14ac:dyDescent="0.2">
      <c r="A1769" s="10">
        <v>9311090</v>
      </c>
      <c r="B1769" s="5">
        <v>6302109</v>
      </c>
      <c r="C1769" s="11" t="s">
        <v>1698</v>
      </c>
      <c r="D1769" s="7">
        <v>0</v>
      </c>
      <c r="E1769" s="7">
        <v>0</v>
      </c>
      <c r="F1769" s="7">
        <v>0</v>
      </c>
      <c r="G1769" s="8">
        <f t="shared" si="52"/>
        <v>0</v>
      </c>
      <c r="H1769" s="9">
        <f t="shared" si="53"/>
        <v>0</v>
      </c>
    </row>
    <row r="1770" spans="1:8" ht="16" x14ac:dyDescent="0.2">
      <c r="A1770" s="10">
        <v>9311100</v>
      </c>
      <c r="B1770" s="5">
        <v>6302100</v>
      </c>
      <c r="C1770" s="11" t="s">
        <v>1699</v>
      </c>
      <c r="D1770" s="7">
        <v>0</v>
      </c>
      <c r="E1770" s="7">
        <v>210000</v>
      </c>
      <c r="F1770" s="7">
        <v>0</v>
      </c>
      <c r="G1770" s="8">
        <f t="shared" si="52"/>
        <v>210000</v>
      </c>
      <c r="H1770" s="9">
        <f t="shared" si="53"/>
        <v>210000</v>
      </c>
    </row>
    <row r="1771" spans="1:8" ht="16" x14ac:dyDescent="0.2">
      <c r="A1771" s="10">
        <v>9311110</v>
      </c>
      <c r="B1771" s="5">
        <v>6302010</v>
      </c>
      <c r="C1771" s="11" t="s">
        <v>1700</v>
      </c>
      <c r="D1771" s="7">
        <v>0</v>
      </c>
      <c r="E1771" s="7">
        <v>210000</v>
      </c>
      <c r="F1771" s="7">
        <v>0</v>
      </c>
      <c r="G1771" s="8">
        <f t="shared" si="52"/>
        <v>210000</v>
      </c>
      <c r="H1771" s="9">
        <f t="shared" si="53"/>
        <v>210000</v>
      </c>
    </row>
    <row r="1772" spans="1:8" ht="16" x14ac:dyDescent="0.2">
      <c r="A1772" s="10">
        <v>9311120</v>
      </c>
      <c r="B1772" s="5">
        <v>6302020</v>
      </c>
      <c r="C1772" s="11" t="s">
        <v>1701</v>
      </c>
      <c r="D1772" s="7">
        <v>0</v>
      </c>
      <c r="E1772" s="7">
        <v>0</v>
      </c>
      <c r="F1772" s="7">
        <v>0</v>
      </c>
      <c r="G1772" s="8">
        <f t="shared" si="52"/>
        <v>0</v>
      </c>
      <c r="H1772" s="9">
        <f t="shared" si="53"/>
        <v>0</v>
      </c>
    </row>
    <row r="1773" spans="1:8" ht="16" x14ac:dyDescent="0.2">
      <c r="A1773" s="10">
        <v>9311130</v>
      </c>
      <c r="B1773" s="5">
        <v>6302030</v>
      </c>
      <c r="C1773" s="11" t="s">
        <v>1702</v>
      </c>
      <c r="D1773" s="7">
        <v>0</v>
      </c>
      <c r="E1773" s="7">
        <v>966400</v>
      </c>
      <c r="F1773" s="7">
        <v>0</v>
      </c>
      <c r="G1773" s="8">
        <f t="shared" si="52"/>
        <v>966400</v>
      </c>
      <c r="H1773" s="9">
        <f t="shared" si="53"/>
        <v>966400</v>
      </c>
    </row>
    <row r="1774" spans="1:8" ht="16" x14ac:dyDescent="0.2">
      <c r="A1774" s="10">
        <v>9311140</v>
      </c>
      <c r="B1774" s="5">
        <v>6302040</v>
      </c>
      <c r="C1774" s="11" t="s">
        <v>1703</v>
      </c>
      <c r="D1774" s="7">
        <v>0</v>
      </c>
      <c r="E1774" s="7">
        <v>1286970</v>
      </c>
      <c r="F1774" s="7">
        <v>0</v>
      </c>
      <c r="G1774" s="8">
        <f t="shared" si="52"/>
        <v>1286970</v>
      </c>
      <c r="H1774" s="9">
        <f t="shared" si="53"/>
        <v>1286970</v>
      </c>
    </row>
    <row r="1775" spans="1:8" ht="16" x14ac:dyDescent="0.2">
      <c r="A1775" s="10">
        <v>9311200</v>
      </c>
      <c r="B1775" s="5">
        <v>6302200</v>
      </c>
      <c r="C1775" s="11" t="s">
        <v>1704</v>
      </c>
      <c r="D1775" s="7">
        <v>0</v>
      </c>
      <c r="E1775" s="7">
        <v>135000</v>
      </c>
      <c r="F1775" s="7">
        <v>0</v>
      </c>
      <c r="G1775" s="8">
        <f t="shared" si="52"/>
        <v>135000</v>
      </c>
      <c r="H1775" s="9">
        <f t="shared" si="53"/>
        <v>135000</v>
      </c>
    </row>
    <row r="1776" spans="1:8" ht="16" x14ac:dyDescent="0.2">
      <c r="A1776" s="10">
        <v>9311300</v>
      </c>
      <c r="B1776" s="5">
        <v>6302300</v>
      </c>
      <c r="C1776" s="11" t="s">
        <v>1705</v>
      </c>
      <c r="D1776" s="7">
        <v>0</v>
      </c>
      <c r="E1776" s="7">
        <v>0</v>
      </c>
      <c r="F1776" s="7">
        <v>0</v>
      </c>
      <c r="G1776" s="8">
        <f t="shared" si="52"/>
        <v>0</v>
      </c>
      <c r="H1776" s="9">
        <f t="shared" si="53"/>
        <v>0</v>
      </c>
    </row>
    <row r="1777" spans="1:8" ht="16" x14ac:dyDescent="0.2">
      <c r="A1777" s="10">
        <v>9311400</v>
      </c>
      <c r="B1777" s="5">
        <v>6302400</v>
      </c>
      <c r="C1777" s="11" t="s">
        <v>1706</v>
      </c>
      <c r="D1777" s="7">
        <v>0</v>
      </c>
      <c r="E1777" s="7">
        <v>5930000</v>
      </c>
      <c r="F1777" s="7">
        <v>0</v>
      </c>
      <c r="G1777" s="8">
        <f t="shared" si="52"/>
        <v>5930000</v>
      </c>
      <c r="H1777" s="9">
        <f t="shared" si="53"/>
        <v>5930000</v>
      </c>
    </row>
    <row r="1778" spans="1:8" ht="16" x14ac:dyDescent="0.2">
      <c r="A1778" s="10">
        <v>9312000</v>
      </c>
      <c r="B1778" s="5">
        <v>6306200</v>
      </c>
      <c r="C1778" s="11" t="s">
        <v>1707</v>
      </c>
      <c r="D1778" s="7">
        <v>0</v>
      </c>
      <c r="E1778" s="7">
        <v>4567940</v>
      </c>
      <c r="F1778" s="7">
        <v>0</v>
      </c>
      <c r="G1778" s="8">
        <f t="shared" si="52"/>
        <v>4567940</v>
      </c>
      <c r="H1778" s="9">
        <f t="shared" si="53"/>
        <v>4567940</v>
      </c>
    </row>
    <row r="1779" spans="1:8" ht="16" x14ac:dyDescent="0.2">
      <c r="A1779" s="10">
        <v>9312100</v>
      </c>
      <c r="B1779" s="5">
        <v>6306250</v>
      </c>
      <c r="C1779" s="11" t="s">
        <v>1708</v>
      </c>
      <c r="D1779" s="7">
        <v>0</v>
      </c>
      <c r="E1779" s="7">
        <v>195192</v>
      </c>
      <c r="F1779" s="7">
        <v>0</v>
      </c>
      <c r="G1779" s="8">
        <f t="shared" si="52"/>
        <v>195192</v>
      </c>
      <c r="H1779" s="9">
        <f t="shared" si="53"/>
        <v>195192</v>
      </c>
    </row>
    <row r="1780" spans="1:8" ht="16" x14ac:dyDescent="0.2">
      <c r="A1780" s="10">
        <v>9312120</v>
      </c>
      <c r="B1780" s="5">
        <v>6306350</v>
      </c>
      <c r="C1780" s="11" t="s">
        <v>1709</v>
      </c>
      <c r="D1780" s="7">
        <v>0</v>
      </c>
      <c r="E1780" s="7">
        <v>485278</v>
      </c>
      <c r="F1780" s="7">
        <v>0</v>
      </c>
      <c r="G1780" s="8">
        <f t="shared" si="52"/>
        <v>485278</v>
      </c>
      <c r="H1780" s="9">
        <f t="shared" si="53"/>
        <v>485278</v>
      </c>
    </row>
    <row r="1781" spans="1:8" ht="16" x14ac:dyDescent="0.2">
      <c r="A1781" s="10">
        <v>9312300</v>
      </c>
      <c r="B1781" s="5">
        <v>6306450</v>
      </c>
      <c r="C1781" s="11" t="s">
        <v>1710</v>
      </c>
      <c r="D1781" s="7">
        <v>0</v>
      </c>
      <c r="E1781" s="7">
        <v>444594</v>
      </c>
      <c r="F1781" s="7">
        <v>0</v>
      </c>
      <c r="G1781" s="8">
        <f t="shared" si="52"/>
        <v>444594</v>
      </c>
      <c r="H1781" s="9">
        <f t="shared" si="53"/>
        <v>444594</v>
      </c>
    </row>
    <row r="1782" spans="1:8" ht="16" x14ac:dyDescent="0.2">
      <c r="A1782" s="10">
        <v>9312400</v>
      </c>
      <c r="B1782" s="5">
        <v>6306550</v>
      </c>
      <c r="C1782" s="11" t="s">
        <v>1711</v>
      </c>
      <c r="D1782" s="7">
        <v>0</v>
      </c>
      <c r="E1782" s="7">
        <v>222786</v>
      </c>
      <c r="F1782" s="7">
        <v>0</v>
      </c>
      <c r="G1782" s="8">
        <f t="shared" si="52"/>
        <v>222786</v>
      </c>
      <c r="H1782" s="9">
        <f t="shared" si="53"/>
        <v>222786</v>
      </c>
    </row>
    <row r="1783" spans="1:8" ht="16" x14ac:dyDescent="0.2">
      <c r="A1783" s="10">
        <v>9312500</v>
      </c>
      <c r="B1783" s="5">
        <v>6306650</v>
      </c>
      <c r="C1783" s="11" t="s">
        <v>1712</v>
      </c>
      <c r="D1783" s="7">
        <v>0</v>
      </c>
      <c r="E1783" s="7">
        <v>569016</v>
      </c>
      <c r="F1783" s="7">
        <v>0</v>
      </c>
      <c r="G1783" s="8">
        <f t="shared" si="52"/>
        <v>569016</v>
      </c>
      <c r="H1783" s="9">
        <f t="shared" si="53"/>
        <v>569016</v>
      </c>
    </row>
    <row r="1784" spans="1:8" ht="16" x14ac:dyDescent="0.2">
      <c r="A1784" s="10">
        <v>9312600</v>
      </c>
      <c r="B1784" s="5">
        <v>6306750</v>
      </c>
      <c r="C1784" s="11" t="s">
        <v>1713</v>
      </c>
      <c r="D1784" s="7">
        <v>0</v>
      </c>
      <c r="E1784" s="7">
        <v>251791</v>
      </c>
      <c r="F1784" s="7">
        <v>0</v>
      </c>
      <c r="G1784" s="8">
        <f t="shared" ref="G1784:G1848" si="54">E1784-F1784</f>
        <v>251791</v>
      </c>
      <c r="H1784" s="9">
        <f t="shared" ref="H1784:H1848" si="55">D1784+G1784</f>
        <v>251791</v>
      </c>
    </row>
    <row r="1785" spans="1:8" ht="16" x14ac:dyDescent="0.2">
      <c r="A1785" s="10">
        <v>9312700</v>
      </c>
      <c r="B1785" s="5">
        <v>6306850</v>
      </c>
      <c r="C1785" s="11" t="s">
        <v>1714</v>
      </c>
      <c r="D1785" s="7">
        <v>0</v>
      </c>
      <c r="E1785" s="7">
        <v>294497</v>
      </c>
      <c r="F1785" s="7">
        <v>0</v>
      </c>
      <c r="G1785" s="8">
        <f t="shared" si="54"/>
        <v>294497</v>
      </c>
      <c r="H1785" s="9">
        <f t="shared" si="55"/>
        <v>294497</v>
      </c>
    </row>
    <row r="1786" spans="1:8" ht="16" x14ac:dyDescent="0.2">
      <c r="A1786" s="10">
        <v>9312800</v>
      </c>
      <c r="B1786" s="5">
        <v>6306950</v>
      </c>
      <c r="C1786" s="11" t="s">
        <v>1715</v>
      </c>
      <c r="D1786" s="7">
        <v>0</v>
      </c>
      <c r="E1786" s="7">
        <v>207634</v>
      </c>
      <c r="F1786" s="7">
        <v>0</v>
      </c>
      <c r="G1786" s="8">
        <f t="shared" si="54"/>
        <v>207634</v>
      </c>
      <c r="H1786" s="9">
        <f t="shared" si="55"/>
        <v>207634</v>
      </c>
    </row>
    <row r="1787" spans="1:8" ht="16" x14ac:dyDescent="0.2">
      <c r="A1787" s="10">
        <v>9312900</v>
      </c>
      <c r="B1787" s="5">
        <v>6306951</v>
      </c>
      <c r="C1787" s="11" t="s">
        <v>1716</v>
      </c>
      <c r="D1787" s="7">
        <v>0</v>
      </c>
      <c r="E1787" s="7">
        <v>369332</v>
      </c>
      <c r="F1787" s="7">
        <v>0</v>
      </c>
      <c r="G1787" s="8">
        <f t="shared" si="54"/>
        <v>369332</v>
      </c>
      <c r="H1787" s="9">
        <f t="shared" si="55"/>
        <v>369332</v>
      </c>
    </row>
    <row r="1788" spans="1:8" ht="16" x14ac:dyDescent="0.2">
      <c r="A1788" s="10">
        <v>9320000</v>
      </c>
      <c r="B1788" s="5">
        <v>6340000</v>
      </c>
      <c r="C1788" s="11" t="s">
        <v>1717</v>
      </c>
      <c r="D1788" s="7">
        <v>0</v>
      </c>
      <c r="E1788" s="7">
        <v>42561545</v>
      </c>
      <c r="F1788" s="7">
        <v>22500000</v>
      </c>
      <c r="G1788" s="8">
        <f t="shared" si="54"/>
        <v>20061545</v>
      </c>
      <c r="H1788" s="9">
        <f t="shared" si="55"/>
        <v>20061545</v>
      </c>
    </row>
    <row r="1789" spans="1:8" ht="16" x14ac:dyDescent="0.2">
      <c r="A1789" s="10">
        <v>9320100</v>
      </c>
      <c r="B1789" s="5">
        <v>6340001</v>
      </c>
      <c r="C1789" s="11" t="s">
        <v>1718</v>
      </c>
      <c r="D1789" s="7">
        <v>0</v>
      </c>
      <c r="E1789" s="7">
        <v>3400415</v>
      </c>
      <c r="F1789" s="7">
        <v>2531600</v>
      </c>
      <c r="G1789" s="8">
        <f t="shared" si="54"/>
        <v>868815</v>
      </c>
      <c r="H1789" s="9">
        <f t="shared" si="55"/>
        <v>868815</v>
      </c>
    </row>
    <row r="1790" spans="1:8" ht="16" x14ac:dyDescent="0.2">
      <c r="A1790" s="10">
        <v>9320110</v>
      </c>
      <c r="B1790" s="5">
        <v>6340002</v>
      </c>
      <c r="C1790" s="11" t="s">
        <v>1719</v>
      </c>
      <c r="D1790" s="7">
        <v>0</v>
      </c>
      <c r="E1790" s="7">
        <v>3639357</v>
      </c>
      <c r="F1790" s="7">
        <v>2529760</v>
      </c>
      <c r="G1790" s="8">
        <f t="shared" si="54"/>
        <v>1109597</v>
      </c>
      <c r="H1790" s="9">
        <f t="shared" si="55"/>
        <v>1109597</v>
      </c>
    </row>
    <row r="1791" spans="1:8" ht="16" x14ac:dyDescent="0.2">
      <c r="A1791" s="10">
        <v>9320120</v>
      </c>
      <c r="B1791" s="5">
        <v>6340003</v>
      </c>
      <c r="C1791" s="11" t="s">
        <v>1720</v>
      </c>
      <c r="D1791" s="7">
        <v>0</v>
      </c>
      <c r="E1791" s="7">
        <v>4417496</v>
      </c>
      <c r="F1791" s="7">
        <v>2612890</v>
      </c>
      <c r="G1791" s="8">
        <f t="shared" si="54"/>
        <v>1804606</v>
      </c>
      <c r="H1791" s="9">
        <f t="shared" si="55"/>
        <v>1804606</v>
      </c>
    </row>
    <row r="1792" spans="1:8" ht="16" x14ac:dyDescent="0.2">
      <c r="A1792" s="10">
        <v>9320130</v>
      </c>
      <c r="B1792" s="5">
        <v>6340004</v>
      </c>
      <c r="C1792" s="11" t="s">
        <v>1721</v>
      </c>
      <c r="D1792" s="7">
        <v>0</v>
      </c>
      <c r="E1792" s="7">
        <v>7867481</v>
      </c>
      <c r="F1792" s="7">
        <v>4650000</v>
      </c>
      <c r="G1792" s="8">
        <f t="shared" si="54"/>
        <v>3217481</v>
      </c>
      <c r="H1792" s="9">
        <f t="shared" si="55"/>
        <v>3217481</v>
      </c>
    </row>
    <row r="1793" spans="1:8" ht="16" x14ac:dyDescent="0.2">
      <c r="A1793" s="10">
        <v>9320140</v>
      </c>
      <c r="B1793" s="5">
        <v>6340015</v>
      </c>
      <c r="C1793" s="11" t="s">
        <v>1722</v>
      </c>
      <c r="D1793" s="7">
        <v>0</v>
      </c>
      <c r="E1793" s="7">
        <v>0</v>
      </c>
      <c r="F1793" s="7">
        <v>0</v>
      </c>
      <c r="G1793" s="8">
        <f t="shared" si="54"/>
        <v>0</v>
      </c>
      <c r="H1793" s="9">
        <f t="shared" si="55"/>
        <v>0</v>
      </c>
    </row>
    <row r="1794" spans="1:8" ht="16" x14ac:dyDescent="0.2">
      <c r="A1794" s="10">
        <v>9320200</v>
      </c>
      <c r="B1794" s="5">
        <v>6340005</v>
      </c>
      <c r="C1794" s="11" t="s">
        <v>1723</v>
      </c>
      <c r="D1794" s="7">
        <v>0</v>
      </c>
      <c r="E1794" s="7">
        <v>3319500</v>
      </c>
      <c r="F1794" s="7">
        <v>1907000</v>
      </c>
      <c r="G1794" s="8">
        <f t="shared" si="54"/>
        <v>1412500</v>
      </c>
      <c r="H1794" s="9">
        <f t="shared" si="55"/>
        <v>1412500</v>
      </c>
    </row>
    <row r="1795" spans="1:8" ht="16" x14ac:dyDescent="0.2">
      <c r="A1795" s="10">
        <v>9320300</v>
      </c>
      <c r="B1795" s="5">
        <v>6340006</v>
      </c>
      <c r="C1795" s="11" t="s">
        <v>1724</v>
      </c>
      <c r="D1795" s="7">
        <v>0</v>
      </c>
      <c r="E1795" s="7">
        <v>0</v>
      </c>
      <c r="F1795" s="7">
        <v>0</v>
      </c>
      <c r="G1795" s="8">
        <f t="shared" si="54"/>
        <v>0</v>
      </c>
      <c r="H1795" s="9">
        <f t="shared" si="55"/>
        <v>0</v>
      </c>
    </row>
    <row r="1796" spans="1:8" ht="16" x14ac:dyDescent="0.2">
      <c r="A1796" s="10">
        <v>9320400</v>
      </c>
      <c r="B1796" s="5">
        <v>6340007</v>
      </c>
      <c r="C1796" s="11" t="s">
        <v>1725</v>
      </c>
      <c r="D1796" s="7">
        <v>0</v>
      </c>
      <c r="E1796" s="7">
        <v>0</v>
      </c>
      <c r="F1796" s="7">
        <v>0</v>
      </c>
      <c r="G1796" s="8">
        <f t="shared" si="54"/>
        <v>0</v>
      </c>
      <c r="H1796" s="9">
        <f t="shared" si="55"/>
        <v>0</v>
      </c>
    </row>
    <row r="1797" spans="1:8" ht="16" x14ac:dyDescent="0.2">
      <c r="A1797" s="10">
        <v>9320500</v>
      </c>
      <c r="B1797" s="5">
        <v>6340008</v>
      </c>
      <c r="C1797" s="11" t="s">
        <v>1726</v>
      </c>
      <c r="D1797" s="7">
        <v>0</v>
      </c>
      <c r="E1797" s="7">
        <v>3844463</v>
      </c>
      <c r="F1797" s="7">
        <v>2350000</v>
      </c>
      <c r="G1797" s="8">
        <f t="shared" si="54"/>
        <v>1494463</v>
      </c>
      <c r="H1797" s="9">
        <f t="shared" si="55"/>
        <v>1494463</v>
      </c>
    </row>
    <row r="1798" spans="1:8" ht="16" x14ac:dyDescent="0.2">
      <c r="A1798" s="10">
        <v>9320600</v>
      </c>
      <c r="B1798" s="5">
        <v>6340009</v>
      </c>
      <c r="C1798" s="11" t="s">
        <v>1727</v>
      </c>
      <c r="D1798" s="7">
        <v>0</v>
      </c>
      <c r="E1798" s="7">
        <v>513237</v>
      </c>
      <c r="F1798" s="7">
        <v>200000</v>
      </c>
      <c r="G1798" s="8">
        <f t="shared" si="54"/>
        <v>313237</v>
      </c>
      <c r="H1798" s="9">
        <f t="shared" si="55"/>
        <v>313237</v>
      </c>
    </row>
    <row r="1799" spans="1:8" ht="16" x14ac:dyDescent="0.2">
      <c r="A1799" s="10">
        <v>9320700</v>
      </c>
      <c r="B1799" s="5">
        <v>6340010</v>
      </c>
      <c r="C1799" s="11" t="s">
        <v>1728</v>
      </c>
      <c r="D1799" s="7">
        <v>0</v>
      </c>
      <c r="E1799" s="7">
        <v>4056595</v>
      </c>
      <c r="F1799" s="7">
        <v>2401000</v>
      </c>
      <c r="G1799" s="8">
        <f t="shared" si="54"/>
        <v>1655595</v>
      </c>
      <c r="H1799" s="9">
        <f t="shared" si="55"/>
        <v>1655595</v>
      </c>
    </row>
    <row r="1800" spans="1:8" ht="16" x14ac:dyDescent="0.2">
      <c r="A1800" s="10">
        <v>9320800</v>
      </c>
      <c r="B1800" s="5">
        <v>6340011</v>
      </c>
      <c r="C1800" s="11" t="s">
        <v>1729</v>
      </c>
      <c r="D1800" s="7">
        <v>0</v>
      </c>
      <c r="E1800" s="7">
        <v>5497199</v>
      </c>
      <c r="F1800" s="7">
        <v>3017540</v>
      </c>
      <c r="G1800" s="8">
        <f t="shared" si="54"/>
        <v>2479659</v>
      </c>
      <c r="H1800" s="9">
        <f t="shared" si="55"/>
        <v>2479659</v>
      </c>
    </row>
    <row r="1801" spans="1:8" ht="16" x14ac:dyDescent="0.2">
      <c r="A1801" s="10">
        <v>9320900</v>
      </c>
      <c r="B1801" s="5">
        <v>6340012</v>
      </c>
      <c r="C1801" s="11" t="s">
        <v>1730</v>
      </c>
      <c r="D1801" s="7">
        <v>0</v>
      </c>
      <c r="E1801" s="7">
        <v>4645569</v>
      </c>
      <c r="F1801" s="7">
        <v>2900000</v>
      </c>
      <c r="G1801" s="8">
        <f t="shared" si="54"/>
        <v>1745569</v>
      </c>
      <c r="H1801" s="9">
        <f t="shared" si="55"/>
        <v>1745569</v>
      </c>
    </row>
    <row r="1802" spans="1:8" ht="16" x14ac:dyDescent="0.2">
      <c r="A1802" s="10">
        <v>9320901</v>
      </c>
      <c r="B1802" s="5">
        <v>6340901</v>
      </c>
      <c r="C1802" s="11" t="s">
        <v>1731</v>
      </c>
      <c r="D1802" s="7">
        <v>0</v>
      </c>
      <c r="E1802" s="7">
        <v>0</v>
      </c>
      <c r="F1802" s="7">
        <v>0</v>
      </c>
      <c r="G1802" s="8">
        <f t="shared" si="54"/>
        <v>0</v>
      </c>
      <c r="H1802" s="9">
        <f t="shared" si="55"/>
        <v>0</v>
      </c>
    </row>
    <row r="1803" spans="1:8" ht="16" x14ac:dyDescent="0.2">
      <c r="A1803" s="10">
        <v>9320902</v>
      </c>
      <c r="B1803" s="5">
        <v>6340902</v>
      </c>
      <c r="C1803" s="11" t="s">
        <v>1732</v>
      </c>
      <c r="D1803" s="7">
        <v>0</v>
      </c>
      <c r="E1803" s="7">
        <v>5349388</v>
      </c>
      <c r="F1803" s="7">
        <v>2838205</v>
      </c>
      <c r="G1803" s="8">
        <f t="shared" si="54"/>
        <v>2511183</v>
      </c>
      <c r="H1803" s="9">
        <f t="shared" si="55"/>
        <v>2511183</v>
      </c>
    </row>
    <row r="1804" spans="1:8" ht="16" x14ac:dyDescent="0.2">
      <c r="A1804" s="10">
        <v>9320903</v>
      </c>
      <c r="B1804" s="5">
        <v>6340903</v>
      </c>
      <c r="C1804" s="11" t="s">
        <v>1733</v>
      </c>
      <c r="D1804" s="7">
        <v>0</v>
      </c>
      <c r="E1804" s="7">
        <v>0</v>
      </c>
      <c r="F1804" s="7">
        <v>0</v>
      </c>
      <c r="G1804" s="8">
        <f t="shared" si="54"/>
        <v>0</v>
      </c>
      <c r="H1804" s="9">
        <f t="shared" si="55"/>
        <v>0</v>
      </c>
    </row>
    <row r="1805" spans="1:8" ht="16" x14ac:dyDescent="0.2">
      <c r="A1805" s="10">
        <v>9320904</v>
      </c>
      <c r="B1805" s="5">
        <v>6340904</v>
      </c>
      <c r="C1805" s="11" t="s">
        <v>1734</v>
      </c>
      <c r="D1805" s="7">
        <v>0</v>
      </c>
      <c r="E1805" s="7">
        <v>3935960</v>
      </c>
      <c r="F1805" s="7">
        <v>1725500</v>
      </c>
      <c r="G1805" s="8">
        <f t="shared" si="54"/>
        <v>2210460</v>
      </c>
      <c r="H1805" s="9">
        <f t="shared" si="55"/>
        <v>2210460</v>
      </c>
    </row>
    <row r="1806" spans="1:8" ht="16" x14ac:dyDescent="0.2">
      <c r="A1806" s="10">
        <v>9320905</v>
      </c>
      <c r="B1806" s="5">
        <v>6340905</v>
      </c>
      <c r="C1806" s="11" t="s">
        <v>1735</v>
      </c>
      <c r="D1806" s="7">
        <v>0</v>
      </c>
      <c r="E1806" s="7">
        <v>22709</v>
      </c>
      <c r="F1806" s="7">
        <v>22709</v>
      </c>
      <c r="G1806" s="8">
        <f t="shared" si="54"/>
        <v>0</v>
      </c>
      <c r="H1806" s="9">
        <f t="shared" si="55"/>
        <v>0</v>
      </c>
    </row>
    <row r="1807" spans="1:8" ht="16" x14ac:dyDescent="0.2">
      <c r="A1807" s="10">
        <v>9321000</v>
      </c>
      <c r="B1807" s="5">
        <v>6340013</v>
      </c>
      <c r="C1807" s="11" t="s">
        <v>1736</v>
      </c>
      <c r="D1807" s="7">
        <v>0</v>
      </c>
      <c r="E1807" s="7">
        <v>23328005</v>
      </c>
      <c r="F1807" s="7">
        <v>11100000</v>
      </c>
      <c r="G1807" s="8">
        <f t="shared" si="54"/>
        <v>12228005</v>
      </c>
      <c r="H1807" s="9">
        <f t="shared" si="55"/>
        <v>12228005</v>
      </c>
    </row>
    <row r="1808" spans="1:8" ht="16" x14ac:dyDescent="0.2">
      <c r="A1808" s="10">
        <v>9321100</v>
      </c>
      <c r="B1808" s="5">
        <v>6340014</v>
      </c>
      <c r="C1808" s="11" t="s">
        <v>1737</v>
      </c>
      <c r="D1808" s="7">
        <v>0</v>
      </c>
      <c r="E1808" s="7">
        <v>0</v>
      </c>
      <c r="F1808" s="7">
        <v>0</v>
      </c>
      <c r="G1808" s="8">
        <f t="shared" si="54"/>
        <v>0</v>
      </c>
      <c r="H1808" s="9">
        <f t="shared" si="55"/>
        <v>0</v>
      </c>
    </row>
    <row r="1809" spans="1:8" ht="16" x14ac:dyDescent="0.2">
      <c r="A1809" s="10">
        <v>9322000</v>
      </c>
      <c r="B1809" s="5">
        <v>6341000</v>
      </c>
      <c r="C1809" s="11" t="s">
        <v>1738</v>
      </c>
      <c r="D1809" s="7">
        <v>0</v>
      </c>
      <c r="E1809" s="7">
        <v>75705</v>
      </c>
      <c r="F1809" s="7">
        <v>65000</v>
      </c>
      <c r="G1809" s="8">
        <f t="shared" si="54"/>
        <v>10705</v>
      </c>
      <c r="H1809" s="9">
        <f t="shared" si="55"/>
        <v>10705</v>
      </c>
    </row>
    <row r="1810" spans="1:8" ht="16" x14ac:dyDescent="0.2">
      <c r="A1810" s="10">
        <v>9322010</v>
      </c>
      <c r="B1810" s="5">
        <v>6341010</v>
      </c>
      <c r="C1810" s="11" t="s">
        <v>1739</v>
      </c>
      <c r="D1810" s="7">
        <v>0</v>
      </c>
      <c r="E1810" s="7">
        <v>3243813</v>
      </c>
      <c r="F1810" s="7">
        <v>1609880</v>
      </c>
      <c r="G1810" s="8">
        <f t="shared" si="54"/>
        <v>1633933</v>
      </c>
      <c r="H1810" s="9">
        <f t="shared" si="55"/>
        <v>1633933</v>
      </c>
    </row>
    <row r="1811" spans="1:8" ht="16" x14ac:dyDescent="0.2">
      <c r="A1811" s="10">
        <v>9322020</v>
      </c>
      <c r="B1811" s="5">
        <v>6341020</v>
      </c>
      <c r="C1811" s="11" t="s">
        <v>1740</v>
      </c>
      <c r="D1811" s="7">
        <v>0</v>
      </c>
      <c r="E1811" s="7">
        <v>0</v>
      </c>
      <c r="F1811" s="7">
        <v>0</v>
      </c>
      <c r="G1811" s="8">
        <f t="shared" si="54"/>
        <v>0</v>
      </c>
      <c r="H1811" s="9">
        <f t="shared" si="55"/>
        <v>0</v>
      </c>
    </row>
    <row r="1812" spans="1:8" ht="16" x14ac:dyDescent="0.2">
      <c r="A1812" s="10">
        <v>9322025</v>
      </c>
      <c r="B1812" s="5">
        <v>6341025</v>
      </c>
      <c r="C1812" s="11" t="s">
        <v>1741</v>
      </c>
      <c r="D1812" s="7">
        <v>0</v>
      </c>
      <c r="E1812" s="7">
        <v>0</v>
      </c>
      <c r="F1812" s="7">
        <v>0</v>
      </c>
      <c r="G1812" s="8">
        <f t="shared" si="54"/>
        <v>0</v>
      </c>
      <c r="H1812" s="9">
        <f t="shared" si="55"/>
        <v>0</v>
      </c>
    </row>
    <row r="1813" spans="1:8" ht="16" x14ac:dyDescent="0.2">
      <c r="A1813" s="10">
        <v>9322030</v>
      </c>
      <c r="B1813" s="5">
        <v>6341030</v>
      </c>
      <c r="C1813" s="11" t="s">
        <v>1742</v>
      </c>
      <c r="D1813" s="7">
        <v>0</v>
      </c>
      <c r="E1813" s="7">
        <v>79793</v>
      </c>
      <c r="F1813" s="7">
        <v>57777</v>
      </c>
      <c r="G1813" s="8">
        <f t="shared" si="54"/>
        <v>22016</v>
      </c>
      <c r="H1813" s="9">
        <f t="shared" si="55"/>
        <v>22016</v>
      </c>
    </row>
    <row r="1814" spans="1:8" ht="16" x14ac:dyDescent="0.2">
      <c r="A1814" s="10">
        <v>9322040</v>
      </c>
      <c r="B1814" s="5">
        <v>6341040</v>
      </c>
      <c r="C1814" s="11" t="s">
        <v>1743</v>
      </c>
      <c r="D1814" s="7">
        <v>0</v>
      </c>
      <c r="E1814" s="7">
        <v>52253</v>
      </c>
      <c r="F1814" s="7">
        <v>50000</v>
      </c>
      <c r="G1814" s="8">
        <f t="shared" si="54"/>
        <v>2253</v>
      </c>
      <c r="H1814" s="9">
        <f t="shared" si="55"/>
        <v>2253</v>
      </c>
    </row>
    <row r="1815" spans="1:8" ht="16" x14ac:dyDescent="0.2">
      <c r="A1815" s="10">
        <v>9322050</v>
      </c>
      <c r="B1815" s="5">
        <v>6341050</v>
      </c>
      <c r="C1815" s="11" t="s">
        <v>1744</v>
      </c>
      <c r="D1815" s="7">
        <v>0</v>
      </c>
      <c r="E1815" s="7">
        <v>66035</v>
      </c>
      <c r="F1815" s="7">
        <v>50000</v>
      </c>
      <c r="G1815" s="8">
        <f t="shared" si="54"/>
        <v>16035</v>
      </c>
      <c r="H1815" s="9">
        <f t="shared" si="55"/>
        <v>16035</v>
      </c>
    </row>
    <row r="1816" spans="1:8" ht="16" x14ac:dyDescent="0.2">
      <c r="A1816" s="10">
        <v>9322060</v>
      </c>
      <c r="B1816" s="5">
        <v>6341060</v>
      </c>
      <c r="C1816" s="11" t="s">
        <v>1745</v>
      </c>
      <c r="D1816" s="7">
        <v>0</v>
      </c>
      <c r="E1816" s="7">
        <v>118751</v>
      </c>
      <c r="F1816" s="7">
        <v>125000</v>
      </c>
      <c r="G1816" s="8">
        <f t="shared" si="54"/>
        <v>-6249</v>
      </c>
      <c r="H1816" s="9">
        <f t="shared" si="55"/>
        <v>-6249</v>
      </c>
    </row>
    <row r="1817" spans="1:8" ht="16" x14ac:dyDescent="0.2">
      <c r="A1817" s="10">
        <v>9322065</v>
      </c>
      <c r="B1817" s="5">
        <v>6341065</v>
      </c>
      <c r="C1817" s="11" t="s">
        <v>754</v>
      </c>
      <c r="D1817" s="7">
        <v>0</v>
      </c>
      <c r="E1817" s="7">
        <v>123655</v>
      </c>
      <c r="F1817" s="7">
        <v>90000</v>
      </c>
      <c r="G1817" s="8">
        <f t="shared" si="54"/>
        <v>33655</v>
      </c>
      <c r="H1817" s="9">
        <f t="shared" si="55"/>
        <v>33655</v>
      </c>
    </row>
    <row r="1818" spans="1:8" ht="16" x14ac:dyDescent="0.2">
      <c r="A1818" s="10">
        <v>9322070</v>
      </c>
      <c r="B1818" s="5">
        <v>6341070</v>
      </c>
      <c r="C1818" s="11" t="s">
        <v>1746</v>
      </c>
      <c r="D1818" s="7">
        <v>0</v>
      </c>
      <c r="E1818" s="7">
        <v>68847</v>
      </c>
      <c r="F1818" s="7">
        <v>45000</v>
      </c>
      <c r="G1818" s="8">
        <f t="shared" si="54"/>
        <v>23847</v>
      </c>
      <c r="H1818" s="9">
        <f t="shared" si="55"/>
        <v>23847</v>
      </c>
    </row>
    <row r="1819" spans="1:8" ht="16" x14ac:dyDescent="0.2">
      <c r="A1819" s="10">
        <v>9322075</v>
      </c>
      <c r="B1819" s="5">
        <v>6341075</v>
      </c>
      <c r="C1819" s="11" t="s">
        <v>1747</v>
      </c>
      <c r="D1819" s="7">
        <v>0</v>
      </c>
      <c r="E1819" s="7">
        <v>1159576</v>
      </c>
      <c r="F1819" s="7">
        <v>675000</v>
      </c>
      <c r="G1819" s="8">
        <f t="shared" si="54"/>
        <v>484576</v>
      </c>
      <c r="H1819" s="9">
        <f t="shared" si="55"/>
        <v>484576</v>
      </c>
    </row>
    <row r="1820" spans="1:8" ht="16" x14ac:dyDescent="0.2">
      <c r="A1820" s="10">
        <v>9322080</v>
      </c>
      <c r="B1820" s="5">
        <v>6341080</v>
      </c>
      <c r="C1820" s="11" t="s">
        <v>1748</v>
      </c>
      <c r="D1820" s="7">
        <v>0</v>
      </c>
      <c r="E1820" s="7">
        <v>0</v>
      </c>
      <c r="F1820" s="7">
        <v>0</v>
      </c>
      <c r="G1820" s="8">
        <f t="shared" si="54"/>
        <v>0</v>
      </c>
      <c r="H1820" s="9">
        <f t="shared" si="55"/>
        <v>0</v>
      </c>
    </row>
    <row r="1821" spans="1:8" ht="16" x14ac:dyDescent="0.2">
      <c r="A1821" s="10">
        <v>9322090</v>
      </c>
      <c r="B1821" s="5">
        <v>6341090</v>
      </c>
      <c r="C1821" s="11" t="s">
        <v>1749</v>
      </c>
      <c r="D1821" s="7">
        <v>0</v>
      </c>
      <c r="E1821" s="7">
        <v>56200</v>
      </c>
      <c r="F1821" s="7">
        <v>40000</v>
      </c>
      <c r="G1821" s="8">
        <f t="shared" si="54"/>
        <v>16200</v>
      </c>
      <c r="H1821" s="9">
        <f t="shared" si="55"/>
        <v>16200</v>
      </c>
    </row>
    <row r="1822" spans="1:8" ht="16" x14ac:dyDescent="0.2">
      <c r="A1822" s="10">
        <v>9322091</v>
      </c>
      <c r="B1822" s="5">
        <v>6341091</v>
      </c>
      <c r="C1822" s="11" t="s">
        <v>1750</v>
      </c>
      <c r="D1822" s="7">
        <v>0</v>
      </c>
      <c r="E1822" s="7">
        <v>88666</v>
      </c>
      <c r="F1822" s="7">
        <v>63000</v>
      </c>
      <c r="G1822" s="8">
        <f t="shared" si="54"/>
        <v>25666</v>
      </c>
      <c r="H1822" s="9">
        <f t="shared" si="55"/>
        <v>25666</v>
      </c>
    </row>
    <row r="1823" spans="1:8" ht="16" x14ac:dyDescent="0.2">
      <c r="A1823" s="10">
        <v>9322092</v>
      </c>
      <c r="B1823" s="5">
        <v>6341092</v>
      </c>
      <c r="C1823" s="11" t="s">
        <v>1751</v>
      </c>
      <c r="D1823" s="7">
        <v>0</v>
      </c>
      <c r="E1823" s="7">
        <v>0</v>
      </c>
      <c r="F1823" s="7">
        <v>0</v>
      </c>
      <c r="G1823" s="8">
        <f t="shared" si="54"/>
        <v>0</v>
      </c>
      <c r="H1823" s="9">
        <f t="shared" si="55"/>
        <v>0</v>
      </c>
    </row>
    <row r="1824" spans="1:8" ht="16" x14ac:dyDescent="0.2">
      <c r="A1824" s="10">
        <v>9322093</v>
      </c>
      <c r="B1824" s="5">
        <v>6341093</v>
      </c>
      <c r="C1824" s="11" t="s">
        <v>1752</v>
      </c>
      <c r="D1824" s="7">
        <v>0</v>
      </c>
      <c r="E1824" s="7">
        <v>88328</v>
      </c>
      <c r="F1824" s="7">
        <v>52230</v>
      </c>
      <c r="G1824" s="8">
        <f t="shared" si="54"/>
        <v>36098</v>
      </c>
      <c r="H1824" s="9">
        <f t="shared" si="55"/>
        <v>36098</v>
      </c>
    </row>
    <row r="1825" spans="1:8" ht="16" x14ac:dyDescent="0.2">
      <c r="A1825" s="10">
        <v>9322094</v>
      </c>
      <c r="B1825" s="5">
        <v>6341094</v>
      </c>
      <c r="C1825" s="11" t="s">
        <v>1753</v>
      </c>
      <c r="D1825" s="7">
        <v>0</v>
      </c>
      <c r="E1825" s="7">
        <v>0</v>
      </c>
      <c r="F1825" s="7">
        <v>0</v>
      </c>
      <c r="G1825" s="8">
        <f t="shared" si="54"/>
        <v>0</v>
      </c>
      <c r="H1825" s="9">
        <f t="shared" si="55"/>
        <v>0</v>
      </c>
    </row>
    <row r="1826" spans="1:8" ht="16" x14ac:dyDescent="0.2">
      <c r="A1826" s="10">
        <v>9322100</v>
      </c>
      <c r="B1826" s="5">
        <v>6341100</v>
      </c>
      <c r="C1826" s="11" t="s">
        <v>1754</v>
      </c>
      <c r="D1826" s="7">
        <v>0</v>
      </c>
      <c r="E1826" s="7">
        <v>2170000</v>
      </c>
      <c r="F1826" s="7">
        <v>137500</v>
      </c>
      <c r="G1826" s="8">
        <f t="shared" si="54"/>
        <v>2032500</v>
      </c>
      <c r="H1826" s="9">
        <f t="shared" si="55"/>
        <v>2032500</v>
      </c>
    </row>
    <row r="1827" spans="1:8" ht="16" x14ac:dyDescent="0.2">
      <c r="A1827" s="10">
        <v>9322110</v>
      </c>
      <c r="B1827" s="5">
        <v>6341200</v>
      </c>
      <c r="C1827" s="11" t="s">
        <v>1755</v>
      </c>
      <c r="D1827" s="7">
        <v>0</v>
      </c>
      <c r="E1827" s="7">
        <v>15000</v>
      </c>
      <c r="F1827" s="7">
        <v>0</v>
      </c>
      <c r="G1827" s="8">
        <f t="shared" si="54"/>
        <v>15000</v>
      </c>
      <c r="H1827" s="9">
        <f t="shared" si="55"/>
        <v>15000</v>
      </c>
    </row>
    <row r="1828" spans="1:8" ht="16" x14ac:dyDescent="0.2">
      <c r="A1828" s="10">
        <v>9330000</v>
      </c>
      <c r="B1828" s="5">
        <v>6312000</v>
      </c>
      <c r="C1828" s="11" t="s">
        <v>1756</v>
      </c>
      <c r="D1828" s="7">
        <v>0</v>
      </c>
      <c r="E1828" s="7">
        <v>48523794</v>
      </c>
      <c r="F1828" s="7">
        <v>1377000</v>
      </c>
      <c r="G1828" s="8">
        <f t="shared" si="54"/>
        <v>47146794</v>
      </c>
      <c r="H1828" s="9">
        <f t="shared" si="55"/>
        <v>47146794</v>
      </c>
    </row>
    <row r="1829" spans="1:8" ht="16" x14ac:dyDescent="0.2">
      <c r="A1829" s="10">
        <v>9330001</v>
      </c>
      <c r="B1829" s="5">
        <v>6312001</v>
      </c>
      <c r="C1829" s="11" t="s">
        <v>1757</v>
      </c>
      <c r="D1829" s="7">
        <v>0</v>
      </c>
      <c r="E1829" s="7">
        <v>4358500</v>
      </c>
      <c r="F1829" s="7">
        <v>223250</v>
      </c>
      <c r="G1829" s="8">
        <f t="shared" si="54"/>
        <v>4135250</v>
      </c>
      <c r="H1829" s="9">
        <f t="shared" si="55"/>
        <v>4135250</v>
      </c>
    </row>
    <row r="1830" spans="1:8" ht="16" x14ac:dyDescent="0.2">
      <c r="A1830" s="10">
        <v>9330010</v>
      </c>
      <c r="B1830" s="5">
        <v>6312101</v>
      </c>
      <c r="C1830" s="11" t="s">
        <v>1758</v>
      </c>
      <c r="D1830" s="7">
        <v>0</v>
      </c>
      <c r="E1830" s="7">
        <v>700918</v>
      </c>
      <c r="F1830" s="7">
        <v>0</v>
      </c>
      <c r="G1830" s="8">
        <f t="shared" si="54"/>
        <v>700918</v>
      </c>
      <c r="H1830" s="9">
        <f t="shared" si="55"/>
        <v>700918</v>
      </c>
    </row>
    <row r="1831" spans="1:8" ht="16" x14ac:dyDescent="0.2">
      <c r="A1831" s="10">
        <v>9330020</v>
      </c>
      <c r="B1831" s="5">
        <v>6312102</v>
      </c>
      <c r="C1831" s="11" t="s">
        <v>1759</v>
      </c>
      <c r="D1831" s="7">
        <v>0</v>
      </c>
      <c r="E1831" s="7">
        <v>668700</v>
      </c>
      <c r="F1831" s="7">
        <v>60000</v>
      </c>
      <c r="G1831" s="8">
        <f t="shared" si="54"/>
        <v>608700</v>
      </c>
      <c r="H1831" s="9">
        <f t="shared" si="55"/>
        <v>608700</v>
      </c>
    </row>
    <row r="1832" spans="1:8" ht="16" x14ac:dyDescent="0.2">
      <c r="A1832" s="10">
        <v>9330030</v>
      </c>
      <c r="B1832" s="5">
        <v>6312103</v>
      </c>
      <c r="C1832" s="11" t="s">
        <v>1760</v>
      </c>
      <c r="D1832" s="7">
        <v>0</v>
      </c>
      <c r="E1832" s="7">
        <v>2229922</v>
      </c>
      <c r="F1832" s="7">
        <v>345000</v>
      </c>
      <c r="G1832" s="8">
        <f t="shared" si="54"/>
        <v>1884922</v>
      </c>
      <c r="H1832" s="9">
        <f t="shared" si="55"/>
        <v>1884922</v>
      </c>
    </row>
    <row r="1833" spans="1:8" ht="16" x14ac:dyDescent="0.2">
      <c r="A1833" s="10">
        <v>9330040</v>
      </c>
      <c r="B1833" s="5">
        <v>6312104</v>
      </c>
      <c r="C1833" s="11" t="s">
        <v>1761</v>
      </c>
      <c r="D1833" s="7">
        <v>0</v>
      </c>
      <c r="E1833" s="7">
        <v>4411720</v>
      </c>
      <c r="F1833" s="7">
        <v>165000</v>
      </c>
      <c r="G1833" s="8">
        <f t="shared" si="54"/>
        <v>4246720</v>
      </c>
      <c r="H1833" s="9">
        <f t="shared" si="55"/>
        <v>4246720</v>
      </c>
    </row>
    <row r="1834" spans="1:8" ht="16" x14ac:dyDescent="0.2">
      <c r="A1834" s="10">
        <v>9330050</v>
      </c>
      <c r="B1834" s="5">
        <v>6312105</v>
      </c>
      <c r="C1834" s="11" t="s">
        <v>1762</v>
      </c>
      <c r="D1834" s="7">
        <v>0</v>
      </c>
      <c r="E1834" s="7">
        <v>6840076</v>
      </c>
      <c r="F1834" s="7">
        <v>349000</v>
      </c>
      <c r="G1834" s="8">
        <f t="shared" si="54"/>
        <v>6491076</v>
      </c>
      <c r="H1834" s="9">
        <f t="shared" si="55"/>
        <v>6491076</v>
      </c>
    </row>
    <row r="1835" spans="1:8" ht="16" x14ac:dyDescent="0.2">
      <c r="A1835" s="10">
        <v>9330060</v>
      </c>
      <c r="B1835" s="5">
        <v>6312106</v>
      </c>
      <c r="C1835" s="11" t="s">
        <v>1763</v>
      </c>
      <c r="D1835" s="7">
        <v>0</v>
      </c>
      <c r="E1835" s="7">
        <v>11545260</v>
      </c>
      <c r="F1835" s="7">
        <v>196000</v>
      </c>
      <c r="G1835" s="8">
        <f t="shared" si="54"/>
        <v>11349260</v>
      </c>
      <c r="H1835" s="9">
        <f t="shared" si="55"/>
        <v>11349260</v>
      </c>
    </row>
    <row r="1836" spans="1:8" ht="16" x14ac:dyDescent="0.2">
      <c r="A1836" s="10">
        <v>9330070</v>
      </c>
      <c r="B1836" s="5">
        <v>6312107</v>
      </c>
      <c r="C1836" s="11" t="s">
        <v>1764</v>
      </c>
      <c r="D1836" s="7">
        <v>0</v>
      </c>
      <c r="E1836" s="7">
        <v>224490</v>
      </c>
      <c r="F1836" s="7">
        <v>30000</v>
      </c>
      <c r="G1836" s="8">
        <f t="shared" si="54"/>
        <v>194490</v>
      </c>
      <c r="H1836" s="9">
        <f t="shared" si="55"/>
        <v>194490</v>
      </c>
    </row>
    <row r="1837" spans="1:8" ht="16" x14ac:dyDescent="0.2">
      <c r="A1837" s="10">
        <v>9330080</v>
      </c>
      <c r="B1837" s="5">
        <v>6312108</v>
      </c>
      <c r="C1837" s="11" t="s">
        <v>1765</v>
      </c>
      <c r="D1837" s="7">
        <v>0</v>
      </c>
      <c r="E1837" s="7">
        <v>4126140</v>
      </c>
      <c r="F1837" s="7">
        <v>52000</v>
      </c>
      <c r="G1837" s="8">
        <f t="shared" si="54"/>
        <v>4074140</v>
      </c>
      <c r="H1837" s="9">
        <f t="shared" si="55"/>
        <v>4074140</v>
      </c>
    </row>
    <row r="1838" spans="1:8" ht="16" x14ac:dyDescent="0.2">
      <c r="A1838" s="10">
        <v>9330090</v>
      </c>
      <c r="B1838" s="5">
        <v>6312109</v>
      </c>
      <c r="C1838" s="11" t="s">
        <v>1766</v>
      </c>
      <c r="D1838" s="7">
        <v>0</v>
      </c>
      <c r="E1838" s="7">
        <v>3926160</v>
      </c>
      <c r="F1838" s="7">
        <v>345000</v>
      </c>
      <c r="G1838" s="8">
        <f t="shared" si="54"/>
        <v>3581160</v>
      </c>
      <c r="H1838" s="9">
        <f t="shared" si="55"/>
        <v>3581160</v>
      </c>
    </row>
    <row r="1839" spans="1:8" ht="16" x14ac:dyDescent="0.2">
      <c r="A1839" s="10">
        <v>9330091</v>
      </c>
      <c r="B1839" s="5">
        <v>6312110</v>
      </c>
      <c r="C1839" s="11" t="s">
        <v>1767</v>
      </c>
      <c r="D1839" s="7">
        <v>0</v>
      </c>
      <c r="E1839" s="7">
        <v>5536631</v>
      </c>
      <c r="F1839" s="7">
        <v>0</v>
      </c>
      <c r="G1839" s="8">
        <f t="shared" si="54"/>
        <v>5536631</v>
      </c>
      <c r="H1839" s="9">
        <f t="shared" si="55"/>
        <v>5536631</v>
      </c>
    </row>
    <row r="1840" spans="1:8" ht="16" x14ac:dyDescent="0.2">
      <c r="A1840" s="10">
        <v>9330092</v>
      </c>
      <c r="B1840" s="5">
        <v>6312120</v>
      </c>
      <c r="C1840" s="11" t="s">
        <v>1768</v>
      </c>
      <c r="D1840" s="7">
        <v>0</v>
      </c>
      <c r="E1840" s="7">
        <v>6222500</v>
      </c>
      <c r="F1840" s="7">
        <v>370000</v>
      </c>
      <c r="G1840" s="8">
        <f t="shared" si="54"/>
        <v>5852500</v>
      </c>
      <c r="H1840" s="9">
        <f t="shared" si="55"/>
        <v>5852500</v>
      </c>
    </row>
    <row r="1841" spans="1:8" ht="16" x14ac:dyDescent="0.2">
      <c r="A1841" s="10">
        <v>9330093</v>
      </c>
      <c r="B1841" s="5">
        <v>6312130</v>
      </c>
      <c r="C1841" s="11" t="s">
        <v>1769</v>
      </c>
      <c r="D1841" s="7">
        <v>0</v>
      </c>
      <c r="E1841" s="7">
        <v>0</v>
      </c>
      <c r="F1841" s="7">
        <v>0</v>
      </c>
      <c r="G1841" s="8">
        <f t="shared" si="54"/>
        <v>0</v>
      </c>
      <c r="H1841" s="9">
        <f t="shared" si="55"/>
        <v>0</v>
      </c>
    </row>
    <row r="1842" spans="1:8" ht="16" x14ac:dyDescent="0.2">
      <c r="A1842" s="10">
        <v>9330100</v>
      </c>
      <c r="B1842" s="5">
        <v>6326000</v>
      </c>
      <c r="C1842" s="11" t="s">
        <v>1770</v>
      </c>
      <c r="D1842" s="7">
        <v>0</v>
      </c>
      <c r="E1842" s="7">
        <v>9919367</v>
      </c>
      <c r="F1842" s="7">
        <v>60500</v>
      </c>
      <c r="G1842" s="8">
        <f t="shared" si="54"/>
        <v>9858867</v>
      </c>
      <c r="H1842" s="9">
        <f t="shared" si="55"/>
        <v>9858867</v>
      </c>
    </row>
    <row r="1843" spans="1:8" ht="16" x14ac:dyDescent="0.2">
      <c r="A1843" s="10">
        <v>9330200</v>
      </c>
      <c r="B1843" s="5">
        <v>6326001</v>
      </c>
      <c r="C1843" s="11" t="s">
        <v>1771</v>
      </c>
      <c r="D1843" s="7">
        <v>0</v>
      </c>
      <c r="E1843" s="7">
        <v>25102856</v>
      </c>
      <c r="F1843" s="7">
        <v>0</v>
      </c>
      <c r="G1843" s="8">
        <f t="shared" si="54"/>
        <v>25102856</v>
      </c>
      <c r="H1843" s="9">
        <f t="shared" si="55"/>
        <v>25102856</v>
      </c>
    </row>
    <row r="1844" spans="1:8" ht="16" x14ac:dyDescent="0.2">
      <c r="A1844" s="10">
        <v>9330300</v>
      </c>
      <c r="B1844" s="5">
        <v>6326002</v>
      </c>
      <c r="C1844" s="11" t="s">
        <v>1772</v>
      </c>
      <c r="D1844" s="7">
        <v>0</v>
      </c>
      <c r="E1844" s="7">
        <v>0</v>
      </c>
      <c r="F1844" s="7">
        <v>0</v>
      </c>
      <c r="G1844" s="8">
        <f t="shared" si="54"/>
        <v>0</v>
      </c>
      <c r="H1844" s="9">
        <f t="shared" si="55"/>
        <v>0</v>
      </c>
    </row>
    <row r="1845" spans="1:8" ht="16" x14ac:dyDescent="0.2">
      <c r="A1845" s="10">
        <v>9330310</v>
      </c>
      <c r="B1845" s="5">
        <v>6326012</v>
      </c>
      <c r="C1845" s="11" t="s">
        <v>1773</v>
      </c>
      <c r="D1845" s="7">
        <v>0</v>
      </c>
      <c r="E1845" s="7">
        <v>1800000</v>
      </c>
      <c r="F1845" s="7">
        <v>150000</v>
      </c>
      <c r="G1845" s="8">
        <f t="shared" si="54"/>
        <v>1650000</v>
      </c>
      <c r="H1845" s="9">
        <f t="shared" si="55"/>
        <v>1650000</v>
      </c>
    </row>
    <row r="1846" spans="1:8" ht="16" x14ac:dyDescent="0.2">
      <c r="A1846" s="10">
        <v>9330320</v>
      </c>
      <c r="B1846" s="5">
        <v>6326022</v>
      </c>
      <c r="C1846" s="11" t="s">
        <v>1774</v>
      </c>
      <c r="D1846" s="7">
        <v>0</v>
      </c>
      <c r="E1846" s="7">
        <v>1650000</v>
      </c>
      <c r="F1846" s="7">
        <v>0</v>
      </c>
      <c r="G1846" s="8">
        <f t="shared" si="54"/>
        <v>1650000</v>
      </c>
      <c r="H1846" s="9">
        <f t="shared" si="55"/>
        <v>1650000</v>
      </c>
    </row>
    <row r="1847" spans="1:8" ht="16" x14ac:dyDescent="0.2">
      <c r="A1847" s="10">
        <v>9330330</v>
      </c>
      <c r="B1847" s="5">
        <v>6326032</v>
      </c>
      <c r="C1847" s="11" t="s">
        <v>1775</v>
      </c>
      <c r="D1847" s="7">
        <v>0</v>
      </c>
      <c r="E1847" s="7">
        <v>0</v>
      </c>
      <c r="F1847" s="7">
        <v>0</v>
      </c>
      <c r="G1847" s="8">
        <f t="shared" si="54"/>
        <v>0</v>
      </c>
      <c r="H1847" s="9">
        <f t="shared" si="55"/>
        <v>0</v>
      </c>
    </row>
    <row r="1848" spans="1:8" ht="16" x14ac:dyDescent="0.2">
      <c r="A1848" s="10">
        <v>9330340</v>
      </c>
      <c r="B1848" s="5">
        <v>6326042</v>
      </c>
      <c r="C1848" s="11" t="s">
        <v>1776</v>
      </c>
      <c r="D1848" s="7">
        <v>0</v>
      </c>
      <c r="E1848" s="7">
        <v>3600000</v>
      </c>
      <c r="F1848" s="7">
        <v>300000</v>
      </c>
      <c r="G1848" s="8">
        <f t="shared" si="54"/>
        <v>3300000</v>
      </c>
      <c r="H1848" s="9">
        <f t="shared" si="55"/>
        <v>3300000</v>
      </c>
    </row>
    <row r="1849" spans="1:8" ht="16" x14ac:dyDescent="0.2">
      <c r="A1849" s="10">
        <v>9330350</v>
      </c>
      <c r="B1849" s="5">
        <v>6326052</v>
      </c>
      <c r="C1849" s="11" t="s">
        <v>1777</v>
      </c>
      <c r="D1849" s="7">
        <v>0</v>
      </c>
      <c r="E1849" s="7">
        <v>3600000</v>
      </c>
      <c r="F1849" s="7">
        <v>300000</v>
      </c>
      <c r="G1849" s="8">
        <f t="shared" ref="G1849:G1912" si="56">E1849-F1849</f>
        <v>3300000</v>
      </c>
      <c r="H1849" s="9">
        <f t="shared" ref="H1849:H1912" si="57">D1849+G1849</f>
        <v>3300000</v>
      </c>
    </row>
    <row r="1850" spans="1:8" ht="16" x14ac:dyDescent="0.2">
      <c r="A1850" s="10">
        <v>9330360</v>
      </c>
      <c r="B1850" s="5">
        <v>6326062</v>
      </c>
      <c r="C1850" s="11" t="s">
        <v>1778</v>
      </c>
      <c r="D1850" s="7">
        <v>0</v>
      </c>
      <c r="E1850" s="7">
        <v>3600000</v>
      </c>
      <c r="F1850" s="7">
        <v>300000</v>
      </c>
      <c r="G1850" s="8">
        <f t="shared" si="56"/>
        <v>3300000</v>
      </c>
      <c r="H1850" s="9">
        <f t="shared" si="57"/>
        <v>3300000</v>
      </c>
    </row>
    <row r="1851" spans="1:8" ht="16" x14ac:dyDescent="0.2">
      <c r="A1851" s="10">
        <v>9330370</v>
      </c>
      <c r="B1851" s="5">
        <v>6326072</v>
      </c>
      <c r="C1851" s="11" t="s">
        <v>1779</v>
      </c>
      <c r="D1851" s="7">
        <v>0</v>
      </c>
      <c r="E1851" s="7">
        <v>2820000</v>
      </c>
      <c r="F1851" s="7">
        <v>230000</v>
      </c>
      <c r="G1851" s="8">
        <f t="shared" si="56"/>
        <v>2590000</v>
      </c>
      <c r="H1851" s="9">
        <f t="shared" si="57"/>
        <v>2590000</v>
      </c>
    </row>
    <row r="1852" spans="1:8" ht="16" x14ac:dyDescent="0.2">
      <c r="A1852" s="10">
        <v>9330380</v>
      </c>
      <c r="B1852" s="5">
        <v>6326082</v>
      </c>
      <c r="C1852" s="11" t="s">
        <v>1780</v>
      </c>
      <c r="D1852" s="7">
        <v>0</v>
      </c>
      <c r="E1852" s="7">
        <v>1800000</v>
      </c>
      <c r="F1852" s="7">
        <v>150000</v>
      </c>
      <c r="G1852" s="8">
        <f t="shared" si="56"/>
        <v>1650000</v>
      </c>
      <c r="H1852" s="9">
        <f t="shared" si="57"/>
        <v>1650000</v>
      </c>
    </row>
    <row r="1853" spans="1:8" ht="16" x14ac:dyDescent="0.2">
      <c r="A1853" s="10">
        <v>9330381</v>
      </c>
      <c r="B1853" s="5">
        <v>6326083</v>
      </c>
      <c r="C1853" s="11" t="s">
        <v>1781</v>
      </c>
      <c r="D1853" s="7">
        <v>0</v>
      </c>
      <c r="E1853" s="7">
        <v>1800000</v>
      </c>
      <c r="F1853" s="7">
        <v>150000</v>
      </c>
      <c r="G1853" s="8">
        <f t="shared" si="56"/>
        <v>1650000</v>
      </c>
      <c r="H1853" s="9">
        <f t="shared" si="57"/>
        <v>1650000</v>
      </c>
    </row>
    <row r="1854" spans="1:8" ht="16" x14ac:dyDescent="0.2">
      <c r="A1854" s="10">
        <v>9330400</v>
      </c>
      <c r="B1854" s="5">
        <v>6312400</v>
      </c>
      <c r="C1854" s="11" t="s">
        <v>1782</v>
      </c>
      <c r="D1854" s="7">
        <v>0</v>
      </c>
      <c r="E1854" s="7">
        <v>16325398</v>
      </c>
      <c r="F1854" s="7">
        <v>0</v>
      </c>
      <c r="G1854" s="8">
        <f t="shared" si="56"/>
        <v>16325398</v>
      </c>
      <c r="H1854" s="9">
        <f t="shared" si="57"/>
        <v>16325398</v>
      </c>
    </row>
    <row r="1855" spans="1:8" ht="16" x14ac:dyDescent="0.2">
      <c r="A1855" s="10">
        <v>9330500</v>
      </c>
      <c r="B1855" s="5">
        <v>6325030</v>
      </c>
      <c r="C1855" s="11" t="s">
        <v>1783</v>
      </c>
      <c r="D1855" s="7">
        <v>0</v>
      </c>
      <c r="E1855" s="7">
        <v>1320000</v>
      </c>
      <c r="F1855" s="7">
        <v>0</v>
      </c>
      <c r="G1855" s="8">
        <f t="shared" si="56"/>
        <v>1320000</v>
      </c>
      <c r="H1855" s="9">
        <f t="shared" si="57"/>
        <v>1320000</v>
      </c>
    </row>
    <row r="1856" spans="1:8" ht="16" x14ac:dyDescent="0.2">
      <c r="A1856" s="10">
        <v>9330900</v>
      </c>
      <c r="B1856" s="5">
        <v>6312900</v>
      </c>
      <c r="C1856" s="11" t="s">
        <v>1784</v>
      </c>
      <c r="D1856" s="7">
        <v>0</v>
      </c>
      <c r="E1856" s="7">
        <v>0</v>
      </c>
      <c r="F1856" s="7">
        <v>0</v>
      </c>
      <c r="G1856" s="8">
        <f t="shared" si="56"/>
        <v>0</v>
      </c>
      <c r="H1856" s="9">
        <f t="shared" si="57"/>
        <v>0</v>
      </c>
    </row>
    <row r="1857" spans="1:8" ht="16" x14ac:dyDescent="0.2">
      <c r="A1857" s="10">
        <v>9330910</v>
      </c>
      <c r="B1857" s="5">
        <v>6318100</v>
      </c>
      <c r="C1857" s="11" t="s">
        <v>1785</v>
      </c>
      <c r="D1857" s="7">
        <v>0</v>
      </c>
      <c r="E1857" s="7">
        <v>110000</v>
      </c>
      <c r="F1857" s="7">
        <v>5025</v>
      </c>
      <c r="G1857" s="8">
        <f t="shared" si="56"/>
        <v>104975</v>
      </c>
      <c r="H1857" s="9">
        <f t="shared" si="57"/>
        <v>104975</v>
      </c>
    </row>
    <row r="1858" spans="1:8" ht="16" x14ac:dyDescent="0.2">
      <c r="A1858" s="10">
        <v>9330920</v>
      </c>
      <c r="B1858" s="5">
        <v>6318110</v>
      </c>
      <c r="C1858" s="11" t="s">
        <v>1786</v>
      </c>
      <c r="D1858" s="7">
        <v>0</v>
      </c>
      <c r="E1858" s="7">
        <v>42500</v>
      </c>
      <c r="F1858" s="7">
        <v>0</v>
      </c>
      <c r="G1858" s="8">
        <f t="shared" si="56"/>
        <v>42500</v>
      </c>
      <c r="H1858" s="9">
        <f t="shared" si="57"/>
        <v>42500</v>
      </c>
    </row>
    <row r="1859" spans="1:8" ht="16" x14ac:dyDescent="0.2">
      <c r="A1859" s="10">
        <v>9331000</v>
      </c>
      <c r="B1859" s="5">
        <v>6312100</v>
      </c>
      <c r="C1859" s="11" t="s">
        <v>1787</v>
      </c>
      <c r="D1859" s="7">
        <v>0</v>
      </c>
      <c r="E1859" s="7">
        <v>12044104</v>
      </c>
      <c r="F1859" s="7">
        <v>380000</v>
      </c>
      <c r="G1859" s="8">
        <f t="shared" si="56"/>
        <v>11664104</v>
      </c>
      <c r="H1859" s="9">
        <f t="shared" si="57"/>
        <v>11664104</v>
      </c>
    </row>
    <row r="1860" spans="1:8" ht="16" x14ac:dyDescent="0.2">
      <c r="A1860" s="10">
        <v>9332000</v>
      </c>
      <c r="B1860" s="5">
        <v>6313000</v>
      </c>
      <c r="C1860" s="11" t="s">
        <v>1788</v>
      </c>
      <c r="D1860" s="7">
        <v>0</v>
      </c>
      <c r="E1860" s="7">
        <v>0</v>
      </c>
      <c r="F1860" s="7">
        <v>0</v>
      </c>
      <c r="G1860" s="8">
        <f t="shared" si="56"/>
        <v>0</v>
      </c>
      <c r="H1860" s="9">
        <f t="shared" si="57"/>
        <v>0</v>
      </c>
    </row>
    <row r="1861" spans="1:8" ht="16" x14ac:dyDescent="0.2">
      <c r="A1861" s="10">
        <v>9333000</v>
      </c>
      <c r="B1861" s="5">
        <v>6318000</v>
      </c>
      <c r="C1861" s="11" t="s">
        <v>1789</v>
      </c>
      <c r="D1861" s="7">
        <v>0</v>
      </c>
      <c r="E1861" s="7">
        <v>1067915</v>
      </c>
      <c r="F1861" s="7">
        <v>37855</v>
      </c>
      <c r="G1861" s="8">
        <f t="shared" si="56"/>
        <v>1030060</v>
      </c>
      <c r="H1861" s="9">
        <f t="shared" si="57"/>
        <v>1030060</v>
      </c>
    </row>
    <row r="1862" spans="1:8" ht="16" x14ac:dyDescent="0.2">
      <c r="A1862" s="10">
        <v>9333100</v>
      </c>
      <c r="B1862" s="5">
        <v>6318001</v>
      </c>
      <c r="C1862" s="11" t="s">
        <v>1790</v>
      </c>
      <c r="D1862" s="7">
        <v>0</v>
      </c>
      <c r="E1862" s="7">
        <v>86840</v>
      </c>
      <c r="F1862" s="7">
        <v>0</v>
      </c>
      <c r="G1862" s="8">
        <f t="shared" si="56"/>
        <v>86840</v>
      </c>
      <c r="H1862" s="9">
        <f t="shared" si="57"/>
        <v>86840</v>
      </c>
    </row>
    <row r="1863" spans="1:8" ht="16" x14ac:dyDescent="0.2">
      <c r="A1863" s="10">
        <v>9333200</v>
      </c>
      <c r="B1863" s="5">
        <v>6318002</v>
      </c>
      <c r="C1863" s="11" t="s">
        <v>1791</v>
      </c>
      <c r="D1863" s="7">
        <v>0</v>
      </c>
      <c r="E1863" s="7">
        <v>130485</v>
      </c>
      <c r="F1863" s="7">
        <v>0</v>
      </c>
      <c r="G1863" s="8">
        <f t="shared" si="56"/>
        <v>130485</v>
      </c>
      <c r="H1863" s="9">
        <f t="shared" si="57"/>
        <v>130485</v>
      </c>
    </row>
    <row r="1864" spans="1:8" ht="16" x14ac:dyDescent="0.2">
      <c r="A1864" s="10">
        <v>9333300</v>
      </c>
      <c r="B1864" s="5">
        <v>6318003</v>
      </c>
      <c r="C1864" s="11" t="s">
        <v>1792</v>
      </c>
      <c r="D1864" s="7">
        <v>0</v>
      </c>
      <c r="E1864" s="7">
        <v>87100</v>
      </c>
      <c r="F1864" s="7">
        <v>0</v>
      </c>
      <c r="G1864" s="8">
        <f t="shared" si="56"/>
        <v>87100</v>
      </c>
      <c r="H1864" s="9">
        <f t="shared" si="57"/>
        <v>87100</v>
      </c>
    </row>
    <row r="1865" spans="1:8" ht="16" x14ac:dyDescent="0.2">
      <c r="A1865" s="10">
        <v>9333400</v>
      </c>
      <c r="B1865" s="5">
        <v>6318004</v>
      </c>
      <c r="C1865" s="11" t="s">
        <v>1793</v>
      </c>
      <c r="D1865" s="7">
        <v>0</v>
      </c>
      <c r="E1865" s="7">
        <v>7325</v>
      </c>
      <c r="F1865" s="7">
        <v>7325</v>
      </c>
      <c r="G1865" s="8">
        <f t="shared" si="56"/>
        <v>0</v>
      </c>
      <c r="H1865" s="9">
        <f t="shared" si="57"/>
        <v>0</v>
      </c>
    </row>
    <row r="1866" spans="1:8" ht="16" x14ac:dyDescent="0.2">
      <c r="A1866" s="10">
        <v>9333500</v>
      </c>
      <c r="B1866" s="5">
        <v>6318005</v>
      </c>
      <c r="C1866" s="11" t="s">
        <v>1794</v>
      </c>
      <c r="D1866" s="7">
        <v>0</v>
      </c>
      <c r="E1866" s="7">
        <v>0</v>
      </c>
      <c r="F1866" s="7">
        <v>0</v>
      </c>
      <c r="G1866" s="8">
        <f t="shared" si="56"/>
        <v>0</v>
      </c>
      <c r="H1866" s="9">
        <f t="shared" si="57"/>
        <v>0</v>
      </c>
    </row>
    <row r="1867" spans="1:8" ht="16" x14ac:dyDescent="0.2">
      <c r="A1867" s="10">
        <v>9333600</v>
      </c>
      <c r="B1867" s="5">
        <v>6318006</v>
      </c>
      <c r="C1867" s="11" t="s">
        <v>1795</v>
      </c>
      <c r="D1867" s="7">
        <v>0</v>
      </c>
      <c r="E1867" s="7">
        <v>0</v>
      </c>
      <c r="F1867" s="7">
        <v>0</v>
      </c>
      <c r="G1867" s="8">
        <f t="shared" si="56"/>
        <v>0</v>
      </c>
      <c r="H1867" s="9">
        <f t="shared" si="57"/>
        <v>0</v>
      </c>
    </row>
    <row r="1868" spans="1:8" ht="16" x14ac:dyDescent="0.2">
      <c r="A1868" s="10">
        <v>9333700</v>
      </c>
      <c r="B1868" s="5">
        <v>6318007</v>
      </c>
      <c r="C1868" s="11" t="s">
        <v>1796</v>
      </c>
      <c r="D1868" s="7">
        <v>0</v>
      </c>
      <c r="E1868" s="7">
        <v>20000</v>
      </c>
      <c r="F1868" s="7">
        <v>0</v>
      </c>
      <c r="G1868" s="8">
        <f t="shared" si="56"/>
        <v>20000</v>
      </c>
      <c r="H1868" s="9">
        <f t="shared" si="57"/>
        <v>20000</v>
      </c>
    </row>
    <row r="1869" spans="1:8" ht="16" x14ac:dyDescent="0.2">
      <c r="A1869" s="10">
        <v>9333800</v>
      </c>
      <c r="B1869" s="5">
        <v>6318008</v>
      </c>
      <c r="C1869" s="11" t="s">
        <v>1797</v>
      </c>
      <c r="D1869" s="7">
        <v>0</v>
      </c>
      <c r="E1869" s="7">
        <v>187720</v>
      </c>
      <c r="F1869" s="7">
        <v>0</v>
      </c>
      <c r="G1869" s="8">
        <f t="shared" si="56"/>
        <v>187720</v>
      </c>
      <c r="H1869" s="9">
        <f t="shared" si="57"/>
        <v>187720</v>
      </c>
    </row>
    <row r="1870" spans="1:8" ht="16" x14ac:dyDescent="0.2">
      <c r="A1870" s="10">
        <v>9333900</v>
      </c>
      <c r="B1870" s="5">
        <v>6318009</v>
      </c>
      <c r="C1870" s="11" t="s">
        <v>1798</v>
      </c>
      <c r="D1870" s="7">
        <v>0</v>
      </c>
      <c r="E1870" s="7">
        <v>0</v>
      </c>
      <c r="F1870" s="7">
        <v>0</v>
      </c>
      <c r="G1870" s="8">
        <f t="shared" si="56"/>
        <v>0</v>
      </c>
      <c r="H1870" s="9">
        <f t="shared" si="57"/>
        <v>0</v>
      </c>
    </row>
    <row r="1871" spans="1:8" ht="16" x14ac:dyDescent="0.2">
      <c r="A1871" s="10">
        <v>9333930</v>
      </c>
      <c r="B1871" s="5">
        <v>6318120</v>
      </c>
      <c r="C1871" s="11" t="s">
        <v>1799</v>
      </c>
      <c r="D1871" s="7">
        <v>0</v>
      </c>
      <c r="E1871" s="7">
        <v>0</v>
      </c>
      <c r="F1871" s="7">
        <v>0</v>
      </c>
      <c r="G1871" s="8">
        <f t="shared" si="56"/>
        <v>0</v>
      </c>
      <c r="H1871" s="9">
        <f t="shared" si="57"/>
        <v>0</v>
      </c>
    </row>
    <row r="1872" spans="1:8" ht="16" x14ac:dyDescent="0.2">
      <c r="A1872" s="10">
        <v>9333940</v>
      </c>
      <c r="B1872" s="5">
        <v>6318130</v>
      </c>
      <c r="C1872" s="11" t="s">
        <v>1800</v>
      </c>
      <c r="D1872" s="7">
        <v>0</v>
      </c>
      <c r="E1872" s="7">
        <v>7325</v>
      </c>
      <c r="F1872" s="7">
        <v>0</v>
      </c>
      <c r="G1872" s="8">
        <f t="shared" si="56"/>
        <v>7325</v>
      </c>
      <c r="H1872" s="9">
        <f t="shared" si="57"/>
        <v>7325</v>
      </c>
    </row>
    <row r="1873" spans="1:8" ht="16" x14ac:dyDescent="0.2">
      <c r="A1873" s="10">
        <v>9333950</v>
      </c>
      <c r="B1873" s="5">
        <v>6318140</v>
      </c>
      <c r="C1873" s="11" t="s">
        <v>1801</v>
      </c>
      <c r="D1873" s="7">
        <v>0</v>
      </c>
      <c r="E1873" s="7">
        <v>0</v>
      </c>
      <c r="F1873" s="7">
        <v>0</v>
      </c>
      <c r="G1873" s="8">
        <f t="shared" si="56"/>
        <v>0</v>
      </c>
      <c r="H1873" s="9">
        <f t="shared" si="57"/>
        <v>0</v>
      </c>
    </row>
    <row r="1874" spans="1:8" ht="16" x14ac:dyDescent="0.2">
      <c r="A1874" s="10">
        <v>9340000</v>
      </c>
      <c r="B1874" s="5">
        <v>6389000</v>
      </c>
      <c r="C1874" s="11" t="s">
        <v>1802</v>
      </c>
      <c r="D1874" s="7">
        <v>0</v>
      </c>
      <c r="E1874" s="7">
        <v>17883610</v>
      </c>
      <c r="F1874" s="7">
        <v>5732584</v>
      </c>
      <c r="G1874" s="8">
        <f t="shared" si="56"/>
        <v>12151026</v>
      </c>
      <c r="H1874" s="9">
        <f t="shared" si="57"/>
        <v>12151026</v>
      </c>
    </row>
    <row r="1875" spans="1:8" ht="16" x14ac:dyDescent="0.2">
      <c r="A1875" s="10">
        <v>9340100</v>
      </c>
      <c r="B1875" s="5">
        <v>6330000</v>
      </c>
      <c r="C1875" s="11" t="s">
        <v>1803</v>
      </c>
      <c r="D1875" s="7">
        <v>0</v>
      </c>
      <c r="E1875" s="7">
        <v>10800</v>
      </c>
      <c r="F1875" s="7">
        <v>0</v>
      </c>
      <c r="G1875" s="8">
        <f t="shared" si="56"/>
        <v>10800</v>
      </c>
      <c r="H1875" s="9">
        <f t="shared" si="57"/>
        <v>10800</v>
      </c>
    </row>
    <row r="1876" spans="1:8" ht="16" x14ac:dyDescent="0.2">
      <c r="A1876" s="10">
        <v>9340110</v>
      </c>
      <c r="B1876" s="5">
        <v>6389110</v>
      </c>
      <c r="C1876" s="11" t="s">
        <v>1804</v>
      </c>
      <c r="D1876" s="7">
        <v>0</v>
      </c>
      <c r="E1876" s="7">
        <v>0</v>
      </c>
      <c r="F1876" s="7">
        <v>0</v>
      </c>
      <c r="G1876" s="8">
        <f t="shared" si="56"/>
        <v>0</v>
      </c>
      <c r="H1876" s="9">
        <f t="shared" si="57"/>
        <v>0</v>
      </c>
    </row>
    <row r="1877" spans="1:8" ht="16" x14ac:dyDescent="0.2">
      <c r="A1877" s="10">
        <v>9340200</v>
      </c>
      <c r="B1877" s="5">
        <v>6330001</v>
      </c>
      <c r="C1877" s="11" t="s">
        <v>1805</v>
      </c>
      <c r="D1877" s="7">
        <v>0</v>
      </c>
      <c r="E1877" s="7">
        <v>42500</v>
      </c>
      <c r="F1877" s="7">
        <v>0</v>
      </c>
      <c r="G1877" s="8">
        <f t="shared" si="56"/>
        <v>42500</v>
      </c>
      <c r="H1877" s="9">
        <f t="shared" si="57"/>
        <v>42500</v>
      </c>
    </row>
    <row r="1878" spans="1:8" ht="16" x14ac:dyDescent="0.2">
      <c r="A1878" s="10">
        <v>9340300</v>
      </c>
      <c r="B1878" s="5">
        <v>6330002</v>
      </c>
      <c r="C1878" s="11" t="s">
        <v>1806</v>
      </c>
      <c r="D1878" s="7">
        <v>0</v>
      </c>
      <c r="E1878" s="7">
        <v>9469009</v>
      </c>
      <c r="F1878" s="7">
        <v>1061650</v>
      </c>
      <c r="G1878" s="8">
        <f t="shared" si="56"/>
        <v>8407359</v>
      </c>
      <c r="H1878" s="9">
        <f t="shared" si="57"/>
        <v>8407359</v>
      </c>
    </row>
    <row r="1879" spans="1:8" ht="16" x14ac:dyDescent="0.2">
      <c r="A1879" s="10">
        <v>9341000</v>
      </c>
      <c r="B1879" s="5">
        <v>6389100</v>
      </c>
      <c r="C1879" s="11" t="s">
        <v>1807</v>
      </c>
      <c r="D1879" s="7">
        <v>0</v>
      </c>
      <c r="E1879" s="7">
        <v>1739744</v>
      </c>
      <c r="F1879" s="7">
        <v>141742</v>
      </c>
      <c r="G1879" s="8">
        <f t="shared" si="56"/>
        <v>1598002</v>
      </c>
      <c r="H1879" s="9">
        <f t="shared" si="57"/>
        <v>1598002</v>
      </c>
    </row>
    <row r="1880" spans="1:8" ht="16" x14ac:dyDescent="0.2">
      <c r="A1880" s="10">
        <v>9390200</v>
      </c>
      <c r="B1880" s="5">
        <v>6389100</v>
      </c>
      <c r="C1880" s="11" t="s">
        <v>9</v>
      </c>
      <c r="D1880" s="7">
        <v>0</v>
      </c>
      <c r="E1880" s="7">
        <v>0</v>
      </c>
      <c r="F1880" s="7">
        <v>0</v>
      </c>
      <c r="G1880" s="8">
        <f t="shared" si="56"/>
        <v>0</v>
      </c>
      <c r="H1880" s="9">
        <f t="shared" si="57"/>
        <v>0</v>
      </c>
    </row>
    <row r="1881" spans="1:8" ht="16" x14ac:dyDescent="0.2">
      <c r="A1881" s="10">
        <v>9400000</v>
      </c>
      <c r="B1881" s="5">
        <v>6306210</v>
      </c>
      <c r="C1881" s="11" t="s">
        <v>1808</v>
      </c>
      <c r="D1881" s="7">
        <v>0</v>
      </c>
      <c r="E1881" s="7">
        <v>6315540</v>
      </c>
      <c r="F1881" s="7">
        <v>0</v>
      </c>
      <c r="G1881" s="8">
        <f t="shared" si="56"/>
        <v>6315540</v>
      </c>
      <c r="H1881" s="9">
        <f t="shared" si="57"/>
        <v>6315540</v>
      </c>
    </row>
    <row r="1882" spans="1:8" ht="16" x14ac:dyDescent="0.2">
      <c r="A1882" s="10">
        <v>9405000</v>
      </c>
      <c r="B1882" s="5">
        <v>6306500</v>
      </c>
      <c r="C1882" s="11" t="s">
        <v>1809</v>
      </c>
      <c r="D1882" s="7">
        <v>0</v>
      </c>
      <c r="E1882" s="7">
        <v>4717300</v>
      </c>
      <c r="F1882" s="7">
        <v>0</v>
      </c>
      <c r="G1882" s="8">
        <f t="shared" si="56"/>
        <v>4717300</v>
      </c>
      <c r="H1882" s="9">
        <f t="shared" si="57"/>
        <v>4717300</v>
      </c>
    </row>
    <row r="1883" spans="1:8" ht="16" x14ac:dyDescent="0.2">
      <c r="A1883" s="10">
        <v>9410000</v>
      </c>
      <c r="B1883" s="5">
        <v>6316602</v>
      </c>
      <c r="C1883" s="11" t="s">
        <v>1810</v>
      </c>
      <c r="D1883" s="7">
        <v>0</v>
      </c>
      <c r="E1883" s="7">
        <v>40000</v>
      </c>
      <c r="F1883" s="7">
        <v>0</v>
      </c>
      <c r="G1883" s="8">
        <f t="shared" si="56"/>
        <v>40000</v>
      </c>
      <c r="H1883" s="9">
        <f t="shared" si="57"/>
        <v>40000</v>
      </c>
    </row>
    <row r="1884" spans="1:8" ht="16" x14ac:dyDescent="0.2">
      <c r="A1884" s="10">
        <v>9411000</v>
      </c>
      <c r="B1884" s="5">
        <v>6316200</v>
      </c>
      <c r="C1884" s="11" t="s">
        <v>1811</v>
      </c>
      <c r="D1884" s="7">
        <v>0</v>
      </c>
      <c r="E1884" s="7">
        <v>0</v>
      </c>
      <c r="F1884" s="7">
        <v>0</v>
      </c>
      <c r="G1884" s="8">
        <f t="shared" si="56"/>
        <v>0</v>
      </c>
      <c r="H1884" s="9">
        <f t="shared" si="57"/>
        <v>0</v>
      </c>
    </row>
    <row r="1885" spans="1:8" ht="16" x14ac:dyDescent="0.2">
      <c r="A1885" s="10">
        <v>9420000</v>
      </c>
      <c r="B1885" s="5">
        <v>6643000</v>
      </c>
      <c r="C1885" s="11" t="s">
        <v>1812</v>
      </c>
      <c r="D1885" s="7">
        <v>0</v>
      </c>
      <c r="E1885" s="7">
        <v>8817436</v>
      </c>
      <c r="F1885" s="7">
        <v>523089</v>
      </c>
      <c r="G1885" s="8">
        <f t="shared" si="56"/>
        <v>8294347</v>
      </c>
      <c r="H1885" s="9">
        <f t="shared" si="57"/>
        <v>8294347</v>
      </c>
    </row>
    <row r="1886" spans="1:8" ht="16" x14ac:dyDescent="0.2">
      <c r="A1886" s="10">
        <v>9420100</v>
      </c>
      <c r="B1886" s="5">
        <v>6643010</v>
      </c>
      <c r="C1886" s="11" t="s">
        <v>1813</v>
      </c>
      <c r="D1886" s="7">
        <v>0</v>
      </c>
      <c r="E1886" s="7">
        <v>59198876</v>
      </c>
      <c r="F1886" s="7">
        <v>2519973</v>
      </c>
      <c r="G1886" s="8">
        <f t="shared" si="56"/>
        <v>56678903</v>
      </c>
      <c r="H1886" s="9">
        <f t="shared" si="57"/>
        <v>56678903</v>
      </c>
    </row>
    <row r="1887" spans="1:8" ht="16" x14ac:dyDescent="0.2">
      <c r="A1887" s="10">
        <v>9420110</v>
      </c>
      <c r="B1887" s="5">
        <v>6643020</v>
      </c>
      <c r="C1887" s="11" t="s">
        <v>1814</v>
      </c>
      <c r="D1887" s="7">
        <v>0</v>
      </c>
      <c r="E1887" s="7">
        <v>0</v>
      </c>
      <c r="F1887" s="7">
        <v>0</v>
      </c>
      <c r="G1887" s="8">
        <f t="shared" si="56"/>
        <v>0</v>
      </c>
      <c r="H1887" s="9">
        <f t="shared" si="57"/>
        <v>0</v>
      </c>
    </row>
    <row r="1888" spans="1:8" ht="16" x14ac:dyDescent="0.2">
      <c r="A1888" s="10">
        <v>9420111</v>
      </c>
      <c r="B1888" s="5">
        <v>6643030</v>
      </c>
      <c r="C1888" s="11" t="s">
        <v>1815</v>
      </c>
      <c r="D1888" s="7">
        <v>0</v>
      </c>
      <c r="E1888" s="7">
        <v>0</v>
      </c>
      <c r="F1888" s="7">
        <v>0</v>
      </c>
      <c r="G1888" s="8">
        <f t="shared" si="56"/>
        <v>0</v>
      </c>
      <c r="H1888" s="9">
        <f t="shared" si="57"/>
        <v>0</v>
      </c>
    </row>
    <row r="1889" spans="1:8" ht="16" x14ac:dyDescent="0.2">
      <c r="A1889" s="10">
        <v>9420120</v>
      </c>
      <c r="B1889" s="5">
        <v>6643040</v>
      </c>
      <c r="C1889" s="11" t="s">
        <v>1816</v>
      </c>
      <c r="D1889" s="7">
        <v>0</v>
      </c>
      <c r="E1889" s="7">
        <v>90000</v>
      </c>
      <c r="F1889" s="7">
        <v>90000</v>
      </c>
      <c r="G1889" s="8">
        <f t="shared" si="56"/>
        <v>0</v>
      </c>
      <c r="H1889" s="9">
        <f t="shared" si="57"/>
        <v>0</v>
      </c>
    </row>
    <row r="1890" spans="1:8" ht="16" x14ac:dyDescent="0.2">
      <c r="A1890" s="10">
        <v>9420130</v>
      </c>
      <c r="B1890" s="5">
        <v>6643031</v>
      </c>
      <c r="C1890" s="11" t="s">
        <v>1817</v>
      </c>
      <c r="D1890" s="7">
        <v>0</v>
      </c>
      <c r="E1890" s="7">
        <v>12703447</v>
      </c>
      <c r="F1890" s="7">
        <v>0</v>
      </c>
      <c r="G1890" s="8">
        <f t="shared" si="56"/>
        <v>12703447</v>
      </c>
      <c r="H1890" s="9">
        <f t="shared" si="57"/>
        <v>12703447</v>
      </c>
    </row>
    <row r="1891" spans="1:8" ht="16" x14ac:dyDescent="0.2">
      <c r="A1891" s="10">
        <v>9420200</v>
      </c>
      <c r="B1891" s="5">
        <v>6643050</v>
      </c>
      <c r="C1891" s="11" t="s">
        <v>1818</v>
      </c>
      <c r="D1891" s="7">
        <v>0</v>
      </c>
      <c r="E1891" s="7">
        <v>0</v>
      </c>
      <c r="F1891" s="7">
        <v>0</v>
      </c>
      <c r="G1891" s="8">
        <f t="shared" si="56"/>
        <v>0</v>
      </c>
      <c r="H1891" s="9">
        <f t="shared" si="57"/>
        <v>0</v>
      </c>
    </row>
    <row r="1892" spans="1:8" ht="16" x14ac:dyDescent="0.2">
      <c r="A1892" s="10">
        <v>9420220</v>
      </c>
      <c r="B1892" s="5">
        <v>6643220</v>
      </c>
      <c r="C1892" s="11" t="s">
        <v>1819</v>
      </c>
      <c r="D1892" s="7">
        <v>0</v>
      </c>
      <c r="E1892" s="7">
        <v>2550000</v>
      </c>
      <c r="F1892" s="7">
        <v>0</v>
      </c>
      <c r="G1892" s="8">
        <f t="shared" si="56"/>
        <v>2550000</v>
      </c>
      <c r="H1892" s="9">
        <f t="shared" si="57"/>
        <v>2550000</v>
      </c>
    </row>
    <row r="1893" spans="1:8" ht="16" x14ac:dyDescent="0.2">
      <c r="A1893" s="10">
        <v>9420300</v>
      </c>
      <c r="B1893" s="5">
        <v>6643060</v>
      </c>
      <c r="C1893" s="11" t="s">
        <v>1820</v>
      </c>
      <c r="D1893" s="7">
        <v>0</v>
      </c>
      <c r="E1893" s="7">
        <v>0</v>
      </c>
      <c r="F1893" s="7">
        <v>0</v>
      </c>
      <c r="G1893" s="8">
        <f t="shared" si="56"/>
        <v>0</v>
      </c>
      <c r="H1893" s="9">
        <f t="shared" si="57"/>
        <v>0</v>
      </c>
    </row>
    <row r="1894" spans="1:8" ht="16" x14ac:dyDescent="0.2">
      <c r="A1894" s="10">
        <v>9420400</v>
      </c>
      <c r="B1894" s="5">
        <v>6643070</v>
      </c>
      <c r="C1894" s="11" t="s">
        <v>1821</v>
      </c>
      <c r="D1894" s="7">
        <v>0</v>
      </c>
      <c r="E1894" s="7">
        <v>0</v>
      </c>
      <c r="F1894" s="7">
        <v>0</v>
      </c>
      <c r="G1894" s="8">
        <f t="shared" si="56"/>
        <v>0</v>
      </c>
      <c r="H1894" s="9">
        <f t="shared" si="57"/>
        <v>0</v>
      </c>
    </row>
    <row r="1895" spans="1:8" ht="16" x14ac:dyDescent="0.2">
      <c r="A1895" s="10">
        <v>9420500</v>
      </c>
      <c r="B1895" s="5">
        <v>6643080</v>
      </c>
      <c r="C1895" s="11" t="s">
        <v>1822</v>
      </c>
      <c r="D1895" s="7">
        <v>0</v>
      </c>
      <c r="E1895" s="7">
        <v>0</v>
      </c>
      <c r="F1895" s="7">
        <v>0</v>
      </c>
      <c r="G1895" s="8">
        <f t="shared" si="56"/>
        <v>0</v>
      </c>
      <c r="H1895" s="9">
        <f t="shared" si="57"/>
        <v>0</v>
      </c>
    </row>
    <row r="1896" spans="1:8" ht="16" x14ac:dyDescent="0.2">
      <c r="A1896" s="10">
        <v>9420600</v>
      </c>
      <c r="B1896" s="5">
        <v>6643090</v>
      </c>
      <c r="C1896" s="11" t="s">
        <v>1823</v>
      </c>
      <c r="D1896" s="7">
        <v>0</v>
      </c>
      <c r="E1896" s="7">
        <v>0</v>
      </c>
      <c r="F1896" s="7">
        <v>0</v>
      </c>
      <c r="G1896" s="8">
        <f t="shared" si="56"/>
        <v>0</v>
      </c>
      <c r="H1896" s="9">
        <f t="shared" si="57"/>
        <v>0</v>
      </c>
    </row>
    <row r="1897" spans="1:8" ht="16" x14ac:dyDescent="0.2">
      <c r="A1897" s="10">
        <v>9420700</v>
      </c>
      <c r="B1897" s="5">
        <v>6643100</v>
      </c>
      <c r="C1897" s="11" t="s">
        <v>1824</v>
      </c>
      <c r="D1897" s="7">
        <v>0</v>
      </c>
      <c r="E1897" s="7">
        <v>0</v>
      </c>
      <c r="F1897" s="7">
        <v>0</v>
      </c>
      <c r="G1897" s="8">
        <f t="shared" si="56"/>
        <v>0</v>
      </c>
      <c r="H1897" s="9">
        <f t="shared" si="57"/>
        <v>0</v>
      </c>
    </row>
    <row r="1898" spans="1:8" ht="16" x14ac:dyDescent="0.2">
      <c r="A1898" s="10">
        <v>9421000</v>
      </c>
      <c r="B1898" s="5">
        <v>6643110</v>
      </c>
      <c r="C1898" s="11" t="s">
        <v>1825</v>
      </c>
      <c r="D1898" s="7">
        <v>0</v>
      </c>
      <c r="E1898" s="7">
        <v>935330</v>
      </c>
      <c r="F1898" s="7">
        <v>10268</v>
      </c>
      <c r="G1898" s="8">
        <f t="shared" si="56"/>
        <v>925062</v>
      </c>
      <c r="H1898" s="9">
        <f t="shared" si="57"/>
        <v>925062</v>
      </c>
    </row>
    <row r="1899" spans="1:8" ht="16" x14ac:dyDescent="0.2">
      <c r="A1899" s="10">
        <v>9421100</v>
      </c>
      <c r="B1899" s="5">
        <v>6643120</v>
      </c>
      <c r="C1899" s="11" t="s">
        <v>1826</v>
      </c>
      <c r="D1899" s="7">
        <v>0</v>
      </c>
      <c r="E1899" s="7">
        <v>36733193</v>
      </c>
      <c r="F1899" s="7">
        <v>270000</v>
      </c>
      <c r="G1899" s="8">
        <f t="shared" si="56"/>
        <v>36463193</v>
      </c>
      <c r="H1899" s="9">
        <f t="shared" si="57"/>
        <v>36463193</v>
      </c>
    </row>
    <row r="1900" spans="1:8" ht="16" x14ac:dyDescent="0.2">
      <c r="A1900" s="10">
        <v>9421101</v>
      </c>
      <c r="B1900" s="5">
        <v>6643121</v>
      </c>
      <c r="C1900" s="11" t="s">
        <v>1827</v>
      </c>
      <c r="D1900" s="7">
        <v>0</v>
      </c>
      <c r="E1900" s="7">
        <v>1879486</v>
      </c>
      <c r="F1900" s="7">
        <v>0</v>
      </c>
      <c r="G1900" s="8">
        <f t="shared" si="56"/>
        <v>1879486</v>
      </c>
      <c r="H1900" s="9">
        <f t="shared" si="57"/>
        <v>1879486</v>
      </c>
    </row>
    <row r="1901" spans="1:8" ht="16" x14ac:dyDescent="0.2">
      <c r="A1901" s="10">
        <v>9421102</v>
      </c>
      <c r="B1901" s="5">
        <v>9421102</v>
      </c>
      <c r="C1901" s="11" t="s">
        <v>1828</v>
      </c>
      <c r="D1901" s="7">
        <v>0</v>
      </c>
      <c r="E1901" s="7">
        <v>383284</v>
      </c>
      <c r="F1901" s="7">
        <v>0</v>
      </c>
      <c r="G1901" s="8">
        <f t="shared" si="56"/>
        <v>383284</v>
      </c>
      <c r="H1901" s="9">
        <f t="shared" si="57"/>
        <v>383284</v>
      </c>
    </row>
    <row r="1902" spans="1:8" ht="16" x14ac:dyDescent="0.2">
      <c r="A1902" s="10">
        <v>9421110</v>
      </c>
      <c r="B1902" s="5">
        <v>6643130</v>
      </c>
      <c r="C1902" s="11" t="s">
        <v>1829</v>
      </c>
      <c r="D1902" s="7">
        <v>0</v>
      </c>
      <c r="E1902" s="7">
        <v>21500</v>
      </c>
      <c r="F1902" s="7">
        <v>1500</v>
      </c>
      <c r="G1902" s="8">
        <f t="shared" si="56"/>
        <v>20000</v>
      </c>
      <c r="H1902" s="9">
        <f t="shared" si="57"/>
        <v>20000</v>
      </c>
    </row>
    <row r="1903" spans="1:8" ht="16" x14ac:dyDescent="0.2">
      <c r="A1903" s="10">
        <v>9421120</v>
      </c>
      <c r="B1903" s="5">
        <v>6643140</v>
      </c>
      <c r="C1903" s="11" t="s">
        <v>1830</v>
      </c>
      <c r="D1903" s="7">
        <v>0</v>
      </c>
      <c r="E1903" s="7">
        <v>0</v>
      </c>
      <c r="F1903" s="7">
        <v>0</v>
      </c>
      <c r="G1903" s="8">
        <f t="shared" si="56"/>
        <v>0</v>
      </c>
      <c r="H1903" s="9">
        <f t="shared" si="57"/>
        <v>0</v>
      </c>
    </row>
    <row r="1904" spans="1:8" ht="16" x14ac:dyDescent="0.2">
      <c r="A1904" s="10">
        <v>9421130</v>
      </c>
      <c r="B1904" s="5">
        <v>6643150</v>
      </c>
      <c r="C1904" s="11" t="s">
        <v>1831</v>
      </c>
      <c r="D1904" s="7">
        <v>0</v>
      </c>
      <c r="E1904" s="7">
        <v>0</v>
      </c>
      <c r="F1904" s="7">
        <v>0</v>
      </c>
      <c r="G1904" s="8">
        <f t="shared" si="56"/>
        <v>0</v>
      </c>
      <c r="H1904" s="9">
        <f t="shared" si="57"/>
        <v>0</v>
      </c>
    </row>
    <row r="1905" spans="1:8" ht="16" x14ac:dyDescent="0.2">
      <c r="A1905" s="10">
        <v>9421140</v>
      </c>
      <c r="B1905" s="5">
        <v>6643160</v>
      </c>
      <c r="C1905" s="11" t="s">
        <v>1832</v>
      </c>
      <c r="D1905" s="7">
        <v>0</v>
      </c>
      <c r="E1905" s="7">
        <v>0</v>
      </c>
      <c r="F1905" s="7">
        <v>0</v>
      </c>
      <c r="G1905" s="8">
        <f t="shared" si="56"/>
        <v>0</v>
      </c>
      <c r="H1905" s="9">
        <f t="shared" si="57"/>
        <v>0</v>
      </c>
    </row>
    <row r="1906" spans="1:8" ht="16" x14ac:dyDescent="0.2">
      <c r="A1906" s="10">
        <v>9421150</v>
      </c>
      <c r="B1906" s="5">
        <v>6643170</v>
      </c>
      <c r="C1906" s="11" t="s">
        <v>1833</v>
      </c>
      <c r="D1906" s="7">
        <v>0</v>
      </c>
      <c r="E1906" s="7">
        <v>6481458</v>
      </c>
      <c r="F1906" s="7">
        <v>5512963</v>
      </c>
      <c r="G1906" s="8">
        <f t="shared" si="56"/>
        <v>968495</v>
      </c>
      <c r="H1906" s="9">
        <f t="shared" si="57"/>
        <v>968495</v>
      </c>
    </row>
    <row r="1907" spans="1:8" ht="16" x14ac:dyDescent="0.2">
      <c r="A1907" s="10">
        <v>9421160</v>
      </c>
      <c r="B1907" s="5">
        <v>6643180</v>
      </c>
      <c r="C1907" s="11" t="s">
        <v>1834</v>
      </c>
      <c r="D1907" s="7">
        <v>0</v>
      </c>
      <c r="E1907" s="7">
        <v>0</v>
      </c>
      <c r="F1907" s="7">
        <v>0</v>
      </c>
      <c r="G1907" s="8">
        <f t="shared" si="56"/>
        <v>0</v>
      </c>
      <c r="H1907" s="9">
        <f t="shared" si="57"/>
        <v>0</v>
      </c>
    </row>
    <row r="1908" spans="1:8" ht="16" x14ac:dyDescent="0.2">
      <c r="A1908" s="10">
        <v>9421170</v>
      </c>
      <c r="B1908" s="5">
        <v>6643190</v>
      </c>
      <c r="C1908" s="11" t="s">
        <v>1835</v>
      </c>
      <c r="D1908" s="7">
        <v>0</v>
      </c>
      <c r="E1908" s="7">
        <v>653975</v>
      </c>
      <c r="F1908" s="7">
        <v>0</v>
      </c>
      <c r="G1908" s="8">
        <f t="shared" si="56"/>
        <v>653975</v>
      </c>
      <c r="H1908" s="9">
        <f t="shared" si="57"/>
        <v>653975</v>
      </c>
    </row>
    <row r="1909" spans="1:8" ht="16" x14ac:dyDescent="0.2">
      <c r="A1909" s="10">
        <v>9421180</v>
      </c>
      <c r="B1909" s="5">
        <v>6643200</v>
      </c>
      <c r="C1909" s="11" t="s">
        <v>1836</v>
      </c>
      <c r="D1909" s="7">
        <v>0</v>
      </c>
      <c r="E1909" s="7">
        <v>0</v>
      </c>
      <c r="F1909" s="7">
        <v>0</v>
      </c>
      <c r="G1909" s="8">
        <f t="shared" si="56"/>
        <v>0</v>
      </c>
      <c r="H1909" s="9">
        <f t="shared" si="57"/>
        <v>0</v>
      </c>
    </row>
    <row r="1910" spans="1:8" ht="16" x14ac:dyDescent="0.2">
      <c r="A1910" s="10">
        <v>9421181</v>
      </c>
      <c r="B1910" s="5">
        <v>6643201</v>
      </c>
      <c r="C1910" s="11" t="s">
        <v>1837</v>
      </c>
      <c r="D1910" s="7">
        <v>0</v>
      </c>
      <c r="E1910" s="7">
        <v>0</v>
      </c>
      <c r="F1910" s="7">
        <v>0</v>
      </c>
      <c r="G1910" s="8">
        <f t="shared" si="56"/>
        <v>0</v>
      </c>
      <c r="H1910" s="9">
        <f t="shared" si="57"/>
        <v>0</v>
      </c>
    </row>
    <row r="1911" spans="1:8" ht="16" x14ac:dyDescent="0.2">
      <c r="A1911" s="10">
        <v>9421182</v>
      </c>
      <c r="B1911" s="5">
        <v>6643202</v>
      </c>
      <c r="C1911" s="11" t="s">
        <v>1838</v>
      </c>
      <c r="D1911" s="7">
        <v>0</v>
      </c>
      <c r="E1911" s="7">
        <v>0</v>
      </c>
      <c r="F1911" s="7">
        <v>0</v>
      </c>
      <c r="G1911" s="8">
        <f t="shared" si="56"/>
        <v>0</v>
      </c>
      <c r="H1911" s="9">
        <f t="shared" si="57"/>
        <v>0</v>
      </c>
    </row>
    <row r="1912" spans="1:8" ht="16" x14ac:dyDescent="0.2">
      <c r="A1912" s="10">
        <v>9421183</v>
      </c>
      <c r="B1912" s="5">
        <v>6643203</v>
      </c>
      <c r="C1912" s="11" t="s">
        <v>1839</v>
      </c>
      <c r="D1912" s="7">
        <v>0</v>
      </c>
      <c r="E1912" s="7">
        <v>11500</v>
      </c>
      <c r="F1912" s="7">
        <v>0</v>
      </c>
      <c r="G1912" s="8">
        <f t="shared" si="56"/>
        <v>11500</v>
      </c>
      <c r="H1912" s="9">
        <f t="shared" si="57"/>
        <v>11500</v>
      </c>
    </row>
    <row r="1913" spans="1:8" ht="16" x14ac:dyDescent="0.2">
      <c r="A1913" s="10">
        <v>9421184</v>
      </c>
      <c r="B1913" s="5">
        <v>6643204</v>
      </c>
      <c r="C1913" s="11" t="s">
        <v>1840</v>
      </c>
      <c r="D1913" s="7">
        <v>0</v>
      </c>
      <c r="E1913" s="7">
        <v>0</v>
      </c>
      <c r="F1913" s="7">
        <v>0</v>
      </c>
      <c r="G1913" s="8">
        <f t="shared" ref="G1913:G1976" si="58">E1913-F1913</f>
        <v>0</v>
      </c>
      <c r="H1913" s="9">
        <f t="shared" ref="H1913:H1976" si="59">D1913+G1913</f>
        <v>0</v>
      </c>
    </row>
    <row r="1914" spans="1:8" ht="16" x14ac:dyDescent="0.2">
      <c r="A1914" s="10">
        <v>9421185</v>
      </c>
      <c r="B1914" s="5">
        <v>6643205</v>
      </c>
      <c r="C1914" s="11" t="s">
        <v>1841</v>
      </c>
      <c r="D1914" s="7">
        <v>0</v>
      </c>
      <c r="E1914" s="7">
        <v>0</v>
      </c>
      <c r="F1914" s="7">
        <v>0</v>
      </c>
      <c r="G1914" s="8">
        <f t="shared" si="58"/>
        <v>0</v>
      </c>
      <c r="H1914" s="9">
        <f t="shared" si="59"/>
        <v>0</v>
      </c>
    </row>
    <row r="1915" spans="1:8" ht="16" x14ac:dyDescent="0.2">
      <c r="A1915" s="10">
        <v>9421190</v>
      </c>
      <c r="B1915" s="5">
        <v>6643210</v>
      </c>
      <c r="C1915" s="11" t="s">
        <v>1842</v>
      </c>
      <c r="D1915" s="7">
        <v>0</v>
      </c>
      <c r="E1915" s="7">
        <v>121483</v>
      </c>
      <c r="F1915" s="7">
        <v>0</v>
      </c>
      <c r="G1915" s="8">
        <f t="shared" si="58"/>
        <v>121483</v>
      </c>
      <c r="H1915" s="9">
        <f t="shared" si="59"/>
        <v>121483</v>
      </c>
    </row>
    <row r="1916" spans="1:8" ht="16" x14ac:dyDescent="0.2">
      <c r="A1916" s="10">
        <v>9421900</v>
      </c>
      <c r="B1916" s="5">
        <v>0</v>
      </c>
      <c r="C1916" s="11" t="s">
        <v>1843</v>
      </c>
      <c r="D1916" s="7">
        <v>0</v>
      </c>
      <c r="E1916" s="7">
        <v>0</v>
      </c>
      <c r="F1916" s="7">
        <v>0</v>
      </c>
      <c r="G1916" s="8">
        <f t="shared" si="58"/>
        <v>0</v>
      </c>
      <c r="H1916" s="9">
        <f t="shared" si="59"/>
        <v>0</v>
      </c>
    </row>
    <row r="1917" spans="1:8" ht="16" x14ac:dyDescent="0.2">
      <c r="A1917" s="10">
        <v>9422200</v>
      </c>
      <c r="B1917" s="5">
        <v>6643130</v>
      </c>
      <c r="C1917" s="11" t="s">
        <v>1844</v>
      </c>
      <c r="D1917" s="7">
        <v>0</v>
      </c>
      <c r="E1917" s="7">
        <v>665000</v>
      </c>
      <c r="F1917" s="7">
        <v>0</v>
      </c>
      <c r="G1917" s="8">
        <f t="shared" si="58"/>
        <v>665000</v>
      </c>
      <c r="H1917" s="9">
        <f t="shared" si="59"/>
        <v>665000</v>
      </c>
    </row>
    <row r="1918" spans="1:8" ht="16" x14ac:dyDescent="0.2">
      <c r="A1918" s="10">
        <v>9422300</v>
      </c>
      <c r="B1918" s="5">
        <v>6640130</v>
      </c>
      <c r="C1918" s="11" t="s">
        <v>1845</v>
      </c>
      <c r="D1918" s="7">
        <v>0</v>
      </c>
      <c r="E1918" s="7">
        <v>9436600</v>
      </c>
      <c r="F1918" s="7">
        <v>2710000</v>
      </c>
      <c r="G1918" s="8">
        <f t="shared" si="58"/>
        <v>6726600</v>
      </c>
      <c r="H1918" s="9">
        <f t="shared" si="59"/>
        <v>6726600</v>
      </c>
    </row>
    <row r="1919" spans="1:8" ht="16" x14ac:dyDescent="0.2">
      <c r="A1919" s="10">
        <v>9440000</v>
      </c>
      <c r="B1919" s="5">
        <v>0</v>
      </c>
      <c r="C1919" s="11" t="s">
        <v>1846</v>
      </c>
      <c r="D1919" s="7">
        <v>0</v>
      </c>
      <c r="E1919" s="7">
        <v>0</v>
      </c>
      <c r="F1919" s="7">
        <v>0</v>
      </c>
      <c r="G1919" s="8">
        <f t="shared" si="58"/>
        <v>0</v>
      </c>
      <c r="H1919" s="9">
        <f t="shared" si="59"/>
        <v>0</v>
      </c>
    </row>
    <row r="1920" spans="1:8" ht="16" x14ac:dyDescent="0.2">
      <c r="A1920" s="10">
        <v>9450000</v>
      </c>
      <c r="B1920" s="5">
        <v>6326004</v>
      </c>
      <c r="C1920" s="11" t="s">
        <v>1847</v>
      </c>
      <c r="D1920" s="7">
        <v>0</v>
      </c>
      <c r="E1920" s="7">
        <v>36363644</v>
      </c>
      <c r="F1920" s="7">
        <v>17143180</v>
      </c>
      <c r="G1920" s="8">
        <f t="shared" si="58"/>
        <v>19220464</v>
      </c>
      <c r="H1920" s="9">
        <f t="shared" si="59"/>
        <v>19220464</v>
      </c>
    </row>
    <row r="1921" spans="1:8" ht="16" x14ac:dyDescent="0.2">
      <c r="A1921" s="10">
        <v>9451000</v>
      </c>
      <c r="B1921" s="5">
        <v>6326005</v>
      </c>
      <c r="C1921" s="11" t="s">
        <v>1848</v>
      </c>
      <c r="D1921" s="7">
        <v>0</v>
      </c>
      <c r="E1921" s="7">
        <v>0</v>
      </c>
      <c r="F1921" s="7">
        <v>0</v>
      </c>
      <c r="G1921" s="8">
        <f t="shared" si="58"/>
        <v>0</v>
      </c>
      <c r="H1921" s="9">
        <f t="shared" si="59"/>
        <v>0</v>
      </c>
    </row>
    <row r="1922" spans="1:8" ht="16" x14ac:dyDescent="0.2">
      <c r="A1922" s="10">
        <v>9452000</v>
      </c>
      <c r="B1922" s="5">
        <v>6326006</v>
      </c>
      <c r="C1922" s="11" t="s">
        <v>1849</v>
      </c>
      <c r="D1922" s="7">
        <v>0</v>
      </c>
      <c r="E1922" s="7">
        <v>0</v>
      </c>
      <c r="F1922" s="7">
        <v>0</v>
      </c>
      <c r="G1922" s="8">
        <f t="shared" si="58"/>
        <v>0</v>
      </c>
      <c r="H1922" s="9">
        <f t="shared" si="59"/>
        <v>0</v>
      </c>
    </row>
    <row r="1923" spans="1:8" ht="16" x14ac:dyDescent="0.2">
      <c r="A1923" s="10">
        <v>9460000</v>
      </c>
      <c r="B1923" s="5">
        <v>6640100</v>
      </c>
      <c r="C1923" s="11" t="s">
        <v>1850</v>
      </c>
      <c r="D1923" s="7">
        <v>0</v>
      </c>
      <c r="E1923" s="7">
        <v>671202</v>
      </c>
      <c r="F1923" s="7">
        <v>61643</v>
      </c>
      <c r="G1923" s="8">
        <f t="shared" si="58"/>
        <v>609559</v>
      </c>
      <c r="H1923" s="9">
        <f t="shared" si="59"/>
        <v>609559</v>
      </c>
    </row>
    <row r="1924" spans="1:8" ht="16" x14ac:dyDescent="0.2">
      <c r="A1924" s="10">
        <v>9460800</v>
      </c>
      <c r="B1924" s="5">
        <v>6640100</v>
      </c>
      <c r="C1924" s="11" t="s">
        <v>9</v>
      </c>
      <c r="D1924" s="7">
        <v>0</v>
      </c>
      <c r="E1924" s="7">
        <v>0</v>
      </c>
      <c r="F1924" s="7">
        <v>0</v>
      </c>
      <c r="G1924" s="8">
        <f t="shared" si="58"/>
        <v>0</v>
      </c>
      <c r="H1924" s="9">
        <f t="shared" si="59"/>
        <v>0</v>
      </c>
    </row>
    <row r="1925" spans="1:8" ht="16" x14ac:dyDescent="0.2">
      <c r="A1925" s="10">
        <v>9470000</v>
      </c>
      <c r="B1925" s="5">
        <v>6641000</v>
      </c>
      <c r="C1925" s="11" t="s">
        <v>1851</v>
      </c>
      <c r="D1925" s="7">
        <v>0</v>
      </c>
      <c r="E1925" s="7">
        <v>6374249</v>
      </c>
      <c r="F1925" s="7">
        <v>309750</v>
      </c>
      <c r="G1925" s="8">
        <f t="shared" si="58"/>
        <v>6064499</v>
      </c>
      <c r="H1925" s="9">
        <f t="shared" si="59"/>
        <v>6064499</v>
      </c>
    </row>
    <row r="1926" spans="1:8" ht="16" x14ac:dyDescent="0.2">
      <c r="A1926" s="10">
        <v>9480000</v>
      </c>
      <c r="B1926" s="5">
        <v>6480100</v>
      </c>
      <c r="C1926" s="11" t="s">
        <v>1852</v>
      </c>
      <c r="D1926" s="7">
        <v>0</v>
      </c>
      <c r="E1926" s="7">
        <v>0</v>
      </c>
      <c r="F1926" s="7">
        <v>0</v>
      </c>
      <c r="G1926" s="8">
        <f t="shared" si="58"/>
        <v>0</v>
      </c>
      <c r="H1926" s="9">
        <f t="shared" si="59"/>
        <v>0</v>
      </c>
    </row>
    <row r="1927" spans="1:8" ht="16" x14ac:dyDescent="0.2">
      <c r="A1927" s="10">
        <v>9480100</v>
      </c>
      <c r="B1927" s="5">
        <v>6480200</v>
      </c>
      <c r="C1927" s="11" t="s">
        <v>1853</v>
      </c>
      <c r="D1927" s="7">
        <v>0</v>
      </c>
      <c r="E1927" s="7">
        <v>0</v>
      </c>
      <c r="F1927" s="7">
        <v>0</v>
      </c>
      <c r="G1927" s="8">
        <f t="shared" si="58"/>
        <v>0</v>
      </c>
      <c r="H1927" s="9">
        <f t="shared" si="59"/>
        <v>0</v>
      </c>
    </row>
    <row r="1928" spans="1:8" ht="16" x14ac:dyDescent="0.2">
      <c r="A1928" s="10">
        <v>9480200</v>
      </c>
      <c r="B1928" s="5">
        <v>6480300</v>
      </c>
      <c r="C1928" s="11" t="s">
        <v>1854</v>
      </c>
      <c r="D1928" s="7">
        <v>0</v>
      </c>
      <c r="E1928" s="7">
        <v>0</v>
      </c>
      <c r="F1928" s="7">
        <v>0</v>
      </c>
      <c r="G1928" s="8">
        <f t="shared" si="58"/>
        <v>0</v>
      </c>
      <c r="H1928" s="9">
        <f t="shared" si="59"/>
        <v>0</v>
      </c>
    </row>
    <row r="1929" spans="1:8" ht="16" x14ac:dyDescent="0.2">
      <c r="A1929" s="10">
        <v>9480300</v>
      </c>
      <c r="B1929" s="5">
        <v>6480400</v>
      </c>
      <c r="C1929" s="11" t="s">
        <v>1855</v>
      </c>
      <c r="D1929" s="7">
        <v>0</v>
      </c>
      <c r="E1929" s="7">
        <v>0</v>
      </c>
      <c r="F1929" s="7">
        <v>0</v>
      </c>
      <c r="G1929" s="8">
        <f t="shared" si="58"/>
        <v>0</v>
      </c>
      <c r="H1929" s="9">
        <f t="shared" si="59"/>
        <v>0</v>
      </c>
    </row>
    <row r="1930" spans="1:8" ht="16" x14ac:dyDescent="0.2">
      <c r="A1930" s="10">
        <v>9480400</v>
      </c>
      <c r="B1930" s="5">
        <v>6480500</v>
      </c>
      <c r="C1930" s="11" t="s">
        <v>1856</v>
      </c>
      <c r="D1930" s="7">
        <v>0</v>
      </c>
      <c r="E1930" s="7">
        <v>0</v>
      </c>
      <c r="F1930" s="7">
        <v>0</v>
      </c>
      <c r="G1930" s="8">
        <f t="shared" si="58"/>
        <v>0</v>
      </c>
      <c r="H1930" s="9">
        <f t="shared" si="59"/>
        <v>0</v>
      </c>
    </row>
    <row r="1931" spans="1:8" ht="16" x14ac:dyDescent="0.2">
      <c r="A1931" s="10">
        <v>9480500</v>
      </c>
      <c r="B1931" s="5">
        <v>6480600</v>
      </c>
      <c r="C1931" s="11" t="s">
        <v>1857</v>
      </c>
      <c r="D1931" s="7">
        <v>0</v>
      </c>
      <c r="E1931" s="7">
        <v>3000</v>
      </c>
      <c r="F1931" s="7">
        <v>0</v>
      </c>
      <c r="G1931" s="8">
        <f t="shared" si="58"/>
        <v>3000</v>
      </c>
      <c r="H1931" s="9">
        <f t="shared" si="59"/>
        <v>3000</v>
      </c>
    </row>
    <row r="1932" spans="1:8" ht="16" x14ac:dyDescent="0.2">
      <c r="A1932" s="10">
        <v>9480510</v>
      </c>
      <c r="B1932" s="5">
        <v>6480610</v>
      </c>
      <c r="C1932" s="11" t="s">
        <v>1858</v>
      </c>
      <c r="D1932" s="7">
        <v>0</v>
      </c>
      <c r="E1932" s="7">
        <v>0</v>
      </c>
      <c r="F1932" s="7">
        <v>0</v>
      </c>
      <c r="G1932" s="8">
        <f t="shared" si="58"/>
        <v>0</v>
      </c>
      <c r="H1932" s="9">
        <f t="shared" si="59"/>
        <v>0</v>
      </c>
    </row>
    <row r="1933" spans="1:8" ht="16" x14ac:dyDescent="0.2">
      <c r="A1933" s="10">
        <v>9480520</v>
      </c>
      <c r="B1933" s="5">
        <v>6480620</v>
      </c>
      <c r="C1933" s="11" t="s">
        <v>1859</v>
      </c>
      <c r="D1933" s="7">
        <v>0</v>
      </c>
      <c r="E1933" s="7">
        <v>0</v>
      </c>
      <c r="F1933" s="7">
        <v>0</v>
      </c>
      <c r="G1933" s="8">
        <f t="shared" si="58"/>
        <v>0</v>
      </c>
      <c r="H1933" s="9">
        <f t="shared" si="59"/>
        <v>0</v>
      </c>
    </row>
    <row r="1934" spans="1:8" ht="16" x14ac:dyDescent="0.2">
      <c r="A1934" s="10">
        <v>9480530</v>
      </c>
      <c r="B1934" s="5">
        <v>6480630</v>
      </c>
      <c r="C1934" s="11" t="s">
        <v>1860</v>
      </c>
      <c r="D1934" s="7">
        <v>0</v>
      </c>
      <c r="E1934" s="7">
        <v>0</v>
      </c>
      <c r="F1934" s="7">
        <v>0</v>
      </c>
      <c r="G1934" s="8">
        <f t="shared" si="58"/>
        <v>0</v>
      </c>
      <c r="H1934" s="9">
        <f t="shared" si="59"/>
        <v>0</v>
      </c>
    </row>
    <row r="1935" spans="1:8" ht="16" x14ac:dyDescent="0.2">
      <c r="A1935" s="10">
        <v>9480540</v>
      </c>
      <c r="B1935" s="5">
        <v>6480640</v>
      </c>
      <c r="C1935" s="11" t="s">
        <v>1861</v>
      </c>
      <c r="D1935" s="7">
        <v>0</v>
      </c>
      <c r="E1935" s="7">
        <v>0</v>
      </c>
      <c r="F1935" s="7">
        <v>0</v>
      </c>
      <c r="G1935" s="8">
        <f t="shared" si="58"/>
        <v>0</v>
      </c>
      <c r="H1935" s="9">
        <f t="shared" si="59"/>
        <v>0</v>
      </c>
    </row>
    <row r="1936" spans="1:8" ht="16" x14ac:dyDescent="0.2">
      <c r="A1936" s="10">
        <v>9480550</v>
      </c>
      <c r="B1936" s="5">
        <v>6480650</v>
      </c>
      <c r="C1936" s="11" t="s">
        <v>1862</v>
      </c>
      <c r="D1936" s="7">
        <v>0</v>
      </c>
      <c r="E1936" s="7">
        <v>0</v>
      </c>
      <c r="F1936" s="7">
        <v>0</v>
      </c>
      <c r="G1936" s="8">
        <f t="shared" si="58"/>
        <v>0</v>
      </c>
      <c r="H1936" s="9">
        <f t="shared" si="59"/>
        <v>0</v>
      </c>
    </row>
    <row r="1937" spans="1:8" ht="16" x14ac:dyDescent="0.2">
      <c r="A1937" s="10">
        <v>9480560</v>
      </c>
      <c r="B1937" s="5">
        <v>6480660</v>
      </c>
      <c r="C1937" s="11" t="s">
        <v>1863</v>
      </c>
      <c r="D1937" s="7">
        <v>0</v>
      </c>
      <c r="E1937" s="7">
        <v>0</v>
      </c>
      <c r="F1937" s="7">
        <v>0</v>
      </c>
      <c r="G1937" s="8">
        <f t="shared" si="58"/>
        <v>0</v>
      </c>
      <c r="H1937" s="9">
        <f t="shared" si="59"/>
        <v>0</v>
      </c>
    </row>
    <row r="1938" spans="1:8" ht="16" x14ac:dyDescent="0.2">
      <c r="A1938" s="10">
        <v>9480570</v>
      </c>
      <c r="B1938" s="5">
        <v>6480670</v>
      </c>
      <c r="C1938" s="11" t="s">
        <v>1864</v>
      </c>
      <c r="D1938" s="7">
        <v>0</v>
      </c>
      <c r="E1938" s="7">
        <v>0</v>
      </c>
      <c r="F1938" s="7">
        <v>0</v>
      </c>
      <c r="G1938" s="8">
        <f t="shared" si="58"/>
        <v>0</v>
      </c>
      <c r="H1938" s="9">
        <f t="shared" si="59"/>
        <v>0</v>
      </c>
    </row>
    <row r="1939" spans="1:8" ht="16" x14ac:dyDescent="0.2">
      <c r="A1939" s="10">
        <v>9480580</v>
      </c>
      <c r="B1939" s="5">
        <v>6480680</v>
      </c>
      <c r="C1939" s="11" t="s">
        <v>1865</v>
      </c>
      <c r="D1939" s="7">
        <v>0</v>
      </c>
      <c r="E1939" s="7">
        <v>0</v>
      </c>
      <c r="F1939" s="7">
        <v>0</v>
      </c>
      <c r="G1939" s="8">
        <f t="shared" si="58"/>
        <v>0</v>
      </c>
      <c r="H1939" s="9">
        <f t="shared" si="59"/>
        <v>0</v>
      </c>
    </row>
    <row r="1940" spans="1:8" ht="16" x14ac:dyDescent="0.2">
      <c r="A1940" s="10">
        <v>9480600</v>
      </c>
      <c r="B1940" s="5">
        <v>6640110</v>
      </c>
      <c r="C1940" s="11" t="s">
        <v>1866</v>
      </c>
      <c r="D1940" s="7">
        <v>0</v>
      </c>
      <c r="E1940" s="7">
        <v>1659199</v>
      </c>
      <c r="F1940" s="7">
        <v>0</v>
      </c>
      <c r="G1940" s="8">
        <f t="shared" si="58"/>
        <v>1659199</v>
      </c>
      <c r="H1940" s="9">
        <f t="shared" si="59"/>
        <v>1659199</v>
      </c>
    </row>
    <row r="1941" spans="1:8" ht="16" x14ac:dyDescent="0.2">
      <c r="A1941" s="10">
        <v>9480700</v>
      </c>
      <c r="B1941" s="5">
        <v>6640120</v>
      </c>
      <c r="C1941" s="11" t="s">
        <v>1867</v>
      </c>
      <c r="D1941" s="7">
        <v>0</v>
      </c>
      <c r="E1941" s="7">
        <v>2152343.81</v>
      </c>
      <c r="F1941" s="7">
        <v>165418.81</v>
      </c>
      <c r="G1941" s="8">
        <f t="shared" si="58"/>
        <v>1986925</v>
      </c>
      <c r="H1941" s="9">
        <f t="shared" si="59"/>
        <v>1986925</v>
      </c>
    </row>
    <row r="1942" spans="1:8" ht="16" x14ac:dyDescent="0.2">
      <c r="A1942" s="10">
        <v>9490000</v>
      </c>
      <c r="B1942" s="5">
        <v>6607000</v>
      </c>
      <c r="C1942" s="11" t="s">
        <v>1868</v>
      </c>
      <c r="D1942" s="7">
        <v>0</v>
      </c>
      <c r="E1942" s="7">
        <v>59988000</v>
      </c>
      <c r="F1942" s="7">
        <v>19844532</v>
      </c>
      <c r="G1942" s="8">
        <f t="shared" si="58"/>
        <v>40143468</v>
      </c>
      <c r="H1942" s="9">
        <f t="shared" si="59"/>
        <v>40143468</v>
      </c>
    </row>
    <row r="1943" spans="1:8" ht="16" x14ac:dyDescent="0.2">
      <c r="A1943" s="10">
        <v>9491000</v>
      </c>
      <c r="B1943" s="5">
        <v>6607100</v>
      </c>
      <c r="C1943" s="11" t="s">
        <v>1869</v>
      </c>
      <c r="D1943" s="7">
        <v>0</v>
      </c>
      <c r="E1943" s="7">
        <v>12686310</v>
      </c>
      <c r="F1943" s="7">
        <v>0</v>
      </c>
      <c r="G1943" s="8">
        <f t="shared" si="58"/>
        <v>12686310</v>
      </c>
      <c r="H1943" s="9">
        <f t="shared" si="59"/>
        <v>12686310</v>
      </c>
    </row>
    <row r="1944" spans="1:8" ht="16" x14ac:dyDescent="0.2">
      <c r="A1944" s="10">
        <v>9510000</v>
      </c>
      <c r="B1944" s="5">
        <v>6620000</v>
      </c>
      <c r="C1944" s="11" t="s">
        <v>1870</v>
      </c>
      <c r="D1944" s="7">
        <v>0</v>
      </c>
      <c r="E1944" s="7">
        <v>37690536</v>
      </c>
      <c r="F1944" s="7">
        <v>2378920</v>
      </c>
      <c r="G1944" s="8">
        <f t="shared" si="58"/>
        <v>35311616</v>
      </c>
      <c r="H1944" s="9">
        <f t="shared" si="59"/>
        <v>35311616</v>
      </c>
    </row>
    <row r="1945" spans="1:8" ht="16" x14ac:dyDescent="0.2">
      <c r="A1945" s="10">
        <v>9510020</v>
      </c>
      <c r="B1945" s="5">
        <v>6620020</v>
      </c>
      <c r="C1945" s="11" t="s">
        <v>1871</v>
      </c>
      <c r="D1945" s="7">
        <v>0</v>
      </c>
      <c r="E1945" s="7">
        <v>57969393</v>
      </c>
      <c r="F1945" s="7">
        <v>0</v>
      </c>
      <c r="G1945" s="8">
        <f t="shared" si="58"/>
        <v>57969393</v>
      </c>
      <c r="H1945" s="9">
        <f t="shared" si="59"/>
        <v>57969393</v>
      </c>
    </row>
    <row r="1946" spans="1:8" ht="16" x14ac:dyDescent="0.2">
      <c r="A1946" s="10">
        <v>9510030</v>
      </c>
      <c r="B1946" s="5">
        <v>6620030</v>
      </c>
      <c r="C1946" s="11" t="s">
        <v>1872</v>
      </c>
      <c r="D1946" s="7">
        <v>0</v>
      </c>
      <c r="E1946" s="7">
        <v>2515000</v>
      </c>
      <c r="F1946" s="7">
        <v>0</v>
      </c>
      <c r="G1946" s="8">
        <f t="shared" si="58"/>
        <v>2515000</v>
      </c>
      <c r="H1946" s="9">
        <f t="shared" si="59"/>
        <v>2515000</v>
      </c>
    </row>
    <row r="1947" spans="1:8" ht="16" x14ac:dyDescent="0.2">
      <c r="A1947" s="10">
        <v>9510100</v>
      </c>
      <c r="B1947" s="5">
        <v>6622000</v>
      </c>
      <c r="C1947" s="11" t="s">
        <v>1873</v>
      </c>
      <c r="D1947" s="7">
        <v>0</v>
      </c>
      <c r="E1947" s="7">
        <v>0</v>
      </c>
      <c r="F1947" s="7">
        <v>0</v>
      </c>
      <c r="G1947" s="8">
        <f t="shared" si="58"/>
        <v>0</v>
      </c>
      <c r="H1947" s="9">
        <f t="shared" si="59"/>
        <v>0</v>
      </c>
    </row>
    <row r="1948" spans="1:8" ht="16" x14ac:dyDescent="0.2">
      <c r="A1948" s="10">
        <v>9510200</v>
      </c>
      <c r="B1948" s="5">
        <v>6622100</v>
      </c>
      <c r="C1948" s="11" t="s">
        <v>1874</v>
      </c>
      <c r="D1948" s="7">
        <v>0</v>
      </c>
      <c r="E1948" s="7">
        <v>0</v>
      </c>
      <c r="F1948" s="7">
        <v>0</v>
      </c>
      <c r="G1948" s="8">
        <f t="shared" si="58"/>
        <v>0</v>
      </c>
      <c r="H1948" s="9">
        <f t="shared" si="59"/>
        <v>0</v>
      </c>
    </row>
    <row r="1949" spans="1:8" ht="16" x14ac:dyDescent="0.2">
      <c r="A1949" s="10">
        <v>9510300</v>
      </c>
      <c r="B1949" s="5">
        <v>6622200</v>
      </c>
      <c r="C1949" s="11" t="s">
        <v>1875</v>
      </c>
      <c r="D1949" s="7">
        <v>0</v>
      </c>
      <c r="E1949" s="7">
        <v>18400</v>
      </c>
      <c r="F1949" s="7">
        <v>0</v>
      </c>
      <c r="G1949" s="8">
        <f t="shared" si="58"/>
        <v>18400</v>
      </c>
      <c r="H1949" s="9">
        <f t="shared" si="59"/>
        <v>18400</v>
      </c>
    </row>
    <row r="1950" spans="1:8" ht="16" x14ac:dyDescent="0.2">
      <c r="A1950" s="10">
        <v>9510301</v>
      </c>
      <c r="B1950" s="5">
        <v>6622201</v>
      </c>
      <c r="C1950" s="11" t="s">
        <v>1876</v>
      </c>
      <c r="D1950" s="7">
        <v>0</v>
      </c>
      <c r="E1950" s="7">
        <v>14000</v>
      </c>
      <c r="F1950" s="7">
        <v>0</v>
      </c>
      <c r="G1950" s="8">
        <f t="shared" si="58"/>
        <v>14000</v>
      </c>
      <c r="H1950" s="9">
        <f t="shared" si="59"/>
        <v>14000</v>
      </c>
    </row>
    <row r="1951" spans="1:8" ht="16" x14ac:dyDescent="0.2">
      <c r="A1951" s="10">
        <v>9510302</v>
      </c>
      <c r="B1951" s="5">
        <v>6622202</v>
      </c>
      <c r="C1951" s="11" t="s">
        <v>1877</v>
      </c>
      <c r="D1951" s="7">
        <v>0</v>
      </c>
      <c r="E1951" s="7">
        <v>0</v>
      </c>
      <c r="F1951" s="7">
        <v>0</v>
      </c>
      <c r="G1951" s="8">
        <f t="shared" si="58"/>
        <v>0</v>
      </c>
      <c r="H1951" s="9">
        <f t="shared" si="59"/>
        <v>0</v>
      </c>
    </row>
    <row r="1952" spans="1:8" ht="16" x14ac:dyDescent="0.2">
      <c r="A1952" s="10">
        <v>9510303</v>
      </c>
      <c r="B1952" s="5">
        <v>6622203</v>
      </c>
      <c r="C1952" s="11" t="s">
        <v>1878</v>
      </c>
      <c r="D1952" s="7">
        <v>0</v>
      </c>
      <c r="E1952" s="7">
        <v>0</v>
      </c>
      <c r="F1952" s="7">
        <v>0</v>
      </c>
      <c r="G1952" s="8">
        <f t="shared" si="58"/>
        <v>0</v>
      </c>
      <c r="H1952" s="9">
        <f t="shared" si="59"/>
        <v>0</v>
      </c>
    </row>
    <row r="1953" spans="1:8" ht="16" x14ac:dyDescent="0.2">
      <c r="A1953" s="10">
        <v>9510304</v>
      </c>
      <c r="B1953" s="5">
        <v>6622204</v>
      </c>
      <c r="C1953" s="11" t="s">
        <v>1879</v>
      </c>
      <c r="D1953" s="7">
        <v>0</v>
      </c>
      <c r="E1953" s="7">
        <v>0</v>
      </c>
      <c r="F1953" s="7">
        <v>0</v>
      </c>
      <c r="G1953" s="8">
        <f t="shared" si="58"/>
        <v>0</v>
      </c>
      <c r="H1953" s="9">
        <f t="shared" si="59"/>
        <v>0</v>
      </c>
    </row>
    <row r="1954" spans="1:8" ht="16" x14ac:dyDescent="0.2">
      <c r="A1954" s="10">
        <v>9510305</v>
      </c>
      <c r="B1954" s="5">
        <v>6622205</v>
      </c>
      <c r="C1954" s="11" t="s">
        <v>1880</v>
      </c>
      <c r="D1954" s="7">
        <v>0</v>
      </c>
      <c r="E1954" s="7">
        <v>5000</v>
      </c>
      <c r="F1954" s="7">
        <v>0</v>
      </c>
      <c r="G1954" s="8">
        <f t="shared" si="58"/>
        <v>5000</v>
      </c>
      <c r="H1954" s="9">
        <f t="shared" si="59"/>
        <v>5000</v>
      </c>
    </row>
    <row r="1955" spans="1:8" ht="16" x14ac:dyDescent="0.2">
      <c r="A1955" s="10">
        <v>9510306</v>
      </c>
      <c r="B1955" s="5">
        <v>6622206</v>
      </c>
      <c r="C1955" s="11" t="s">
        <v>1881</v>
      </c>
      <c r="D1955" s="7">
        <v>0</v>
      </c>
      <c r="E1955" s="7">
        <v>0</v>
      </c>
      <c r="F1955" s="7">
        <v>0</v>
      </c>
      <c r="G1955" s="8">
        <f t="shared" si="58"/>
        <v>0</v>
      </c>
      <c r="H1955" s="9">
        <f t="shared" si="59"/>
        <v>0</v>
      </c>
    </row>
    <row r="1956" spans="1:8" ht="16" x14ac:dyDescent="0.2">
      <c r="A1956" s="10">
        <v>9510307</v>
      </c>
      <c r="B1956" s="5">
        <v>6622207</v>
      </c>
      <c r="C1956" s="11" t="s">
        <v>1882</v>
      </c>
      <c r="D1956" s="7">
        <v>0</v>
      </c>
      <c r="E1956" s="7">
        <v>0</v>
      </c>
      <c r="F1956" s="7">
        <v>0</v>
      </c>
      <c r="G1956" s="8">
        <f t="shared" si="58"/>
        <v>0</v>
      </c>
      <c r="H1956" s="9">
        <f t="shared" si="59"/>
        <v>0</v>
      </c>
    </row>
    <row r="1957" spans="1:8" ht="16" x14ac:dyDescent="0.2">
      <c r="A1957" s="10">
        <v>9510308</v>
      </c>
      <c r="B1957" s="5">
        <v>6622208</v>
      </c>
      <c r="C1957" s="11" t="s">
        <v>1883</v>
      </c>
      <c r="D1957" s="7">
        <v>0</v>
      </c>
      <c r="E1957" s="7">
        <v>0</v>
      </c>
      <c r="F1957" s="7">
        <v>0</v>
      </c>
      <c r="G1957" s="8">
        <f t="shared" si="58"/>
        <v>0</v>
      </c>
      <c r="H1957" s="9">
        <f t="shared" si="59"/>
        <v>0</v>
      </c>
    </row>
    <row r="1958" spans="1:8" ht="16" x14ac:dyDescent="0.2">
      <c r="A1958" s="10">
        <v>9510309</v>
      </c>
      <c r="B1958" s="5">
        <v>6622209</v>
      </c>
      <c r="C1958" s="11" t="s">
        <v>1884</v>
      </c>
      <c r="D1958" s="7">
        <v>0</v>
      </c>
      <c r="E1958" s="7">
        <v>0</v>
      </c>
      <c r="F1958" s="7">
        <v>0</v>
      </c>
      <c r="G1958" s="8">
        <f t="shared" si="58"/>
        <v>0</v>
      </c>
      <c r="H1958" s="9">
        <f t="shared" si="59"/>
        <v>0</v>
      </c>
    </row>
    <row r="1959" spans="1:8" ht="16" x14ac:dyDescent="0.2">
      <c r="A1959" s="10">
        <v>9510400</v>
      </c>
      <c r="B1959" s="5">
        <v>6622300</v>
      </c>
      <c r="C1959" s="11" t="s">
        <v>1885</v>
      </c>
      <c r="D1959" s="7">
        <v>0</v>
      </c>
      <c r="E1959" s="7">
        <v>0</v>
      </c>
      <c r="F1959" s="7">
        <v>0</v>
      </c>
      <c r="G1959" s="8">
        <f t="shared" si="58"/>
        <v>0</v>
      </c>
      <c r="H1959" s="9">
        <f t="shared" si="59"/>
        <v>0</v>
      </c>
    </row>
    <row r="1960" spans="1:8" ht="16" x14ac:dyDescent="0.2">
      <c r="A1960" s="10">
        <v>9511000</v>
      </c>
      <c r="B1960" s="5">
        <v>6620100</v>
      </c>
      <c r="C1960" s="11" t="s">
        <v>1886</v>
      </c>
      <c r="D1960" s="7">
        <v>0</v>
      </c>
      <c r="E1960" s="7">
        <v>0</v>
      </c>
      <c r="F1960" s="7">
        <v>0</v>
      </c>
      <c r="G1960" s="8">
        <f t="shared" si="58"/>
        <v>0</v>
      </c>
      <c r="H1960" s="9">
        <f t="shared" si="59"/>
        <v>0</v>
      </c>
    </row>
    <row r="1961" spans="1:8" ht="16" x14ac:dyDescent="0.2">
      <c r="A1961" s="10">
        <v>9520000</v>
      </c>
      <c r="B1961" s="5">
        <v>6630000</v>
      </c>
      <c r="C1961" s="11" t="s">
        <v>1887</v>
      </c>
      <c r="D1961" s="7">
        <v>0</v>
      </c>
      <c r="E1961" s="7">
        <v>1968912</v>
      </c>
      <c r="F1961" s="7">
        <v>238680</v>
      </c>
      <c r="G1961" s="8">
        <f t="shared" si="58"/>
        <v>1730232</v>
      </c>
      <c r="H1961" s="9">
        <f t="shared" si="59"/>
        <v>1730232</v>
      </c>
    </row>
    <row r="1962" spans="1:8" ht="16" x14ac:dyDescent="0.2">
      <c r="A1962" s="10">
        <v>9521000</v>
      </c>
      <c r="B1962" s="5">
        <v>6632000</v>
      </c>
      <c r="C1962" s="11" t="s">
        <v>1888</v>
      </c>
      <c r="D1962" s="7">
        <v>0</v>
      </c>
      <c r="E1962" s="7">
        <v>0</v>
      </c>
      <c r="F1962" s="7">
        <v>0</v>
      </c>
      <c r="G1962" s="8">
        <f t="shared" si="58"/>
        <v>0</v>
      </c>
      <c r="H1962" s="9">
        <f t="shared" si="59"/>
        <v>0</v>
      </c>
    </row>
    <row r="1963" spans="1:8" ht="16" x14ac:dyDescent="0.2">
      <c r="A1963" s="10">
        <v>9530000</v>
      </c>
      <c r="B1963" s="5">
        <v>0</v>
      </c>
      <c r="C1963" s="11" t="s">
        <v>1889</v>
      </c>
      <c r="D1963" s="7">
        <v>0</v>
      </c>
      <c r="E1963" s="7">
        <v>0</v>
      </c>
      <c r="F1963" s="7">
        <v>0</v>
      </c>
      <c r="G1963" s="8">
        <f t="shared" si="58"/>
        <v>0</v>
      </c>
      <c r="H1963" s="9">
        <f t="shared" si="59"/>
        <v>0</v>
      </c>
    </row>
    <row r="1964" spans="1:8" ht="16" x14ac:dyDescent="0.2">
      <c r="A1964" s="10">
        <v>9540000</v>
      </c>
      <c r="B1964" s="5">
        <v>6316603</v>
      </c>
      <c r="C1964" s="11" t="s">
        <v>1890</v>
      </c>
      <c r="D1964" s="7">
        <v>0</v>
      </c>
      <c r="E1964" s="7">
        <v>82000</v>
      </c>
      <c r="F1964" s="7">
        <v>0</v>
      </c>
      <c r="G1964" s="8">
        <f t="shared" si="58"/>
        <v>82000</v>
      </c>
      <c r="H1964" s="9">
        <f t="shared" si="59"/>
        <v>82000</v>
      </c>
    </row>
    <row r="1965" spans="1:8" ht="16" x14ac:dyDescent="0.2">
      <c r="A1965" s="10">
        <v>9541900</v>
      </c>
      <c r="B1965" s="5">
        <v>0</v>
      </c>
      <c r="C1965" s="11" t="s">
        <v>1891</v>
      </c>
      <c r="D1965" s="7">
        <v>0</v>
      </c>
      <c r="E1965" s="7">
        <v>0</v>
      </c>
      <c r="F1965" s="7">
        <v>0</v>
      </c>
      <c r="G1965" s="8">
        <f t="shared" si="58"/>
        <v>0</v>
      </c>
      <c r="H1965" s="9">
        <f t="shared" si="59"/>
        <v>0</v>
      </c>
    </row>
    <row r="1966" spans="1:8" ht="16" x14ac:dyDescent="0.2">
      <c r="A1966" s="10">
        <v>9560000</v>
      </c>
      <c r="B1966" s="5">
        <v>6622400</v>
      </c>
      <c r="C1966" s="11" t="s">
        <v>1892</v>
      </c>
      <c r="D1966" s="7">
        <v>0</v>
      </c>
      <c r="E1966" s="7">
        <v>498208</v>
      </c>
      <c r="F1966" s="7">
        <v>0</v>
      </c>
      <c r="G1966" s="8">
        <f t="shared" si="58"/>
        <v>498208</v>
      </c>
      <c r="H1966" s="9">
        <f t="shared" si="59"/>
        <v>498208</v>
      </c>
    </row>
    <row r="1967" spans="1:8" ht="16" x14ac:dyDescent="0.2">
      <c r="A1967" s="10">
        <v>9560100</v>
      </c>
      <c r="B1967" s="5">
        <v>6622600</v>
      </c>
      <c r="C1967" s="11" t="s">
        <v>1893</v>
      </c>
      <c r="D1967" s="7">
        <v>0</v>
      </c>
      <c r="E1967" s="7">
        <v>4845584</v>
      </c>
      <c r="F1967" s="7">
        <v>310000</v>
      </c>
      <c r="G1967" s="8">
        <f t="shared" si="58"/>
        <v>4535584</v>
      </c>
      <c r="H1967" s="9">
        <f t="shared" si="59"/>
        <v>4535584</v>
      </c>
    </row>
    <row r="1968" spans="1:8" ht="16" x14ac:dyDescent="0.2">
      <c r="A1968" s="10">
        <v>9561000</v>
      </c>
      <c r="B1968" s="5">
        <v>6622500</v>
      </c>
      <c r="C1968" s="11" t="s">
        <v>1894</v>
      </c>
      <c r="D1968" s="7">
        <v>0</v>
      </c>
      <c r="E1968" s="7">
        <v>529400</v>
      </c>
      <c r="F1968" s="7">
        <v>0</v>
      </c>
      <c r="G1968" s="8">
        <f t="shared" si="58"/>
        <v>529400</v>
      </c>
      <c r="H1968" s="9">
        <f t="shared" si="59"/>
        <v>529400</v>
      </c>
    </row>
    <row r="1969" spans="1:8" ht="16" x14ac:dyDescent="0.2">
      <c r="A1969" s="10">
        <v>9561100</v>
      </c>
      <c r="B1969" s="5">
        <v>6345110</v>
      </c>
      <c r="C1969" s="11" t="s">
        <v>1895</v>
      </c>
      <c r="D1969" s="7">
        <v>0</v>
      </c>
      <c r="E1969" s="7">
        <v>26224240</v>
      </c>
      <c r="F1969" s="7">
        <v>2269142</v>
      </c>
      <c r="G1969" s="8">
        <f t="shared" si="58"/>
        <v>23955098</v>
      </c>
      <c r="H1969" s="9">
        <f t="shared" si="59"/>
        <v>23955098</v>
      </c>
    </row>
    <row r="1970" spans="1:8" ht="16" x14ac:dyDescent="0.2">
      <c r="A1970" s="10">
        <v>9566000</v>
      </c>
      <c r="B1970" s="5">
        <v>6316000</v>
      </c>
      <c r="C1970" s="11" t="s">
        <v>1896</v>
      </c>
      <c r="D1970" s="7">
        <v>0</v>
      </c>
      <c r="E1970" s="7">
        <v>12325570</v>
      </c>
      <c r="F1970" s="7">
        <v>2399752</v>
      </c>
      <c r="G1970" s="8">
        <f t="shared" si="58"/>
        <v>9925818</v>
      </c>
      <c r="H1970" s="9">
        <f t="shared" si="59"/>
        <v>9925818</v>
      </c>
    </row>
    <row r="1971" spans="1:8" ht="16" x14ac:dyDescent="0.2">
      <c r="A1971" s="10">
        <v>9600000</v>
      </c>
      <c r="B1971" s="5">
        <v>6370001</v>
      </c>
      <c r="C1971" s="11" t="s">
        <v>1897</v>
      </c>
      <c r="D1971" s="7">
        <v>0</v>
      </c>
      <c r="E1971" s="7">
        <v>6825000</v>
      </c>
      <c r="F1971" s="7">
        <v>0</v>
      </c>
      <c r="G1971" s="8">
        <f t="shared" si="58"/>
        <v>6825000</v>
      </c>
      <c r="H1971" s="9">
        <f t="shared" si="59"/>
        <v>6825000</v>
      </c>
    </row>
    <row r="1972" spans="1:8" ht="16" x14ac:dyDescent="0.2">
      <c r="A1972" s="10">
        <v>9600100</v>
      </c>
      <c r="B1972" s="5">
        <v>6370300</v>
      </c>
      <c r="C1972" s="11" t="s">
        <v>1898</v>
      </c>
      <c r="D1972" s="7">
        <v>0</v>
      </c>
      <c r="E1972" s="7">
        <v>1655000</v>
      </c>
      <c r="F1972" s="7">
        <v>0</v>
      </c>
      <c r="G1972" s="8">
        <f t="shared" si="58"/>
        <v>1655000</v>
      </c>
      <c r="H1972" s="9">
        <f t="shared" si="59"/>
        <v>1655000</v>
      </c>
    </row>
    <row r="1973" spans="1:8" ht="16" x14ac:dyDescent="0.2">
      <c r="A1973" s="10">
        <v>9610000</v>
      </c>
      <c r="B1973" s="5">
        <v>6370002</v>
      </c>
      <c r="C1973" s="11" t="s">
        <v>1899</v>
      </c>
      <c r="D1973" s="7">
        <v>0</v>
      </c>
      <c r="E1973" s="7">
        <v>10883780</v>
      </c>
      <c r="F1973" s="7">
        <v>2440000</v>
      </c>
      <c r="G1973" s="8">
        <f t="shared" si="58"/>
        <v>8443780</v>
      </c>
      <c r="H1973" s="9">
        <f t="shared" si="59"/>
        <v>8443780</v>
      </c>
    </row>
    <row r="1974" spans="1:8" ht="16" x14ac:dyDescent="0.2">
      <c r="A1974" s="10">
        <v>9620000</v>
      </c>
      <c r="B1974" s="5">
        <v>6370003</v>
      </c>
      <c r="C1974" s="11" t="s">
        <v>1900</v>
      </c>
      <c r="D1974" s="7">
        <v>0</v>
      </c>
      <c r="E1974" s="7">
        <v>33000000</v>
      </c>
      <c r="F1974" s="7">
        <v>0</v>
      </c>
      <c r="G1974" s="8">
        <f t="shared" si="58"/>
        <v>33000000</v>
      </c>
      <c r="H1974" s="9">
        <f t="shared" si="59"/>
        <v>33000000</v>
      </c>
    </row>
    <row r="1975" spans="1:8" ht="16" x14ac:dyDescent="0.2">
      <c r="A1975" s="10">
        <v>9620001</v>
      </c>
      <c r="B1975" s="5">
        <v>6370006</v>
      </c>
      <c r="C1975" s="11" t="s">
        <v>1901</v>
      </c>
      <c r="D1975" s="7">
        <v>0</v>
      </c>
      <c r="E1975" s="7">
        <v>34616390</v>
      </c>
      <c r="F1975" s="7">
        <v>0</v>
      </c>
      <c r="G1975" s="8">
        <f t="shared" si="58"/>
        <v>34616390</v>
      </c>
      <c r="H1975" s="9">
        <f t="shared" si="59"/>
        <v>34616390</v>
      </c>
    </row>
    <row r="1976" spans="1:8" ht="16" x14ac:dyDescent="0.2">
      <c r="A1976" s="10">
        <v>9620100</v>
      </c>
      <c r="B1976" s="5">
        <v>6370200</v>
      </c>
      <c r="C1976" s="11" t="s">
        <v>1902</v>
      </c>
      <c r="D1976" s="7">
        <v>0</v>
      </c>
      <c r="E1976" s="7">
        <v>1882000</v>
      </c>
      <c r="F1976" s="7">
        <v>0</v>
      </c>
      <c r="G1976" s="8">
        <f t="shared" si="58"/>
        <v>1882000</v>
      </c>
      <c r="H1976" s="9">
        <f t="shared" si="59"/>
        <v>1882000</v>
      </c>
    </row>
    <row r="1977" spans="1:8" ht="16" x14ac:dyDescent="0.2">
      <c r="A1977" s="10">
        <v>9620200</v>
      </c>
      <c r="B1977" s="5">
        <v>6370400</v>
      </c>
      <c r="C1977" s="11" t="s">
        <v>1903</v>
      </c>
      <c r="D1977" s="7">
        <v>0</v>
      </c>
      <c r="E1977" s="7">
        <v>1496000</v>
      </c>
      <c r="F1977" s="7">
        <v>0</v>
      </c>
      <c r="G1977" s="8">
        <f t="shared" ref="G1977:G2040" si="60">E1977-F1977</f>
        <v>1496000</v>
      </c>
      <c r="H1977" s="9">
        <f t="shared" ref="H1977:H2040" si="61">D1977+G1977</f>
        <v>1496000</v>
      </c>
    </row>
    <row r="1978" spans="1:8" ht="16" x14ac:dyDescent="0.2">
      <c r="A1978" s="10">
        <v>9630000</v>
      </c>
      <c r="B1978" s="5">
        <v>6370004</v>
      </c>
      <c r="C1978" s="11" t="s">
        <v>1904</v>
      </c>
      <c r="D1978" s="7">
        <v>0</v>
      </c>
      <c r="E1978" s="7">
        <v>2565477</v>
      </c>
      <c r="F1978" s="7">
        <v>0</v>
      </c>
      <c r="G1978" s="8">
        <f t="shared" si="60"/>
        <v>2565477</v>
      </c>
      <c r="H1978" s="9">
        <f t="shared" si="61"/>
        <v>2565477</v>
      </c>
    </row>
    <row r="1979" spans="1:8" ht="16" x14ac:dyDescent="0.2">
      <c r="A1979" s="10">
        <v>9640000</v>
      </c>
      <c r="B1979" s="5">
        <v>6180300</v>
      </c>
      <c r="C1979" s="11" t="s">
        <v>1905</v>
      </c>
      <c r="D1979" s="7">
        <v>0</v>
      </c>
      <c r="E1979" s="7">
        <v>29467822</v>
      </c>
      <c r="F1979" s="7">
        <v>75110</v>
      </c>
      <c r="G1979" s="8">
        <f t="shared" si="60"/>
        <v>29392712</v>
      </c>
      <c r="H1979" s="9">
        <f t="shared" si="61"/>
        <v>29392712</v>
      </c>
    </row>
    <row r="1980" spans="1:8" ht="16" x14ac:dyDescent="0.2">
      <c r="A1980" s="10">
        <v>9650000</v>
      </c>
      <c r="B1980" s="5">
        <v>6360000</v>
      </c>
      <c r="C1980" s="11" t="s">
        <v>1906</v>
      </c>
      <c r="D1980" s="7">
        <v>0</v>
      </c>
      <c r="E1980" s="7">
        <v>9934000</v>
      </c>
      <c r="F1980" s="7">
        <v>0</v>
      </c>
      <c r="G1980" s="8">
        <f t="shared" si="60"/>
        <v>9934000</v>
      </c>
      <c r="H1980" s="9">
        <f t="shared" si="61"/>
        <v>9934000</v>
      </c>
    </row>
    <row r="1981" spans="1:8" ht="16" x14ac:dyDescent="0.2">
      <c r="A1981" s="10">
        <v>9660400</v>
      </c>
      <c r="B1981" s="5">
        <v>0</v>
      </c>
      <c r="C1981" s="11" t="s">
        <v>1907</v>
      </c>
      <c r="D1981" s="7">
        <v>0</v>
      </c>
      <c r="E1981" s="7">
        <v>0</v>
      </c>
      <c r="F1981" s="7">
        <v>0</v>
      </c>
      <c r="G1981" s="8">
        <f t="shared" si="60"/>
        <v>0</v>
      </c>
      <c r="H1981" s="9">
        <f t="shared" si="61"/>
        <v>0</v>
      </c>
    </row>
    <row r="1982" spans="1:8" ht="16" x14ac:dyDescent="0.2">
      <c r="A1982" s="10">
        <v>9662000</v>
      </c>
      <c r="B1982" s="5">
        <v>0</v>
      </c>
      <c r="C1982" s="11" t="s">
        <v>1908</v>
      </c>
      <c r="D1982" s="7">
        <v>0</v>
      </c>
      <c r="E1982" s="7">
        <v>0</v>
      </c>
      <c r="F1982" s="7">
        <v>0</v>
      </c>
      <c r="G1982" s="8">
        <f t="shared" si="60"/>
        <v>0</v>
      </c>
      <c r="H1982" s="9">
        <f t="shared" si="61"/>
        <v>0</v>
      </c>
    </row>
    <row r="1983" spans="1:8" ht="16" x14ac:dyDescent="0.2">
      <c r="A1983" s="10">
        <v>9670000</v>
      </c>
      <c r="B1983" s="5">
        <v>6327000</v>
      </c>
      <c r="C1983" s="11" t="s">
        <v>1909</v>
      </c>
      <c r="D1983" s="7">
        <v>0</v>
      </c>
      <c r="E1983" s="7">
        <v>114193366</v>
      </c>
      <c r="F1983" s="7">
        <v>1520099</v>
      </c>
      <c r="G1983" s="8">
        <f t="shared" si="60"/>
        <v>112673267</v>
      </c>
      <c r="H1983" s="9">
        <f t="shared" si="61"/>
        <v>112673267</v>
      </c>
    </row>
    <row r="1984" spans="1:8" ht="16" x14ac:dyDescent="0.2">
      <c r="A1984" s="10">
        <v>9670100</v>
      </c>
      <c r="B1984" s="5">
        <v>6710000</v>
      </c>
      <c r="C1984" s="11" t="s">
        <v>1910</v>
      </c>
      <c r="D1984" s="7">
        <v>0</v>
      </c>
      <c r="E1984" s="7">
        <v>0</v>
      </c>
      <c r="F1984" s="7">
        <v>0</v>
      </c>
      <c r="G1984" s="8">
        <f t="shared" si="60"/>
        <v>0</v>
      </c>
      <c r="H1984" s="9">
        <f t="shared" si="61"/>
        <v>0</v>
      </c>
    </row>
    <row r="1985" spans="1:8" ht="16" x14ac:dyDescent="0.2">
      <c r="A1985" s="10">
        <v>9670101</v>
      </c>
      <c r="B1985" s="5">
        <v>6716000</v>
      </c>
      <c r="C1985" s="11" t="s">
        <v>1911</v>
      </c>
      <c r="D1985" s="7">
        <v>0</v>
      </c>
      <c r="E1985" s="7">
        <v>0</v>
      </c>
      <c r="F1985" s="7">
        <v>0</v>
      </c>
      <c r="G1985" s="8">
        <f t="shared" si="60"/>
        <v>0</v>
      </c>
      <c r="H1985" s="9">
        <f t="shared" si="61"/>
        <v>0</v>
      </c>
    </row>
    <row r="1986" spans="1:8" ht="16" x14ac:dyDescent="0.2">
      <c r="A1986" s="10">
        <v>9670200</v>
      </c>
      <c r="B1986" s="5">
        <v>6745010</v>
      </c>
      <c r="C1986" s="11" t="s">
        <v>1912</v>
      </c>
      <c r="D1986" s="7">
        <v>0</v>
      </c>
      <c r="E1986" s="7">
        <v>5705216</v>
      </c>
      <c r="F1986" s="7">
        <v>0</v>
      </c>
      <c r="G1986" s="8">
        <f t="shared" si="60"/>
        <v>5705216</v>
      </c>
      <c r="H1986" s="9">
        <f t="shared" si="61"/>
        <v>5705216</v>
      </c>
    </row>
    <row r="1987" spans="1:8" ht="16" x14ac:dyDescent="0.2">
      <c r="A1987" s="10">
        <v>9670300</v>
      </c>
      <c r="B1987" s="5">
        <v>6327010</v>
      </c>
      <c r="C1987" s="11" t="s">
        <v>1913</v>
      </c>
      <c r="D1987" s="7">
        <v>0</v>
      </c>
      <c r="E1987" s="7">
        <v>166100</v>
      </c>
      <c r="F1987" s="7">
        <v>0</v>
      </c>
      <c r="G1987" s="8">
        <f t="shared" si="60"/>
        <v>166100</v>
      </c>
      <c r="H1987" s="9">
        <f t="shared" si="61"/>
        <v>166100</v>
      </c>
    </row>
    <row r="1988" spans="1:8" ht="16" x14ac:dyDescent="0.2">
      <c r="A1988" s="10">
        <v>9670400</v>
      </c>
      <c r="B1988" s="5">
        <v>6327020</v>
      </c>
      <c r="C1988" s="11" t="s">
        <v>1914</v>
      </c>
      <c r="D1988" s="7">
        <v>0</v>
      </c>
      <c r="E1988" s="7">
        <v>55662596</v>
      </c>
      <c r="F1988" s="7">
        <v>737413</v>
      </c>
      <c r="G1988" s="8">
        <f t="shared" si="60"/>
        <v>54925183</v>
      </c>
      <c r="H1988" s="9">
        <f t="shared" si="61"/>
        <v>54925183</v>
      </c>
    </row>
    <row r="1989" spans="1:8" ht="16" x14ac:dyDescent="0.2">
      <c r="A1989" s="10">
        <v>9680000</v>
      </c>
      <c r="B1989" s="5">
        <v>6661000</v>
      </c>
      <c r="C1989" s="11" t="s">
        <v>1915</v>
      </c>
      <c r="D1989" s="7">
        <v>0</v>
      </c>
      <c r="E1989" s="7">
        <v>0</v>
      </c>
      <c r="F1989" s="7">
        <v>0</v>
      </c>
      <c r="G1989" s="8">
        <f t="shared" si="60"/>
        <v>0</v>
      </c>
      <c r="H1989" s="9">
        <f t="shared" si="61"/>
        <v>0</v>
      </c>
    </row>
    <row r="1990" spans="1:8" ht="16" x14ac:dyDescent="0.2">
      <c r="A1990" s="10">
        <v>9690000</v>
      </c>
      <c r="B1990" s="5">
        <v>6740000</v>
      </c>
      <c r="C1990" s="11" t="s">
        <v>1916</v>
      </c>
      <c r="D1990" s="7">
        <v>0</v>
      </c>
      <c r="E1990" s="7">
        <v>50788864</v>
      </c>
      <c r="F1990" s="7">
        <v>49067910</v>
      </c>
      <c r="G1990" s="8">
        <f t="shared" si="60"/>
        <v>1720954</v>
      </c>
      <c r="H1990" s="9">
        <f t="shared" si="61"/>
        <v>1720954</v>
      </c>
    </row>
    <row r="1991" spans="1:8" ht="16" x14ac:dyDescent="0.2">
      <c r="A1991" s="10">
        <v>9690200</v>
      </c>
      <c r="B1991" s="5">
        <v>6750000</v>
      </c>
      <c r="C1991" s="11" t="s">
        <v>1917</v>
      </c>
      <c r="D1991" s="7">
        <v>0</v>
      </c>
      <c r="E1991" s="7">
        <v>31435831</v>
      </c>
      <c r="F1991" s="7">
        <v>10379662</v>
      </c>
      <c r="G1991" s="8">
        <f t="shared" si="60"/>
        <v>21056169</v>
      </c>
      <c r="H1991" s="9">
        <f t="shared" si="61"/>
        <v>21056169</v>
      </c>
    </row>
    <row r="1992" spans="1:8" ht="16" x14ac:dyDescent="0.2">
      <c r="A1992" s="10">
        <v>9710000</v>
      </c>
      <c r="B1992" s="5">
        <v>0</v>
      </c>
      <c r="C1992" s="11" t="s">
        <v>1918</v>
      </c>
      <c r="D1992" s="7">
        <v>0</v>
      </c>
      <c r="E1992" s="7">
        <v>0</v>
      </c>
      <c r="F1992" s="7">
        <v>0</v>
      </c>
      <c r="G1992" s="8">
        <f t="shared" si="60"/>
        <v>0</v>
      </c>
      <c r="H1992" s="9">
        <f t="shared" si="61"/>
        <v>0</v>
      </c>
    </row>
    <row r="1993" spans="1:8" ht="16" x14ac:dyDescent="0.2">
      <c r="A1993" s="10">
        <v>9720000</v>
      </c>
      <c r="B1993" s="5">
        <v>6201000</v>
      </c>
      <c r="C1993" s="11" t="s">
        <v>1919</v>
      </c>
      <c r="D1993" s="7">
        <v>0</v>
      </c>
      <c r="E1993" s="7">
        <v>60774615</v>
      </c>
      <c r="F1993" s="7">
        <v>34782</v>
      </c>
      <c r="G1993" s="8">
        <f t="shared" si="60"/>
        <v>60739833</v>
      </c>
      <c r="H1993" s="9">
        <f t="shared" si="61"/>
        <v>60739833</v>
      </c>
    </row>
    <row r="1994" spans="1:8" ht="16" x14ac:dyDescent="0.2">
      <c r="A1994" s="10">
        <v>9730000</v>
      </c>
      <c r="B1994" s="5">
        <v>0</v>
      </c>
      <c r="C1994" s="11" t="s">
        <v>1920</v>
      </c>
      <c r="D1994" s="7">
        <v>0</v>
      </c>
      <c r="E1994" s="7">
        <v>0</v>
      </c>
      <c r="F1994" s="7">
        <v>0</v>
      </c>
      <c r="G1994" s="8">
        <f t="shared" si="60"/>
        <v>0</v>
      </c>
      <c r="H1994" s="9">
        <f t="shared" si="61"/>
        <v>0</v>
      </c>
    </row>
    <row r="1995" spans="1:8" ht="16" x14ac:dyDescent="0.2">
      <c r="A1995" s="10">
        <v>9750000</v>
      </c>
      <c r="B1995" s="5">
        <v>6327000</v>
      </c>
      <c r="C1995" s="11" t="s">
        <v>454</v>
      </c>
      <c r="D1995" s="7">
        <v>0</v>
      </c>
      <c r="E1995" s="7">
        <v>3675775.34</v>
      </c>
      <c r="F1995" s="7">
        <f>2808499.46+194300.01</f>
        <v>3002799.4699999997</v>
      </c>
      <c r="G1995" s="8">
        <f t="shared" si="60"/>
        <v>672975.87000000011</v>
      </c>
      <c r="H1995" s="9">
        <f t="shared" si="61"/>
        <v>672975.87000000011</v>
      </c>
    </row>
    <row r="1996" spans="1:8" ht="16" x14ac:dyDescent="0.2">
      <c r="A1996" s="10">
        <v>9756000</v>
      </c>
      <c r="B1996" s="5">
        <v>6327010</v>
      </c>
      <c r="C1996" s="11" t="s">
        <v>9</v>
      </c>
      <c r="D1996" s="7">
        <v>0</v>
      </c>
      <c r="E1996" s="7">
        <v>0</v>
      </c>
      <c r="F1996" s="7">
        <v>0</v>
      </c>
      <c r="G1996" s="8">
        <f t="shared" si="60"/>
        <v>0</v>
      </c>
      <c r="H1996" s="9">
        <f t="shared" si="61"/>
        <v>0</v>
      </c>
    </row>
    <row r="1997" spans="1:8" ht="16" x14ac:dyDescent="0.2">
      <c r="A1997" s="10">
        <v>9760000</v>
      </c>
      <c r="B1997" s="5">
        <v>0</v>
      </c>
      <c r="C1997" s="11" t="s">
        <v>1921</v>
      </c>
      <c r="D1997" s="7">
        <v>0</v>
      </c>
      <c r="E1997" s="7">
        <v>0</v>
      </c>
      <c r="F1997" s="7">
        <v>0</v>
      </c>
      <c r="G1997" s="8">
        <f t="shared" si="60"/>
        <v>0</v>
      </c>
      <c r="H1997" s="9">
        <f t="shared" si="61"/>
        <v>0</v>
      </c>
    </row>
    <row r="1998" spans="1:8" ht="16" x14ac:dyDescent="0.2">
      <c r="A1998" s="10">
        <v>9766000</v>
      </c>
      <c r="B1998" s="5">
        <v>0</v>
      </c>
      <c r="C1998" s="11" t="s">
        <v>1922</v>
      </c>
      <c r="D1998" s="7">
        <v>0</v>
      </c>
      <c r="E1998" s="7">
        <v>0</v>
      </c>
      <c r="F1998" s="7">
        <v>0</v>
      </c>
      <c r="G1998" s="8">
        <f t="shared" si="60"/>
        <v>0</v>
      </c>
      <c r="H1998" s="9">
        <f t="shared" si="61"/>
        <v>0</v>
      </c>
    </row>
    <row r="1999" spans="1:8" ht="16" x14ac:dyDescent="0.2">
      <c r="A1999" s="10">
        <v>9770000</v>
      </c>
      <c r="B1999" s="5">
        <v>6656100</v>
      </c>
      <c r="C1999" s="11" t="s">
        <v>1923</v>
      </c>
      <c r="D1999" s="7">
        <v>0</v>
      </c>
      <c r="E1999" s="7">
        <v>0</v>
      </c>
      <c r="F1999" s="7">
        <v>0</v>
      </c>
      <c r="G1999" s="8">
        <f t="shared" si="60"/>
        <v>0</v>
      </c>
      <c r="H1999" s="9">
        <f t="shared" si="61"/>
        <v>0</v>
      </c>
    </row>
    <row r="2000" spans="1:8" ht="16" x14ac:dyDescent="0.2">
      <c r="A2000" s="10">
        <v>9770100</v>
      </c>
      <c r="B2000" s="5">
        <v>6650000</v>
      </c>
      <c r="C2000" s="11" t="s">
        <v>1924</v>
      </c>
      <c r="D2000" s="7">
        <v>0</v>
      </c>
      <c r="E2000" s="7">
        <v>0</v>
      </c>
      <c r="F2000" s="7">
        <v>0</v>
      </c>
      <c r="G2000" s="8">
        <f t="shared" si="60"/>
        <v>0</v>
      </c>
      <c r="H2000" s="9">
        <f t="shared" si="61"/>
        <v>0</v>
      </c>
    </row>
    <row r="2001" spans="1:8" ht="16" x14ac:dyDescent="0.2">
      <c r="A2001" s="10">
        <v>9770200</v>
      </c>
      <c r="B2001" s="5">
        <v>6655000</v>
      </c>
      <c r="C2001" s="11" t="s">
        <v>1925</v>
      </c>
      <c r="D2001" s="7">
        <v>0</v>
      </c>
      <c r="E2001" s="7">
        <v>1622020</v>
      </c>
      <c r="F2001" s="7">
        <v>0</v>
      </c>
      <c r="G2001" s="8">
        <f t="shared" si="60"/>
        <v>1622020</v>
      </c>
      <c r="H2001" s="9">
        <f t="shared" si="61"/>
        <v>1622020</v>
      </c>
    </row>
    <row r="2002" spans="1:8" ht="16" x14ac:dyDescent="0.2">
      <c r="A2002" s="10">
        <v>9770300</v>
      </c>
      <c r="B2002" s="5">
        <v>6666300</v>
      </c>
      <c r="C2002" s="11" t="s">
        <v>1926</v>
      </c>
      <c r="D2002" s="7">
        <v>0</v>
      </c>
      <c r="E2002" s="7">
        <v>8639813</v>
      </c>
      <c r="F2002" s="7">
        <v>11640431</v>
      </c>
      <c r="G2002" s="8">
        <f t="shared" si="60"/>
        <v>-3000618</v>
      </c>
      <c r="H2002" s="9">
        <f t="shared" si="61"/>
        <v>-3000618</v>
      </c>
    </row>
    <row r="2003" spans="1:8" ht="16" x14ac:dyDescent="0.2">
      <c r="A2003" s="10">
        <v>9770500</v>
      </c>
      <c r="B2003" s="5">
        <v>6656200</v>
      </c>
      <c r="C2003" s="11" t="s">
        <v>1927</v>
      </c>
      <c r="D2003" s="7">
        <v>0</v>
      </c>
      <c r="E2003" s="7">
        <v>0</v>
      </c>
      <c r="F2003" s="7">
        <v>0</v>
      </c>
      <c r="G2003" s="8">
        <f t="shared" si="60"/>
        <v>0</v>
      </c>
      <c r="H2003" s="9">
        <f t="shared" si="61"/>
        <v>0</v>
      </c>
    </row>
    <row r="2004" spans="1:8" ht="16" x14ac:dyDescent="0.2">
      <c r="A2004" s="10">
        <v>9790000</v>
      </c>
      <c r="B2004" s="5">
        <v>6370005</v>
      </c>
      <c r="C2004" s="11" t="s">
        <v>1928</v>
      </c>
      <c r="D2004" s="7">
        <v>0</v>
      </c>
      <c r="E2004" s="7">
        <v>140000</v>
      </c>
      <c r="F2004" s="7">
        <v>0</v>
      </c>
      <c r="G2004" s="8">
        <f t="shared" si="60"/>
        <v>140000</v>
      </c>
      <c r="H2004" s="9">
        <f t="shared" si="61"/>
        <v>140000</v>
      </c>
    </row>
    <row r="2005" spans="1:8" ht="16" x14ac:dyDescent="0.2">
      <c r="A2005" s="10">
        <v>9800500</v>
      </c>
      <c r="B2005" s="5">
        <v>6859010</v>
      </c>
      <c r="C2005" s="11" t="s">
        <v>1929</v>
      </c>
      <c r="D2005" s="7">
        <v>0</v>
      </c>
      <c r="E2005" s="7">
        <v>0</v>
      </c>
      <c r="F2005" s="7">
        <v>0</v>
      </c>
      <c r="G2005" s="8">
        <f t="shared" si="60"/>
        <v>0</v>
      </c>
      <c r="H2005" s="9">
        <f t="shared" si="61"/>
        <v>0</v>
      </c>
    </row>
    <row r="2006" spans="1:8" ht="16" x14ac:dyDescent="0.2">
      <c r="A2006" s="10">
        <v>9800600</v>
      </c>
      <c r="B2006" s="5">
        <v>6858010</v>
      </c>
      <c r="C2006" s="11" t="s">
        <v>1930</v>
      </c>
      <c r="D2006" s="7">
        <v>0</v>
      </c>
      <c r="E2006" s="7">
        <v>0</v>
      </c>
      <c r="F2006" s="7">
        <v>0</v>
      </c>
      <c r="G2006" s="8">
        <f t="shared" si="60"/>
        <v>0</v>
      </c>
      <c r="H2006" s="9">
        <f t="shared" si="61"/>
        <v>0</v>
      </c>
    </row>
    <row r="2007" spans="1:8" ht="16" x14ac:dyDescent="0.2">
      <c r="A2007" s="10">
        <v>9810000</v>
      </c>
      <c r="B2007" s="5">
        <v>6816000</v>
      </c>
      <c r="C2007" s="11" t="s">
        <v>1931</v>
      </c>
      <c r="D2007" s="7">
        <v>0</v>
      </c>
      <c r="E2007" s="7">
        <v>67421204</v>
      </c>
      <c r="F2007" s="7">
        <v>57592473</v>
      </c>
      <c r="G2007" s="8">
        <f t="shared" si="60"/>
        <v>9828731</v>
      </c>
      <c r="H2007" s="9">
        <f t="shared" si="61"/>
        <v>9828731</v>
      </c>
    </row>
    <row r="2008" spans="1:8" ht="16" x14ac:dyDescent="0.2">
      <c r="A2008" s="10">
        <v>9811000</v>
      </c>
      <c r="B2008" s="5">
        <v>6816100</v>
      </c>
      <c r="C2008" s="11" t="s">
        <v>1932</v>
      </c>
      <c r="D2008" s="7">
        <v>0</v>
      </c>
      <c r="E2008" s="7">
        <v>77866313</v>
      </c>
      <c r="F2008" s="7">
        <v>66589244</v>
      </c>
      <c r="G2008" s="8">
        <f t="shared" si="60"/>
        <v>11277069</v>
      </c>
      <c r="H2008" s="9">
        <f t="shared" si="61"/>
        <v>11277069</v>
      </c>
    </row>
    <row r="2009" spans="1:8" ht="16" x14ac:dyDescent="0.2">
      <c r="A2009" s="10">
        <v>9811084</v>
      </c>
      <c r="B2009" s="5">
        <v>0</v>
      </c>
      <c r="C2009" s="11" t="s">
        <v>9</v>
      </c>
      <c r="D2009" s="7">
        <v>0</v>
      </c>
      <c r="E2009" s="7">
        <v>0</v>
      </c>
      <c r="F2009" s="7">
        <v>0</v>
      </c>
      <c r="G2009" s="8">
        <f t="shared" si="60"/>
        <v>0</v>
      </c>
      <c r="H2009" s="9">
        <f t="shared" si="61"/>
        <v>0</v>
      </c>
    </row>
    <row r="2010" spans="1:8" ht="16" x14ac:dyDescent="0.2">
      <c r="A2010" s="10">
        <v>9818300</v>
      </c>
      <c r="B2010" s="5">
        <v>6858000</v>
      </c>
      <c r="C2010" s="11" t="s">
        <v>1933</v>
      </c>
      <c r="D2010" s="7">
        <v>0</v>
      </c>
      <c r="E2010" s="7">
        <v>1112845660</v>
      </c>
      <c r="F2010" s="7">
        <v>1027995595</v>
      </c>
      <c r="G2010" s="8">
        <f t="shared" si="60"/>
        <v>84850065</v>
      </c>
      <c r="H2010" s="9">
        <f t="shared" si="61"/>
        <v>84850065</v>
      </c>
    </row>
    <row r="2011" spans="1:8" ht="16" x14ac:dyDescent="0.2">
      <c r="A2011" s="10">
        <v>9820000</v>
      </c>
      <c r="B2011" s="5">
        <v>6815000</v>
      </c>
      <c r="C2011" s="11" t="s">
        <v>1934</v>
      </c>
      <c r="D2011" s="7">
        <v>0</v>
      </c>
      <c r="E2011" s="7">
        <v>574919139</v>
      </c>
      <c r="F2011" s="7">
        <v>493258391</v>
      </c>
      <c r="G2011" s="8">
        <f t="shared" si="60"/>
        <v>81660748</v>
      </c>
      <c r="H2011" s="9">
        <f t="shared" si="61"/>
        <v>81660748</v>
      </c>
    </row>
    <row r="2012" spans="1:8" ht="16" x14ac:dyDescent="0.2">
      <c r="A2012" s="10">
        <v>9820020</v>
      </c>
      <c r="B2012" s="5">
        <v>6815020</v>
      </c>
      <c r="C2012" s="11" t="s">
        <v>1935</v>
      </c>
      <c r="D2012" s="7">
        <v>0</v>
      </c>
      <c r="E2012" s="7">
        <v>711036021</v>
      </c>
      <c r="F2012" s="7">
        <v>602831190</v>
      </c>
      <c r="G2012" s="8">
        <f t="shared" si="60"/>
        <v>108204831</v>
      </c>
      <c r="H2012" s="9">
        <f t="shared" si="61"/>
        <v>108204831</v>
      </c>
    </row>
    <row r="2013" spans="1:8" ht="16" x14ac:dyDescent="0.2">
      <c r="A2013" s="10">
        <v>9830000</v>
      </c>
      <c r="B2013" s="5">
        <v>6814000</v>
      </c>
      <c r="C2013" s="11" t="s">
        <v>1936</v>
      </c>
      <c r="D2013" s="7">
        <v>0</v>
      </c>
      <c r="E2013" s="7">
        <v>427513512</v>
      </c>
      <c r="F2013" s="7">
        <v>361190801</v>
      </c>
      <c r="G2013" s="8">
        <f t="shared" si="60"/>
        <v>66322711</v>
      </c>
      <c r="H2013" s="9">
        <f t="shared" si="61"/>
        <v>66322711</v>
      </c>
    </row>
    <row r="2014" spans="1:8" ht="16" x14ac:dyDescent="0.2">
      <c r="A2014" s="10">
        <v>9830100</v>
      </c>
      <c r="B2014" s="5">
        <v>8002000</v>
      </c>
      <c r="C2014" s="11" t="s">
        <v>1937</v>
      </c>
      <c r="D2014" s="7">
        <v>0</v>
      </c>
      <c r="E2014" s="7">
        <v>0</v>
      </c>
      <c r="F2014" s="7">
        <v>0</v>
      </c>
      <c r="G2014" s="8">
        <f t="shared" si="60"/>
        <v>0</v>
      </c>
      <c r="H2014" s="9">
        <f t="shared" si="61"/>
        <v>0</v>
      </c>
    </row>
    <row r="2015" spans="1:8" ht="16" x14ac:dyDescent="0.2">
      <c r="A2015" s="10">
        <v>9830200</v>
      </c>
      <c r="B2015" s="5">
        <v>6812030</v>
      </c>
      <c r="C2015" s="11" t="s">
        <v>1938</v>
      </c>
      <c r="D2015" s="7">
        <v>0</v>
      </c>
      <c r="E2015" s="7">
        <v>324040477</v>
      </c>
      <c r="F2015" s="7">
        <v>275872298</v>
      </c>
      <c r="G2015" s="8">
        <f t="shared" si="60"/>
        <v>48168179</v>
      </c>
      <c r="H2015" s="9">
        <f t="shared" si="61"/>
        <v>48168179</v>
      </c>
    </row>
    <row r="2016" spans="1:8" ht="16" x14ac:dyDescent="0.2">
      <c r="A2016" s="10">
        <v>9830300</v>
      </c>
      <c r="B2016" s="5">
        <v>6812010</v>
      </c>
      <c r="C2016" s="11" t="s">
        <v>1515</v>
      </c>
      <c r="D2016" s="7">
        <v>0</v>
      </c>
      <c r="E2016" s="7">
        <v>35525691</v>
      </c>
      <c r="F2016" s="7">
        <v>30244847</v>
      </c>
      <c r="G2016" s="8">
        <f t="shared" si="60"/>
        <v>5280844</v>
      </c>
      <c r="H2016" s="9">
        <f t="shared" si="61"/>
        <v>5280844</v>
      </c>
    </row>
    <row r="2017" spans="1:8" ht="16" x14ac:dyDescent="0.2">
      <c r="A2017" s="10">
        <v>9840000</v>
      </c>
      <c r="B2017" s="5">
        <v>6816200</v>
      </c>
      <c r="C2017" s="11" t="s">
        <v>1939</v>
      </c>
      <c r="D2017" s="7">
        <v>0</v>
      </c>
      <c r="E2017" s="7">
        <v>187921881</v>
      </c>
      <c r="F2017" s="7">
        <v>160020756</v>
      </c>
      <c r="G2017" s="8">
        <f t="shared" si="60"/>
        <v>27901125</v>
      </c>
      <c r="H2017" s="9">
        <f t="shared" si="61"/>
        <v>27901125</v>
      </c>
    </row>
    <row r="2018" spans="1:8" ht="16" x14ac:dyDescent="0.2">
      <c r="A2018" s="10">
        <v>9840100</v>
      </c>
      <c r="B2018" s="5">
        <v>6816300</v>
      </c>
      <c r="C2018" s="11" t="s">
        <v>1940</v>
      </c>
      <c r="D2018" s="7">
        <v>0</v>
      </c>
      <c r="E2018" s="7">
        <v>1732025</v>
      </c>
      <c r="F2018" s="7">
        <v>1474570</v>
      </c>
      <c r="G2018" s="8">
        <f t="shared" si="60"/>
        <v>257455</v>
      </c>
      <c r="H2018" s="9">
        <f t="shared" si="61"/>
        <v>257455</v>
      </c>
    </row>
    <row r="2019" spans="1:8" ht="16" x14ac:dyDescent="0.2">
      <c r="A2019" s="10">
        <v>9840200</v>
      </c>
      <c r="B2019" s="5">
        <v>6816400</v>
      </c>
      <c r="C2019" s="11" t="s">
        <v>1941</v>
      </c>
      <c r="D2019" s="7">
        <v>0</v>
      </c>
      <c r="E2019" s="7">
        <v>1990199</v>
      </c>
      <c r="F2019" s="7">
        <v>1694359</v>
      </c>
      <c r="G2019" s="8">
        <f t="shared" si="60"/>
        <v>295840</v>
      </c>
      <c r="H2019" s="9">
        <f t="shared" si="61"/>
        <v>295840</v>
      </c>
    </row>
    <row r="2020" spans="1:8" ht="16" x14ac:dyDescent="0.2">
      <c r="A2020" s="10">
        <v>9840300</v>
      </c>
      <c r="B2020" s="5">
        <v>6816500</v>
      </c>
      <c r="C2020" s="11" t="s">
        <v>1942</v>
      </c>
      <c r="D2020" s="7">
        <v>0</v>
      </c>
      <c r="E2020" s="7">
        <v>17547159</v>
      </c>
      <c r="F2020" s="7">
        <v>14938800</v>
      </c>
      <c r="G2020" s="8">
        <f t="shared" si="60"/>
        <v>2608359</v>
      </c>
      <c r="H2020" s="9">
        <f t="shared" si="61"/>
        <v>2608359</v>
      </c>
    </row>
    <row r="2021" spans="1:8" ht="16" x14ac:dyDescent="0.2">
      <c r="A2021" s="10">
        <v>9840400</v>
      </c>
      <c r="B2021" s="5">
        <v>6816600</v>
      </c>
      <c r="C2021" s="11" t="s">
        <v>1943</v>
      </c>
      <c r="D2021" s="7">
        <v>0</v>
      </c>
      <c r="E2021" s="7">
        <v>1869181</v>
      </c>
      <c r="F2021" s="7">
        <v>1591330</v>
      </c>
      <c r="G2021" s="8">
        <f t="shared" si="60"/>
        <v>277851</v>
      </c>
      <c r="H2021" s="9">
        <f t="shared" si="61"/>
        <v>277851</v>
      </c>
    </row>
    <row r="2022" spans="1:8" ht="16" x14ac:dyDescent="0.2">
      <c r="A2022" s="10">
        <v>9840500</v>
      </c>
      <c r="B2022" s="5">
        <v>6816700</v>
      </c>
      <c r="C2022" s="11" t="s">
        <v>1944</v>
      </c>
      <c r="D2022" s="7">
        <v>0</v>
      </c>
      <c r="E2022" s="7">
        <v>5082320</v>
      </c>
      <c r="F2022" s="7">
        <v>4326840</v>
      </c>
      <c r="G2022" s="8">
        <f t="shared" si="60"/>
        <v>755480</v>
      </c>
      <c r="H2022" s="9">
        <f t="shared" si="61"/>
        <v>755480</v>
      </c>
    </row>
    <row r="2023" spans="1:8" ht="16" x14ac:dyDescent="0.2">
      <c r="A2023" s="10">
        <v>9840600</v>
      </c>
      <c r="B2023" s="5">
        <v>6816800</v>
      </c>
      <c r="C2023" s="11" t="s">
        <v>1945</v>
      </c>
      <c r="D2023" s="7">
        <v>0</v>
      </c>
      <c r="E2023" s="7">
        <v>1861534</v>
      </c>
      <c r="F2023" s="7">
        <v>1584820</v>
      </c>
      <c r="G2023" s="8">
        <f t="shared" si="60"/>
        <v>276714</v>
      </c>
      <c r="H2023" s="9">
        <f t="shared" si="61"/>
        <v>276714</v>
      </c>
    </row>
    <row r="2024" spans="1:8" ht="16" x14ac:dyDescent="0.2">
      <c r="A2024" s="10">
        <v>9840700</v>
      </c>
      <c r="B2024" s="5">
        <v>6816900</v>
      </c>
      <c r="C2024" s="11" t="s">
        <v>1946</v>
      </c>
      <c r="D2024" s="7">
        <v>0</v>
      </c>
      <c r="E2024" s="7">
        <v>3635807</v>
      </c>
      <c r="F2024" s="7">
        <v>3095350</v>
      </c>
      <c r="G2024" s="8">
        <f t="shared" si="60"/>
        <v>540457</v>
      </c>
      <c r="H2024" s="9">
        <f t="shared" si="61"/>
        <v>540457</v>
      </c>
    </row>
    <row r="2025" spans="1:8" ht="16" x14ac:dyDescent="0.2">
      <c r="A2025" s="10">
        <v>9840800</v>
      </c>
      <c r="B2025" s="5">
        <v>6817000</v>
      </c>
      <c r="C2025" s="11" t="s">
        <v>1947</v>
      </c>
      <c r="D2025" s="7">
        <v>0</v>
      </c>
      <c r="E2025" s="7">
        <v>1429868</v>
      </c>
      <c r="F2025" s="7">
        <v>1217320</v>
      </c>
      <c r="G2025" s="8">
        <f t="shared" si="60"/>
        <v>212548</v>
      </c>
      <c r="H2025" s="9">
        <f t="shared" si="61"/>
        <v>212548</v>
      </c>
    </row>
    <row r="2026" spans="1:8" ht="16" x14ac:dyDescent="0.2">
      <c r="A2026" s="10">
        <v>9840810</v>
      </c>
      <c r="B2026" s="5">
        <v>6817010</v>
      </c>
      <c r="C2026" s="11" t="s">
        <v>1948</v>
      </c>
      <c r="D2026" s="7">
        <v>0</v>
      </c>
      <c r="E2026" s="7">
        <v>16253219</v>
      </c>
      <c r="F2026" s="7">
        <v>13837201</v>
      </c>
      <c r="G2026" s="8">
        <f t="shared" si="60"/>
        <v>2416018</v>
      </c>
      <c r="H2026" s="9">
        <f t="shared" si="61"/>
        <v>2416018</v>
      </c>
    </row>
    <row r="2027" spans="1:8" ht="16" x14ac:dyDescent="0.2">
      <c r="A2027" s="10">
        <v>9840820</v>
      </c>
      <c r="B2027" s="5">
        <v>6817020</v>
      </c>
      <c r="C2027" s="11" t="s">
        <v>1949</v>
      </c>
      <c r="D2027" s="7">
        <v>0</v>
      </c>
      <c r="E2027" s="7">
        <v>0</v>
      </c>
      <c r="F2027" s="7">
        <v>0</v>
      </c>
      <c r="G2027" s="8">
        <f t="shared" si="60"/>
        <v>0</v>
      </c>
      <c r="H2027" s="9">
        <f t="shared" si="61"/>
        <v>0</v>
      </c>
    </row>
    <row r="2028" spans="1:8" ht="16" x14ac:dyDescent="0.2">
      <c r="A2028" s="10">
        <v>9840830</v>
      </c>
      <c r="B2028" s="5">
        <v>6817030</v>
      </c>
      <c r="C2028" s="11" t="s">
        <v>1950</v>
      </c>
      <c r="D2028" s="7">
        <v>0</v>
      </c>
      <c r="E2028" s="7">
        <v>26577780</v>
      </c>
      <c r="F2028" s="7">
        <v>22404180</v>
      </c>
      <c r="G2028" s="8">
        <f t="shared" si="60"/>
        <v>4173600</v>
      </c>
      <c r="H2028" s="9">
        <f t="shared" si="61"/>
        <v>4173600</v>
      </c>
    </row>
    <row r="2029" spans="1:8" ht="16" x14ac:dyDescent="0.2">
      <c r="A2029" s="10">
        <v>9840840</v>
      </c>
      <c r="B2029" s="5">
        <v>6817040</v>
      </c>
      <c r="C2029" s="11" t="s">
        <v>1951</v>
      </c>
      <c r="D2029" s="7">
        <v>0</v>
      </c>
      <c r="E2029" s="7">
        <v>0</v>
      </c>
      <c r="F2029" s="7">
        <v>0</v>
      </c>
      <c r="G2029" s="8">
        <f t="shared" si="60"/>
        <v>0</v>
      </c>
      <c r="H2029" s="9">
        <f t="shared" si="61"/>
        <v>0</v>
      </c>
    </row>
    <row r="2030" spans="1:8" ht="16" x14ac:dyDescent="0.2">
      <c r="A2030" s="10">
        <v>9840900</v>
      </c>
      <c r="B2030" s="5">
        <v>6818000</v>
      </c>
      <c r="C2030" s="11" t="s">
        <v>1952</v>
      </c>
      <c r="D2030" s="7">
        <v>0</v>
      </c>
      <c r="E2030" s="7">
        <v>0</v>
      </c>
      <c r="F2030" s="7">
        <v>0</v>
      </c>
      <c r="G2030" s="8">
        <f t="shared" si="60"/>
        <v>0</v>
      </c>
      <c r="H2030" s="9">
        <f t="shared" si="61"/>
        <v>0</v>
      </c>
    </row>
    <row r="2031" spans="1:8" ht="16" x14ac:dyDescent="0.2">
      <c r="A2031" s="10">
        <v>9848700</v>
      </c>
      <c r="B2031" s="5">
        <v>6801000</v>
      </c>
      <c r="C2031" s="11" t="s">
        <v>1953</v>
      </c>
      <c r="D2031" s="7">
        <v>0</v>
      </c>
      <c r="E2031" s="7">
        <v>0</v>
      </c>
      <c r="F2031" s="7">
        <v>0</v>
      </c>
      <c r="G2031" s="8">
        <f t="shared" si="60"/>
        <v>0</v>
      </c>
      <c r="H2031" s="9">
        <f t="shared" si="61"/>
        <v>0</v>
      </c>
    </row>
    <row r="2032" spans="1:8" ht="16" x14ac:dyDescent="0.2">
      <c r="A2032" s="10">
        <v>9848800</v>
      </c>
      <c r="B2032" s="5">
        <v>6800000</v>
      </c>
      <c r="C2032" s="11" t="s">
        <v>1954</v>
      </c>
      <c r="D2032" s="7">
        <v>0</v>
      </c>
      <c r="E2032" s="7">
        <v>0</v>
      </c>
      <c r="F2032" s="7">
        <v>0</v>
      </c>
      <c r="G2032" s="8">
        <f t="shared" si="60"/>
        <v>0</v>
      </c>
      <c r="H2032" s="9">
        <f t="shared" si="61"/>
        <v>0</v>
      </c>
    </row>
    <row r="2033" spans="1:8" ht="16" x14ac:dyDescent="0.2">
      <c r="A2033" s="10">
        <v>9848900</v>
      </c>
      <c r="B2033" s="5">
        <v>0</v>
      </c>
      <c r="C2033" s="11" t="s">
        <v>1955</v>
      </c>
      <c r="D2033" s="7">
        <v>0</v>
      </c>
      <c r="E2033" s="7">
        <v>0</v>
      </c>
      <c r="F2033" s="7">
        <v>0</v>
      </c>
      <c r="G2033" s="8">
        <f t="shared" si="60"/>
        <v>0</v>
      </c>
      <c r="H2033" s="9">
        <f t="shared" si="61"/>
        <v>0</v>
      </c>
    </row>
    <row r="2034" spans="1:8" ht="16" x14ac:dyDescent="0.2">
      <c r="A2034" s="10">
        <v>9849100</v>
      </c>
      <c r="B2034" s="5">
        <v>8392000</v>
      </c>
      <c r="C2034" s="11" t="s">
        <v>1956</v>
      </c>
      <c r="D2034" s="7">
        <v>0</v>
      </c>
      <c r="E2034" s="7">
        <v>11689529632</v>
      </c>
      <c r="F2034" s="7">
        <v>12003936081</v>
      </c>
      <c r="G2034" s="8">
        <f t="shared" si="60"/>
        <v>-314406449</v>
      </c>
      <c r="H2034" s="9">
        <f t="shared" si="61"/>
        <v>-314406449</v>
      </c>
    </row>
    <row r="2035" spans="1:8" ht="16" x14ac:dyDescent="0.2">
      <c r="A2035" s="10">
        <v>9849200</v>
      </c>
      <c r="B2035" s="5">
        <v>6896000</v>
      </c>
      <c r="C2035" s="11" t="s">
        <v>1957</v>
      </c>
      <c r="D2035" s="7">
        <v>0</v>
      </c>
      <c r="E2035" s="7">
        <v>0</v>
      </c>
      <c r="F2035" s="7">
        <v>0</v>
      </c>
      <c r="G2035" s="8">
        <f t="shared" si="60"/>
        <v>0</v>
      </c>
      <c r="H2035" s="9">
        <f t="shared" si="61"/>
        <v>0</v>
      </c>
    </row>
    <row r="2036" spans="1:8" ht="16" x14ac:dyDescent="0.2">
      <c r="A2036" s="10">
        <v>9849300</v>
      </c>
      <c r="B2036" s="5">
        <v>6896010</v>
      </c>
      <c r="C2036" s="11" t="s">
        <v>1958</v>
      </c>
      <c r="D2036" s="7">
        <v>0</v>
      </c>
      <c r="E2036" s="7">
        <v>0</v>
      </c>
      <c r="F2036" s="7">
        <v>0</v>
      </c>
      <c r="G2036" s="8">
        <f t="shared" si="60"/>
        <v>0</v>
      </c>
      <c r="H2036" s="9">
        <f t="shared" si="61"/>
        <v>0</v>
      </c>
    </row>
    <row r="2037" spans="1:8" ht="16" x14ac:dyDescent="0.2">
      <c r="A2037" s="10">
        <v>9849400</v>
      </c>
      <c r="B2037" s="5">
        <v>6896010</v>
      </c>
      <c r="C2037" s="11" t="s">
        <v>1959</v>
      </c>
      <c r="D2037" s="7">
        <v>0</v>
      </c>
      <c r="E2037" s="7">
        <v>0</v>
      </c>
      <c r="F2037" s="7">
        <v>0</v>
      </c>
      <c r="G2037" s="8">
        <f t="shared" si="60"/>
        <v>0</v>
      </c>
      <c r="H2037" s="9">
        <f t="shared" si="61"/>
        <v>0</v>
      </c>
    </row>
    <row r="2038" spans="1:8" ht="16" x14ac:dyDescent="0.2">
      <c r="A2038" s="10">
        <v>9849500</v>
      </c>
      <c r="B2038" s="5">
        <v>8700500</v>
      </c>
      <c r="C2038" s="11" t="s">
        <v>1071</v>
      </c>
      <c r="D2038" s="7">
        <v>0</v>
      </c>
      <c r="E2038" s="7">
        <v>0</v>
      </c>
      <c r="F2038" s="7">
        <v>0</v>
      </c>
      <c r="G2038" s="8">
        <f t="shared" si="60"/>
        <v>0</v>
      </c>
      <c r="H2038" s="9">
        <f t="shared" si="61"/>
        <v>0</v>
      </c>
    </row>
    <row r="2039" spans="1:8" ht="16" x14ac:dyDescent="0.2">
      <c r="A2039" s="10">
        <v>9849600</v>
      </c>
      <c r="B2039" s="5">
        <v>8700600</v>
      </c>
      <c r="C2039" s="11" t="s">
        <v>1960</v>
      </c>
      <c r="D2039" s="7">
        <v>0</v>
      </c>
      <c r="E2039" s="7">
        <v>0</v>
      </c>
      <c r="F2039" s="7">
        <v>0</v>
      </c>
      <c r="G2039" s="8">
        <f t="shared" si="60"/>
        <v>0</v>
      </c>
      <c r="H2039" s="9">
        <f t="shared" si="61"/>
        <v>0</v>
      </c>
    </row>
    <row r="2040" spans="1:8" ht="16" x14ac:dyDescent="0.2">
      <c r="A2040" s="10">
        <v>9850000</v>
      </c>
      <c r="B2040" s="5">
        <v>6860000</v>
      </c>
      <c r="C2040" s="11" t="s">
        <v>1961</v>
      </c>
      <c r="D2040" s="7">
        <v>0</v>
      </c>
      <c r="E2040" s="7">
        <v>0</v>
      </c>
      <c r="F2040" s="7">
        <v>0</v>
      </c>
      <c r="G2040" s="8">
        <f t="shared" si="60"/>
        <v>0</v>
      </c>
      <c r="H2040" s="9">
        <f t="shared" si="61"/>
        <v>0</v>
      </c>
    </row>
    <row r="2041" spans="1:8" ht="16" x14ac:dyDescent="0.2">
      <c r="A2041" s="10">
        <v>9850100</v>
      </c>
      <c r="B2041" s="5">
        <v>8700000</v>
      </c>
      <c r="C2041" s="11" t="s">
        <v>1962</v>
      </c>
      <c r="D2041" s="7">
        <v>0</v>
      </c>
      <c r="E2041" s="7">
        <v>0</v>
      </c>
      <c r="F2041" s="7">
        <v>0</v>
      </c>
      <c r="G2041" s="8">
        <f t="shared" ref="G2041:G2058" si="62">E2041-F2041</f>
        <v>0</v>
      </c>
      <c r="H2041" s="9">
        <f t="shared" ref="H2041:H2058" si="63">D2041+G2041</f>
        <v>0</v>
      </c>
    </row>
    <row r="2042" spans="1:8" ht="16" x14ac:dyDescent="0.2">
      <c r="A2042" s="10">
        <v>9850500</v>
      </c>
      <c r="B2042" s="5">
        <v>8500000</v>
      </c>
      <c r="C2042" s="11" t="s">
        <v>1963</v>
      </c>
      <c r="D2042" s="7">
        <v>0</v>
      </c>
      <c r="E2042" s="7">
        <v>28600000</v>
      </c>
      <c r="F2042" s="7">
        <v>0</v>
      </c>
      <c r="G2042" s="8">
        <f t="shared" si="62"/>
        <v>28600000</v>
      </c>
      <c r="H2042" s="9">
        <f t="shared" si="63"/>
        <v>28600000</v>
      </c>
    </row>
    <row r="2043" spans="1:8" ht="16" x14ac:dyDescent="0.2">
      <c r="A2043" s="10">
        <v>9850700</v>
      </c>
      <c r="B2043" s="5">
        <v>8206000</v>
      </c>
      <c r="C2043" s="11" t="s">
        <v>1964</v>
      </c>
      <c r="D2043" s="7">
        <v>0</v>
      </c>
      <c r="E2043" s="7">
        <v>0</v>
      </c>
      <c r="F2043" s="7">
        <v>0</v>
      </c>
      <c r="G2043" s="8">
        <f t="shared" si="62"/>
        <v>0</v>
      </c>
      <c r="H2043" s="9">
        <f t="shared" si="63"/>
        <v>0</v>
      </c>
    </row>
    <row r="2044" spans="1:8" ht="16" x14ac:dyDescent="0.2">
      <c r="A2044" s="10">
        <v>9850800</v>
      </c>
      <c r="B2044" s="5">
        <v>8800000</v>
      </c>
      <c r="C2044" s="11" t="s">
        <v>1965</v>
      </c>
      <c r="D2044" s="7">
        <v>0</v>
      </c>
      <c r="E2044" s="7">
        <v>0</v>
      </c>
      <c r="F2044" s="7">
        <v>0</v>
      </c>
      <c r="G2044" s="8">
        <f t="shared" si="62"/>
        <v>0</v>
      </c>
      <c r="H2044" s="9">
        <f t="shared" si="63"/>
        <v>0</v>
      </c>
    </row>
    <row r="2045" spans="1:8" ht="16" x14ac:dyDescent="0.2">
      <c r="A2045" s="10">
        <v>9860000</v>
      </c>
      <c r="B2045" s="5">
        <v>8421000</v>
      </c>
      <c r="C2045" s="11" t="s">
        <v>1966</v>
      </c>
      <c r="D2045" s="7">
        <v>0</v>
      </c>
      <c r="E2045" s="7">
        <v>0</v>
      </c>
      <c r="F2045" s="7">
        <v>32336766</v>
      </c>
      <c r="G2045" s="8">
        <f t="shared" si="62"/>
        <v>-32336766</v>
      </c>
      <c r="H2045" s="9">
        <f t="shared" si="63"/>
        <v>-32336766</v>
      </c>
    </row>
    <row r="2046" spans="1:8" ht="16" x14ac:dyDescent="0.2">
      <c r="A2046" s="10">
        <v>9860100</v>
      </c>
      <c r="B2046" s="5">
        <v>8423201</v>
      </c>
      <c r="C2046" s="11" t="s">
        <v>1967</v>
      </c>
      <c r="D2046" s="7">
        <v>0</v>
      </c>
      <c r="E2046" s="7">
        <v>2683620</v>
      </c>
      <c r="F2046" s="7">
        <v>80893622</v>
      </c>
      <c r="G2046" s="8">
        <f t="shared" si="62"/>
        <v>-78210002</v>
      </c>
      <c r="H2046" s="9">
        <f t="shared" si="63"/>
        <v>-78210002</v>
      </c>
    </row>
    <row r="2047" spans="1:8" ht="16" x14ac:dyDescent="0.2">
      <c r="A2047" s="10">
        <v>9860200</v>
      </c>
      <c r="B2047" s="5">
        <v>8423200</v>
      </c>
      <c r="C2047" s="11" t="s">
        <v>1968</v>
      </c>
      <c r="D2047" s="7">
        <v>0</v>
      </c>
      <c r="E2047" s="7">
        <v>0</v>
      </c>
      <c r="F2047" s="7">
        <v>87133269</v>
      </c>
      <c r="G2047" s="8">
        <f t="shared" si="62"/>
        <v>-87133269</v>
      </c>
      <c r="H2047" s="9">
        <f t="shared" si="63"/>
        <v>-87133269</v>
      </c>
    </row>
    <row r="2048" spans="1:8" ht="16" x14ac:dyDescent="0.2">
      <c r="A2048" s="10">
        <v>9860300</v>
      </c>
      <c r="B2048" s="5">
        <v>8440000</v>
      </c>
      <c r="C2048" s="11" t="s">
        <v>1969</v>
      </c>
      <c r="D2048" s="7">
        <v>0</v>
      </c>
      <c r="E2048" s="7">
        <v>0</v>
      </c>
      <c r="F2048" s="7">
        <v>0</v>
      </c>
      <c r="G2048" s="8">
        <f t="shared" si="62"/>
        <v>0</v>
      </c>
      <c r="H2048" s="9">
        <f t="shared" si="63"/>
        <v>0</v>
      </c>
    </row>
    <row r="2049" spans="1:8" ht="16" x14ac:dyDescent="0.2">
      <c r="A2049" s="10">
        <v>9860700</v>
      </c>
      <c r="B2049" s="5">
        <v>8227000</v>
      </c>
      <c r="C2049" s="11" t="s">
        <v>1970</v>
      </c>
      <c r="D2049" s="7">
        <v>0</v>
      </c>
      <c r="E2049" s="7">
        <v>0</v>
      </c>
      <c r="F2049" s="7">
        <v>0</v>
      </c>
      <c r="G2049" s="8">
        <f t="shared" si="62"/>
        <v>0</v>
      </c>
      <c r="H2049" s="9">
        <f t="shared" si="63"/>
        <v>0</v>
      </c>
    </row>
    <row r="2050" spans="1:8" ht="16" x14ac:dyDescent="0.2">
      <c r="A2050" s="10">
        <v>9861000</v>
      </c>
      <c r="B2050" s="5">
        <v>8280200</v>
      </c>
      <c r="C2050" s="11" t="s">
        <v>1971</v>
      </c>
      <c r="D2050" s="7">
        <v>0</v>
      </c>
      <c r="E2050" s="7">
        <v>42787444</v>
      </c>
      <c r="F2050" s="7">
        <v>42787444</v>
      </c>
      <c r="G2050" s="8">
        <f t="shared" si="62"/>
        <v>0</v>
      </c>
      <c r="H2050" s="9">
        <f t="shared" si="63"/>
        <v>0</v>
      </c>
    </row>
    <row r="2051" spans="1:8" ht="16" x14ac:dyDescent="0.2">
      <c r="A2051" s="10">
        <v>9861100</v>
      </c>
      <c r="B2051" s="5">
        <v>8280300</v>
      </c>
      <c r="C2051" s="11" t="s">
        <v>1972</v>
      </c>
      <c r="D2051" s="7">
        <v>0</v>
      </c>
      <c r="E2051" s="7">
        <v>0</v>
      </c>
      <c r="F2051" s="7">
        <v>42787444</v>
      </c>
      <c r="G2051" s="8">
        <f t="shared" si="62"/>
        <v>-42787444</v>
      </c>
      <c r="H2051" s="9">
        <f t="shared" si="63"/>
        <v>-42787444</v>
      </c>
    </row>
    <row r="2052" spans="1:8" ht="16" x14ac:dyDescent="0.2">
      <c r="A2052" s="10">
        <v>9861200</v>
      </c>
      <c r="B2052" s="5">
        <v>8280400</v>
      </c>
      <c r="C2052" s="11" t="s">
        <v>1973</v>
      </c>
      <c r="D2052" s="7">
        <v>0</v>
      </c>
      <c r="E2052" s="7">
        <v>0</v>
      </c>
      <c r="F2052" s="7">
        <v>0</v>
      </c>
      <c r="G2052" s="8">
        <f t="shared" si="62"/>
        <v>0</v>
      </c>
      <c r="H2052" s="9">
        <f t="shared" si="63"/>
        <v>0</v>
      </c>
    </row>
    <row r="2053" spans="1:8" ht="16" x14ac:dyDescent="0.2">
      <c r="A2053" s="10">
        <v>9862000</v>
      </c>
      <c r="B2053" s="5">
        <v>8280100</v>
      </c>
      <c r="C2053" s="11" t="s">
        <v>1974</v>
      </c>
      <c r="D2053" s="7">
        <v>0</v>
      </c>
      <c r="E2053" s="7">
        <v>0</v>
      </c>
      <c r="F2053" s="7">
        <v>0</v>
      </c>
      <c r="G2053" s="8">
        <f t="shared" si="62"/>
        <v>0</v>
      </c>
      <c r="H2053" s="9">
        <f t="shared" si="63"/>
        <v>0</v>
      </c>
    </row>
    <row r="2054" spans="1:8" ht="16" x14ac:dyDescent="0.2">
      <c r="A2054" s="10">
        <v>9870000</v>
      </c>
      <c r="B2054" s="5">
        <v>8200000</v>
      </c>
      <c r="C2054" s="11" t="s">
        <v>1975</v>
      </c>
      <c r="D2054" s="7">
        <v>0</v>
      </c>
      <c r="E2054" s="7">
        <v>0</v>
      </c>
      <c r="F2054" s="7">
        <v>0</v>
      </c>
      <c r="G2054" s="8">
        <f t="shared" si="62"/>
        <v>0</v>
      </c>
      <c r="H2054" s="9">
        <f t="shared" si="63"/>
        <v>0</v>
      </c>
    </row>
    <row r="2055" spans="1:8" ht="16" x14ac:dyDescent="0.2">
      <c r="A2055" s="10">
        <v>9890000</v>
      </c>
      <c r="B2055" s="5">
        <v>8400000</v>
      </c>
      <c r="C2055" s="11" t="s">
        <v>1976</v>
      </c>
      <c r="D2055" s="7">
        <v>0</v>
      </c>
      <c r="E2055" s="7">
        <v>403011698.14999998</v>
      </c>
      <c r="F2055" s="7">
        <v>159346796.44999999</v>
      </c>
      <c r="G2055" s="8">
        <f t="shared" si="62"/>
        <v>243664901.69999999</v>
      </c>
      <c r="H2055" s="9">
        <f t="shared" si="63"/>
        <v>243664901.69999999</v>
      </c>
    </row>
    <row r="2056" spans="1:8" ht="16" x14ac:dyDescent="0.2">
      <c r="A2056" s="10">
        <v>9999999</v>
      </c>
      <c r="B2056" s="5">
        <v>0</v>
      </c>
      <c r="C2056" s="11" t="s">
        <v>1977</v>
      </c>
      <c r="D2056" s="7">
        <v>0</v>
      </c>
      <c r="E2056" s="7">
        <v>0</v>
      </c>
      <c r="F2056" s="7">
        <v>0</v>
      </c>
      <c r="G2056" s="8">
        <f t="shared" si="62"/>
        <v>0</v>
      </c>
      <c r="H2056" s="9">
        <f t="shared" si="63"/>
        <v>0</v>
      </c>
    </row>
    <row r="2057" spans="1:8" ht="16" x14ac:dyDescent="0.2">
      <c r="A2057" s="4" t="s">
        <v>1978</v>
      </c>
      <c r="B2057" s="5">
        <v>0</v>
      </c>
      <c r="C2057" s="11" t="s">
        <v>1979</v>
      </c>
      <c r="D2057" s="7">
        <v>0</v>
      </c>
      <c r="E2057" s="7">
        <f>0+22520</f>
        <v>22520</v>
      </c>
      <c r="F2057" s="7">
        <v>22520</v>
      </c>
      <c r="G2057" s="8">
        <f t="shared" si="62"/>
        <v>0</v>
      </c>
      <c r="H2057" s="9">
        <f t="shared" si="63"/>
        <v>0</v>
      </c>
    </row>
    <row r="2058" spans="1:8" ht="17" thickBot="1" x14ac:dyDescent="0.25">
      <c r="A2058" s="10" t="s">
        <v>1980</v>
      </c>
      <c r="B2058" s="5">
        <v>0</v>
      </c>
      <c r="C2058" s="11" t="s">
        <v>1979</v>
      </c>
      <c r="D2058" s="7">
        <v>0</v>
      </c>
      <c r="E2058" s="7">
        <v>0</v>
      </c>
      <c r="F2058" s="7">
        <v>0</v>
      </c>
      <c r="G2058" s="8">
        <f t="shared" si="62"/>
        <v>0</v>
      </c>
      <c r="H2058" s="9">
        <f t="shared" si="63"/>
        <v>0</v>
      </c>
    </row>
    <row r="2059" spans="1:8" ht="24" customHeight="1" thickBot="1" x14ac:dyDescent="0.2">
      <c r="A2059" s="31" t="s">
        <v>1981</v>
      </c>
      <c r="B2059" s="32"/>
      <c r="C2059" s="33"/>
      <c r="D2059" s="34">
        <f>SUM(D4:D2058)</f>
        <v>-9.2983245849609375E-6</v>
      </c>
      <c r="E2059" s="34">
        <f>SUM(E4:E2058)</f>
        <v>266834993056.29001</v>
      </c>
      <c r="F2059" s="34">
        <f>SUM(F4:F2058)</f>
        <v>266834993056.29001</v>
      </c>
      <c r="G2059" s="35">
        <f>SUM(G3:G2058)</f>
        <v>2.9802322387695312E-7</v>
      </c>
      <c r="H2059" s="36">
        <f>SUM(H3:H2058)</f>
        <v>-1.4960765838623047E-5</v>
      </c>
    </row>
    <row r="2061" spans="1:8" x14ac:dyDescent="0.15">
      <c r="B2061" s="1" t="s">
        <v>1982</v>
      </c>
    </row>
    <row r="2063" spans="1:8" x14ac:dyDescent="0.15">
      <c r="E2063" s="1" t="s">
        <v>1983</v>
      </c>
      <c r="F2063" s="37">
        <f>E2059-F2059</f>
        <v>0</v>
      </c>
    </row>
    <row r="2065" spans="4:8" x14ac:dyDescent="0.15">
      <c r="E2065" s="37"/>
      <c r="F2065" s="37"/>
      <c r="H2065" s="38">
        <f>SUM(H1308:H2058)</f>
        <v>-1441407813.610008</v>
      </c>
    </row>
    <row r="2067" spans="4:8" x14ac:dyDescent="0.15">
      <c r="F2067" s="39">
        <f>E2061-F2061</f>
        <v>0</v>
      </c>
    </row>
    <row r="2070" spans="4:8" ht="15" x14ac:dyDescent="0.2">
      <c r="D2070" s="40">
        <v>574465642.42989349</v>
      </c>
      <c r="H2070" s="37"/>
    </row>
    <row r="2071" spans="4:8" ht="15" x14ac:dyDescent="0.2">
      <c r="D2071" s="41">
        <v>13340448.666490078</v>
      </c>
    </row>
    <row r="2072" spans="4:8" ht="15" x14ac:dyDescent="0.2">
      <c r="D2072" s="41">
        <v>16304773.185332</v>
      </c>
    </row>
    <row r="2084" spans="4:6" ht="15" x14ac:dyDescent="0.2">
      <c r="D2084" s="42">
        <v>1033994</v>
      </c>
      <c r="E2084" s="43">
        <v>200000000</v>
      </c>
      <c r="F2084" s="43"/>
    </row>
    <row r="2085" spans="4:6" ht="15" x14ac:dyDescent="0.2">
      <c r="D2085" s="42">
        <v>1033996</v>
      </c>
      <c r="E2085" s="43"/>
      <c r="F2085" s="43">
        <f>E2084</f>
        <v>200000000</v>
      </c>
    </row>
    <row r="2086" spans="4:6" ht="15" x14ac:dyDescent="0.2">
      <c r="D2086" s="42"/>
      <c r="E2086" s="43"/>
      <c r="F2086" s="43"/>
    </row>
    <row r="2087" spans="4:6" ht="15" x14ac:dyDescent="0.2">
      <c r="D2087" s="42"/>
      <c r="E2087" s="43"/>
      <c r="F2087" s="43"/>
    </row>
    <row r="2088" spans="4:6" ht="15" x14ac:dyDescent="0.2">
      <c r="D2088" s="44" t="s">
        <v>1978</v>
      </c>
      <c r="E2088" s="45">
        <v>22520</v>
      </c>
      <c r="F2088" s="43"/>
    </row>
    <row r="2089" spans="4:6" ht="15" x14ac:dyDescent="0.2">
      <c r="D2089" s="42">
        <v>2302709</v>
      </c>
      <c r="E2089" s="43"/>
      <c r="F2089" s="43">
        <f>E2088</f>
        <v>22520</v>
      </c>
    </row>
    <row r="2090" spans="4:6" ht="15" x14ac:dyDescent="0.2">
      <c r="D2090" s="42"/>
      <c r="E2090" s="43"/>
      <c r="F2090" s="43"/>
    </row>
    <row r="2091" spans="4:6" ht="15" x14ac:dyDescent="0.2">
      <c r="D2091" s="42">
        <v>9240000</v>
      </c>
      <c r="E2091" s="46">
        <v>15699179</v>
      </c>
      <c r="F2091" s="43"/>
    </row>
    <row r="2092" spans="4:6" ht="15" x14ac:dyDescent="0.2">
      <c r="D2092" s="42">
        <v>1420950</v>
      </c>
      <c r="E2092" s="43"/>
      <c r="F2092" s="43">
        <f>E2091</f>
        <v>15699179</v>
      </c>
    </row>
    <row r="2093" spans="4:6" ht="15" x14ac:dyDescent="0.2">
      <c r="E2093" s="43"/>
      <c r="F2093" s="43"/>
    </row>
    <row r="2094" spans="4:6" ht="15" x14ac:dyDescent="0.2">
      <c r="D2094" s="1">
        <v>2193000</v>
      </c>
      <c r="E2094" s="46">
        <f>F2095</f>
        <v>618321835</v>
      </c>
      <c r="F2094" s="43"/>
    </row>
    <row r="2095" spans="4:6" ht="15" x14ac:dyDescent="0.2">
      <c r="D2095" s="1">
        <v>2192000</v>
      </c>
      <c r="E2095" s="43"/>
      <c r="F2095" s="43">
        <v>618321835</v>
      </c>
    </row>
    <row r="2097" spans="4:7" ht="15" x14ac:dyDescent="0.2">
      <c r="D2097" s="1">
        <v>9861000</v>
      </c>
      <c r="E2097" s="46">
        <v>42787444</v>
      </c>
      <c r="F2097" s="43"/>
      <c r="G2097" s="43"/>
    </row>
    <row r="2098" spans="4:7" ht="15" x14ac:dyDescent="0.2">
      <c r="D2098" s="1">
        <v>9861100</v>
      </c>
      <c r="E2098" s="43"/>
      <c r="F2098" s="43">
        <f>E2097</f>
        <v>42787444</v>
      </c>
      <c r="G2098" s="43"/>
    </row>
    <row r="2099" spans="4:7" ht="15" x14ac:dyDescent="0.2">
      <c r="E2099" s="43"/>
      <c r="F2099" s="43"/>
      <c r="G2099" s="43"/>
    </row>
    <row r="2100" spans="4:7" ht="15" x14ac:dyDescent="0.2">
      <c r="D2100" s="1">
        <v>1816000</v>
      </c>
      <c r="E2100" s="46">
        <v>66476439</v>
      </c>
      <c r="F2100" s="43"/>
      <c r="G2100" s="43"/>
    </row>
    <row r="2101" spans="4:7" ht="15" x14ac:dyDescent="0.2">
      <c r="D2101" s="1">
        <v>1839200</v>
      </c>
      <c r="E2101" s="43"/>
      <c r="F2101" s="43">
        <f>E2100</f>
        <v>66476439</v>
      </c>
      <c r="G2101" s="43"/>
    </row>
    <row r="2102" spans="4:7" ht="15" x14ac:dyDescent="0.2">
      <c r="E2102" s="43"/>
      <c r="F2102" s="43"/>
      <c r="G2102" s="43"/>
    </row>
  </sheetData>
  <autoFilter ref="A1:H2061" xr:uid="{15C74C4F-E8B0-49C4-AA24-FA5D24CD0571}">
    <filterColumn colId="4" showButton="0"/>
  </autoFilter>
  <mergeCells count="7">
    <mergeCell ref="H1:H2"/>
    <mergeCell ref="A1:A2"/>
    <mergeCell ref="B1:B2"/>
    <mergeCell ref="C1:C2"/>
    <mergeCell ref="D1:D2"/>
    <mergeCell ref="E1:F1"/>
    <mergeCell ref="G1:G2"/>
  </mergeCells>
  <pageMargins left="0.7" right="0.7" top="0.75" bottom="0.75" header="0.3" footer="0.3"/>
  <pageSetup paperSize="9" orientation="portrait" horizontalDpi="4294967294" verticalDpi="4294967294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GLS 2024_10</vt:lpstr>
      <vt:lpstr>GLS 2024_11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Coulibaly Kafalo Alex</dc:creator>
  <cp:lastModifiedBy>Wendkouni Joël ZONGO</cp:lastModifiedBy>
  <dcterms:created xsi:type="dcterms:W3CDTF">2025-02-25T16:50:55Z</dcterms:created>
  <dcterms:modified xsi:type="dcterms:W3CDTF">2025-03-31T15:09:40Z</dcterms:modified>
</cp:coreProperties>
</file>