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75CA0F81-1F36-4F07-A322-6FE08485020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Пробег-Расход топлива" sheetId="2" r:id="rId1"/>
    <sheet name="Плановое ТО" sheetId="4" r:id="rId2"/>
    <sheet name="Внешнее состояние авто" sheetId="3" r:id="rId3"/>
    <sheet name="Соответствие маршрута" sheetId="5" r:id="rId4"/>
    <sheet name="Лист1" sheetId="1" r:id="rId5"/>
  </sheets>
  <calcPr calcId="191029"/>
</workbook>
</file>

<file path=xl/calcChain.xml><?xml version="1.0" encoding="utf-8"?>
<calcChain xmlns="http://schemas.openxmlformats.org/spreadsheetml/2006/main">
  <c r="B15" i="4" l="1"/>
  <c r="D17" i="2"/>
  <c r="Q15" i="4"/>
  <c r="Q13" i="4"/>
  <c r="Q12" i="4"/>
  <c r="Q14" i="4" s="1"/>
  <c r="L15" i="4"/>
  <c r="L14" i="4"/>
  <c r="L13" i="4"/>
  <c r="L12" i="4"/>
  <c r="G15" i="4"/>
  <c r="G14" i="4"/>
  <c r="G13" i="4"/>
  <c r="G12" i="4"/>
  <c r="B13" i="4"/>
  <c r="B12" i="4"/>
  <c r="D13" i="2"/>
  <c r="S13" i="2"/>
  <c r="S14" i="2"/>
  <c r="N13" i="2"/>
  <c r="N14" i="2"/>
  <c r="I13" i="2"/>
  <c r="I14" i="2"/>
  <c r="D14" i="2"/>
  <c r="D15" i="2"/>
  <c r="S12" i="2"/>
  <c r="S15" i="2" s="1"/>
  <c r="S16" i="2" s="1"/>
  <c r="N12" i="2"/>
  <c r="I12" i="2"/>
  <c r="D12" i="2"/>
  <c r="BT12" i="1"/>
  <c r="BT13" i="1"/>
  <c r="BT14" i="1"/>
  <c r="BT15" i="1"/>
  <c r="BT16" i="1"/>
  <c r="BT17" i="1"/>
  <c r="BT11" i="1"/>
  <c r="BQ12" i="1"/>
  <c r="BQ13" i="1"/>
  <c r="BQ14" i="1"/>
  <c r="BQ15" i="1"/>
  <c r="BQ16" i="1"/>
  <c r="BQ17" i="1"/>
  <c r="BQ11" i="1"/>
  <c r="BN12" i="1"/>
  <c r="BN13" i="1"/>
  <c r="BN14" i="1"/>
  <c r="BN15" i="1"/>
  <c r="BN16" i="1"/>
  <c r="BN17" i="1"/>
  <c r="BN11" i="1"/>
  <c r="BK12" i="1"/>
  <c r="BK13" i="1"/>
  <c r="BK14" i="1"/>
  <c r="BK15" i="1"/>
  <c r="BK16" i="1"/>
  <c r="BK17" i="1"/>
  <c r="BK11" i="1"/>
  <c r="BH12" i="1"/>
  <c r="BH13" i="1"/>
  <c r="BH14" i="1"/>
  <c r="BH15" i="1"/>
  <c r="BH16" i="1"/>
  <c r="BH17" i="1"/>
  <c r="BH11" i="1"/>
  <c r="B14" i="4" l="1"/>
  <c r="N15" i="2"/>
  <c r="N16" i="2" s="1"/>
  <c r="D16" i="2"/>
  <c r="I15" i="2"/>
  <c r="I16" i="2" s="1"/>
  <c r="S12" i="1"/>
  <c r="S13" i="1"/>
  <c r="S14" i="1"/>
  <c r="S15" i="1"/>
  <c r="S16" i="1"/>
  <c r="S17" i="1"/>
  <c r="Y17" i="1"/>
  <c r="Y11" i="1"/>
  <c r="Y13" i="1"/>
  <c r="Y14" i="1"/>
  <c r="Y15" i="1"/>
  <c r="Y16" i="1"/>
  <c r="Y12" i="1"/>
  <c r="V12" i="1"/>
  <c r="V13" i="1"/>
  <c r="V14" i="1"/>
  <c r="V15" i="1"/>
  <c r="V16" i="1"/>
  <c r="V17" i="1"/>
  <c r="BD12" i="1"/>
  <c r="BD13" i="1"/>
  <c r="BD14" i="1"/>
  <c r="BD15" i="1"/>
  <c r="BD16" i="1"/>
  <c r="BD17" i="1"/>
  <c r="BD11" i="1"/>
  <c r="BA12" i="1"/>
  <c r="BA13" i="1"/>
  <c r="BA14" i="1"/>
  <c r="BA15" i="1"/>
  <c r="BA16" i="1"/>
  <c r="BA17" i="1"/>
  <c r="BA11" i="1"/>
  <c r="AX12" i="1"/>
  <c r="AX13" i="1"/>
  <c r="BE13" i="1" s="1"/>
  <c r="AX14" i="1"/>
  <c r="AX15" i="1"/>
  <c r="AX16" i="1"/>
  <c r="AX17" i="1"/>
  <c r="AX11" i="1"/>
  <c r="AU12" i="1"/>
  <c r="AU13" i="1"/>
  <c r="AU14" i="1"/>
  <c r="AU15" i="1"/>
  <c r="AU16" i="1"/>
  <c r="AU17" i="1"/>
  <c r="AU11" i="1"/>
  <c r="AR12" i="1"/>
  <c r="AR13" i="1"/>
  <c r="AR14" i="1"/>
  <c r="AR15" i="1"/>
  <c r="AR16" i="1"/>
  <c r="AR17" i="1"/>
  <c r="AR11" i="1"/>
  <c r="AO12" i="1"/>
  <c r="BE12" i="1" s="1"/>
  <c r="AO13" i="1"/>
  <c r="AO14" i="1"/>
  <c r="BE14" i="1" s="1"/>
  <c r="AO15" i="1"/>
  <c r="BE15" i="1" s="1"/>
  <c r="AO16" i="1"/>
  <c r="BE16" i="1" s="1"/>
  <c r="AO17" i="1"/>
  <c r="AO11" i="1"/>
  <c r="BE11" i="1" s="1"/>
  <c r="AK12" i="1"/>
  <c r="AK13" i="1"/>
  <c r="AK14" i="1"/>
  <c r="AK15" i="1"/>
  <c r="AK16" i="1"/>
  <c r="AK17" i="1"/>
  <c r="AK11" i="1"/>
  <c r="AH12" i="1"/>
  <c r="AH13" i="1"/>
  <c r="AH14" i="1"/>
  <c r="AH15" i="1"/>
  <c r="AH16" i="1"/>
  <c r="AH17" i="1"/>
  <c r="AH11" i="1"/>
  <c r="BE17" i="1" l="1"/>
  <c r="AE12" i="1"/>
  <c r="AE13" i="1"/>
  <c r="AE14" i="1"/>
  <c r="AE15" i="1"/>
  <c r="AE16" i="1"/>
  <c r="AE17" i="1"/>
  <c r="AE11" i="1"/>
  <c r="AB12" i="1" l="1"/>
  <c r="AL12" i="1" s="1"/>
  <c r="AB13" i="1"/>
  <c r="AL13" i="1" s="1"/>
  <c r="AB14" i="1"/>
  <c r="AL14" i="1" s="1"/>
  <c r="AB15" i="1"/>
  <c r="AL15" i="1" s="1"/>
  <c r="AB16" i="1"/>
  <c r="AL16" i="1" s="1"/>
  <c r="AB17" i="1"/>
  <c r="AL17" i="1" s="1"/>
  <c r="AB11" i="1"/>
  <c r="V11" i="1"/>
  <c r="AL11" i="1" s="1"/>
  <c r="S11" i="1"/>
  <c r="M11" i="1"/>
  <c r="P11" i="1"/>
  <c r="J11" i="1"/>
  <c r="G11" i="1"/>
</calcChain>
</file>

<file path=xl/sharedStrings.xml><?xml version="1.0" encoding="utf-8"?>
<sst xmlns="http://schemas.openxmlformats.org/spreadsheetml/2006/main" count="346" uniqueCount="106">
  <si>
    <t>0200 112754</t>
  </si>
  <si>
    <t>7341 0000 0163 4008</t>
  </si>
  <si>
    <t>112343</t>
  </si>
  <si>
    <t>112153</t>
  </si>
  <si>
    <t>112040</t>
  </si>
  <si>
    <t>111932</t>
  </si>
  <si>
    <t>10.05.2023</t>
  </si>
  <si>
    <t>11.05.2023</t>
  </si>
  <si>
    <t>сб</t>
  </si>
  <si>
    <t>вс</t>
  </si>
  <si>
    <t>пн</t>
  </si>
  <si>
    <t>вт</t>
  </si>
  <si>
    <t>ср</t>
  </si>
  <si>
    <t>12.05.2023</t>
  </si>
  <si>
    <t>13.05.2023</t>
  </si>
  <si>
    <t>14.05.2023</t>
  </si>
  <si>
    <t>15.05.2023</t>
  </si>
  <si>
    <t>16.05.2023</t>
  </si>
  <si>
    <t>17.05.2023</t>
  </si>
  <si>
    <t>7341 0000 0180 2407</t>
  </si>
  <si>
    <t>Жандос</t>
  </si>
  <si>
    <t>Бауыржан</t>
  </si>
  <si>
    <t>7341 0000 0163 3992</t>
  </si>
  <si>
    <t>21350</t>
  </si>
  <si>
    <t>065309</t>
  </si>
  <si>
    <t>065273</t>
  </si>
  <si>
    <t>заправка,40</t>
  </si>
  <si>
    <t>065132</t>
  </si>
  <si>
    <t>Водитель</t>
  </si>
  <si>
    <t>Город, магазин</t>
  </si>
  <si>
    <t>Астана, Центро</t>
  </si>
  <si>
    <t>Астана, Туркестан</t>
  </si>
  <si>
    <t>Караганда, Казмарт</t>
  </si>
  <si>
    <t>Шымкент, Аргынбекова/Тауке хана</t>
  </si>
  <si>
    <t>Карта</t>
  </si>
  <si>
    <t>83346</t>
  </si>
  <si>
    <t>83267</t>
  </si>
  <si>
    <t>83511</t>
  </si>
  <si>
    <t>83487</t>
  </si>
  <si>
    <t>83596</t>
  </si>
  <si>
    <t>18.05.2024</t>
  </si>
  <si>
    <t>19.05.2025</t>
  </si>
  <si>
    <t>20.05.2025</t>
  </si>
  <si>
    <t>21.05.2026</t>
  </si>
  <si>
    <t>22.05.2026</t>
  </si>
  <si>
    <t>23.05.2027</t>
  </si>
  <si>
    <t>24.05.2027</t>
  </si>
  <si>
    <t>Поставщик</t>
  </si>
  <si>
    <t>петро</t>
  </si>
  <si>
    <t>синооил</t>
  </si>
  <si>
    <t>25.05.2023</t>
  </si>
  <si>
    <t>26.05.2023</t>
  </si>
  <si>
    <t>27.05.2023</t>
  </si>
  <si>
    <t>28.05.23.</t>
  </si>
  <si>
    <t>31.05.2025</t>
  </si>
  <si>
    <t>29.05.2023</t>
  </si>
  <si>
    <t>112481</t>
  </si>
  <si>
    <t>неделя,км</t>
  </si>
  <si>
    <t>чт</t>
  </si>
  <si>
    <t>пт</t>
  </si>
  <si>
    <t>Мурат</t>
  </si>
  <si>
    <t>Алибек</t>
  </si>
  <si>
    <t>30.05.2023</t>
  </si>
  <si>
    <t>утро</t>
  </si>
  <si>
    <t>вечер</t>
  </si>
  <si>
    <t>PetroRetail</t>
  </si>
  <si>
    <t>за день</t>
  </si>
  <si>
    <t>число</t>
  </si>
  <si>
    <t>Город/магазин</t>
  </si>
  <si>
    <t>Номер карты</t>
  </si>
  <si>
    <t>Астана, Алаш-Туркестан</t>
  </si>
  <si>
    <t>Атырау, Жасталап</t>
  </si>
  <si>
    <t>Кузов</t>
  </si>
  <si>
    <t>Шины</t>
  </si>
  <si>
    <t>Пассажирская кабина</t>
  </si>
  <si>
    <t>Грузовая кабина</t>
  </si>
  <si>
    <t>Sinooil</t>
  </si>
  <si>
    <t>заправка 50 литров</t>
  </si>
  <si>
    <t>расход на 100 км</t>
  </si>
  <si>
    <t>Обьем бака, (Л.)</t>
  </si>
  <si>
    <t>Летнее время расход на 100 км</t>
  </si>
  <si>
    <t>Зимнее время расход на 100 км</t>
  </si>
  <si>
    <t>Промежуточный отчет на 04.10.24</t>
  </si>
  <si>
    <t>Модель авто</t>
  </si>
  <si>
    <t>Газель Некст</t>
  </si>
  <si>
    <t>Газель Бизнесс</t>
  </si>
  <si>
    <t>Газель Соболь</t>
  </si>
  <si>
    <t>Требует переобувки</t>
  </si>
  <si>
    <t>Не в соотвествии</t>
  </si>
  <si>
    <t>В соответствии</t>
  </si>
  <si>
    <t>число ТО</t>
  </si>
  <si>
    <t>Сумма ТО</t>
  </si>
  <si>
    <t>Комментарий</t>
  </si>
  <si>
    <t>Плановое ТО. Замена колодок, Замена ремня, Замена масла, Ремонт аккумулятора, Полная замена коробки передач. Брать данные с АВР или со счета на оплату</t>
  </si>
  <si>
    <t>Интервал между ТО минимум, км.</t>
  </si>
  <si>
    <t>Интервал между ТО максимум, км.</t>
  </si>
  <si>
    <t>Текущий Пробег</t>
  </si>
  <si>
    <t>Следующее плановое ТО min.</t>
  </si>
  <si>
    <t>Следующее плановое ТО max.</t>
  </si>
  <si>
    <t>нужен динамичный подсчет сколько осталось до следующего ТО и уведомление о предстоящем ТО за 500 км, и в момент наступления ТО по минимальным или максимальному показателю</t>
  </si>
  <si>
    <t>Остаток до ТО min.</t>
  </si>
  <si>
    <t>Остаток до ТО max.</t>
  </si>
  <si>
    <t>Итого</t>
  </si>
  <si>
    <t>выгружать из 1с маршрутный лист</t>
  </si>
  <si>
    <t>и брать данные из гпс</t>
  </si>
  <si>
    <t>Без изменений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</si>
</sst>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/>
    <xf numFmtId="2" fontId="2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  <xf numFmtId="49" fontId="1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/>
    <xf numFmtId="0" fontId="5" fillId="3" borderId="1" xfId="0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2" fontId="1" fillId="3" borderId="1" xfId="0" applyNumberFormat="1" applyFont="1" applyFill="1" applyBorder="1"/>
    <xf numFmtId="0" fontId="5" fillId="0" borderId="1" xfId="0" applyFont="1" applyBorder="1"/>
    <xf numFmtId="14" fontId="0" fillId="0" borderId="1" xfId="0" applyNumberFormat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" fontId="8" fillId="0" borderId="0" xfId="0" applyNumberFormat="1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5" borderId="1" xfId="0" applyFont="1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7" fontId="9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4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6" borderId="0" xfId="0" applyFill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289560</xdr:colOff>
      <xdr:row>1</xdr:row>
      <xdr:rowOff>152400</xdr:rowOff>
    </xdr:from>
    <xdr:to>
      <xdr:col>30</xdr:col>
      <xdr:colOff>269674</xdr:colOff>
      <xdr:row>31</xdr:row>
      <xdr:rowOff>172661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5CC17F8-8C4C-42D6-AA1B-8460A8A16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1066800"/>
          <a:ext cx="6685714" cy="5552381"/>
        </a:xfrm>
        <a:prstGeom prst="rect">
          <a:avLst/>
        </a:prstGeom>
      </xdr:spPr>
    </xdr:pic>
    <xdr:clientData/>
  </xdr:twoCellAnchor>
  <xdr:twoCellAnchor editAs="oneCell">
    <xdr:from>
      <xdr:col>30</xdr:col>
      <xdr:colOff>568037</xdr:colOff>
      <xdr:row>2</xdr:row>
      <xdr:rowOff>0</xdr:rowOff>
    </xdr:from>
    <xdr:to>
      <xdr:col>41</xdr:col>
      <xdr:colOff>233866</xdr:colOff>
      <xdr:row>28</xdr:row>
      <xdr:rowOff>21925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8C743E5-40BF-4806-935E-2D7BFD60C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57273" y="1094509"/>
          <a:ext cx="6371429" cy="4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7D16-6DA6-457F-926E-C2C3981F2433}">
  <dimension ref="A2:S58"/>
  <sheetViews>
    <sheetView zoomScaleNormal="100" workbookViewId="0">
      <selection activeCell="D17" sqref="D17"/>
    </sheetView>
  </sheetViews>
  <sheetFormatPr defaultRowHeight="14.4" x14ac:dyDescent="0.3"/>
  <cols>
    <col min="1" max="1" width="32.33203125" bestFit="1" customWidth="1"/>
    <col min="2" max="2" width="12.88671875" customWidth="1"/>
    <col min="3" max="3" width="12" customWidth="1"/>
    <col min="4" max="5" width="7.5546875" customWidth="1"/>
    <col min="6" max="6" width="32.6640625" bestFit="1" customWidth="1"/>
    <col min="7" max="7" width="12" customWidth="1"/>
    <col min="8" max="8" width="10.88671875" customWidth="1"/>
    <col min="9" max="10" width="7.44140625" customWidth="1"/>
    <col min="11" max="11" width="32.6640625" bestFit="1" customWidth="1"/>
    <col min="12" max="12" width="12.109375" customWidth="1"/>
    <col min="13" max="13" width="11.5546875" customWidth="1"/>
    <col min="14" max="15" width="7.44140625" customWidth="1"/>
    <col min="16" max="16" width="32.6640625" bestFit="1" customWidth="1"/>
    <col min="17" max="17" width="14.5546875" customWidth="1"/>
    <col min="18" max="18" width="14.6640625" customWidth="1"/>
    <col min="19" max="19" width="7.5546875" customWidth="1"/>
  </cols>
  <sheetData>
    <row r="2" spans="1:19" ht="18" x14ac:dyDescent="0.35">
      <c r="A2" s="38">
        <v>45566</v>
      </c>
      <c r="F2" s="38">
        <v>45566</v>
      </c>
      <c r="K2" s="38">
        <v>45566</v>
      </c>
      <c r="P2" s="38">
        <v>45566</v>
      </c>
    </row>
    <row r="3" spans="1:19" x14ac:dyDescent="0.3">
      <c r="A3" s="22" t="s">
        <v>68</v>
      </c>
      <c r="B3" s="53" t="s">
        <v>30</v>
      </c>
      <c r="C3" s="53"/>
      <c r="D3" s="53"/>
      <c r="E3" s="32"/>
      <c r="F3" s="22" t="s">
        <v>68</v>
      </c>
      <c r="G3" s="53" t="s">
        <v>70</v>
      </c>
      <c r="H3" s="53"/>
      <c r="I3" s="53"/>
      <c r="J3" s="32"/>
      <c r="K3" s="22" t="s">
        <v>68</v>
      </c>
      <c r="L3" s="53" t="s">
        <v>32</v>
      </c>
      <c r="M3" s="53"/>
      <c r="N3" s="53"/>
      <c r="O3" s="32"/>
      <c r="P3" s="22" t="s">
        <v>68</v>
      </c>
      <c r="Q3" s="53" t="s">
        <v>71</v>
      </c>
      <c r="R3" s="53"/>
      <c r="S3" s="53"/>
    </row>
    <row r="4" spans="1:19" x14ac:dyDescent="0.3">
      <c r="A4" s="22" t="s">
        <v>28</v>
      </c>
      <c r="B4" s="53" t="s">
        <v>21</v>
      </c>
      <c r="C4" s="53"/>
      <c r="D4" s="53"/>
      <c r="E4" s="33"/>
      <c r="F4" s="22" t="s">
        <v>28</v>
      </c>
      <c r="G4" s="53" t="s">
        <v>20</v>
      </c>
      <c r="H4" s="53"/>
      <c r="I4" s="53"/>
      <c r="J4" s="33"/>
      <c r="K4" s="22" t="s">
        <v>28</v>
      </c>
      <c r="L4" s="53" t="s">
        <v>61</v>
      </c>
      <c r="M4" s="53"/>
      <c r="N4" s="53"/>
      <c r="O4" s="33"/>
      <c r="P4" s="22" t="s">
        <v>28</v>
      </c>
      <c r="Q4" s="53" t="s">
        <v>60</v>
      </c>
      <c r="R4" s="53"/>
      <c r="S4" s="53"/>
    </row>
    <row r="5" spans="1:19" x14ac:dyDescent="0.3">
      <c r="A5" s="22" t="s">
        <v>83</v>
      </c>
      <c r="B5" s="56" t="s">
        <v>86</v>
      </c>
      <c r="C5" s="57"/>
      <c r="D5" s="58"/>
      <c r="E5" s="33"/>
      <c r="F5" s="22" t="s">
        <v>83</v>
      </c>
      <c r="G5" s="56" t="s">
        <v>84</v>
      </c>
      <c r="H5" s="57"/>
      <c r="I5" s="58"/>
      <c r="J5" s="33"/>
      <c r="K5" s="22" t="s">
        <v>83</v>
      </c>
      <c r="L5" s="56" t="s">
        <v>85</v>
      </c>
      <c r="M5" s="57"/>
      <c r="N5" s="58"/>
      <c r="O5" s="33"/>
      <c r="P5" s="22" t="s">
        <v>83</v>
      </c>
      <c r="Q5" s="56" t="s">
        <v>85</v>
      </c>
      <c r="R5" s="57"/>
      <c r="S5" s="58"/>
    </row>
    <row r="6" spans="1:19" x14ac:dyDescent="0.3">
      <c r="A6" s="22" t="s">
        <v>80</v>
      </c>
      <c r="B6" s="53">
        <v>19</v>
      </c>
      <c r="C6" s="53"/>
      <c r="D6" s="53"/>
      <c r="E6" s="33"/>
      <c r="F6" s="22" t="s">
        <v>80</v>
      </c>
      <c r="G6" s="53">
        <v>19</v>
      </c>
      <c r="H6" s="53"/>
      <c r="I6" s="53"/>
      <c r="J6" s="33"/>
      <c r="K6" s="22" t="s">
        <v>80</v>
      </c>
      <c r="L6" s="53">
        <v>19</v>
      </c>
      <c r="M6" s="53"/>
      <c r="N6" s="53"/>
      <c r="O6" s="33"/>
      <c r="P6" s="22" t="s">
        <v>80</v>
      </c>
      <c r="Q6" s="53">
        <v>19</v>
      </c>
      <c r="R6" s="53"/>
      <c r="S6" s="53"/>
    </row>
    <row r="7" spans="1:19" x14ac:dyDescent="0.3">
      <c r="A7" s="22" t="s">
        <v>81</v>
      </c>
      <c r="B7" s="53">
        <v>22</v>
      </c>
      <c r="C7" s="53"/>
      <c r="D7" s="53"/>
      <c r="E7" s="33"/>
      <c r="F7" s="22" t="s">
        <v>81</v>
      </c>
      <c r="G7" s="53">
        <v>22</v>
      </c>
      <c r="H7" s="53"/>
      <c r="I7" s="53"/>
      <c r="J7" s="33"/>
      <c r="K7" s="22" t="s">
        <v>81</v>
      </c>
      <c r="L7" s="53">
        <v>22</v>
      </c>
      <c r="M7" s="53"/>
      <c r="N7" s="53"/>
      <c r="O7" s="33"/>
      <c r="P7" s="22" t="s">
        <v>81</v>
      </c>
      <c r="Q7" s="53">
        <v>22</v>
      </c>
      <c r="R7" s="53"/>
      <c r="S7" s="53"/>
    </row>
    <row r="8" spans="1:19" x14ac:dyDescent="0.3">
      <c r="A8" s="22" t="s">
        <v>79</v>
      </c>
      <c r="B8" s="53">
        <v>70</v>
      </c>
      <c r="C8" s="53"/>
      <c r="D8" s="53"/>
      <c r="E8" s="33"/>
      <c r="F8" s="22" t="s">
        <v>79</v>
      </c>
      <c r="G8" s="53">
        <v>80</v>
      </c>
      <c r="H8" s="53"/>
      <c r="I8" s="53"/>
      <c r="J8" s="33"/>
      <c r="K8" s="22" t="s">
        <v>79</v>
      </c>
      <c r="L8" s="53">
        <v>70</v>
      </c>
      <c r="M8" s="53"/>
      <c r="N8" s="53"/>
      <c r="O8" s="33"/>
      <c r="P8" s="22" t="s">
        <v>79</v>
      </c>
      <c r="Q8" s="53">
        <v>70</v>
      </c>
      <c r="R8" s="53"/>
      <c r="S8" s="53"/>
    </row>
    <row r="9" spans="1:19" x14ac:dyDescent="0.3">
      <c r="A9" s="22" t="s">
        <v>69</v>
      </c>
      <c r="B9" s="53" t="s">
        <v>1</v>
      </c>
      <c r="C9" s="53"/>
      <c r="D9" s="53"/>
      <c r="E9" s="32"/>
      <c r="F9" s="22" t="s">
        <v>69</v>
      </c>
      <c r="G9" s="53" t="s">
        <v>19</v>
      </c>
      <c r="H9" s="53"/>
      <c r="I9" s="53"/>
      <c r="J9" s="32"/>
      <c r="K9" s="22" t="s">
        <v>69</v>
      </c>
      <c r="L9" s="53" t="s">
        <v>22</v>
      </c>
      <c r="M9" s="53"/>
      <c r="N9" s="53"/>
      <c r="O9" s="32"/>
      <c r="P9" s="22" t="s">
        <v>69</v>
      </c>
      <c r="Q9" s="53" t="s">
        <v>0</v>
      </c>
      <c r="R9" s="53"/>
      <c r="S9" s="53"/>
    </row>
    <row r="10" spans="1:19" x14ac:dyDescent="0.3">
      <c r="A10" s="22" t="s">
        <v>47</v>
      </c>
      <c r="B10" s="53" t="s">
        <v>65</v>
      </c>
      <c r="C10" s="53"/>
      <c r="D10" s="53"/>
      <c r="E10" s="33"/>
      <c r="F10" s="22" t="s">
        <v>47</v>
      </c>
      <c r="G10" s="53" t="s">
        <v>65</v>
      </c>
      <c r="H10" s="53"/>
      <c r="I10" s="53"/>
      <c r="J10" s="33"/>
      <c r="K10" s="22" t="s">
        <v>47</v>
      </c>
      <c r="L10" s="53" t="s">
        <v>65</v>
      </c>
      <c r="M10" s="53"/>
      <c r="N10" s="53"/>
      <c r="O10" s="33"/>
      <c r="P10" s="22" t="s">
        <v>47</v>
      </c>
      <c r="Q10" s="53" t="s">
        <v>76</v>
      </c>
      <c r="R10" s="53"/>
      <c r="S10" s="53"/>
    </row>
    <row r="11" spans="1:19" x14ac:dyDescent="0.3">
      <c r="A11" s="25" t="s">
        <v>67</v>
      </c>
      <c r="B11" s="24" t="s">
        <v>63</v>
      </c>
      <c r="C11" s="24" t="s">
        <v>64</v>
      </c>
      <c r="D11" s="24" t="s">
        <v>66</v>
      </c>
      <c r="E11" s="34"/>
      <c r="F11" s="23">
        <v>45566</v>
      </c>
      <c r="G11" s="24" t="s">
        <v>63</v>
      </c>
      <c r="H11" s="24" t="s">
        <v>64</v>
      </c>
      <c r="I11" s="24" t="s">
        <v>66</v>
      </c>
      <c r="J11" s="34"/>
      <c r="K11" s="23">
        <v>45566</v>
      </c>
      <c r="L11" s="24" t="s">
        <v>63</v>
      </c>
      <c r="M11" s="24" t="s">
        <v>64</v>
      </c>
      <c r="N11" s="24" t="s">
        <v>66</v>
      </c>
      <c r="O11" s="34"/>
      <c r="P11" s="23">
        <v>45566</v>
      </c>
      <c r="Q11" s="24" t="s">
        <v>63</v>
      </c>
      <c r="R11" s="24" t="s">
        <v>64</v>
      </c>
      <c r="S11" s="24" t="s">
        <v>66</v>
      </c>
    </row>
    <row r="12" spans="1:19" x14ac:dyDescent="0.3">
      <c r="A12" s="23">
        <v>45566</v>
      </c>
      <c r="B12" s="7">
        <v>84286</v>
      </c>
      <c r="C12" s="7">
        <v>84375</v>
      </c>
      <c r="D12" s="7">
        <f>C12-B12</f>
        <v>89</v>
      </c>
      <c r="F12" s="23">
        <v>45567</v>
      </c>
      <c r="G12" s="7">
        <v>113468</v>
      </c>
      <c r="H12" s="7">
        <v>113588</v>
      </c>
      <c r="I12" s="7">
        <f>H12-G12</f>
        <v>120</v>
      </c>
      <c r="K12" s="23">
        <v>45567</v>
      </c>
      <c r="L12" s="7">
        <v>22034</v>
      </c>
      <c r="M12" s="7">
        <v>22108</v>
      </c>
      <c r="N12" s="7">
        <f>M12-L12</f>
        <v>74</v>
      </c>
      <c r="P12" s="23">
        <v>45567</v>
      </c>
      <c r="Q12" s="7">
        <v>65856</v>
      </c>
      <c r="R12" s="7">
        <v>65867</v>
      </c>
      <c r="S12" s="7">
        <f>R12-Q12</f>
        <v>11</v>
      </c>
    </row>
    <row r="13" spans="1:19" x14ac:dyDescent="0.3">
      <c r="A13" s="23">
        <v>45567</v>
      </c>
      <c r="B13" s="7"/>
      <c r="C13" s="7"/>
      <c r="D13" s="7">
        <f>C13-B13</f>
        <v>0</v>
      </c>
      <c r="F13" s="23">
        <v>45568</v>
      </c>
      <c r="G13" s="7">
        <v>113666</v>
      </c>
      <c r="H13" s="7">
        <v>113761</v>
      </c>
      <c r="I13" s="7">
        <f t="shared" ref="I13:I14" si="0">H13-G13</f>
        <v>95</v>
      </c>
      <c r="K13" s="23">
        <v>45568</v>
      </c>
      <c r="L13" s="7">
        <v>22108</v>
      </c>
      <c r="M13" s="7">
        <v>22118</v>
      </c>
      <c r="N13" s="7">
        <f t="shared" ref="N13:N14" si="1">M13-L13</f>
        <v>10</v>
      </c>
      <c r="P13" s="23">
        <v>45568</v>
      </c>
      <c r="Q13" s="7">
        <v>65867</v>
      </c>
      <c r="R13" s="7">
        <v>65926</v>
      </c>
      <c r="S13" s="7">
        <f t="shared" ref="S13:S14" si="2">R13-Q13</f>
        <v>59</v>
      </c>
    </row>
    <row r="14" spans="1:19" x14ac:dyDescent="0.3">
      <c r="A14" s="23">
        <v>45568</v>
      </c>
      <c r="B14" s="7">
        <v>84446</v>
      </c>
      <c r="C14" s="7">
        <v>84529</v>
      </c>
      <c r="D14" s="7">
        <f t="shared" ref="D14:D15" si="3">C14-B14</f>
        <v>83</v>
      </c>
      <c r="F14" s="23">
        <v>45569</v>
      </c>
      <c r="G14" s="7">
        <v>113761</v>
      </c>
      <c r="H14" s="7">
        <v>113862</v>
      </c>
      <c r="I14" s="7">
        <f t="shared" si="0"/>
        <v>101</v>
      </c>
      <c r="K14" s="23">
        <v>45569</v>
      </c>
      <c r="L14" s="7">
        <v>22118</v>
      </c>
      <c r="M14" s="7">
        <v>22133</v>
      </c>
      <c r="N14" s="7">
        <f t="shared" si="1"/>
        <v>15</v>
      </c>
      <c r="P14" s="23">
        <v>45569</v>
      </c>
      <c r="Q14" s="7"/>
      <c r="R14" s="7"/>
      <c r="S14" s="7">
        <f t="shared" si="2"/>
        <v>0</v>
      </c>
    </row>
    <row r="15" spans="1:19" x14ac:dyDescent="0.3">
      <c r="A15" s="23">
        <v>45569</v>
      </c>
      <c r="B15" s="7">
        <v>84529</v>
      </c>
      <c r="C15" s="7">
        <v>84599</v>
      </c>
      <c r="D15" s="7">
        <f t="shared" si="3"/>
        <v>70</v>
      </c>
      <c r="F15" s="54" t="s">
        <v>82</v>
      </c>
      <c r="G15" s="55" t="s">
        <v>77</v>
      </c>
      <c r="H15" s="55"/>
      <c r="I15" s="31">
        <f>SUM(I11:I14)</f>
        <v>316</v>
      </c>
      <c r="J15" s="35"/>
      <c r="K15" s="54" t="s">
        <v>82</v>
      </c>
      <c r="L15" s="55" t="s">
        <v>77</v>
      </c>
      <c r="M15" s="55"/>
      <c r="N15" s="31">
        <f>SUM(N11:N14)</f>
        <v>99</v>
      </c>
      <c r="P15" s="54" t="s">
        <v>82</v>
      </c>
      <c r="Q15" s="55" t="s">
        <v>77</v>
      </c>
      <c r="R15" s="55"/>
      <c r="S15" s="31">
        <f>SUM(S11:S14)</f>
        <v>70</v>
      </c>
    </row>
    <row r="16" spans="1:19" x14ac:dyDescent="0.3">
      <c r="A16" s="54" t="s">
        <v>82</v>
      </c>
      <c r="B16" s="55" t="s">
        <v>77</v>
      </c>
      <c r="C16" s="55"/>
      <c r="D16" s="31">
        <f>SUM(D12:D15)</f>
        <v>242</v>
      </c>
      <c r="E16" s="35"/>
      <c r="F16" s="54"/>
      <c r="G16" s="55" t="s">
        <v>78</v>
      </c>
      <c r="H16" s="55"/>
      <c r="I16" s="31">
        <f>(50/I15)*100</f>
        <v>15.822784810126583</v>
      </c>
      <c r="J16" s="35"/>
      <c r="K16" s="54"/>
      <c r="L16" s="55" t="s">
        <v>78</v>
      </c>
      <c r="M16" s="55"/>
      <c r="N16" s="31">
        <f>(50/N15)*100</f>
        <v>50.505050505050505</v>
      </c>
      <c r="P16" s="54"/>
      <c r="Q16" s="55" t="s">
        <v>78</v>
      </c>
      <c r="R16" s="55"/>
      <c r="S16" s="31">
        <f>(50/S15)*100</f>
        <v>71.428571428571431</v>
      </c>
    </row>
    <row r="17" spans="1:19" x14ac:dyDescent="0.3">
      <c r="A17" s="54"/>
      <c r="B17" s="55" t="s">
        <v>78</v>
      </c>
      <c r="C17" s="55"/>
      <c r="D17" s="31">
        <f>(50/D16)*100</f>
        <v>20.66115702479339</v>
      </c>
      <c r="E17" s="35"/>
      <c r="F17" s="7"/>
      <c r="G17" s="7"/>
      <c r="H17" s="7"/>
      <c r="I17" s="7"/>
      <c r="K17" s="7"/>
      <c r="L17" s="7"/>
      <c r="M17" s="7"/>
      <c r="N17" s="7"/>
      <c r="P17" s="7"/>
      <c r="Q17" s="7"/>
      <c r="R17" s="7"/>
      <c r="S17" s="7"/>
    </row>
    <row r="18" spans="1:19" x14ac:dyDescent="0.3">
      <c r="A18" s="23"/>
      <c r="B18" s="7"/>
      <c r="C18" s="7"/>
      <c r="D18" s="7"/>
      <c r="F18" s="7"/>
      <c r="G18" s="7"/>
      <c r="H18" s="7"/>
      <c r="I18" s="7"/>
      <c r="K18" s="7"/>
      <c r="L18" s="7"/>
      <c r="M18" s="7"/>
      <c r="N18" s="7"/>
      <c r="P18" s="7"/>
      <c r="Q18" s="7"/>
      <c r="R18" s="7"/>
      <c r="S18" s="7"/>
    </row>
    <row r="19" spans="1:19" x14ac:dyDescent="0.3">
      <c r="A19" s="23"/>
      <c r="B19" s="37"/>
      <c r="C19" s="37"/>
      <c r="D19" s="36"/>
      <c r="E19" s="35"/>
      <c r="F19" s="36"/>
      <c r="G19" s="36"/>
      <c r="H19" s="36"/>
      <c r="I19" s="36"/>
      <c r="J19" s="35"/>
      <c r="K19" s="36"/>
      <c r="L19" s="36"/>
      <c r="M19" s="36"/>
      <c r="N19" s="36"/>
      <c r="O19" s="35"/>
      <c r="P19" s="36"/>
      <c r="Q19" s="36"/>
      <c r="R19" s="36"/>
      <c r="S19" s="36"/>
    </row>
    <row r="20" spans="1:19" x14ac:dyDescent="0.3">
      <c r="A20" s="23"/>
      <c r="B20" s="7"/>
      <c r="C20" s="7"/>
      <c r="D20" s="7"/>
      <c r="F20" s="7"/>
      <c r="G20" s="7"/>
      <c r="H20" s="7"/>
      <c r="I20" s="7"/>
      <c r="K20" s="7"/>
      <c r="L20" s="7"/>
      <c r="M20" s="7"/>
      <c r="N20" s="7"/>
      <c r="P20" s="7"/>
      <c r="Q20" s="7"/>
      <c r="R20" s="7"/>
      <c r="S20" s="7"/>
    </row>
    <row r="21" spans="1:19" x14ac:dyDescent="0.3">
      <c r="A21" s="23"/>
      <c r="B21" s="7"/>
      <c r="C21" s="7"/>
      <c r="D21" s="7"/>
      <c r="F21" s="7"/>
      <c r="G21" s="7"/>
      <c r="H21" s="7"/>
      <c r="I21" s="7"/>
      <c r="K21" s="7"/>
      <c r="L21" s="7"/>
      <c r="M21" s="7"/>
      <c r="N21" s="7"/>
      <c r="P21" s="7"/>
      <c r="Q21" s="7"/>
      <c r="R21" s="7"/>
      <c r="S21" s="7"/>
    </row>
    <row r="22" spans="1:19" x14ac:dyDescent="0.3">
      <c r="A22" s="23"/>
      <c r="B22" s="7"/>
      <c r="C22" s="7"/>
      <c r="D22" s="7"/>
      <c r="F22" s="7"/>
      <c r="G22" s="7"/>
      <c r="H22" s="7"/>
      <c r="I22" s="7"/>
      <c r="K22" s="7"/>
      <c r="L22" s="7"/>
      <c r="M22" s="7"/>
      <c r="N22" s="7"/>
      <c r="P22" s="7"/>
      <c r="Q22" s="7"/>
      <c r="R22" s="7"/>
      <c r="S22" s="7"/>
    </row>
    <row r="23" spans="1:19" x14ac:dyDescent="0.3">
      <c r="A23" s="23"/>
      <c r="B23" s="7"/>
      <c r="C23" s="7"/>
      <c r="D23" s="7"/>
      <c r="F23" s="7"/>
      <c r="G23" s="7"/>
      <c r="H23" s="7"/>
      <c r="I23" s="7"/>
      <c r="K23" s="7"/>
      <c r="L23" s="7"/>
      <c r="M23" s="7"/>
      <c r="N23" s="7"/>
      <c r="P23" s="7"/>
      <c r="Q23" s="7"/>
      <c r="R23" s="7"/>
      <c r="S23" s="7"/>
    </row>
    <row r="24" spans="1:19" x14ac:dyDescent="0.3">
      <c r="A24" s="23"/>
      <c r="B24" s="7"/>
      <c r="C24" s="7"/>
      <c r="D24" s="7"/>
      <c r="F24" s="7"/>
      <c r="G24" s="7"/>
      <c r="H24" s="7"/>
      <c r="I24" s="7"/>
      <c r="K24" s="7"/>
      <c r="L24" s="7"/>
      <c r="M24" s="7"/>
      <c r="N24" s="7"/>
      <c r="P24" s="7"/>
      <c r="Q24" s="7"/>
      <c r="R24" s="7"/>
      <c r="S24" s="7"/>
    </row>
    <row r="25" spans="1:19" x14ac:dyDescent="0.3">
      <c r="A25" s="23"/>
      <c r="B25" s="7"/>
      <c r="C25" s="7"/>
      <c r="D25" s="7"/>
      <c r="F25" s="7"/>
      <c r="G25" s="7"/>
      <c r="H25" s="7"/>
      <c r="I25" s="7"/>
      <c r="K25" s="7"/>
      <c r="L25" s="7"/>
      <c r="M25" s="7"/>
      <c r="N25" s="7"/>
      <c r="P25" s="7"/>
      <c r="Q25" s="7"/>
      <c r="R25" s="7"/>
      <c r="S25" s="7"/>
    </row>
    <row r="26" spans="1:19" x14ac:dyDescent="0.3">
      <c r="A26" s="23"/>
      <c r="B26" s="7"/>
      <c r="C26" s="7"/>
      <c r="D26" s="7"/>
      <c r="F26" s="7"/>
      <c r="G26" s="7"/>
      <c r="H26" s="7"/>
      <c r="I26" s="7"/>
      <c r="K26" s="7"/>
      <c r="L26" s="7"/>
      <c r="M26" s="7"/>
      <c r="N26" s="7"/>
      <c r="P26" s="7"/>
      <c r="Q26" s="7"/>
      <c r="R26" s="7"/>
      <c r="S26" s="7"/>
    </row>
    <row r="27" spans="1:19" x14ac:dyDescent="0.3">
      <c r="A27" s="23"/>
      <c r="B27" s="7"/>
      <c r="C27" s="7"/>
      <c r="D27" s="7"/>
      <c r="F27" s="7"/>
      <c r="G27" s="7"/>
      <c r="H27" s="7"/>
      <c r="I27" s="7"/>
      <c r="K27" s="7"/>
      <c r="L27" s="7"/>
      <c r="M27" s="7"/>
      <c r="N27" s="7"/>
      <c r="P27" s="7"/>
      <c r="Q27" s="7"/>
      <c r="R27" s="7"/>
      <c r="S27" s="7"/>
    </row>
    <row r="28" spans="1:19" x14ac:dyDescent="0.3">
      <c r="A28" s="23"/>
      <c r="B28" s="7"/>
      <c r="C28" s="7"/>
      <c r="D28" s="7"/>
      <c r="F28" s="7"/>
      <c r="G28" s="7"/>
      <c r="H28" s="7"/>
      <c r="I28" s="7"/>
      <c r="K28" s="7"/>
      <c r="L28" s="7"/>
      <c r="M28" s="7"/>
      <c r="N28" s="7"/>
      <c r="P28" s="7"/>
      <c r="Q28" s="7"/>
      <c r="R28" s="7"/>
      <c r="S28" s="7"/>
    </row>
    <row r="29" spans="1:19" x14ac:dyDescent="0.3">
      <c r="A29" s="23"/>
      <c r="B29" s="7"/>
      <c r="C29" s="7"/>
      <c r="D29" s="7"/>
      <c r="F29" s="7"/>
      <c r="G29" s="7"/>
      <c r="H29" s="7"/>
      <c r="I29" s="7"/>
      <c r="K29" s="7"/>
      <c r="L29" s="7"/>
      <c r="M29" s="7"/>
      <c r="N29" s="7"/>
      <c r="P29" s="7"/>
      <c r="Q29" s="7"/>
      <c r="R29" s="7"/>
      <c r="S29" s="7"/>
    </row>
    <row r="30" spans="1:19" x14ac:dyDescent="0.3">
      <c r="A30" s="23"/>
      <c r="B30" s="7"/>
      <c r="C30" s="7"/>
      <c r="D30" s="7"/>
      <c r="F30" s="7"/>
      <c r="G30" s="7"/>
      <c r="H30" s="7"/>
      <c r="I30" s="7"/>
      <c r="K30" s="7"/>
      <c r="L30" s="7"/>
      <c r="M30" s="7"/>
      <c r="N30" s="7"/>
      <c r="P30" s="7"/>
      <c r="Q30" s="7"/>
      <c r="R30" s="7"/>
      <c r="S30" s="7"/>
    </row>
    <row r="31" spans="1:19" x14ac:dyDescent="0.3">
      <c r="A31" s="23"/>
      <c r="B31" s="7"/>
      <c r="C31" s="7"/>
      <c r="D31" s="7"/>
      <c r="F31" s="7"/>
      <c r="G31" s="7"/>
      <c r="H31" s="7"/>
      <c r="I31" s="7"/>
      <c r="K31" s="7"/>
      <c r="L31" s="7"/>
      <c r="M31" s="7"/>
      <c r="N31" s="7"/>
      <c r="P31" s="7"/>
      <c r="Q31" s="7"/>
      <c r="R31" s="7"/>
      <c r="S31" s="7"/>
    </row>
    <row r="32" spans="1:19" x14ac:dyDescent="0.3">
      <c r="A32" s="23"/>
      <c r="B32" s="7"/>
      <c r="C32" s="7"/>
      <c r="D32" s="7"/>
      <c r="F32" s="7"/>
      <c r="G32" s="7"/>
      <c r="H32" s="7"/>
      <c r="I32" s="7"/>
      <c r="K32" s="7"/>
      <c r="L32" s="7"/>
      <c r="M32" s="7"/>
      <c r="N32" s="7"/>
      <c r="P32" s="7"/>
      <c r="Q32" s="7"/>
      <c r="R32" s="7"/>
      <c r="S32" s="7"/>
    </row>
    <row r="33" spans="1:19" x14ac:dyDescent="0.3">
      <c r="A33" s="23"/>
      <c r="B33" s="7"/>
      <c r="C33" s="7"/>
      <c r="D33" s="7"/>
      <c r="F33" s="7"/>
      <c r="G33" s="7"/>
      <c r="H33" s="7"/>
      <c r="I33" s="7"/>
      <c r="K33" s="7"/>
      <c r="L33" s="7"/>
      <c r="M33" s="7"/>
      <c r="N33" s="7"/>
      <c r="P33" s="7"/>
      <c r="Q33" s="7"/>
      <c r="R33" s="7"/>
      <c r="S33" s="7"/>
    </row>
    <row r="34" spans="1:19" x14ac:dyDescent="0.3">
      <c r="A34" s="23"/>
      <c r="B34" s="7"/>
      <c r="C34" s="7"/>
      <c r="D34" s="7"/>
      <c r="F34" s="7"/>
      <c r="G34" s="7"/>
      <c r="H34" s="7"/>
      <c r="I34" s="7"/>
      <c r="K34" s="7"/>
      <c r="L34" s="7"/>
      <c r="M34" s="7"/>
      <c r="N34" s="7"/>
      <c r="P34" s="7"/>
      <c r="Q34" s="7"/>
      <c r="R34" s="7"/>
      <c r="S34" s="7"/>
    </row>
    <row r="35" spans="1:19" x14ac:dyDescent="0.3">
      <c r="A35" s="23"/>
      <c r="B35" s="7"/>
      <c r="C35" s="7"/>
      <c r="D35" s="7"/>
      <c r="F35" s="7"/>
      <c r="G35" s="7"/>
      <c r="H35" s="7"/>
      <c r="I35" s="7"/>
      <c r="K35" s="7"/>
      <c r="L35" s="7"/>
      <c r="M35" s="7"/>
      <c r="N35" s="7"/>
      <c r="P35" s="7"/>
      <c r="Q35" s="7"/>
      <c r="R35" s="7"/>
      <c r="S35" s="7"/>
    </row>
    <row r="36" spans="1:19" x14ac:dyDescent="0.3">
      <c r="A36" s="23"/>
      <c r="B36" s="7"/>
      <c r="C36" s="7"/>
      <c r="D36" s="7"/>
      <c r="F36" s="7"/>
      <c r="G36" s="7"/>
      <c r="H36" s="7"/>
      <c r="I36" s="7"/>
      <c r="K36" s="7"/>
      <c r="L36" s="7"/>
      <c r="M36" s="7"/>
      <c r="N36" s="7"/>
      <c r="P36" s="7"/>
      <c r="Q36" s="7"/>
      <c r="R36" s="7"/>
      <c r="S36" s="7"/>
    </row>
    <row r="37" spans="1:19" x14ac:dyDescent="0.3">
      <c r="A37" s="23"/>
      <c r="B37" s="7"/>
      <c r="C37" s="7"/>
      <c r="D37" s="7"/>
      <c r="F37" s="7"/>
      <c r="G37" s="7"/>
      <c r="H37" s="7"/>
      <c r="I37" s="7"/>
      <c r="K37" s="7"/>
      <c r="L37" s="7"/>
      <c r="M37" s="7"/>
      <c r="N37" s="7"/>
      <c r="P37" s="7"/>
      <c r="Q37" s="7"/>
      <c r="R37" s="7"/>
      <c r="S37" s="7"/>
    </row>
    <row r="38" spans="1:19" x14ac:dyDescent="0.3">
      <c r="A38" s="23"/>
      <c r="B38" s="7"/>
      <c r="C38" s="7"/>
      <c r="D38" s="7"/>
      <c r="F38" s="7"/>
      <c r="G38" s="7"/>
      <c r="H38" s="7"/>
      <c r="I38" s="7"/>
      <c r="K38" s="7"/>
      <c r="L38" s="7"/>
      <c r="M38" s="7"/>
      <c r="N38" s="7"/>
      <c r="P38" s="7"/>
      <c r="Q38" s="7"/>
      <c r="R38" s="7"/>
      <c r="S38" s="7"/>
    </row>
    <row r="39" spans="1:19" x14ac:dyDescent="0.3">
      <c r="A39" s="23"/>
      <c r="B39" s="7"/>
      <c r="C39" s="7"/>
      <c r="D39" s="7"/>
      <c r="F39" s="7"/>
      <c r="G39" s="7"/>
      <c r="H39" s="7"/>
      <c r="I39" s="7"/>
      <c r="K39" s="7"/>
      <c r="L39" s="7"/>
      <c r="M39" s="7"/>
      <c r="N39" s="7"/>
      <c r="P39" s="7"/>
      <c r="Q39" s="7"/>
      <c r="R39" s="7"/>
      <c r="S39" s="7"/>
    </row>
    <row r="40" spans="1:19" x14ac:dyDescent="0.3">
      <c r="A40" s="23"/>
      <c r="B40" s="7"/>
      <c r="C40" s="7"/>
      <c r="D40" s="7"/>
      <c r="F40" s="7"/>
      <c r="G40" s="7"/>
      <c r="H40" s="7"/>
      <c r="I40" s="7"/>
      <c r="K40" s="7"/>
      <c r="L40" s="7"/>
      <c r="M40" s="7"/>
      <c r="N40" s="7"/>
      <c r="P40" s="7"/>
      <c r="Q40" s="7"/>
      <c r="R40" s="7"/>
      <c r="S40" s="7"/>
    </row>
    <row r="41" spans="1:19" x14ac:dyDescent="0.3">
      <c r="A41" s="23"/>
      <c r="B41" s="7"/>
      <c r="C41" s="7"/>
      <c r="D41" s="7"/>
      <c r="F41" s="7"/>
      <c r="G41" s="7"/>
      <c r="H41" s="7"/>
      <c r="I41" s="7"/>
      <c r="K41" s="7"/>
      <c r="L41" s="7"/>
      <c r="M41" s="7"/>
      <c r="N41" s="7"/>
      <c r="P41" s="7"/>
      <c r="Q41" s="7"/>
      <c r="R41" s="7"/>
      <c r="S41" s="7"/>
    </row>
    <row r="42" spans="1:19" x14ac:dyDescent="0.3">
      <c r="A42" s="23"/>
      <c r="B42" s="7"/>
      <c r="C42" s="7"/>
      <c r="D42" s="7"/>
      <c r="F42" s="7"/>
      <c r="G42" s="7"/>
      <c r="H42" s="7"/>
      <c r="I42" s="7"/>
      <c r="K42" s="7"/>
      <c r="L42" s="7"/>
      <c r="M42" s="7"/>
      <c r="N42" s="7"/>
      <c r="P42" s="7"/>
      <c r="Q42" s="7"/>
      <c r="R42" s="7"/>
      <c r="S42" s="7"/>
    </row>
    <row r="43" spans="1:19" x14ac:dyDescent="0.3">
      <c r="A43" s="23"/>
      <c r="B43" s="7"/>
      <c r="C43" s="7"/>
      <c r="D43" s="7"/>
      <c r="F43" s="7"/>
      <c r="G43" s="7"/>
      <c r="H43" s="7"/>
      <c r="I43" s="7"/>
      <c r="K43" s="7"/>
      <c r="L43" s="7"/>
      <c r="M43" s="7"/>
      <c r="N43" s="7"/>
      <c r="P43" s="7"/>
      <c r="Q43" s="7"/>
      <c r="R43" s="7"/>
      <c r="S43" s="7"/>
    </row>
    <row r="44" spans="1:19" x14ac:dyDescent="0.3">
      <c r="A44" s="23"/>
      <c r="B44" s="7"/>
      <c r="C44" s="7"/>
      <c r="D44" s="7"/>
      <c r="F44" s="7"/>
      <c r="G44" s="7"/>
      <c r="H44" s="7"/>
      <c r="I44" s="7"/>
      <c r="K44" s="7"/>
      <c r="L44" s="7"/>
      <c r="M44" s="7"/>
      <c r="N44" s="7"/>
      <c r="P44" s="7"/>
      <c r="Q44" s="7"/>
      <c r="R44" s="7"/>
      <c r="S44" s="7"/>
    </row>
    <row r="45" spans="1:19" x14ac:dyDescent="0.3">
      <c r="A45" s="23"/>
      <c r="B45" s="7"/>
      <c r="C45" s="7"/>
      <c r="D45" s="7"/>
      <c r="F45" s="7"/>
      <c r="G45" s="7"/>
      <c r="H45" s="7"/>
      <c r="I45" s="7"/>
      <c r="K45" s="7"/>
      <c r="L45" s="7"/>
      <c r="M45" s="7"/>
      <c r="N45" s="7"/>
      <c r="P45" s="7"/>
      <c r="Q45" s="7"/>
      <c r="R45" s="7"/>
      <c r="S45" s="7"/>
    </row>
    <row r="46" spans="1:19" x14ac:dyDescent="0.3">
      <c r="A46" s="23"/>
      <c r="B46" s="7"/>
      <c r="C46" s="7"/>
      <c r="D46" s="7"/>
      <c r="F46" s="7"/>
      <c r="G46" s="7"/>
      <c r="H46" s="7"/>
      <c r="I46" s="7"/>
      <c r="K46" s="7"/>
      <c r="L46" s="7"/>
      <c r="M46" s="7"/>
      <c r="N46" s="7"/>
      <c r="P46" s="7"/>
      <c r="Q46" s="7"/>
      <c r="R46" s="7"/>
      <c r="S46" s="7"/>
    </row>
    <row r="47" spans="1:19" x14ac:dyDescent="0.3">
      <c r="A47" s="23"/>
      <c r="B47" s="7"/>
      <c r="C47" s="7"/>
      <c r="D47" s="7"/>
      <c r="F47" s="7"/>
      <c r="G47" s="7"/>
      <c r="H47" s="7"/>
      <c r="I47" s="7"/>
      <c r="K47" s="7"/>
      <c r="L47" s="7"/>
      <c r="M47" s="7"/>
      <c r="N47" s="7"/>
      <c r="P47" s="7"/>
      <c r="Q47" s="7"/>
      <c r="R47" s="7"/>
      <c r="S47" s="7"/>
    </row>
    <row r="48" spans="1:19" x14ac:dyDescent="0.3">
      <c r="A48" s="23"/>
      <c r="B48" s="7"/>
      <c r="C48" s="7"/>
      <c r="D48" s="7"/>
      <c r="F48" s="23"/>
      <c r="G48" s="7"/>
      <c r="H48" s="7"/>
      <c r="I48" s="7"/>
      <c r="K48" s="23"/>
      <c r="L48" s="7"/>
      <c r="M48" s="7"/>
      <c r="N48" s="7"/>
      <c r="P48" s="23"/>
      <c r="Q48" s="7"/>
      <c r="R48" s="7"/>
      <c r="S48" s="7"/>
    </row>
    <row r="49" spans="1:19" x14ac:dyDescent="0.3">
      <c r="A49" s="23"/>
      <c r="B49" s="7"/>
      <c r="C49" s="7"/>
      <c r="D49" s="7"/>
      <c r="F49" s="23"/>
      <c r="G49" s="7"/>
      <c r="H49" s="7"/>
      <c r="I49" s="7"/>
      <c r="K49" s="23"/>
      <c r="L49" s="7"/>
      <c r="M49" s="7"/>
      <c r="N49" s="7"/>
      <c r="P49" s="23"/>
      <c r="Q49" s="7"/>
      <c r="R49" s="7"/>
      <c r="S49" s="7"/>
    </row>
    <row r="50" spans="1:19" x14ac:dyDescent="0.3">
      <c r="A50" s="23"/>
      <c r="B50" s="7"/>
      <c r="C50" s="7"/>
      <c r="D50" s="7"/>
      <c r="F50" s="23"/>
      <c r="G50" s="7"/>
      <c r="H50" s="7"/>
      <c r="I50" s="7"/>
      <c r="K50" s="23"/>
      <c r="L50" s="7"/>
      <c r="M50" s="7"/>
      <c r="N50" s="7"/>
      <c r="P50" s="23"/>
      <c r="Q50" s="7"/>
      <c r="R50" s="7"/>
      <c r="S50" s="7"/>
    </row>
    <row r="51" spans="1:19" x14ac:dyDescent="0.3">
      <c r="A51" s="23"/>
      <c r="B51" s="7"/>
      <c r="C51" s="7"/>
      <c r="D51" s="7"/>
      <c r="F51" s="23"/>
      <c r="G51" s="7"/>
      <c r="H51" s="7"/>
      <c r="I51" s="7"/>
      <c r="K51" s="23"/>
      <c r="L51" s="7"/>
      <c r="M51" s="7"/>
      <c r="N51" s="7"/>
      <c r="P51" s="23"/>
      <c r="Q51" s="7"/>
      <c r="R51" s="7"/>
      <c r="S51" s="7"/>
    </row>
    <row r="52" spans="1:19" x14ac:dyDescent="0.3">
      <c r="A52" s="23"/>
      <c r="B52" s="7"/>
      <c r="C52" s="7"/>
      <c r="D52" s="7"/>
      <c r="F52" s="23"/>
      <c r="G52" s="7"/>
      <c r="H52" s="7"/>
      <c r="I52" s="7"/>
      <c r="K52" s="23"/>
      <c r="L52" s="7"/>
      <c r="M52" s="7"/>
      <c r="N52" s="7"/>
      <c r="P52" s="23"/>
      <c r="Q52" s="7"/>
      <c r="R52" s="7"/>
      <c r="S52" s="7"/>
    </row>
    <row r="53" spans="1:19" x14ac:dyDescent="0.3">
      <c r="A53" s="23"/>
      <c r="B53" s="7"/>
      <c r="C53" s="7"/>
      <c r="D53" s="7"/>
      <c r="F53" s="23"/>
      <c r="G53" s="7"/>
      <c r="H53" s="7"/>
      <c r="I53" s="7"/>
      <c r="K53" s="23"/>
      <c r="L53" s="7"/>
      <c r="M53" s="7"/>
      <c r="N53" s="7"/>
      <c r="P53" s="23"/>
      <c r="Q53" s="7"/>
      <c r="R53" s="7"/>
      <c r="S53" s="7"/>
    </row>
    <row r="54" spans="1:19" x14ac:dyDescent="0.3">
      <c r="A54" s="23"/>
      <c r="B54" s="7"/>
      <c r="C54" s="7"/>
      <c r="D54" s="7"/>
      <c r="F54" s="23"/>
      <c r="G54" s="7"/>
      <c r="H54" s="7"/>
      <c r="I54" s="7"/>
      <c r="K54" s="23"/>
      <c r="L54" s="7"/>
      <c r="M54" s="7"/>
      <c r="N54" s="7"/>
      <c r="P54" s="23"/>
      <c r="Q54" s="7"/>
      <c r="R54" s="7"/>
      <c r="S54" s="7"/>
    </row>
    <row r="55" spans="1:19" x14ac:dyDescent="0.3">
      <c r="A55" s="23"/>
      <c r="B55" s="7"/>
      <c r="C55" s="7"/>
      <c r="D55" s="7"/>
      <c r="F55" s="23"/>
      <c r="G55" s="7"/>
      <c r="H55" s="7"/>
      <c r="I55" s="7"/>
      <c r="K55" s="23"/>
      <c r="L55" s="7"/>
      <c r="M55" s="7"/>
      <c r="N55" s="7"/>
      <c r="P55" s="23"/>
      <c r="Q55" s="7"/>
      <c r="R55" s="7"/>
      <c r="S55" s="7"/>
    </row>
    <row r="56" spans="1:19" x14ac:dyDescent="0.3">
      <c r="A56" s="23"/>
      <c r="B56" s="7"/>
      <c r="C56" s="7"/>
      <c r="D56" s="7"/>
      <c r="F56" s="23"/>
      <c r="G56" s="7"/>
      <c r="H56" s="7"/>
      <c r="I56" s="7"/>
      <c r="K56" s="23"/>
      <c r="L56" s="7"/>
      <c r="M56" s="7"/>
      <c r="N56" s="7"/>
      <c r="P56" s="23"/>
      <c r="Q56" s="7"/>
      <c r="R56" s="7"/>
      <c r="S56" s="7"/>
    </row>
    <row r="57" spans="1:19" x14ac:dyDescent="0.3">
      <c r="A57" s="23"/>
      <c r="B57" s="7"/>
      <c r="C57" s="7"/>
      <c r="D57" s="7"/>
      <c r="F57" s="23"/>
      <c r="G57" s="7"/>
      <c r="H57" s="7"/>
      <c r="I57" s="7"/>
      <c r="K57" s="23"/>
      <c r="L57" s="7"/>
      <c r="M57" s="7"/>
      <c r="N57" s="7"/>
      <c r="P57" s="23"/>
      <c r="Q57" s="7"/>
      <c r="R57" s="7"/>
      <c r="S57" s="7"/>
    </row>
    <row r="58" spans="1:19" x14ac:dyDescent="0.3">
      <c r="C58" s="52" t="s">
        <v>102</v>
      </c>
      <c r="H58" s="52" t="s">
        <v>102</v>
      </c>
      <c r="M58" s="52" t="s">
        <v>102</v>
      </c>
      <c r="R58" s="52" t="s">
        <v>102</v>
      </c>
    </row>
  </sheetData>
  <mergeCells count="44">
    <mergeCell ref="Q9:S9"/>
    <mergeCell ref="Q10:S10"/>
    <mergeCell ref="Q8:S8"/>
    <mergeCell ref="P15:P16"/>
    <mergeCell ref="L15:M15"/>
    <mergeCell ref="L16:M16"/>
    <mergeCell ref="Q15:R15"/>
    <mergeCell ref="Q16:R16"/>
    <mergeCell ref="F15:F16"/>
    <mergeCell ref="G15:H15"/>
    <mergeCell ref="G16:H16"/>
    <mergeCell ref="K15:K16"/>
    <mergeCell ref="B5:D5"/>
    <mergeCell ref="G5:I5"/>
    <mergeCell ref="B16:C16"/>
    <mergeCell ref="L10:N10"/>
    <mergeCell ref="L9:N9"/>
    <mergeCell ref="G8:I8"/>
    <mergeCell ref="L8:N8"/>
    <mergeCell ref="L7:N7"/>
    <mergeCell ref="G9:I9"/>
    <mergeCell ref="G10:I10"/>
    <mergeCell ref="A16:A17"/>
    <mergeCell ref="B3:D3"/>
    <mergeCell ref="B4:D4"/>
    <mergeCell ref="B9:D9"/>
    <mergeCell ref="B10:D10"/>
    <mergeCell ref="B17:C17"/>
    <mergeCell ref="Q3:S3"/>
    <mergeCell ref="Q4:S4"/>
    <mergeCell ref="G3:I3"/>
    <mergeCell ref="B8:D8"/>
    <mergeCell ref="B6:D6"/>
    <mergeCell ref="B7:D7"/>
    <mergeCell ref="G6:I6"/>
    <mergeCell ref="L6:N6"/>
    <mergeCell ref="Q6:S6"/>
    <mergeCell ref="G7:I7"/>
    <mergeCell ref="L3:N3"/>
    <mergeCell ref="L4:N4"/>
    <mergeCell ref="G4:I4"/>
    <mergeCell ref="L5:N5"/>
    <mergeCell ref="Q5:S5"/>
    <mergeCell ref="Q7:S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4A9-8045-491B-A7CE-2BC9F94E84D8}">
  <dimension ref="A2:S19"/>
  <sheetViews>
    <sheetView zoomScaleNormal="100" workbookViewId="0">
      <selection activeCell="B15" sqref="B15"/>
    </sheetView>
  </sheetViews>
  <sheetFormatPr defaultRowHeight="14.4" x14ac:dyDescent="0.3"/>
  <cols>
    <col min="1" max="1" width="33" bestFit="1" customWidth="1"/>
    <col min="2" max="2" width="9.5546875" bestFit="1" customWidth="1"/>
    <col min="3" max="3" width="10.77734375" bestFit="1" customWidth="1"/>
    <col min="4" max="4" width="40.109375" bestFit="1" customWidth="1"/>
    <col min="6" max="6" width="33.88671875" bestFit="1" customWidth="1"/>
    <col min="7" max="7" width="9.77734375" bestFit="1" customWidth="1"/>
    <col min="8" max="8" width="11.21875" bestFit="1" customWidth="1"/>
    <col min="9" max="9" width="34.88671875" bestFit="1" customWidth="1"/>
    <col min="11" max="11" width="34.109375" bestFit="1" customWidth="1"/>
    <col min="12" max="12" width="9.77734375" bestFit="1" customWidth="1"/>
    <col min="13" max="13" width="11.21875" bestFit="1" customWidth="1"/>
    <col min="14" max="14" width="34.88671875" bestFit="1" customWidth="1"/>
    <col min="16" max="16" width="34.109375" bestFit="1" customWidth="1"/>
    <col min="17" max="17" width="9.77734375" bestFit="1" customWidth="1"/>
    <col min="18" max="18" width="11.21875" bestFit="1" customWidth="1"/>
    <col min="19" max="19" width="36.109375" customWidth="1"/>
  </cols>
  <sheetData>
    <row r="2" spans="1:19" x14ac:dyDescent="0.3">
      <c r="A2" s="22" t="s">
        <v>68</v>
      </c>
      <c r="B2" s="53" t="s">
        <v>30</v>
      </c>
      <c r="C2" s="53"/>
      <c r="D2" s="53"/>
      <c r="F2" s="22" t="s">
        <v>68</v>
      </c>
      <c r="G2" s="53" t="s">
        <v>70</v>
      </c>
      <c r="H2" s="53"/>
      <c r="I2" s="53"/>
      <c r="K2" s="22" t="s">
        <v>68</v>
      </c>
      <c r="L2" s="53" t="s">
        <v>32</v>
      </c>
      <c r="M2" s="53"/>
      <c r="N2" s="53"/>
      <c r="P2" s="22" t="s">
        <v>68</v>
      </c>
      <c r="Q2" s="53" t="s">
        <v>71</v>
      </c>
      <c r="R2" s="53"/>
      <c r="S2" s="53"/>
    </row>
    <row r="3" spans="1:19" x14ac:dyDescent="0.3">
      <c r="A3" s="22" t="s">
        <v>28</v>
      </c>
      <c r="B3" s="53" t="s">
        <v>21</v>
      </c>
      <c r="C3" s="53"/>
      <c r="D3" s="53"/>
      <c r="F3" s="22" t="s">
        <v>28</v>
      </c>
      <c r="G3" s="53" t="s">
        <v>21</v>
      </c>
      <c r="H3" s="53"/>
      <c r="I3" s="53"/>
      <c r="K3" s="22" t="s">
        <v>28</v>
      </c>
      <c r="L3" s="53" t="s">
        <v>21</v>
      </c>
      <c r="M3" s="53"/>
      <c r="N3" s="53"/>
      <c r="P3" s="22" t="s">
        <v>28</v>
      </c>
      <c r="Q3" s="53" t="s">
        <v>21</v>
      </c>
      <c r="R3" s="53"/>
      <c r="S3" s="53"/>
    </row>
    <row r="4" spans="1:19" x14ac:dyDescent="0.3">
      <c r="A4" s="22" t="s">
        <v>83</v>
      </c>
      <c r="B4" s="56" t="s">
        <v>86</v>
      </c>
      <c r="C4" s="57"/>
      <c r="D4" s="58"/>
      <c r="F4" s="22" t="s">
        <v>83</v>
      </c>
      <c r="G4" s="56" t="s">
        <v>86</v>
      </c>
      <c r="H4" s="57"/>
      <c r="I4" s="58"/>
      <c r="K4" s="22" t="s">
        <v>83</v>
      </c>
      <c r="L4" s="56" t="s">
        <v>86</v>
      </c>
      <c r="M4" s="57"/>
      <c r="N4" s="58"/>
      <c r="P4" s="22" t="s">
        <v>83</v>
      </c>
      <c r="Q4" s="56" t="s">
        <v>86</v>
      </c>
      <c r="R4" s="57"/>
      <c r="S4" s="58"/>
    </row>
    <row r="5" spans="1:19" x14ac:dyDescent="0.3">
      <c r="A5" s="22" t="s">
        <v>94</v>
      </c>
      <c r="B5" s="53">
        <v>7000</v>
      </c>
      <c r="C5" s="53"/>
      <c r="D5" s="53"/>
      <c r="F5" s="22" t="s">
        <v>94</v>
      </c>
      <c r="G5" s="53">
        <v>7000</v>
      </c>
      <c r="H5" s="53"/>
      <c r="I5" s="53"/>
      <c r="K5" s="22" t="s">
        <v>94</v>
      </c>
      <c r="L5" s="53">
        <v>7000</v>
      </c>
      <c r="M5" s="53"/>
      <c r="N5" s="53"/>
      <c r="P5" s="22" t="s">
        <v>94</v>
      </c>
      <c r="Q5" s="53">
        <v>7000</v>
      </c>
      <c r="R5" s="53"/>
      <c r="S5" s="53"/>
    </row>
    <row r="6" spans="1:19" x14ac:dyDescent="0.3">
      <c r="A6" s="22" t="s">
        <v>95</v>
      </c>
      <c r="B6" s="53">
        <v>10000</v>
      </c>
      <c r="C6" s="53"/>
      <c r="D6" s="53"/>
      <c r="F6" s="22" t="s">
        <v>95</v>
      </c>
      <c r="G6" s="53">
        <v>10000</v>
      </c>
      <c r="H6" s="53"/>
      <c r="I6" s="53"/>
      <c r="K6" s="22" t="s">
        <v>95</v>
      </c>
      <c r="L6" s="53">
        <v>10000</v>
      </c>
      <c r="M6" s="53"/>
      <c r="N6" s="53"/>
      <c r="P6" s="22" t="s">
        <v>95</v>
      </c>
      <c r="Q6" s="53">
        <v>10000</v>
      </c>
      <c r="R6" s="53"/>
      <c r="S6" s="53"/>
    </row>
    <row r="7" spans="1:19" x14ac:dyDescent="0.3">
      <c r="A7" s="22" t="s">
        <v>79</v>
      </c>
      <c r="B7" s="53">
        <v>70</v>
      </c>
      <c r="C7" s="53"/>
      <c r="D7" s="53"/>
      <c r="F7" s="22" t="s">
        <v>79</v>
      </c>
      <c r="G7" s="53">
        <v>70</v>
      </c>
      <c r="H7" s="53"/>
      <c r="I7" s="53"/>
      <c r="K7" s="22" t="s">
        <v>79</v>
      </c>
      <c r="L7" s="53">
        <v>70</v>
      </c>
      <c r="M7" s="53"/>
      <c r="N7" s="53"/>
      <c r="P7" s="22" t="s">
        <v>79</v>
      </c>
      <c r="Q7" s="53">
        <v>70</v>
      </c>
      <c r="R7" s="53"/>
      <c r="S7" s="53"/>
    </row>
    <row r="8" spans="1:19" x14ac:dyDescent="0.3">
      <c r="A8" s="22" t="s">
        <v>69</v>
      </c>
      <c r="B8" s="53" t="s">
        <v>1</v>
      </c>
      <c r="C8" s="53"/>
      <c r="D8" s="53"/>
      <c r="F8" s="22" t="s">
        <v>69</v>
      </c>
      <c r="G8" s="53" t="s">
        <v>1</v>
      </c>
      <c r="H8" s="53"/>
      <c r="I8" s="53"/>
      <c r="K8" s="22" t="s">
        <v>69</v>
      </c>
      <c r="L8" s="53" t="s">
        <v>1</v>
      </c>
      <c r="M8" s="53"/>
      <c r="N8" s="53"/>
      <c r="P8" s="22" t="s">
        <v>69</v>
      </c>
      <c r="Q8" s="53" t="s">
        <v>1</v>
      </c>
      <c r="R8" s="53"/>
      <c r="S8" s="53"/>
    </row>
    <row r="9" spans="1:19" x14ac:dyDescent="0.3">
      <c r="A9" s="22" t="s">
        <v>47</v>
      </c>
      <c r="B9" s="53" t="s">
        <v>65</v>
      </c>
      <c r="C9" s="53"/>
      <c r="D9" s="53"/>
      <c r="F9" s="22" t="s">
        <v>47</v>
      </c>
      <c r="G9" s="53" t="s">
        <v>65</v>
      </c>
      <c r="H9" s="53"/>
      <c r="I9" s="53"/>
      <c r="K9" s="22" t="s">
        <v>47</v>
      </c>
      <c r="L9" s="53" t="s">
        <v>65</v>
      </c>
      <c r="M9" s="53"/>
      <c r="N9" s="53"/>
      <c r="P9" s="22" t="s">
        <v>47</v>
      </c>
      <c r="Q9" s="53" t="s">
        <v>65</v>
      </c>
      <c r="R9" s="53"/>
      <c r="S9" s="53"/>
    </row>
    <row r="10" spans="1:19" ht="31.2" customHeight="1" x14ac:dyDescent="0.3">
      <c r="A10" s="28" t="s">
        <v>90</v>
      </c>
      <c r="B10" s="30" t="s">
        <v>96</v>
      </c>
      <c r="C10" s="29" t="s">
        <v>91</v>
      </c>
      <c r="D10" s="29" t="s">
        <v>92</v>
      </c>
      <c r="F10" s="28" t="s">
        <v>90</v>
      </c>
      <c r="G10" s="30" t="s">
        <v>96</v>
      </c>
      <c r="H10" s="29" t="s">
        <v>91</v>
      </c>
      <c r="I10" s="29" t="s">
        <v>92</v>
      </c>
      <c r="K10" s="28" t="s">
        <v>90</v>
      </c>
      <c r="L10" s="30" t="s">
        <v>96</v>
      </c>
      <c r="M10" s="29" t="s">
        <v>91</v>
      </c>
      <c r="N10" s="29" t="s">
        <v>92</v>
      </c>
      <c r="P10" s="28" t="s">
        <v>90</v>
      </c>
      <c r="Q10" s="30" t="s">
        <v>96</v>
      </c>
      <c r="R10" s="29" t="s">
        <v>91</v>
      </c>
      <c r="S10" s="29" t="s">
        <v>92</v>
      </c>
    </row>
    <row r="11" spans="1:19" ht="72" x14ac:dyDescent="0.3">
      <c r="A11" s="51">
        <v>45566</v>
      </c>
      <c r="B11" s="50">
        <v>84286</v>
      </c>
      <c r="C11" s="50">
        <v>400000</v>
      </c>
      <c r="D11" s="49" t="s">
        <v>93</v>
      </c>
      <c r="F11" s="51">
        <v>45566</v>
      </c>
      <c r="G11" s="50">
        <v>84286</v>
      </c>
      <c r="H11" s="50">
        <v>400000</v>
      </c>
      <c r="I11" s="49" t="s">
        <v>93</v>
      </c>
      <c r="K11" s="51">
        <v>45566</v>
      </c>
      <c r="L11" s="50">
        <v>84286</v>
      </c>
      <c r="M11" s="50">
        <v>400000</v>
      </c>
      <c r="N11" s="49" t="s">
        <v>93</v>
      </c>
      <c r="P11" s="51">
        <v>45566</v>
      </c>
      <c r="Q11" s="50">
        <v>84286</v>
      </c>
      <c r="R11" s="50">
        <v>400000</v>
      </c>
      <c r="S11" s="49" t="s">
        <v>93</v>
      </c>
    </row>
    <row r="12" spans="1:19" x14ac:dyDescent="0.3">
      <c r="A12" s="23" t="s">
        <v>97</v>
      </c>
      <c r="B12" s="50">
        <f>B11+B5</f>
        <v>91286</v>
      </c>
      <c r="C12" s="50"/>
      <c r="D12" s="7"/>
      <c r="F12" s="23" t="s">
        <v>97</v>
      </c>
      <c r="G12" s="50">
        <f>G11+G5</f>
        <v>91286</v>
      </c>
      <c r="H12" s="50"/>
      <c r="I12" s="7"/>
      <c r="K12" s="23" t="s">
        <v>97</v>
      </c>
      <c r="L12" s="50">
        <f>L11+L5</f>
        <v>91286</v>
      </c>
      <c r="M12" s="50"/>
      <c r="N12" s="7"/>
      <c r="P12" s="23" t="s">
        <v>97</v>
      </c>
      <c r="Q12" s="50">
        <f>Q11+Q5</f>
        <v>91286</v>
      </c>
      <c r="R12" s="50"/>
      <c r="S12" s="7"/>
    </row>
    <row r="13" spans="1:19" x14ac:dyDescent="0.3">
      <c r="A13" s="23" t="s">
        <v>98</v>
      </c>
      <c r="B13" s="50">
        <f>B11+B6</f>
        <v>94286</v>
      </c>
      <c r="C13" s="50"/>
      <c r="D13" s="7"/>
      <c r="F13" s="23" t="s">
        <v>98</v>
      </c>
      <c r="G13" s="50">
        <f>G11+G6</f>
        <v>94286</v>
      </c>
      <c r="H13" s="50"/>
      <c r="I13" s="7"/>
      <c r="K13" s="23" t="s">
        <v>98</v>
      </c>
      <c r="L13" s="50">
        <f>L11+L6</f>
        <v>94286</v>
      </c>
      <c r="M13" s="50"/>
      <c r="N13" s="7"/>
      <c r="P13" s="23" t="s">
        <v>98</v>
      </c>
      <c r="Q13" s="50">
        <f>Q11+Q6</f>
        <v>94286</v>
      </c>
      <c r="R13" s="50"/>
      <c r="S13" s="7"/>
    </row>
    <row r="14" spans="1:19" x14ac:dyDescent="0.3">
      <c r="A14" s="23" t="s">
        <v>100</v>
      </c>
      <c r="B14" s="50">
        <f>'Плановое ТО'!B12-(B11+'Пробег-Расход топлива'!D15)</f>
        <v>6930</v>
      </c>
      <c r="C14" s="50"/>
      <c r="D14" s="7"/>
      <c r="F14" s="23" t="s">
        <v>100</v>
      </c>
      <c r="G14" s="50">
        <f>'Плановое ТО'!G12-(G11+'Пробег-Расход топлива'!I15)</f>
        <v>6684</v>
      </c>
      <c r="H14" s="50"/>
      <c r="I14" s="7"/>
      <c r="K14" s="23" t="s">
        <v>100</v>
      </c>
      <c r="L14" s="50">
        <f>'Плановое ТО'!L12-(L11+'Пробег-Расход топлива'!N15)</f>
        <v>6901</v>
      </c>
      <c r="M14" s="50"/>
      <c r="N14" s="7"/>
      <c r="P14" s="23" t="s">
        <v>100</v>
      </c>
      <c r="Q14" s="50">
        <f>'Плановое ТО'!Q12-(Q11+'Пробег-Расход топлива'!S15)</f>
        <v>6930</v>
      </c>
      <c r="R14" s="50"/>
      <c r="S14" s="7"/>
    </row>
    <row r="15" spans="1:19" x14ac:dyDescent="0.3">
      <c r="A15" s="23" t="s">
        <v>101</v>
      </c>
      <c r="B15" s="50">
        <f>('Плановое ТО'!B13-(B11+'Пробег-Расход топлива'!D15))</f>
        <v>9930</v>
      </c>
      <c r="C15" s="50"/>
      <c r="D15" s="7"/>
      <c r="F15" s="23" t="s">
        <v>101</v>
      </c>
      <c r="G15" s="50">
        <f>('Плановое ТО'!G13-(G11+'Пробег-Расход топлива'!I15))</f>
        <v>9684</v>
      </c>
      <c r="H15" s="50"/>
      <c r="I15" s="7"/>
      <c r="K15" s="23" t="s">
        <v>101</v>
      </c>
      <c r="L15" s="50">
        <f>('Плановое ТО'!L13-(L11+'Пробег-Расход топлива'!N15))</f>
        <v>9901</v>
      </c>
      <c r="M15" s="50"/>
      <c r="N15" s="7"/>
      <c r="P15" s="23" t="s">
        <v>101</v>
      </c>
      <c r="Q15" s="50">
        <f>('Плановое ТО'!Q13-(Q11+'Пробег-Расход топлива'!S15))</f>
        <v>9930</v>
      </c>
      <c r="R15" s="50"/>
      <c r="S15" s="7"/>
    </row>
    <row r="17" spans="2:4" x14ac:dyDescent="0.3">
      <c r="B17" s="63" t="s">
        <v>99</v>
      </c>
      <c r="C17" s="63"/>
      <c r="D17" s="63"/>
    </row>
    <row r="18" spans="2:4" x14ac:dyDescent="0.3">
      <c r="B18" s="63"/>
      <c r="C18" s="63"/>
      <c r="D18" s="63"/>
    </row>
    <row r="19" spans="2:4" x14ac:dyDescent="0.3">
      <c r="B19" s="63"/>
      <c r="C19" s="63"/>
      <c r="D19" s="63"/>
    </row>
  </sheetData>
  <mergeCells count="33">
    <mergeCell ref="Q8:S8"/>
    <mergeCell ref="Q9:S9"/>
    <mergeCell ref="Q2:S2"/>
    <mergeCell ref="Q3:S3"/>
    <mergeCell ref="Q4:S4"/>
    <mergeCell ref="Q5:S5"/>
    <mergeCell ref="Q6:S6"/>
    <mergeCell ref="Q7:S7"/>
    <mergeCell ref="G9:I9"/>
    <mergeCell ref="L2:N2"/>
    <mergeCell ref="L3:N3"/>
    <mergeCell ref="L4:N4"/>
    <mergeCell ref="L5:N5"/>
    <mergeCell ref="L6:N6"/>
    <mergeCell ref="L7:N7"/>
    <mergeCell ref="L8:N8"/>
    <mergeCell ref="L9:N9"/>
    <mergeCell ref="B8:D8"/>
    <mergeCell ref="B9:D9"/>
    <mergeCell ref="B17:D19"/>
    <mergeCell ref="G2:I2"/>
    <mergeCell ref="G3:I3"/>
    <mergeCell ref="G4:I4"/>
    <mergeCell ref="G5:I5"/>
    <mergeCell ref="G6:I6"/>
    <mergeCell ref="G7:I7"/>
    <mergeCell ref="G8:I8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0949-AE39-4EFC-A30A-B9073769CFF1}">
  <dimension ref="A3:W213"/>
  <sheetViews>
    <sheetView tabSelected="1" zoomScaleNormal="100" workbookViewId="0">
      <selection activeCell="D11" sqref="D11"/>
    </sheetView>
  </sheetViews>
  <sheetFormatPr defaultRowHeight="14.4" x14ac:dyDescent="0.3"/>
  <cols>
    <col min="1" max="1" width="14.44140625" bestFit="1" customWidth="1"/>
    <col min="2" max="3" width="14.33203125" bestFit="1" customWidth="1"/>
    <col min="4" max="4" width="22" bestFit="1" customWidth="1"/>
    <col min="5" max="5" width="16.33203125" bestFit="1" customWidth="1"/>
    <col min="6" max="7" width="11.33203125" customWidth="1"/>
    <col min="8" max="9" width="14.33203125" bestFit="1" customWidth="1"/>
    <col min="10" max="10" width="22" bestFit="1" customWidth="1"/>
    <col min="11" max="11" width="16.33203125" bestFit="1" customWidth="1"/>
    <col min="12" max="12" width="11.33203125" customWidth="1"/>
    <col min="13" max="13" width="14.44140625" bestFit="1" customWidth="1"/>
    <col min="14" max="15" width="14.33203125" bestFit="1" customWidth="1"/>
    <col min="16" max="16" width="22" bestFit="1" customWidth="1"/>
    <col min="17" max="17" width="16.33203125" bestFit="1" customWidth="1"/>
    <col min="18" max="19" width="11.33203125" customWidth="1"/>
    <col min="20" max="21" width="14.33203125" bestFit="1" customWidth="1"/>
    <col min="22" max="22" width="22" bestFit="1" customWidth="1"/>
    <col min="23" max="23" width="16.33203125" bestFit="1" customWidth="1"/>
  </cols>
  <sheetData>
    <row r="3" spans="1:23" ht="15.6" x14ac:dyDescent="0.3">
      <c r="A3" s="26">
        <v>45566</v>
      </c>
      <c r="H3" s="26">
        <v>45566</v>
      </c>
      <c r="N3" s="26">
        <v>45566</v>
      </c>
      <c r="T3" s="26">
        <v>45566</v>
      </c>
    </row>
    <row r="4" spans="1:23" x14ac:dyDescent="0.3">
      <c r="A4" s="22" t="s">
        <v>68</v>
      </c>
      <c r="B4" s="53" t="s">
        <v>30</v>
      </c>
      <c r="C4" s="53"/>
      <c r="D4" s="53"/>
      <c r="E4" s="53"/>
      <c r="F4" s="32"/>
      <c r="G4" s="22" t="s">
        <v>68</v>
      </c>
      <c r="H4" s="56" t="s">
        <v>70</v>
      </c>
      <c r="I4" s="57"/>
      <c r="J4" s="57"/>
      <c r="K4" s="58"/>
      <c r="L4" s="32"/>
      <c r="M4" s="22" t="s">
        <v>68</v>
      </c>
      <c r="N4" s="53" t="s">
        <v>32</v>
      </c>
      <c r="O4" s="53"/>
      <c r="P4" s="53"/>
      <c r="Q4" s="53"/>
      <c r="R4" s="32"/>
      <c r="S4" s="22" t="s">
        <v>68</v>
      </c>
      <c r="T4" s="53" t="s">
        <v>71</v>
      </c>
      <c r="U4" s="53"/>
      <c r="V4" s="53"/>
      <c r="W4" s="53"/>
    </row>
    <row r="5" spans="1:23" x14ac:dyDescent="0.3">
      <c r="A5" s="22" t="s">
        <v>28</v>
      </c>
      <c r="B5" s="59" t="s">
        <v>21</v>
      </c>
      <c r="C5" s="59"/>
      <c r="D5" s="59"/>
      <c r="E5" s="59"/>
      <c r="F5" s="33"/>
      <c r="G5" s="22" t="s">
        <v>28</v>
      </c>
      <c r="H5" s="60" t="s">
        <v>20</v>
      </c>
      <c r="I5" s="61"/>
      <c r="J5" s="61"/>
      <c r="K5" s="62"/>
      <c r="L5" s="33"/>
      <c r="M5" s="22" t="s">
        <v>28</v>
      </c>
      <c r="N5" s="59" t="s">
        <v>61</v>
      </c>
      <c r="O5" s="59"/>
      <c r="P5" s="59"/>
      <c r="Q5" s="59"/>
      <c r="R5" s="33"/>
      <c r="S5" s="22" t="s">
        <v>28</v>
      </c>
      <c r="T5" s="59" t="s">
        <v>60</v>
      </c>
      <c r="U5" s="59"/>
      <c r="V5" s="59"/>
      <c r="W5" s="59"/>
    </row>
    <row r="6" spans="1:23" x14ac:dyDescent="0.3">
      <c r="A6" s="22" t="s">
        <v>69</v>
      </c>
      <c r="B6" s="53" t="s">
        <v>1</v>
      </c>
      <c r="C6" s="53"/>
      <c r="D6" s="53"/>
      <c r="E6" s="53"/>
      <c r="F6" s="32"/>
      <c r="G6" s="22" t="s">
        <v>69</v>
      </c>
      <c r="H6" s="53" t="s">
        <v>19</v>
      </c>
      <c r="I6" s="53"/>
      <c r="J6" s="53"/>
      <c r="K6" s="53"/>
      <c r="L6" s="32"/>
      <c r="M6" s="22" t="s">
        <v>69</v>
      </c>
      <c r="N6" s="53" t="s">
        <v>22</v>
      </c>
      <c r="O6" s="53"/>
      <c r="P6" s="53"/>
      <c r="Q6" s="53"/>
      <c r="R6" s="32"/>
      <c r="S6" s="22" t="s">
        <v>69</v>
      </c>
      <c r="T6" s="53" t="s">
        <v>0</v>
      </c>
      <c r="U6" s="53"/>
      <c r="V6" s="53"/>
      <c r="W6" s="53"/>
    </row>
    <row r="7" spans="1:23" x14ac:dyDescent="0.3">
      <c r="A7" s="22" t="s">
        <v>47</v>
      </c>
      <c r="B7" s="59" t="s">
        <v>65</v>
      </c>
      <c r="C7" s="59"/>
      <c r="D7" s="59"/>
      <c r="E7" s="59"/>
      <c r="F7" s="33"/>
      <c r="G7" s="22" t="s">
        <v>47</v>
      </c>
      <c r="H7" s="59" t="s">
        <v>65</v>
      </c>
      <c r="I7" s="59"/>
      <c r="J7" s="59"/>
      <c r="K7" s="59"/>
      <c r="L7" s="33"/>
      <c r="M7" s="22" t="s">
        <v>47</v>
      </c>
      <c r="N7" s="59" t="s">
        <v>65</v>
      </c>
      <c r="O7" s="59"/>
      <c r="P7" s="59"/>
      <c r="Q7" s="59"/>
      <c r="R7" s="33"/>
      <c r="S7" s="22" t="s">
        <v>47</v>
      </c>
      <c r="T7" s="59" t="s">
        <v>76</v>
      </c>
      <c r="U7" s="59"/>
      <c r="V7" s="59"/>
      <c r="W7" s="59"/>
    </row>
    <row r="8" spans="1:23" s="27" customFormat="1" ht="26.4" customHeight="1" x14ac:dyDescent="0.3">
      <c r="A8" s="28" t="s">
        <v>67</v>
      </c>
      <c r="B8" s="29" t="s">
        <v>72</v>
      </c>
      <c r="C8" s="29" t="s">
        <v>73</v>
      </c>
      <c r="D8" s="30" t="s">
        <v>74</v>
      </c>
      <c r="E8" s="30" t="s">
        <v>75</v>
      </c>
      <c r="F8" s="39"/>
      <c r="G8" s="28" t="s">
        <v>67</v>
      </c>
      <c r="H8" s="29" t="s">
        <v>72</v>
      </c>
      <c r="I8" s="29" t="s">
        <v>73</v>
      </c>
      <c r="J8" s="30" t="s">
        <v>74</v>
      </c>
      <c r="K8" s="30" t="s">
        <v>75</v>
      </c>
      <c r="L8" s="39"/>
      <c r="M8" s="28" t="s">
        <v>67</v>
      </c>
      <c r="N8" s="29" t="s">
        <v>72</v>
      </c>
      <c r="O8" s="29" t="s">
        <v>73</v>
      </c>
      <c r="P8" s="30" t="s">
        <v>74</v>
      </c>
      <c r="Q8" s="30" t="s">
        <v>75</v>
      </c>
      <c r="R8" s="39"/>
      <c r="S8" s="28" t="s">
        <v>67</v>
      </c>
      <c r="T8" s="29" t="s">
        <v>72</v>
      </c>
      <c r="U8" s="29" t="s">
        <v>73</v>
      </c>
      <c r="V8" s="30" t="s">
        <v>74</v>
      </c>
      <c r="W8" s="30" t="s">
        <v>75</v>
      </c>
    </row>
    <row r="9" spans="1:23" s="44" customFormat="1" ht="28.8" x14ac:dyDescent="0.3">
      <c r="A9" s="42">
        <v>45566</v>
      </c>
      <c r="B9" s="43" t="s">
        <v>105</v>
      </c>
      <c r="C9" s="48" t="s">
        <v>87</v>
      </c>
      <c r="D9" s="48" t="s">
        <v>88</v>
      </c>
      <c r="E9" s="43" t="s">
        <v>89</v>
      </c>
      <c r="G9" s="42">
        <v>45566</v>
      </c>
      <c r="H9" s="43" t="s">
        <v>89</v>
      </c>
      <c r="I9" s="48" t="s">
        <v>87</v>
      </c>
      <c r="J9" s="48" t="s">
        <v>88</v>
      </c>
      <c r="K9" s="43" t="s">
        <v>89</v>
      </c>
      <c r="M9" s="42">
        <v>45566</v>
      </c>
      <c r="N9" s="43" t="s">
        <v>89</v>
      </c>
      <c r="O9" s="43" t="s">
        <v>89</v>
      </c>
      <c r="P9" s="43" t="s">
        <v>89</v>
      </c>
      <c r="Q9" s="43" t="s">
        <v>89</v>
      </c>
      <c r="S9" s="42">
        <v>45566</v>
      </c>
      <c r="T9" s="43" t="s">
        <v>89</v>
      </c>
      <c r="U9" s="43" t="s">
        <v>89</v>
      </c>
      <c r="V9" s="43" t="s">
        <v>89</v>
      </c>
      <c r="W9" s="43" t="s">
        <v>89</v>
      </c>
    </row>
    <row r="10" spans="1:23" s="44" customFormat="1" ht="28.8" x14ac:dyDescent="0.3">
      <c r="A10" s="42">
        <v>45567</v>
      </c>
      <c r="B10" s="43" t="s">
        <v>89</v>
      </c>
      <c r="C10" s="43" t="s">
        <v>89</v>
      </c>
      <c r="D10" s="43" t="s">
        <v>89</v>
      </c>
      <c r="E10" s="43" t="s">
        <v>89</v>
      </c>
      <c r="G10" s="42">
        <v>45567</v>
      </c>
      <c r="H10" s="43" t="s">
        <v>89</v>
      </c>
      <c r="I10" s="48" t="s">
        <v>87</v>
      </c>
      <c r="J10" s="43" t="s">
        <v>89</v>
      </c>
      <c r="K10" s="43" t="s">
        <v>89</v>
      </c>
      <c r="M10" s="42">
        <v>45567</v>
      </c>
      <c r="N10" s="41"/>
      <c r="O10" s="41"/>
      <c r="P10" s="41"/>
      <c r="Q10" s="41"/>
      <c r="S10" s="42">
        <v>45567</v>
      </c>
      <c r="T10" s="41"/>
      <c r="U10" s="41"/>
      <c r="V10" s="41"/>
      <c r="W10" s="41"/>
    </row>
    <row r="11" spans="1:23" s="44" customFormat="1" ht="28.8" x14ac:dyDescent="0.3">
      <c r="A11" s="42">
        <v>45568</v>
      </c>
      <c r="B11" s="43" t="s">
        <v>89</v>
      </c>
      <c r="C11" s="43" t="s">
        <v>89</v>
      </c>
      <c r="D11" s="43" t="s">
        <v>89</v>
      </c>
      <c r="E11" s="43" t="s">
        <v>89</v>
      </c>
      <c r="G11" s="42">
        <v>45568</v>
      </c>
      <c r="H11" s="43" t="s">
        <v>89</v>
      </c>
      <c r="I11" s="48" t="s">
        <v>87</v>
      </c>
      <c r="J11" s="43" t="s">
        <v>89</v>
      </c>
      <c r="K11" s="43" t="s">
        <v>89</v>
      </c>
      <c r="M11" s="42">
        <v>45568</v>
      </c>
      <c r="N11" s="41"/>
      <c r="O11" s="41"/>
      <c r="P11" s="41"/>
      <c r="Q11" s="41"/>
      <c r="S11" s="42">
        <v>45568</v>
      </c>
      <c r="T11" s="41"/>
      <c r="U11" s="41"/>
      <c r="V11" s="41"/>
      <c r="W11" s="41"/>
    </row>
    <row r="12" spans="1:23" s="44" customFormat="1" x14ac:dyDescent="0.3">
      <c r="A12" s="42">
        <v>45569</v>
      </c>
      <c r="B12" s="43" t="s">
        <v>89</v>
      </c>
      <c r="C12" s="43" t="s">
        <v>89</v>
      </c>
      <c r="D12" s="43" t="s">
        <v>89</v>
      </c>
      <c r="E12" s="43" t="s">
        <v>89</v>
      </c>
      <c r="G12" s="42">
        <v>45569</v>
      </c>
      <c r="H12" s="43" t="s">
        <v>89</v>
      </c>
      <c r="I12" s="43" t="s">
        <v>89</v>
      </c>
      <c r="J12" s="43" t="s">
        <v>89</v>
      </c>
      <c r="K12" s="43" t="s">
        <v>89</v>
      </c>
      <c r="M12" s="42">
        <v>45569</v>
      </c>
      <c r="N12" s="41"/>
      <c r="O12" s="41"/>
      <c r="P12" s="41"/>
      <c r="Q12" s="41"/>
      <c r="S12" s="42">
        <v>45569</v>
      </c>
      <c r="T12" s="41"/>
      <c r="U12" s="41"/>
      <c r="V12" s="41"/>
      <c r="W12" s="41"/>
    </row>
    <row r="13" spans="1:23" s="44" customFormat="1" x14ac:dyDescent="0.3">
      <c r="A13" s="42"/>
      <c r="B13" s="41"/>
      <c r="C13" s="41"/>
      <c r="D13" s="41"/>
      <c r="E13" s="41"/>
      <c r="G13" s="42"/>
      <c r="H13" s="41"/>
      <c r="I13" s="41"/>
      <c r="J13" s="41"/>
      <c r="K13" s="41"/>
      <c r="M13" s="42"/>
      <c r="N13" s="41"/>
      <c r="O13" s="41"/>
      <c r="P13" s="41"/>
      <c r="Q13" s="41"/>
      <c r="S13" s="42"/>
      <c r="T13" s="41"/>
      <c r="U13" s="41"/>
      <c r="V13" s="41"/>
      <c r="W13" s="41"/>
    </row>
    <row r="14" spans="1:23" s="44" customFormat="1" x14ac:dyDescent="0.3">
      <c r="A14" s="42"/>
      <c r="B14" s="41"/>
      <c r="C14" s="41"/>
      <c r="D14" s="41"/>
      <c r="E14" s="41"/>
      <c r="G14" s="42"/>
      <c r="H14" s="41"/>
      <c r="I14" s="41"/>
      <c r="J14" s="41"/>
      <c r="K14" s="41"/>
      <c r="M14" s="42"/>
      <c r="N14" s="41"/>
      <c r="O14" s="41"/>
      <c r="P14" s="41"/>
      <c r="Q14" s="41"/>
      <c r="S14" s="42"/>
      <c r="T14" s="41"/>
      <c r="U14" s="41"/>
      <c r="V14" s="41"/>
      <c r="W14" s="41"/>
    </row>
    <row r="15" spans="1:23" s="44" customFormat="1" x14ac:dyDescent="0.3">
      <c r="A15" s="42"/>
      <c r="B15" s="41"/>
      <c r="C15" s="41"/>
      <c r="D15" s="41"/>
      <c r="E15" s="41"/>
      <c r="G15" s="42"/>
      <c r="H15" s="41"/>
      <c r="I15" s="41"/>
      <c r="J15" s="41"/>
      <c r="K15" s="41"/>
      <c r="M15" s="42"/>
      <c r="N15" s="41"/>
      <c r="O15" s="41"/>
      <c r="P15" s="41"/>
      <c r="Q15" s="41"/>
      <c r="S15" s="42"/>
      <c r="T15" s="41"/>
      <c r="U15" s="41"/>
      <c r="V15" s="41"/>
      <c r="W15" s="41"/>
    </row>
    <row r="16" spans="1:23" s="44" customFormat="1" x14ac:dyDescent="0.3">
      <c r="A16" s="45"/>
      <c r="B16" s="45"/>
      <c r="C16" s="45"/>
      <c r="D16" s="45"/>
      <c r="E16" s="46"/>
      <c r="F16" s="47"/>
      <c r="G16" s="46"/>
      <c r="H16" s="46"/>
      <c r="I16" s="46"/>
      <c r="J16" s="46"/>
      <c r="K16" s="46"/>
      <c r="L16" s="47"/>
      <c r="M16" s="46"/>
      <c r="N16" s="46"/>
      <c r="O16" s="46"/>
      <c r="P16" s="46"/>
      <c r="Q16" s="46"/>
      <c r="R16" s="47"/>
      <c r="S16" s="46"/>
      <c r="T16" s="46"/>
      <c r="U16" s="46"/>
      <c r="V16" s="46"/>
      <c r="W16" s="46"/>
    </row>
    <row r="17" s="44" customFormat="1" x14ac:dyDescent="0.3"/>
    <row r="18" s="44" customFormat="1" x14ac:dyDescent="0.3"/>
    <row r="19" s="44" customFormat="1" x14ac:dyDescent="0.3"/>
    <row r="20" s="44" customFormat="1" x14ac:dyDescent="0.3"/>
    <row r="21" s="44" customFormat="1" x14ac:dyDescent="0.3"/>
    <row r="22" s="44" customFormat="1" x14ac:dyDescent="0.3"/>
    <row r="23" s="44" customFormat="1" x14ac:dyDescent="0.3"/>
    <row r="24" s="44" customFormat="1" x14ac:dyDescent="0.3"/>
    <row r="25" s="44" customFormat="1" x14ac:dyDescent="0.3"/>
    <row r="26" s="44" customFormat="1" x14ac:dyDescent="0.3"/>
    <row r="27" s="44" customFormat="1" x14ac:dyDescent="0.3"/>
    <row r="28" s="44" customFormat="1" x14ac:dyDescent="0.3"/>
    <row r="29" s="44" customFormat="1" x14ac:dyDescent="0.3"/>
    <row r="30" s="44" customFormat="1" x14ac:dyDescent="0.3"/>
    <row r="31" s="44" customFormat="1" x14ac:dyDescent="0.3"/>
    <row r="32" s="44" customFormat="1" x14ac:dyDescent="0.3"/>
    <row r="33" s="44" customFormat="1" x14ac:dyDescent="0.3"/>
    <row r="34" s="44" customFormat="1" x14ac:dyDescent="0.3"/>
    <row r="35" s="44" customFormat="1" x14ac:dyDescent="0.3"/>
    <row r="36" s="44" customFormat="1" x14ac:dyDescent="0.3"/>
    <row r="37" s="44" customFormat="1" x14ac:dyDescent="0.3"/>
    <row r="38" s="44" customFormat="1" x14ac:dyDescent="0.3"/>
    <row r="39" s="44" customFormat="1" x14ac:dyDescent="0.3"/>
    <row r="40" s="44" customFormat="1" x14ac:dyDescent="0.3"/>
    <row r="41" s="44" customFormat="1" x14ac:dyDescent="0.3"/>
    <row r="42" s="44" customFormat="1" x14ac:dyDescent="0.3"/>
    <row r="43" s="44" customFormat="1" x14ac:dyDescent="0.3"/>
    <row r="44" s="44" customFormat="1" x14ac:dyDescent="0.3"/>
    <row r="45" s="44" customFormat="1" x14ac:dyDescent="0.3"/>
    <row r="46" s="44" customFormat="1" x14ac:dyDescent="0.3"/>
    <row r="47" s="44" customFormat="1" x14ac:dyDescent="0.3"/>
    <row r="48" s="44" customFormat="1" x14ac:dyDescent="0.3"/>
    <row r="49" s="44" customFormat="1" x14ac:dyDescent="0.3"/>
    <row r="50" s="44" customFormat="1" x14ac:dyDescent="0.3"/>
    <row r="51" s="44" customFormat="1" x14ac:dyDescent="0.3"/>
    <row r="52" s="44" customFormat="1" x14ac:dyDescent="0.3"/>
    <row r="53" s="44" customFormat="1" x14ac:dyDescent="0.3"/>
    <row r="54" s="44" customFormat="1" x14ac:dyDescent="0.3"/>
    <row r="55" s="44" customFormat="1" x14ac:dyDescent="0.3"/>
    <row r="56" s="44" customFormat="1" x14ac:dyDescent="0.3"/>
    <row r="57" s="44" customFormat="1" x14ac:dyDescent="0.3"/>
    <row r="58" s="44" customFormat="1" x14ac:dyDescent="0.3"/>
    <row r="59" s="44" customFormat="1" x14ac:dyDescent="0.3"/>
    <row r="60" s="44" customFormat="1" x14ac:dyDescent="0.3"/>
    <row r="61" s="44" customFormat="1" x14ac:dyDescent="0.3"/>
    <row r="62" s="44" customFormat="1" x14ac:dyDescent="0.3"/>
    <row r="63" s="44" customFormat="1" x14ac:dyDescent="0.3"/>
    <row r="64" s="44" customFormat="1" x14ac:dyDescent="0.3"/>
    <row r="65" s="44" customFormat="1" x14ac:dyDescent="0.3"/>
    <row r="66" s="44" customFormat="1" x14ac:dyDescent="0.3"/>
    <row r="67" s="44" customFormat="1" x14ac:dyDescent="0.3"/>
    <row r="68" s="44" customFormat="1" x14ac:dyDescent="0.3"/>
    <row r="69" s="44" customFormat="1" x14ac:dyDescent="0.3"/>
    <row r="70" s="44" customFormat="1" x14ac:dyDescent="0.3"/>
    <row r="71" s="44" customFormat="1" x14ac:dyDescent="0.3"/>
    <row r="72" s="44" customFormat="1" x14ac:dyDescent="0.3"/>
    <row r="73" s="44" customFormat="1" x14ac:dyDescent="0.3"/>
    <row r="74" s="44" customFormat="1" x14ac:dyDescent="0.3"/>
    <row r="75" s="44" customFormat="1" x14ac:dyDescent="0.3"/>
    <row r="76" s="44" customFormat="1" x14ac:dyDescent="0.3"/>
    <row r="77" s="44" customFormat="1" x14ac:dyDescent="0.3"/>
    <row r="78" s="44" customFormat="1" x14ac:dyDescent="0.3"/>
    <row r="79" s="44" customFormat="1" x14ac:dyDescent="0.3"/>
    <row r="80" s="44" customFormat="1" x14ac:dyDescent="0.3"/>
    <row r="81" s="44" customFormat="1" x14ac:dyDescent="0.3"/>
    <row r="82" s="44" customFormat="1" x14ac:dyDescent="0.3"/>
    <row r="83" s="44" customFormat="1" x14ac:dyDescent="0.3"/>
    <row r="84" s="44" customFormat="1" x14ac:dyDescent="0.3"/>
    <row r="85" s="44" customFormat="1" x14ac:dyDescent="0.3"/>
    <row r="86" s="44" customFormat="1" x14ac:dyDescent="0.3"/>
    <row r="87" s="44" customFormat="1" x14ac:dyDescent="0.3"/>
    <row r="88" s="44" customFormat="1" x14ac:dyDescent="0.3"/>
    <row r="89" s="44" customFormat="1" x14ac:dyDescent="0.3"/>
    <row r="90" s="44" customFormat="1" x14ac:dyDescent="0.3"/>
    <row r="91" s="44" customFormat="1" x14ac:dyDescent="0.3"/>
    <row r="92" s="44" customFormat="1" x14ac:dyDescent="0.3"/>
    <row r="93" s="44" customFormat="1" x14ac:dyDescent="0.3"/>
    <row r="94" s="44" customFormat="1" x14ac:dyDescent="0.3"/>
    <row r="95" s="44" customFormat="1" x14ac:dyDescent="0.3"/>
    <row r="96" s="44" customFormat="1" x14ac:dyDescent="0.3"/>
    <row r="97" s="44" customFormat="1" x14ac:dyDescent="0.3"/>
    <row r="98" s="44" customFormat="1" x14ac:dyDescent="0.3"/>
    <row r="99" s="44" customFormat="1" x14ac:dyDescent="0.3"/>
    <row r="100" s="44" customFormat="1" x14ac:dyDescent="0.3"/>
    <row r="101" s="44" customFormat="1" x14ac:dyDescent="0.3"/>
    <row r="102" s="44" customFormat="1" x14ac:dyDescent="0.3"/>
    <row r="103" s="44" customFormat="1" x14ac:dyDescent="0.3"/>
    <row r="104" s="44" customFormat="1" x14ac:dyDescent="0.3"/>
    <row r="105" s="44" customFormat="1" x14ac:dyDescent="0.3"/>
    <row r="106" s="44" customFormat="1" x14ac:dyDescent="0.3"/>
    <row r="107" s="44" customFormat="1" x14ac:dyDescent="0.3"/>
    <row r="108" s="44" customFormat="1" x14ac:dyDescent="0.3"/>
    <row r="109" s="44" customFormat="1" x14ac:dyDescent="0.3"/>
    <row r="110" s="44" customFormat="1" x14ac:dyDescent="0.3"/>
    <row r="111" s="44" customFormat="1" x14ac:dyDescent="0.3"/>
    <row r="112" s="44" customFormat="1" x14ac:dyDescent="0.3"/>
    <row r="113" s="44" customFormat="1" x14ac:dyDescent="0.3"/>
    <row r="114" s="44" customFormat="1" x14ac:dyDescent="0.3"/>
    <row r="115" s="44" customFormat="1" x14ac:dyDescent="0.3"/>
    <row r="116" s="44" customFormat="1" x14ac:dyDescent="0.3"/>
    <row r="117" s="44" customFormat="1" x14ac:dyDescent="0.3"/>
    <row r="118" s="44" customFormat="1" x14ac:dyDescent="0.3"/>
    <row r="119" s="44" customFormat="1" x14ac:dyDescent="0.3"/>
    <row r="120" s="44" customFormat="1" x14ac:dyDescent="0.3"/>
    <row r="121" s="44" customFormat="1" x14ac:dyDescent="0.3"/>
    <row r="122" s="44" customFormat="1" x14ac:dyDescent="0.3"/>
    <row r="123" s="44" customFormat="1" x14ac:dyDescent="0.3"/>
    <row r="124" s="44" customFormat="1" x14ac:dyDescent="0.3"/>
    <row r="125" s="44" customFormat="1" x14ac:dyDescent="0.3"/>
    <row r="126" s="44" customFormat="1" x14ac:dyDescent="0.3"/>
    <row r="127" s="44" customFormat="1" x14ac:dyDescent="0.3"/>
    <row r="128" s="44" customFormat="1" x14ac:dyDescent="0.3"/>
    <row r="129" s="44" customFormat="1" x14ac:dyDescent="0.3"/>
    <row r="130" s="44" customFormat="1" x14ac:dyDescent="0.3"/>
    <row r="131" s="44" customFormat="1" x14ac:dyDescent="0.3"/>
    <row r="132" s="44" customFormat="1" x14ac:dyDescent="0.3"/>
    <row r="133" s="44" customFormat="1" x14ac:dyDescent="0.3"/>
    <row r="134" s="44" customFormat="1" x14ac:dyDescent="0.3"/>
    <row r="135" s="44" customFormat="1" x14ac:dyDescent="0.3"/>
    <row r="136" s="44" customFormat="1" x14ac:dyDescent="0.3"/>
    <row r="137" s="44" customFormat="1" x14ac:dyDescent="0.3"/>
    <row r="138" s="44" customFormat="1" x14ac:dyDescent="0.3"/>
    <row r="139" s="44" customFormat="1" x14ac:dyDescent="0.3"/>
    <row r="140" s="44" customFormat="1" x14ac:dyDescent="0.3"/>
    <row r="141" s="44" customFormat="1" x14ac:dyDescent="0.3"/>
    <row r="142" s="44" customFormat="1" x14ac:dyDescent="0.3"/>
    <row r="143" s="44" customFormat="1" x14ac:dyDescent="0.3"/>
    <row r="144" s="44" customFormat="1" x14ac:dyDescent="0.3"/>
    <row r="145" s="44" customFormat="1" x14ac:dyDescent="0.3"/>
    <row r="146" s="44" customFormat="1" x14ac:dyDescent="0.3"/>
    <row r="147" s="44" customFormat="1" x14ac:dyDescent="0.3"/>
    <row r="148" s="44" customFormat="1" x14ac:dyDescent="0.3"/>
    <row r="149" s="44" customFormat="1" x14ac:dyDescent="0.3"/>
    <row r="150" s="44" customFormat="1" x14ac:dyDescent="0.3"/>
    <row r="151" s="44" customFormat="1" x14ac:dyDescent="0.3"/>
    <row r="152" s="44" customFormat="1" x14ac:dyDescent="0.3"/>
    <row r="153" s="44" customFormat="1" x14ac:dyDescent="0.3"/>
    <row r="154" s="44" customFormat="1" x14ac:dyDescent="0.3"/>
    <row r="155" s="44" customFormat="1" x14ac:dyDescent="0.3"/>
    <row r="156" s="44" customFormat="1" x14ac:dyDescent="0.3"/>
    <row r="157" s="44" customFormat="1" x14ac:dyDescent="0.3"/>
    <row r="158" s="44" customFormat="1" x14ac:dyDescent="0.3"/>
    <row r="159" s="44" customFormat="1" x14ac:dyDescent="0.3"/>
    <row r="160" s="44" customFormat="1" x14ac:dyDescent="0.3"/>
    <row r="161" s="44" customFormat="1" x14ac:dyDescent="0.3"/>
    <row r="162" s="44" customFormat="1" x14ac:dyDescent="0.3"/>
    <row r="163" s="44" customFormat="1" x14ac:dyDescent="0.3"/>
    <row r="164" s="44" customFormat="1" x14ac:dyDescent="0.3"/>
    <row r="165" s="44" customFormat="1" x14ac:dyDescent="0.3"/>
    <row r="166" s="44" customFormat="1" x14ac:dyDescent="0.3"/>
    <row r="167" s="44" customFormat="1" x14ac:dyDescent="0.3"/>
    <row r="168" s="44" customFormat="1" x14ac:dyDescent="0.3"/>
    <row r="169" s="44" customFormat="1" x14ac:dyDescent="0.3"/>
    <row r="170" s="44" customFormat="1" x14ac:dyDescent="0.3"/>
    <row r="171" s="44" customFormat="1" x14ac:dyDescent="0.3"/>
    <row r="172" s="44" customFormat="1" x14ac:dyDescent="0.3"/>
    <row r="173" s="44" customFormat="1" x14ac:dyDescent="0.3"/>
    <row r="174" s="44" customFormat="1" x14ac:dyDescent="0.3"/>
    <row r="175" s="44" customFormat="1" x14ac:dyDescent="0.3"/>
    <row r="176" s="44" customFormat="1" x14ac:dyDescent="0.3"/>
    <row r="177" s="44" customFormat="1" x14ac:dyDescent="0.3"/>
    <row r="178" s="44" customFormat="1" x14ac:dyDescent="0.3"/>
    <row r="179" s="44" customFormat="1" x14ac:dyDescent="0.3"/>
    <row r="180" s="44" customFormat="1" x14ac:dyDescent="0.3"/>
    <row r="181" s="44" customFormat="1" x14ac:dyDescent="0.3"/>
    <row r="182" s="44" customFormat="1" x14ac:dyDescent="0.3"/>
    <row r="183" s="44" customFormat="1" x14ac:dyDescent="0.3"/>
    <row r="184" s="44" customFormat="1" x14ac:dyDescent="0.3"/>
    <row r="185" s="44" customFormat="1" x14ac:dyDescent="0.3"/>
    <row r="186" s="44" customFormat="1" x14ac:dyDescent="0.3"/>
    <row r="187" s="44" customFormat="1" x14ac:dyDescent="0.3"/>
    <row r="188" s="44" customFormat="1" x14ac:dyDescent="0.3"/>
    <row r="189" s="44" customFormat="1" x14ac:dyDescent="0.3"/>
    <row r="190" s="44" customFormat="1" x14ac:dyDescent="0.3"/>
    <row r="191" s="44" customFormat="1" x14ac:dyDescent="0.3"/>
    <row r="192" s="44" customFormat="1" x14ac:dyDescent="0.3"/>
    <row r="193" s="44" customFormat="1" x14ac:dyDescent="0.3"/>
    <row r="194" s="44" customFormat="1" x14ac:dyDescent="0.3"/>
    <row r="195" s="44" customFormat="1" x14ac:dyDescent="0.3"/>
    <row r="196" s="44" customFormat="1" x14ac:dyDescent="0.3"/>
    <row r="197" s="40" customFormat="1" x14ac:dyDescent="0.3"/>
    <row r="198" s="40" customFormat="1" x14ac:dyDescent="0.3"/>
    <row r="199" s="40" customFormat="1" x14ac:dyDescent="0.3"/>
    <row r="200" s="40" customFormat="1" x14ac:dyDescent="0.3"/>
    <row r="201" s="40" customFormat="1" x14ac:dyDescent="0.3"/>
    <row r="202" s="40" customFormat="1" x14ac:dyDescent="0.3"/>
    <row r="203" s="40" customFormat="1" x14ac:dyDescent="0.3"/>
    <row r="204" s="40" customFormat="1" x14ac:dyDescent="0.3"/>
    <row r="205" s="40" customFormat="1" x14ac:dyDescent="0.3"/>
    <row r="206" s="40" customFormat="1" x14ac:dyDescent="0.3"/>
    <row r="207" s="40" customFormat="1" x14ac:dyDescent="0.3"/>
    <row r="208" s="40" customFormat="1" x14ac:dyDescent="0.3"/>
    <row r="209" s="40" customFormat="1" x14ac:dyDescent="0.3"/>
    <row r="210" s="40" customFormat="1" x14ac:dyDescent="0.3"/>
    <row r="211" s="40" customFormat="1" x14ac:dyDescent="0.3"/>
    <row r="212" s="40" customFormat="1" x14ac:dyDescent="0.3"/>
    <row r="213" s="40" customFormat="1" x14ac:dyDescent="0.3"/>
  </sheetData>
  <mergeCells count="16">
    <mergeCell ref="B4:E4"/>
    <mergeCell ref="H4:K4"/>
    <mergeCell ref="N4:Q4"/>
    <mergeCell ref="T4:W4"/>
    <mergeCell ref="B5:E5"/>
    <mergeCell ref="H5:K5"/>
    <mergeCell ref="N5:Q5"/>
    <mergeCell ref="T5:W5"/>
    <mergeCell ref="B6:E6"/>
    <mergeCell ref="H6:K6"/>
    <mergeCell ref="N6:Q6"/>
    <mergeCell ref="T6:W6"/>
    <mergeCell ref="B7:E7"/>
    <mergeCell ref="H7:K7"/>
    <mergeCell ref="N7:Q7"/>
    <mergeCell ref="T7:W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D375-30C4-4558-9DD3-AFC00602C06A}">
  <dimension ref="A1:A2"/>
  <sheetViews>
    <sheetView workbookViewId="0"/>
  </sheetViews>
  <sheetFormatPr defaultRowHeight="14.4" x14ac:dyDescent="0.3"/>
  <cols>
    <col min="1" max="1" width="30.88671875" bestFit="1" customWidth="1"/>
  </cols>
  <sheetData>
    <row r="1" spans="1:1" x14ac:dyDescent="0.3">
      <c r="A1" t="s">
        <v>103</v>
      </c>
    </row>
    <row r="2" spans="1:1" x14ac:dyDescent="0.3">
      <c r="A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BT17"/>
  <sheetViews>
    <sheetView workbookViewId="0">
      <pane xSplit="4" ySplit="10" topLeftCell="K11" activePane="bottomRight" state="frozen"/>
      <selection pane="topRight" activeCell="E1" sqref="E1"/>
      <selection pane="bottomLeft" activeCell="A11" sqref="A11"/>
      <selection pane="bottomRight" activeCell="R30" sqref="R30"/>
    </sheetView>
  </sheetViews>
  <sheetFormatPr defaultRowHeight="14.4" x14ac:dyDescent="0.3"/>
  <cols>
    <col min="1" max="1" width="26.109375" customWidth="1"/>
    <col min="2" max="2" width="14" customWidth="1"/>
    <col min="3" max="3" width="20.6640625" style="1" customWidth="1"/>
    <col min="4" max="4" width="12.88671875" style="1" customWidth="1"/>
    <col min="5" max="6" width="9.6640625" style="1" customWidth="1"/>
    <col min="7" max="7" width="6.44140625" style="1" customWidth="1"/>
    <col min="8" max="9" width="9.6640625" style="1" customWidth="1"/>
    <col min="10" max="10" width="7.44140625" style="1" customWidth="1"/>
    <col min="11" max="12" width="9.6640625" style="1" customWidth="1"/>
    <col min="13" max="13" width="6" style="1" customWidth="1"/>
    <col min="14" max="15" width="9.6640625" style="1" customWidth="1"/>
    <col min="16" max="16" width="5.5546875" style="1" customWidth="1"/>
    <col min="17" max="18" width="9.6640625" style="1" customWidth="1"/>
    <col min="19" max="19" width="6.44140625" style="1" customWidth="1"/>
    <col min="20" max="21" width="9.6640625" style="1" customWidth="1"/>
    <col min="22" max="22" width="11.44140625" style="1" customWidth="1"/>
    <col min="23" max="23" width="8.6640625" style="1" customWidth="1"/>
    <col min="24" max="24" width="9.109375" style="1" customWidth="1"/>
    <col min="25" max="25" width="8.44140625" style="1" customWidth="1"/>
    <col min="26" max="26" width="8.6640625" style="1" customWidth="1"/>
    <col min="27" max="27" width="9.109375" style="1"/>
    <col min="28" max="28" width="10.109375" style="1" customWidth="1"/>
    <col min="29" max="30" width="9.109375" style="1"/>
    <col min="31" max="31" width="11" style="1" customWidth="1"/>
    <col min="32" max="34" width="9.109375" style="1"/>
    <col min="38" max="38" width="12.109375" customWidth="1"/>
    <col min="57" max="57" width="12.44140625" customWidth="1"/>
    <col min="72" max="72" width="10.5546875" customWidth="1"/>
  </cols>
  <sheetData>
    <row r="8" spans="1:72" x14ac:dyDescent="0.3">
      <c r="N8" s="1" t="s">
        <v>8</v>
      </c>
      <c r="Q8" s="1" t="s">
        <v>9</v>
      </c>
      <c r="T8" s="1" t="s">
        <v>10</v>
      </c>
      <c r="W8" s="1" t="s">
        <v>11</v>
      </c>
      <c r="Z8" s="1" t="s">
        <v>12</v>
      </c>
      <c r="AC8" s="1" t="s">
        <v>58</v>
      </c>
      <c r="AF8" s="1" t="s">
        <v>59</v>
      </c>
      <c r="AI8" t="s">
        <v>8</v>
      </c>
      <c r="AP8" t="s">
        <v>10</v>
      </c>
      <c r="AS8" t="s">
        <v>11</v>
      </c>
      <c r="AV8" t="s">
        <v>12</v>
      </c>
      <c r="AY8" t="s">
        <v>58</v>
      </c>
      <c r="BB8" t="s">
        <v>59</v>
      </c>
      <c r="BL8" t="s">
        <v>10</v>
      </c>
      <c r="BO8" t="s">
        <v>11</v>
      </c>
      <c r="BR8" t="s">
        <v>12</v>
      </c>
    </row>
    <row r="10" spans="1:72" s="4" customFormat="1" ht="15.6" x14ac:dyDescent="0.3">
      <c r="A10" s="18" t="s">
        <v>29</v>
      </c>
      <c r="B10" s="18" t="s">
        <v>28</v>
      </c>
      <c r="C10" s="19" t="s">
        <v>34</v>
      </c>
      <c r="D10" s="19" t="s">
        <v>47</v>
      </c>
      <c r="E10" s="64" t="s">
        <v>6</v>
      </c>
      <c r="F10" s="64"/>
      <c r="G10" s="5"/>
      <c r="H10" s="64" t="s">
        <v>7</v>
      </c>
      <c r="I10" s="64"/>
      <c r="J10" s="5"/>
      <c r="K10" s="64" t="s">
        <v>13</v>
      </c>
      <c r="L10" s="64"/>
      <c r="M10" s="5"/>
      <c r="N10" s="64" t="s">
        <v>14</v>
      </c>
      <c r="O10" s="64"/>
      <c r="P10" s="5"/>
      <c r="Q10" s="64" t="s">
        <v>15</v>
      </c>
      <c r="R10" s="64"/>
      <c r="S10" s="5"/>
      <c r="T10" s="64" t="s">
        <v>16</v>
      </c>
      <c r="U10" s="64"/>
      <c r="V10" s="5"/>
      <c r="W10" s="64" t="s">
        <v>17</v>
      </c>
      <c r="X10" s="64"/>
      <c r="Y10" s="5"/>
      <c r="Z10" s="64" t="s">
        <v>18</v>
      </c>
      <c r="AA10" s="64"/>
      <c r="AB10" s="5"/>
      <c r="AC10" s="64" t="s">
        <v>40</v>
      </c>
      <c r="AD10" s="64"/>
      <c r="AE10" s="5"/>
      <c r="AF10" s="64" t="s">
        <v>41</v>
      </c>
      <c r="AG10" s="64"/>
      <c r="AH10" s="5"/>
      <c r="AI10" s="64" t="s">
        <v>42</v>
      </c>
      <c r="AJ10" s="64"/>
      <c r="AK10" s="5"/>
      <c r="AL10" s="14" t="s">
        <v>57</v>
      </c>
      <c r="AM10" s="64" t="s">
        <v>43</v>
      </c>
      <c r="AN10" s="64"/>
      <c r="AO10" s="5"/>
      <c r="AP10" s="64" t="s">
        <v>44</v>
      </c>
      <c r="AQ10" s="64"/>
      <c r="AR10" s="5"/>
      <c r="AS10" s="64" t="s">
        <v>45</v>
      </c>
      <c r="AT10" s="64"/>
      <c r="AU10" s="5"/>
      <c r="AV10" s="64" t="s">
        <v>46</v>
      </c>
      <c r="AW10" s="64"/>
      <c r="AX10" s="5"/>
      <c r="AY10" s="64" t="s">
        <v>50</v>
      </c>
      <c r="AZ10" s="64"/>
      <c r="BA10" s="5"/>
      <c r="BB10" s="64" t="s">
        <v>51</v>
      </c>
      <c r="BC10" s="64"/>
      <c r="BD10" s="5"/>
      <c r="BE10" s="14" t="s">
        <v>57</v>
      </c>
      <c r="BF10" s="64" t="s">
        <v>52</v>
      </c>
      <c r="BG10" s="64"/>
      <c r="BH10" s="5"/>
      <c r="BI10" s="64" t="s">
        <v>53</v>
      </c>
      <c r="BJ10" s="64"/>
      <c r="BK10" s="5"/>
      <c r="BL10" s="64" t="s">
        <v>55</v>
      </c>
      <c r="BM10" s="64"/>
      <c r="BN10" s="5"/>
      <c r="BO10" s="64" t="s">
        <v>62</v>
      </c>
      <c r="BP10" s="64"/>
      <c r="BQ10" s="5"/>
      <c r="BR10" s="64" t="s">
        <v>54</v>
      </c>
      <c r="BS10" s="64"/>
      <c r="BT10" s="5"/>
    </row>
    <row r="11" spans="1:72" x14ac:dyDescent="0.3">
      <c r="A11" s="20" t="s">
        <v>30</v>
      </c>
      <c r="B11" s="16" t="s">
        <v>21</v>
      </c>
      <c r="C11" s="17" t="s">
        <v>1</v>
      </c>
      <c r="D11" s="17" t="s">
        <v>48</v>
      </c>
      <c r="E11" s="7" t="s">
        <v>36</v>
      </c>
      <c r="F11" s="7" t="s">
        <v>35</v>
      </c>
      <c r="G11" s="9">
        <f>SUM(F11-E11)</f>
        <v>79</v>
      </c>
      <c r="H11" s="8">
        <v>83361</v>
      </c>
      <c r="I11" s="6">
        <v>83487</v>
      </c>
      <c r="J11" s="11">
        <f>SUM(I11-H11)</f>
        <v>126</v>
      </c>
      <c r="K11" s="6" t="s">
        <v>38</v>
      </c>
      <c r="L11" s="6" t="s">
        <v>37</v>
      </c>
      <c r="M11" s="11">
        <f>SUM(L11-K11)</f>
        <v>24</v>
      </c>
      <c r="N11" s="6" t="s">
        <v>37</v>
      </c>
      <c r="O11" s="6" t="s">
        <v>39</v>
      </c>
      <c r="P11" s="11">
        <f>SUM(O11-N11)</f>
        <v>85</v>
      </c>
      <c r="Q11" s="12">
        <v>83596</v>
      </c>
      <c r="R11" s="12">
        <v>83677</v>
      </c>
      <c r="S11" s="11">
        <f>SUM(R11-Q11)</f>
        <v>81</v>
      </c>
      <c r="T11" s="12">
        <v>83677</v>
      </c>
      <c r="U11" s="12">
        <v>83756</v>
      </c>
      <c r="V11" s="11">
        <f>SUM(U11-T11)</f>
        <v>79</v>
      </c>
      <c r="W11" s="12"/>
      <c r="X11" s="12"/>
      <c r="Y11" s="11">
        <f>X11-W11</f>
        <v>0</v>
      </c>
      <c r="Z11" s="13">
        <v>83756</v>
      </c>
      <c r="AA11" s="13">
        <v>83800</v>
      </c>
      <c r="AB11" s="11">
        <f>SUM(AA11-Z11)</f>
        <v>44</v>
      </c>
      <c r="AC11" s="13">
        <v>83762</v>
      </c>
      <c r="AD11" s="13">
        <v>83804</v>
      </c>
      <c r="AE11" s="11">
        <f>AD11-AC11</f>
        <v>42</v>
      </c>
      <c r="AF11" s="13">
        <v>83804</v>
      </c>
      <c r="AG11" s="13">
        <v>83954</v>
      </c>
      <c r="AH11" s="11">
        <f>AG11-AF11</f>
        <v>150</v>
      </c>
      <c r="AI11" s="13">
        <v>83954</v>
      </c>
      <c r="AJ11" s="13">
        <v>84179</v>
      </c>
      <c r="AK11" s="11">
        <f>AJ11-AI11</f>
        <v>225</v>
      </c>
      <c r="AL11" s="21">
        <f>V11+Y11+AB11+AE11+AH11+AK11</f>
        <v>540</v>
      </c>
      <c r="AM11" s="13"/>
      <c r="AN11" s="13"/>
      <c r="AO11" s="11">
        <f>AN11-AM11</f>
        <v>0</v>
      </c>
      <c r="AP11" s="13"/>
      <c r="AQ11" s="13"/>
      <c r="AR11" s="11">
        <f>AQ11-AP11</f>
        <v>0</v>
      </c>
      <c r="AS11" s="13"/>
      <c r="AT11" s="13"/>
      <c r="AU11" s="11">
        <f>AT11-AS11</f>
        <v>0</v>
      </c>
      <c r="AV11" s="13">
        <v>84179</v>
      </c>
      <c r="AW11" s="13">
        <v>84218</v>
      </c>
      <c r="AX11" s="11">
        <f>AW11-AV11</f>
        <v>39</v>
      </c>
      <c r="AY11" s="13">
        <v>84218</v>
      </c>
      <c r="AZ11" s="13">
        <v>84286</v>
      </c>
      <c r="BA11" s="11">
        <f>AZ11-AY11</f>
        <v>68</v>
      </c>
      <c r="BB11" s="13"/>
      <c r="BC11" s="13"/>
      <c r="BD11" s="11">
        <f>BC11-BB11</f>
        <v>0</v>
      </c>
      <c r="BE11" s="15">
        <f>AO11+AR11+AU11+AX11+BA11+BD11</f>
        <v>107</v>
      </c>
      <c r="BF11" s="13">
        <v>84286</v>
      </c>
      <c r="BG11" s="13">
        <v>84375</v>
      </c>
      <c r="BH11" s="11">
        <f>BG11-BF11</f>
        <v>89</v>
      </c>
      <c r="BI11" s="13">
        <v>84375</v>
      </c>
      <c r="BJ11" s="13">
        <v>84446</v>
      </c>
      <c r="BK11" s="11">
        <f>BJ11-BI11</f>
        <v>71</v>
      </c>
      <c r="BL11" s="13">
        <v>84446</v>
      </c>
      <c r="BM11" s="13">
        <v>84529</v>
      </c>
      <c r="BN11" s="11">
        <f>BM11-BL11</f>
        <v>83</v>
      </c>
      <c r="BO11" s="13">
        <v>84529</v>
      </c>
      <c r="BP11" s="13">
        <v>84599</v>
      </c>
      <c r="BQ11" s="11">
        <f>BP11-BO11</f>
        <v>70</v>
      </c>
      <c r="BR11" s="13">
        <v>84599</v>
      </c>
      <c r="BS11" s="13"/>
      <c r="BT11" s="11">
        <f>BS11-BR11</f>
        <v>-84599</v>
      </c>
    </row>
    <row r="12" spans="1:72" x14ac:dyDescent="0.3">
      <c r="A12" s="20"/>
      <c r="B12" s="16"/>
      <c r="C12" s="17"/>
      <c r="D12" s="17"/>
      <c r="E12" s="2"/>
      <c r="F12" s="2"/>
      <c r="G12" s="10"/>
      <c r="H12" s="2"/>
      <c r="I12" s="2"/>
      <c r="J12" s="10"/>
      <c r="K12" s="2"/>
      <c r="L12" s="2"/>
      <c r="M12" s="10"/>
      <c r="N12" s="2"/>
      <c r="O12" s="2"/>
      <c r="P12" s="10"/>
      <c r="Q12" s="2"/>
      <c r="R12" s="2"/>
      <c r="S12" s="11">
        <f t="shared" ref="S12:S17" si="0">SUM(R12-Q12)</f>
        <v>0</v>
      </c>
      <c r="T12" s="2"/>
      <c r="U12" s="2"/>
      <c r="V12" s="11">
        <f t="shared" ref="V12:V17" si="1">SUM(U12-T12)</f>
        <v>0</v>
      </c>
      <c r="W12" s="2"/>
      <c r="X12" s="2"/>
      <c r="Y12" s="11">
        <f>X12-W12</f>
        <v>0</v>
      </c>
      <c r="Z12" s="13"/>
      <c r="AA12" s="13"/>
      <c r="AB12" s="11">
        <f t="shared" ref="AB12:AB17" si="2">SUM(AA12-Z12)</f>
        <v>0</v>
      </c>
      <c r="AC12" s="13"/>
      <c r="AD12" s="13"/>
      <c r="AE12" s="11">
        <f t="shared" ref="AE12:AE17" si="3">AD12-AC12</f>
        <v>0</v>
      </c>
      <c r="AF12" s="13"/>
      <c r="AG12" s="13"/>
      <c r="AH12" s="11">
        <f t="shared" ref="AH12:AH17" si="4">AG12-AF12</f>
        <v>0</v>
      </c>
      <c r="AI12" s="13"/>
      <c r="AJ12" s="13"/>
      <c r="AK12" s="11">
        <f t="shared" ref="AK12:AK17" si="5">AJ12-AI12</f>
        <v>0</v>
      </c>
      <c r="AL12" s="21">
        <f>V12+Y12+AB12+AE12+AH12+AK12</f>
        <v>0</v>
      </c>
      <c r="AM12" s="13"/>
      <c r="AN12" s="13"/>
      <c r="AO12" s="11">
        <f t="shared" ref="AO12:AO17" si="6">AN12-AM12</f>
        <v>0</v>
      </c>
      <c r="AP12" s="13"/>
      <c r="AQ12" s="13"/>
      <c r="AR12" s="11">
        <f t="shared" ref="AR12:AR17" si="7">AQ12-AP12</f>
        <v>0</v>
      </c>
      <c r="AS12" s="13"/>
      <c r="AT12" s="13"/>
      <c r="AU12" s="11">
        <f t="shared" ref="AU12:AU17" si="8">AT12-AS12</f>
        <v>0</v>
      </c>
      <c r="AV12" s="13"/>
      <c r="AW12" s="13"/>
      <c r="AX12" s="11">
        <f t="shared" ref="AX12:AX17" si="9">AW12-AV12</f>
        <v>0</v>
      </c>
      <c r="AY12" s="13"/>
      <c r="AZ12" s="13"/>
      <c r="BA12" s="11">
        <f t="shared" ref="BA12:BA17" si="10">AZ12-AY12</f>
        <v>0</v>
      </c>
      <c r="BB12" s="13"/>
      <c r="BC12" s="13"/>
      <c r="BD12" s="11">
        <f t="shared" ref="BD12:BD17" si="11">BC12-BB12</f>
        <v>0</v>
      </c>
      <c r="BE12" s="15">
        <f t="shared" ref="BE12:BE17" si="12">AO12+AR12+AU12+AX12+BA12+BD12</f>
        <v>0</v>
      </c>
      <c r="BF12" s="13"/>
      <c r="BG12" s="13"/>
      <c r="BH12" s="11">
        <f t="shared" ref="BH12:BH17" si="13">BG12-BF12</f>
        <v>0</v>
      </c>
      <c r="BI12" s="13"/>
      <c r="BJ12" s="13"/>
      <c r="BK12" s="11">
        <f t="shared" ref="BK12:BK17" si="14">BJ12-BI12</f>
        <v>0</v>
      </c>
      <c r="BL12" s="13"/>
      <c r="BM12" s="13"/>
      <c r="BN12" s="11">
        <f t="shared" ref="BN12:BN17" si="15">BM12-BL12</f>
        <v>0</v>
      </c>
      <c r="BO12" s="13"/>
      <c r="BP12" s="13"/>
      <c r="BQ12" s="11">
        <f t="shared" ref="BQ12:BQ17" si="16">BP12-BO12</f>
        <v>0</v>
      </c>
      <c r="BR12" s="13"/>
      <c r="BS12" s="13"/>
      <c r="BT12" s="11">
        <f t="shared" ref="BT12:BT17" si="17">BS12-BR12</f>
        <v>0</v>
      </c>
    </row>
    <row r="13" spans="1:72" x14ac:dyDescent="0.3">
      <c r="A13" s="20" t="s">
        <v>31</v>
      </c>
      <c r="B13" s="16" t="s">
        <v>20</v>
      </c>
      <c r="C13" s="17" t="s">
        <v>19</v>
      </c>
      <c r="D13" s="17" t="s">
        <v>48</v>
      </c>
      <c r="E13" s="2"/>
      <c r="F13" s="2"/>
      <c r="G13" s="10"/>
      <c r="H13" s="2"/>
      <c r="I13" s="2"/>
      <c r="J13" s="10"/>
      <c r="K13" s="2"/>
      <c r="L13" s="2"/>
      <c r="M13" s="10"/>
      <c r="N13" s="2" t="s">
        <v>5</v>
      </c>
      <c r="O13" s="2"/>
      <c r="P13" s="10"/>
      <c r="Q13" s="2" t="s">
        <v>4</v>
      </c>
      <c r="R13" s="2" t="s">
        <v>3</v>
      </c>
      <c r="S13" s="11">
        <f t="shared" si="0"/>
        <v>113</v>
      </c>
      <c r="T13" s="2" t="s">
        <v>3</v>
      </c>
      <c r="U13" s="2" t="s">
        <v>2</v>
      </c>
      <c r="V13" s="11">
        <f t="shared" si="1"/>
        <v>190</v>
      </c>
      <c r="W13" s="2" t="s">
        <v>2</v>
      </c>
      <c r="X13" s="2" t="s">
        <v>56</v>
      </c>
      <c r="Y13" s="11">
        <f t="shared" ref="Y13:Y17" si="18">X13-W13</f>
        <v>138</v>
      </c>
      <c r="Z13" s="13">
        <v>112481</v>
      </c>
      <c r="AA13" s="13">
        <v>112564</v>
      </c>
      <c r="AB13" s="11">
        <f t="shared" si="2"/>
        <v>83</v>
      </c>
      <c r="AC13" s="13">
        <v>112564</v>
      </c>
      <c r="AD13" s="13">
        <v>112662</v>
      </c>
      <c r="AE13" s="11">
        <f t="shared" si="3"/>
        <v>98</v>
      </c>
      <c r="AF13" s="13"/>
      <c r="AG13" s="13"/>
      <c r="AH13" s="11">
        <f t="shared" si="4"/>
        <v>0</v>
      </c>
      <c r="AI13" s="13">
        <v>112662</v>
      </c>
      <c r="AJ13" s="13">
        <v>112779</v>
      </c>
      <c r="AK13" s="11">
        <f t="shared" si="5"/>
        <v>117</v>
      </c>
      <c r="AL13" s="21">
        <f>V13+Y13+AB13+AE13+AH13+AK13</f>
        <v>626</v>
      </c>
      <c r="AM13" s="13"/>
      <c r="AN13" s="13"/>
      <c r="AO13" s="11">
        <f t="shared" si="6"/>
        <v>0</v>
      </c>
      <c r="AP13" s="13"/>
      <c r="AQ13" s="13"/>
      <c r="AR13" s="11">
        <f t="shared" si="7"/>
        <v>0</v>
      </c>
      <c r="AS13" s="13"/>
      <c r="AT13" s="13"/>
      <c r="AU13" s="11">
        <f t="shared" si="8"/>
        <v>0</v>
      </c>
      <c r="AV13" s="13">
        <v>113192</v>
      </c>
      <c r="AW13" s="13">
        <v>113374</v>
      </c>
      <c r="AX13" s="11">
        <f t="shared" si="9"/>
        <v>182</v>
      </c>
      <c r="AY13" s="13">
        <v>113374</v>
      </c>
      <c r="AZ13" s="13">
        <v>113468</v>
      </c>
      <c r="BA13" s="11">
        <f t="shared" si="10"/>
        <v>94</v>
      </c>
      <c r="BB13" s="13"/>
      <c r="BC13" s="13"/>
      <c r="BD13" s="11">
        <f t="shared" si="11"/>
        <v>0</v>
      </c>
      <c r="BE13" s="15">
        <f t="shared" si="12"/>
        <v>276</v>
      </c>
      <c r="BF13" s="13">
        <v>113468</v>
      </c>
      <c r="BG13" s="13">
        <v>113588</v>
      </c>
      <c r="BH13" s="11">
        <f t="shared" si="13"/>
        <v>120</v>
      </c>
      <c r="BI13" s="13"/>
      <c r="BJ13" s="13"/>
      <c r="BK13" s="11">
        <f t="shared" si="14"/>
        <v>0</v>
      </c>
      <c r="BL13" s="13">
        <v>113666</v>
      </c>
      <c r="BM13" s="13">
        <v>113761</v>
      </c>
      <c r="BN13" s="11">
        <f t="shared" si="15"/>
        <v>95</v>
      </c>
      <c r="BO13" s="13">
        <v>113761</v>
      </c>
      <c r="BP13" s="13">
        <v>113862</v>
      </c>
      <c r="BQ13" s="11">
        <f t="shared" si="16"/>
        <v>101</v>
      </c>
      <c r="BR13" s="13">
        <v>113862</v>
      </c>
      <c r="BS13" s="13"/>
      <c r="BT13" s="11">
        <f t="shared" si="17"/>
        <v>-113862</v>
      </c>
    </row>
    <row r="14" spans="1:72" x14ac:dyDescent="0.3">
      <c r="A14" s="20"/>
      <c r="B14" s="16"/>
      <c r="C14" s="17"/>
      <c r="D14" s="17"/>
      <c r="E14" s="2"/>
      <c r="F14" s="2"/>
      <c r="G14" s="10"/>
      <c r="H14" s="2"/>
      <c r="I14" s="2"/>
      <c r="J14" s="10"/>
      <c r="K14" s="2"/>
      <c r="L14" s="2"/>
      <c r="M14" s="10"/>
      <c r="N14" s="2"/>
      <c r="O14" s="2"/>
      <c r="P14" s="10"/>
      <c r="Q14" s="2"/>
      <c r="R14" s="2"/>
      <c r="S14" s="11">
        <f t="shared" si="0"/>
        <v>0</v>
      </c>
      <c r="T14" s="2"/>
      <c r="U14" s="2"/>
      <c r="V14" s="11">
        <f t="shared" si="1"/>
        <v>0</v>
      </c>
      <c r="W14" s="2"/>
      <c r="X14" s="2"/>
      <c r="Y14" s="11">
        <f t="shared" si="18"/>
        <v>0</v>
      </c>
      <c r="Z14" s="13"/>
      <c r="AA14" s="13"/>
      <c r="AB14" s="11">
        <f t="shared" si="2"/>
        <v>0</v>
      </c>
      <c r="AC14" s="13"/>
      <c r="AD14" s="13"/>
      <c r="AE14" s="11">
        <f t="shared" si="3"/>
        <v>0</v>
      </c>
      <c r="AF14" s="13"/>
      <c r="AG14" s="13"/>
      <c r="AH14" s="11">
        <f t="shared" si="4"/>
        <v>0</v>
      </c>
      <c r="AI14" s="13"/>
      <c r="AJ14" s="13"/>
      <c r="AK14" s="11">
        <f t="shared" si="5"/>
        <v>0</v>
      </c>
      <c r="AL14" s="21">
        <f t="shared" ref="AL14:AL16" si="19">V14+Y14+AB14+AE14+AH14+AK14</f>
        <v>0</v>
      </c>
      <c r="AM14" s="13"/>
      <c r="AN14" s="13"/>
      <c r="AO14" s="11">
        <f t="shared" si="6"/>
        <v>0</v>
      </c>
      <c r="AP14" s="13"/>
      <c r="AQ14" s="13"/>
      <c r="AR14" s="11">
        <f t="shared" si="7"/>
        <v>0</v>
      </c>
      <c r="AS14" s="13"/>
      <c r="AT14" s="13"/>
      <c r="AU14" s="11">
        <f t="shared" si="8"/>
        <v>0</v>
      </c>
      <c r="AV14" s="13"/>
      <c r="AW14" s="13"/>
      <c r="AX14" s="11">
        <f t="shared" si="9"/>
        <v>0</v>
      </c>
      <c r="AY14" s="13"/>
      <c r="AZ14" s="13"/>
      <c r="BA14" s="11">
        <f t="shared" si="10"/>
        <v>0</v>
      </c>
      <c r="BB14" s="13"/>
      <c r="BC14" s="13"/>
      <c r="BD14" s="11">
        <f t="shared" si="11"/>
        <v>0</v>
      </c>
      <c r="BE14" s="15">
        <f t="shared" si="12"/>
        <v>0</v>
      </c>
      <c r="BF14" s="13"/>
      <c r="BG14" s="13"/>
      <c r="BH14" s="11">
        <f t="shared" si="13"/>
        <v>0</v>
      </c>
      <c r="BI14" s="13"/>
      <c r="BJ14" s="13"/>
      <c r="BK14" s="11">
        <f t="shared" si="14"/>
        <v>0</v>
      </c>
      <c r="BL14" s="13"/>
      <c r="BM14" s="13"/>
      <c r="BN14" s="11">
        <f t="shared" si="15"/>
        <v>0</v>
      </c>
      <c r="BO14" s="13"/>
      <c r="BP14" s="13"/>
      <c r="BQ14" s="11">
        <f t="shared" si="16"/>
        <v>0</v>
      </c>
      <c r="BR14" s="13"/>
      <c r="BS14" s="13"/>
      <c r="BT14" s="11">
        <f t="shared" si="17"/>
        <v>0</v>
      </c>
    </row>
    <row r="15" spans="1:72" x14ac:dyDescent="0.3">
      <c r="A15" s="20" t="s">
        <v>32</v>
      </c>
      <c r="B15" s="16" t="s">
        <v>61</v>
      </c>
      <c r="C15" s="17" t="s">
        <v>22</v>
      </c>
      <c r="D15" s="17" t="s">
        <v>48</v>
      </c>
      <c r="E15" s="2"/>
      <c r="F15" s="2"/>
      <c r="G15" s="10"/>
      <c r="H15" s="2"/>
      <c r="I15" s="2"/>
      <c r="J15" s="10"/>
      <c r="K15" s="2"/>
      <c r="L15" s="2"/>
      <c r="M15" s="10"/>
      <c r="N15" s="2"/>
      <c r="O15" s="2"/>
      <c r="P15" s="10"/>
      <c r="Q15" s="2"/>
      <c r="R15" s="2"/>
      <c r="S15" s="11">
        <f t="shared" si="0"/>
        <v>0</v>
      </c>
      <c r="T15" s="2"/>
      <c r="U15" s="2"/>
      <c r="V15" s="11">
        <f t="shared" si="1"/>
        <v>0</v>
      </c>
      <c r="W15" s="2"/>
      <c r="X15" s="2"/>
      <c r="Y15" s="11">
        <f t="shared" si="18"/>
        <v>0</v>
      </c>
      <c r="Z15" s="13" t="s">
        <v>23</v>
      </c>
      <c r="AA15" s="13">
        <v>21383</v>
      </c>
      <c r="AB15" s="11">
        <f t="shared" si="2"/>
        <v>33</v>
      </c>
      <c r="AC15" s="13">
        <v>21383</v>
      </c>
      <c r="AD15" s="13">
        <v>21383</v>
      </c>
      <c r="AE15" s="11">
        <f t="shared" si="3"/>
        <v>0</v>
      </c>
      <c r="AF15" s="13">
        <v>21383</v>
      </c>
      <c r="AG15" s="13">
        <v>21403</v>
      </c>
      <c r="AH15" s="11">
        <f t="shared" si="4"/>
        <v>20</v>
      </c>
      <c r="AI15" s="13">
        <v>21403</v>
      </c>
      <c r="AJ15" s="13">
        <v>21418</v>
      </c>
      <c r="AK15" s="11">
        <f t="shared" si="5"/>
        <v>15</v>
      </c>
      <c r="AL15" s="21">
        <f t="shared" si="19"/>
        <v>68</v>
      </c>
      <c r="AM15" s="13">
        <v>21418</v>
      </c>
      <c r="AN15" s="13">
        <v>21418</v>
      </c>
      <c r="AO15" s="11">
        <f t="shared" si="6"/>
        <v>0</v>
      </c>
      <c r="AP15" s="13">
        <v>21418</v>
      </c>
      <c r="AQ15" s="13">
        <v>21893</v>
      </c>
      <c r="AR15" s="11">
        <f t="shared" si="7"/>
        <v>475</v>
      </c>
      <c r="AS15" s="13">
        <v>21893</v>
      </c>
      <c r="AT15" s="13">
        <v>21914</v>
      </c>
      <c r="AU15" s="11">
        <f t="shared" si="8"/>
        <v>21</v>
      </c>
      <c r="AV15" s="13">
        <v>21914</v>
      </c>
      <c r="AW15" s="13">
        <v>21914</v>
      </c>
      <c r="AX15" s="11">
        <f t="shared" si="9"/>
        <v>0</v>
      </c>
      <c r="AY15" s="13">
        <v>21916</v>
      </c>
      <c r="AZ15" s="13">
        <v>22034</v>
      </c>
      <c r="BA15" s="11">
        <f t="shared" si="10"/>
        <v>118</v>
      </c>
      <c r="BB15" s="13"/>
      <c r="BC15" s="13"/>
      <c r="BD15" s="11">
        <f t="shared" si="11"/>
        <v>0</v>
      </c>
      <c r="BE15" s="15">
        <f t="shared" si="12"/>
        <v>614</v>
      </c>
      <c r="BF15" s="13">
        <v>22034</v>
      </c>
      <c r="BG15" s="13">
        <v>22108</v>
      </c>
      <c r="BH15" s="11">
        <f t="shared" si="13"/>
        <v>74</v>
      </c>
      <c r="BI15" s="13">
        <v>22108</v>
      </c>
      <c r="BJ15" s="13">
        <v>22118</v>
      </c>
      <c r="BK15" s="11">
        <f t="shared" si="14"/>
        <v>10</v>
      </c>
      <c r="BL15" s="13">
        <v>22118</v>
      </c>
      <c r="BM15" s="13">
        <v>22133</v>
      </c>
      <c r="BN15" s="11">
        <f t="shared" si="15"/>
        <v>15</v>
      </c>
      <c r="BO15" s="13">
        <v>22133</v>
      </c>
      <c r="BP15" s="13">
        <v>22163</v>
      </c>
      <c r="BQ15" s="11">
        <f t="shared" si="16"/>
        <v>30</v>
      </c>
      <c r="BR15" s="13">
        <v>22163</v>
      </c>
      <c r="BS15" s="13"/>
      <c r="BT15" s="11">
        <f t="shared" si="17"/>
        <v>-22163</v>
      </c>
    </row>
    <row r="16" spans="1:72" x14ac:dyDescent="0.3">
      <c r="A16" s="20"/>
      <c r="B16" s="16"/>
      <c r="C16" s="17"/>
      <c r="D16" s="17"/>
      <c r="E16" s="2"/>
      <c r="F16" s="2"/>
      <c r="G16" s="10"/>
      <c r="H16" s="2"/>
      <c r="I16" s="2"/>
      <c r="J16" s="10"/>
      <c r="K16" s="2"/>
      <c r="L16" s="2"/>
      <c r="M16" s="10"/>
      <c r="N16" s="2"/>
      <c r="O16" s="2"/>
      <c r="P16" s="10"/>
      <c r="Q16" s="2"/>
      <c r="R16" s="2"/>
      <c r="S16" s="11">
        <f t="shared" si="0"/>
        <v>0</v>
      </c>
      <c r="T16" s="2"/>
      <c r="U16" s="2"/>
      <c r="V16" s="11">
        <f t="shared" si="1"/>
        <v>0</v>
      </c>
      <c r="W16" s="2"/>
      <c r="X16" s="2"/>
      <c r="Y16" s="11">
        <f t="shared" si="18"/>
        <v>0</v>
      </c>
      <c r="Z16" s="13"/>
      <c r="AA16" s="13"/>
      <c r="AB16" s="11">
        <f t="shared" si="2"/>
        <v>0</v>
      </c>
      <c r="AC16" s="13"/>
      <c r="AD16" s="13"/>
      <c r="AE16" s="11">
        <f t="shared" si="3"/>
        <v>0</v>
      </c>
      <c r="AF16" s="13"/>
      <c r="AG16" s="13"/>
      <c r="AH16" s="11">
        <f t="shared" si="4"/>
        <v>0</v>
      </c>
      <c r="AI16" s="13"/>
      <c r="AJ16" s="13"/>
      <c r="AK16" s="11">
        <f t="shared" si="5"/>
        <v>0</v>
      </c>
      <c r="AL16" s="21">
        <f t="shared" si="19"/>
        <v>0</v>
      </c>
      <c r="AM16" s="13"/>
      <c r="AN16" s="13"/>
      <c r="AO16" s="11">
        <f t="shared" si="6"/>
        <v>0</v>
      </c>
      <c r="AP16" s="13"/>
      <c r="AQ16" s="13"/>
      <c r="AR16" s="11">
        <f t="shared" si="7"/>
        <v>0</v>
      </c>
      <c r="AS16" s="13"/>
      <c r="AT16" s="13"/>
      <c r="AU16" s="11">
        <f t="shared" si="8"/>
        <v>0</v>
      </c>
      <c r="AV16" s="13"/>
      <c r="AW16" s="13"/>
      <c r="AX16" s="11">
        <f t="shared" si="9"/>
        <v>0</v>
      </c>
      <c r="AY16" s="13"/>
      <c r="AZ16" s="13"/>
      <c r="BA16" s="11">
        <f t="shared" si="10"/>
        <v>0</v>
      </c>
      <c r="BB16" s="13"/>
      <c r="BC16" s="13"/>
      <c r="BD16" s="11">
        <f t="shared" si="11"/>
        <v>0</v>
      </c>
      <c r="BE16" s="15">
        <f t="shared" si="12"/>
        <v>0</v>
      </c>
      <c r="BF16" s="13"/>
      <c r="BG16" s="13"/>
      <c r="BH16" s="11">
        <f t="shared" si="13"/>
        <v>0</v>
      </c>
      <c r="BI16" s="13"/>
      <c r="BJ16" s="13"/>
      <c r="BK16" s="11">
        <f t="shared" si="14"/>
        <v>0</v>
      </c>
      <c r="BL16" s="13"/>
      <c r="BM16" s="13"/>
      <c r="BN16" s="11">
        <f t="shared" si="15"/>
        <v>0</v>
      </c>
      <c r="BO16" s="13"/>
      <c r="BP16" s="13"/>
      <c r="BQ16" s="11">
        <f t="shared" si="16"/>
        <v>0</v>
      </c>
      <c r="BR16" s="13"/>
      <c r="BS16" s="13"/>
      <c r="BT16" s="11">
        <f t="shared" si="17"/>
        <v>0</v>
      </c>
    </row>
    <row r="17" spans="1:72" x14ac:dyDescent="0.3">
      <c r="A17" s="20" t="s">
        <v>33</v>
      </c>
      <c r="B17" s="16" t="s">
        <v>60</v>
      </c>
      <c r="C17" s="17" t="s">
        <v>0</v>
      </c>
      <c r="D17" s="17" t="s">
        <v>49</v>
      </c>
      <c r="E17" s="2" t="s">
        <v>26</v>
      </c>
      <c r="F17" s="2"/>
      <c r="G17" s="10"/>
      <c r="H17" s="2"/>
      <c r="I17" s="2"/>
      <c r="J17" s="10"/>
      <c r="K17" s="2" t="s">
        <v>27</v>
      </c>
      <c r="L17" s="2"/>
      <c r="M17" s="10"/>
      <c r="N17" s="2"/>
      <c r="O17" s="2"/>
      <c r="P17" s="10"/>
      <c r="Q17" s="2" t="s">
        <v>25</v>
      </c>
      <c r="R17" s="2" t="s">
        <v>24</v>
      </c>
      <c r="S17" s="11">
        <f t="shared" si="0"/>
        <v>36</v>
      </c>
      <c r="T17" s="3" t="s">
        <v>24</v>
      </c>
      <c r="U17" s="2" t="s">
        <v>24</v>
      </c>
      <c r="V17" s="11">
        <f t="shared" si="1"/>
        <v>0</v>
      </c>
      <c r="W17" s="2" t="s">
        <v>24</v>
      </c>
      <c r="X17" s="2" t="s">
        <v>24</v>
      </c>
      <c r="Y17" s="11">
        <f t="shared" si="18"/>
        <v>0</v>
      </c>
      <c r="Z17" s="13">
        <v>65313</v>
      </c>
      <c r="AA17" s="13">
        <v>65373</v>
      </c>
      <c r="AB17" s="11">
        <f t="shared" si="2"/>
        <v>60</v>
      </c>
      <c r="AC17" s="13">
        <v>65373</v>
      </c>
      <c r="AD17" s="13">
        <v>65426</v>
      </c>
      <c r="AE17" s="11">
        <f t="shared" si="3"/>
        <v>53</v>
      </c>
      <c r="AF17" s="13"/>
      <c r="AG17" s="13"/>
      <c r="AH17" s="11">
        <f t="shared" si="4"/>
        <v>0</v>
      </c>
      <c r="AI17" s="13">
        <v>65489</v>
      </c>
      <c r="AJ17" s="13">
        <v>65564</v>
      </c>
      <c r="AK17" s="11">
        <f t="shared" si="5"/>
        <v>75</v>
      </c>
      <c r="AL17" s="21">
        <f>V17+Y17+AB17+AE17+AH17+AK17</f>
        <v>188</v>
      </c>
      <c r="AM17" s="13">
        <v>65564</v>
      </c>
      <c r="AN17" s="13">
        <v>65621</v>
      </c>
      <c r="AO17" s="11">
        <f t="shared" si="6"/>
        <v>57</v>
      </c>
      <c r="AP17" s="13"/>
      <c r="AQ17" s="13"/>
      <c r="AR17" s="11">
        <f t="shared" si="7"/>
        <v>0</v>
      </c>
      <c r="AS17" s="13">
        <v>65621</v>
      </c>
      <c r="AT17" s="13">
        <v>65702</v>
      </c>
      <c r="AU17" s="11">
        <f t="shared" si="8"/>
        <v>81</v>
      </c>
      <c r="AV17" s="13">
        <v>65702</v>
      </c>
      <c r="AW17" s="13">
        <v>65735</v>
      </c>
      <c r="AX17" s="11">
        <f t="shared" si="9"/>
        <v>33</v>
      </c>
      <c r="AY17" s="13">
        <v>65735</v>
      </c>
      <c r="AZ17" s="13">
        <v>65808</v>
      </c>
      <c r="BA17" s="11">
        <f t="shared" si="10"/>
        <v>73</v>
      </c>
      <c r="BB17" s="13">
        <v>65808</v>
      </c>
      <c r="BC17" s="13">
        <v>65856</v>
      </c>
      <c r="BD17" s="11">
        <f t="shared" si="11"/>
        <v>48</v>
      </c>
      <c r="BE17" s="15">
        <f t="shared" si="12"/>
        <v>292</v>
      </c>
      <c r="BF17" s="13">
        <v>65856</v>
      </c>
      <c r="BG17" s="13">
        <v>65867</v>
      </c>
      <c r="BH17" s="11">
        <f t="shared" si="13"/>
        <v>11</v>
      </c>
      <c r="BI17" s="13">
        <v>65867</v>
      </c>
      <c r="BJ17" s="13">
        <v>65926</v>
      </c>
      <c r="BK17" s="11">
        <f t="shared" si="14"/>
        <v>59</v>
      </c>
      <c r="BL17" s="13"/>
      <c r="BM17" s="13"/>
      <c r="BN17" s="11">
        <f t="shared" si="15"/>
        <v>0</v>
      </c>
      <c r="BO17" s="13">
        <v>65926</v>
      </c>
      <c r="BP17" s="13">
        <v>65978</v>
      </c>
      <c r="BQ17" s="11">
        <f t="shared" si="16"/>
        <v>52</v>
      </c>
      <c r="BR17" s="13">
        <v>65978</v>
      </c>
      <c r="BS17" s="13"/>
      <c r="BT17" s="11">
        <f t="shared" si="17"/>
        <v>-65978</v>
      </c>
    </row>
  </sheetData>
  <mergeCells count="22">
    <mergeCell ref="BR10:BS10"/>
    <mergeCell ref="BB10:BC10"/>
    <mergeCell ref="BF10:BG10"/>
    <mergeCell ref="BI10:BJ10"/>
    <mergeCell ref="BL10:BM10"/>
    <mergeCell ref="BO10:BP10"/>
    <mergeCell ref="AY10:AZ10"/>
    <mergeCell ref="W10:X10"/>
    <mergeCell ref="Z10:AA10"/>
    <mergeCell ref="AC10:AD10"/>
    <mergeCell ref="AF10:AG10"/>
    <mergeCell ref="AI10:AJ10"/>
    <mergeCell ref="AM10:AN10"/>
    <mergeCell ref="AP10:AQ10"/>
    <mergeCell ref="AS10:AT10"/>
    <mergeCell ref="AV10:AW10"/>
    <mergeCell ref="T10:U10"/>
    <mergeCell ref="E10:F10"/>
    <mergeCell ref="H10:I10"/>
    <mergeCell ref="K10:L10"/>
    <mergeCell ref="N10:O10"/>
    <mergeCell ref="Q10:R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Пробег-Расход топлива</vt:lpstr>
      <vt:lpstr>Плановое ТО</vt:lpstr>
      <vt:lpstr>Внешнее состояние авто</vt:lpstr>
      <vt:lpstr>Соответствие маршрута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2024-10-16T09:15:06Z</dcterms:modified>
</cp:coreProperties>
</file>