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istricts_Total" sheetId="1" r:id="rId4"/>
    <sheet name="Multipliers" sheetId="2" r:id="rId5"/>
    <sheet name="Districts_EV" sheetId="3" r:id="rId6"/>
    <sheet name="Neighborhoods" sheetId="4" r:id="rId7"/>
    <sheet name="Charge_Locations" sheetId="5" r:id="rId8"/>
    <sheet name="Constants" sheetId="6" r:id="rId9"/>
    <sheet name="Figures" sheetId="7" r:id="rId10"/>
    <sheet name="Tables" sheetId="8" r:id="rId11"/>
    <sheet name="Export" sheetId="9" r:id="rId12"/>
  </sheets>
</workbook>
</file>

<file path=xl/sharedStrings.xml><?xml version="1.0" encoding="utf-8"?>
<sst xmlns="http://schemas.openxmlformats.org/spreadsheetml/2006/main" uniqueCount="5737">
  <si>
    <t>Num of Cars</t>
  </si>
  <si>
    <t>District Name</t>
  </si>
  <si>
    <t>Population</t>
  </si>
  <si>
    <t>Population-multiplier</t>
  </si>
  <si>
    <t>Cars-2020 (2022 actually)</t>
  </si>
  <si>
    <t>Cars at P1</t>
  </si>
  <si>
    <t>Cars at P2</t>
  </si>
  <si>
    <t>Cars at P3</t>
  </si>
  <si>
    <t>Cars at P4</t>
  </si>
  <si>
    <t>Cars at P5</t>
  </si>
  <si>
    <t>Cars at P6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</si>
  <si>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</si>
  <si>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</si>
  <si>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</si>
  <si>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</si>
  <si>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</si>
  <si>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</si>
  <si>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</si>
  <si>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</si>
  <si>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</si>
  <si>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</si>
  <si>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</si>
  <si>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</si>
  <si>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</si>
  <si>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</si>
  <si>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</si>
  <si>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</si>
  <si>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</si>
  <si>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</si>
  <si>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</si>
  <si>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</si>
  <si>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</si>
  <si>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</si>
  <si>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</si>
  <si>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</si>
  <si>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</si>
  <si>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</si>
  <si>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</si>
  <si>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</si>
  <si>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</si>
  <si>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</si>
  <si>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</si>
  <si>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</si>
  <si>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</si>
  <si>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</si>
  <si>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</si>
  <si>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</si>
  <si>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</si>
  <si>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</si>
  <si>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</si>
  <si>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Multiplier</t>
  </si>
  <si>
    <t>Multiplier Period-0</t>
  </si>
  <si>
    <t>Multiplier Period-1</t>
  </si>
  <si>
    <t>Multiplier Period-2</t>
  </si>
  <si>
    <t>Multiplier Period-3</t>
  </si>
  <si>
    <t>Multiplier Period-4</t>
  </si>
  <si>
    <t>Multiplier Period-5</t>
  </si>
  <si>
    <t>Multiplier Period-6</t>
  </si>
  <si>
    <t>EV Cars</t>
  </si>
  <si>
    <t>EV at P0</t>
  </si>
  <si>
    <t>EV at P1</t>
  </si>
  <si>
    <t>EV at P2</t>
  </si>
  <si>
    <t>EV at P3</t>
  </si>
  <si>
    <t>EV at P4</t>
  </si>
  <si>
    <t>EV at P5</t>
  </si>
  <si>
    <t>EV at P6</t>
  </si>
  <si>
    <t>With Formulas</t>
  </si>
  <si>
    <t>ID</t>
  </si>
  <si>
    <t>Neighborhood</t>
  </si>
  <si>
    <t>District</t>
  </si>
  <si>
    <t>Area</t>
  </si>
  <si>
    <t>Population Density</t>
  </si>
  <si>
    <t>Latitude</t>
  </si>
  <si>
    <t>Longitude</t>
  </si>
  <si>
    <t>District:</t>
  </si>
  <si>
    <t>Toplam:</t>
  </si>
  <si>
    <t>Anadolu</t>
  </si>
  <si>
    <t>Yunus Emre</t>
  </si>
  <si>
    <t>Boğazköy Atatürk</t>
  </si>
  <si>
    <t>Arnavutköy İslambey</t>
  </si>
  <si>
    <t>Mustafa Kemal Paşa</t>
  </si>
  <si>
    <t>Nenehatun</t>
  </si>
  <si>
    <t>Karlıbayır</t>
  </si>
  <si>
    <t>Arnavutköy Yavuzselim</t>
  </si>
  <si>
    <t>Mavigöl</t>
  </si>
  <si>
    <t>Taşoluk</t>
  </si>
  <si>
    <t>Hicret</t>
  </si>
  <si>
    <t>Taşoluk Mehmet Akif Ersoy</t>
  </si>
  <si>
    <t>Arnavutköy Merkez</t>
  </si>
  <si>
    <t>Durusu Zafer</t>
  </si>
  <si>
    <t>Hadımköy</t>
  </si>
  <si>
    <t>Taşoluk M. Fevzi Çakmak</t>
  </si>
  <si>
    <t>Taşoluk Adnan Menderes</t>
  </si>
  <si>
    <t>Hastane</t>
  </si>
  <si>
    <t>Taşoluk Fatih</t>
  </si>
  <si>
    <t>Haraççı</t>
  </si>
  <si>
    <t>Deliklikaya</t>
  </si>
  <si>
    <t>Ömerli</t>
  </si>
  <si>
    <t>Bolluca Merkez</t>
  </si>
  <si>
    <t>Boğazköy İstiklal</t>
  </si>
  <si>
    <t>Arnavutköy İmrahor</t>
  </si>
  <si>
    <t>Karaburun</t>
  </si>
  <si>
    <t>Tayakadın</t>
  </si>
  <si>
    <t>Taşoluk Çilingir</t>
  </si>
  <si>
    <t>Sazlıbosna</t>
  </si>
  <si>
    <t>Terkos</t>
  </si>
  <si>
    <t>Baklalı</t>
  </si>
  <si>
    <t>Yeniköy</t>
  </si>
  <si>
    <t>Yeşilbayır</t>
  </si>
  <si>
    <t>Boyalık</t>
  </si>
  <si>
    <t>Hacımaşlı</t>
  </si>
  <si>
    <t>Dursunköy</t>
  </si>
  <si>
    <t>Balaban</t>
  </si>
  <si>
    <t>Yassıören</t>
  </si>
  <si>
    <t>Aşıkveysel</t>
  </si>
  <si>
    <t>Fetih</t>
  </si>
  <si>
    <t>Örnek</t>
  </si>
  <si>
    <t>Esatpaşa</t>
  </si>
  <si>
    <t>Mustafa Kemal</t>
  </si>
  <si>
    <t>Mevlana</t>
  </si>
  <si>
    <t>İnönü</t>
  </si>
  <si>
    <t>Kayışdağı</t>
  </si>
  <si>
    <t>Mimarsinan</t>
  </si>
  <si>
    <t>İçerenköy</t>
  </si>
  <si>
    <t>Yeniçamlıca</t>
  </si>
  <si>
    <t>Yenisahra</t>
  </si>
  <si>
    <t>Yenişehir</t>
  </si>
  <si>
    <t>Küçükbakkalköy</t>
  </si>
  <si>
    <t>Atatürk</t>
  </si>
  <si>
    <t>Barbaros</t>
  </si>
  <si>
    <t>Ferhatpaşa</t>
  </si>
  <si>
    <t>Merkez</t>
  </si>
  <si>
    <t>Gümüşpala</t>
  </si>
  <si>
    <t>Denizköşkler</t>
  </si>
  <si>
    <t>Ambarlı</t>
  </si>
  <si>
    <t>Cihangir</t>
  </si>
  <si>
    <t>Yeşilkent</t>
  </si>
  <si>
    <t>Üniversite</t>
  </si>
  <si>
    <t>Tahtakale</t>
  </si>
  <si>
    <t>Firuzköy</t>
  </si>
  <si>
    <t>Yenigün</t>
  </si>
  <si>
    <t>Yıldıztepe</t>
  </si>
  <si>
    <t>Çınar</t>
  </si>
  <si>
    <t>Kemalpaşa</t>
  </si>
  <si>
    <t>Kâzım Karabekir</t>
  </si>
  <si>
    <t>Demirkapı</t>
  </si>
  <si>
    <t>Fevzi Çakmak</t>
  </si>
  <si>
    <t>Kirazlı</t>
  </si>
  <si>
    <t>Yenimahalle</t>
  </si>
  <si>
    <t>Yavuzselim</t>
  </si>
  <si>
    <t>Hürriyet</t>
  </si>
  <si>
    <t>Güneşli</t>
  </si>
  <si>
    <t>Yüzüncü Yıl</t>
  </si>
  <si>
    <t>Evren</t>
  </si>
  <si>
    <t>Göztepe</t>
  </si>
  <si>
    <t>Bağlar</t>
  </si>
  <si>
    <t>Mahmutbey</t>
  </si>
  <si>
    <t>Siyavuşpaşa</t>
  </si>
  <si>
    <t>Zafer</t>
  </si>
  <si>
    <t>Soğanlı</t>
  </si>
  <si>
    <t>Cumhuriyet</t>
  </si>
  <si>
    <t>Şirinevler</t>
  </si>
  <si>
    <t>Kocasinan</t>
  </si>
  <si>
    <t>Çobançeşme</t>
  </si>
  <si>
    <t>Yenibosna</t>
  </si>
  <si>
    <t>Cevizlik</t>
  </si>
  <si>
    <t>Kartaltepe</t>
  </si>
  <si>
    <t>Sakızağacı</t>
  </si>
  <si>
    <t>Zeytinlik</t>
  </si>
  <si>
    <t>Ataköy 3-4-11. kısım</t>
  </si>
  <si>
    <t>Ataköy 7-8-9-10. kısım</t>
  </si>
  <si>
    <t>Zuhuratbaba</t>
  </si>
  <si>
    <t>Yeşilyurt</t>
  </si>
  <si>
    <t>Ataköy 2-5-6. kısım</t>
  </si>
  <si>
    <t>Osmaniye</t>
  </si>
  <si>
    <t>Şenlikköy</t>
  </si>
  <si>
    <t>Basınköy</t>
  </si>
  <si>
    <t>Ataköy 1. kısım</t>
  </si>
  <si>
    <t>Yeşilköy</t>
  </si>
  <si>
    <t>Altınşehir</t>
  </si>
  <si>
    <t>Güvercintepe</t>
  </si>
  <si>
    <t>Başak</t>
  </si>
  <si>
    <t>Kayabaşı</t>
  </si>
  <si>
    <t>Bahçeşehir 2. Kısım</t>
  </si>
  <si>
    <t>Bahçeşehir 1. Kısım</t>
  </si>
  <si>
    <t>Şahintepe</t>
  </si>
  <si>
    <t>Ziya Gökalp</t>
  </si>
  <si>
    <t>Şamlar</t>
  </si>
  <si>
    <t>Vatan</t>
  </si>
  <si>
    <t>Muratpaşa</t>
  </si>
  <si>
    <t>Yıldırım</t>
  </si>
  <si>
    <t>Cevatpaşa</t>
  </si>
  <si>
    <t>Terazidere</t>
  </si>
  <si>
    <t>İsmetpaşa</t>
  </si>
  <si>
    <t>Yenidoğan</t>
  </si>
  <si>
    <t>Altıntepsi</t>
  </si>
  <si>
    <t>Orta</t>
  </si>
  <si>
    <t>Kocatepe</t>
  </si>
  <si>
    <t>Muradiye</t>
  </si>
  <si>
    <t>Türkali</t>
  </si>
  <si>
    <t>Abbasağa</t>
  </si>
  <si>
    <t>Dikilitaş</t>
  </si>
  <si>
    <t>Gayrettepe</t>
  </si>
  <si>
    <t>Mecidiye</t>
  </si>
  <si>
    <t>Sinanpaşa</t>
  </si>
  <si>
    <t>Ulus</t>
  </si>
  <si>
    <t>Cihannüma</t>
  </si>
  <si>
    <t>Nisbetiye</t>
  </si>
  <si>
    <t>Akatlar</t>
  </si>
  <si>
    <t>Vişnezade</t>
  </si>
  <si>
    <t>Ortaköy</t>
  </si>
  <si>
    <t>Etiler</t>
  </si>
  <si>
    <t>Levazım</t>
  </si>
  <si>
    <t>Kültür</t>
  </si>
  <si>
    <t>Balmumcu</t>
  </si>
  <si>
    <t>Konaklar</t>
  </si>
  <si>
    <t>Yıldız</t>
  </si>
  <si>
    <t>Bebek</t>
  </si>
  <si>
    <t>Kuruçeşme</t>
  </si>
  <si>
    <t>Levent</t>
  </si>
  <si>
    <t>Kavacık</t>
  </si>
  <si>
    <t>Çiğdem</t>
  </si>
  <si>
    <t>Çamlıbahçe</t>
  </si>
  <si>
    <t>Soğuksu</t>
  </si>
  <si>
    <t>Ortaçeşme</t>
  </si>
  <si>
    <t>İncirköy</t>
  </si>
  <si>
    <t>Çubuklu</t>
  </si>
  <si>
    <t>Paşabahçe</t>
  </si>
  <si>
    <t>Gümüşsuyu</t>
  </si>
  <si>
    <t>Yalıköy</t>
  </si>
  <si>
    <t>Tokatköy</t>
  </si>
  <si>
    <t>Göksu</t>
  </si>
  <si>
    <t>Kanlıca</t>
  </si>
  <si>
    <t>Anadoluhisarı</t>
  </si>
  <si>
    <t>Rüzgarlıbahçe</t>
  </si>
  <si>
    <t>Acarlar</t>
  </si>
  <si>
    <t>Çiftlik</t>
  </si>
  <si>
    <t>Örnekköy</t>
  </si>
  <si>
    <t>Çengeldere</t>
  </si>
  <si>
    <t>Elmalı</t>
  </si>
  <si>
    <t>Görele</t>
  </si>
  <si>
    <t>Akbaba</t>
  </si>
  <si>
    <t>Anadolukavağı</t>
  </si>
  <si>
    <t>Yavuz Selim</t>
  </si>
  <si>
    <t>Zerzavatçı</t>
  </si>
  <si>
    <t>Baklacı</t>
  </si>
  <si>
    <t>Dereseki</t>
  </si>
  <si>
    <t>Mahmutşevketpaşa</t>
  </si>
  <si>
    <t>Kaynarca</t>
  </si>
  <si>
    <t>Poyrazköy</t>
  </si>
  <si>
    <t>İshaklı</t>
  </si>
  <si>
    <t>Riva</t>
  </si>
  <si>
    <t>Paşamandıra</t>
  </si>
  <si>
    <t>Alibahadır</t>
  </si>
  <si>
    <t>Öğümce</t>
  </si>
  <si>
    <t>Anadolufeneri</t>
  </si>
  <si>
    <t>Kılıçlı</t>
  </si>
  <si>
    <t>Bozhane</t>
  </si>
  <si>
    <t>Göllü</t>
  </si>
  <si>
    <t>Polonezköy</t>
  </si>
  <si>
    <t>Büyükşehir</t>
  </si>
  <si>
    <t>Barış</t>
  </si>
  <si>
    <t>Adnan Kahveci</t>
  </si>
  <si>
    <t>Gürpınar</t>
  </si>
  <si>
    <t>Yakuplu</t>
  </si>
  <si>
    <t>Kavaklı</t>
  </si>
  <si>
    <t>Marmara</t>
  </si>
  <si>
    <t>Sahil</t>
  </si>
  <si>
    <t>Dereağzı</t>
  </si>
  <si>
    <t>Kadı Mehmet Efendi</t>
  </si>
  <si>
    <t>Kalyoncukulluğu</t>
  </si>
  <si>
    <t>Çukur</t>
  </si>
  <si>
    <t>Kaptanpaşa</t>
  </si>
  <si>
    <t>Piyalepaşa</t>
  </si>
  <si>
    <t>Fetihtepe</t>
  </si>
  <si>
    <t>Küçükpiyale</t>
  </si>
  <si>
    <t>Hacıahmet</t>
  </si>
  <si>
    <t>Yahya Kahya</t>
  </si>
  <si>
    <t>Sururi</t>
  </si>
  <si>
    <t>Bülbül</t>
  </si>
  <si>
    <t>Kulaksız</t>
  </si>
  <si>
    <t>Bostan</t>
  </si>
  <si>
    <t>Firuzağa</t>
  </si>
  <si>
    <t>Keçecipiri</t>
  </si>
  <si>
    <t>Halıcıoğlu</t>
  </si>
  <si>
    <t>Piripaşa</t>
  </si>
  <si>
    <t>Çatmamescit</t>
  </si>
  <si>
    <t>Örnektepe</t>
  </si>
  <si>
    <t>Tomtom</t>
  </si>
  <si>
    <t>Sütlüce</t>
  </si>
  <si>
    <t>İstiklal</t>
  </si>
  <si>
    <t>Pürtelaş</t>
  </si>
  <si>
    <t>Şehit Muhtar</t>
  </si>
  <si>
    <t>Hacımimi</t>
  </si>
  <si>
    <t>Kuloğlu</t>
  </si>
  <si>
    <t>Kamerhatun</t>
  </si>
  <si>
    <t>Kılıçalipaşa</t>
  </si>
  <si>
    <t>Şahkulu</t>
  </si>
  <si>
    <t>Katip Mustafa Çelebi</t>
  </si>
  <si>
    <t>Ömeravni</t>
  </si>
  <si>
    <t>Müeyyetzade</t>
  </si>
  <si>
    <t>Camiikebir</t>
  </si>
  <si>
    <t>Hüseyinağa</t>
  </si>
  <si>
    <t>Bereketzade</t>
  </si>
  <si>
    <t>Asmalımescit</t>
  </si>
  <si>
    <t>Evliya Çelebi</t>
  </si>
  <si>
    <t>Bedrettin</t>
  </si>
  <si>
    <t>Emekyemez</t>
  </si>
  <si>
    <t>Kemankeş Kara Mustafa Paşa</t>
  </si>
  <si>
    <t>Arapcami</t>
  </si>
  <si>
    <t>Mimaroba</t>
  </si>
  <si>
    <t>Dizdariye</t>
  </si>
  <si>
    <t>Ekinoba</t>
  </si>
  <si>
    <t>Sinanoba</t>
  </si>
  <si>
    <t>Muratçeşme</t>
  </si>
  <si>
    <t>Pınartepe</t>
  </si>
  <si>
    <t>Kumburgaz Merkez</t>
  </si>
  <si>
    <t>Türkoba</t>
  </si>
  <si>
    <t>Güzelce</t>
  </si>
  <si>
    <t>19 Mayıs</t>
  </si>
  <si>
    <t>Çakmaklı</t>
  </si>
  <si>
    <t>Alkent</t>
  </si>
  <si>
    <t>Kamiloba</t>
  </si>
  <si>
    <t>Celaliye</t>
  </si>
  <si>
    <t>Ahmediye</t>
  </si>
  <si>
    <t>Karaağaç</t>
  </si>
  <si>
    <t>Kaleiçi</t>
  </si>
  <si>
    <t>Kestanelik</t>
  </si>
  <si>
    <t>Çanakça</t>
  </si>
  <si>
    <t>Gökçeali</t>
  </si>
  <si>
    <t>Oklalı</t>
  </si>
  <si>
    <t>Çakıl</t>
  </si>
  <si>
    <t>Subaşı</t>
  </si>
  <si>
    <t>Kabakça</t>
  </si>
  <si>
    <t>Muratbey Merkez</t>
  </si>
  <si>
    <t>Çiftlikköy</t>
  </si>
  <si>
    <t>Akalan</t>
  </si>
  <si>
    <t>Ovayenice</t>
  </si>
  <si>
    <t>İhsaniye</t>
  </si>
  <si>
    <t>İzettin</t>
  </si>
  <si>
    <t>Örcünlü</t>
  </si>
  <si>
    <t>Hisarbeyli</t>
  </si>
  <si>
    <t>Bahşayiş</t>
  </si>
  <si>
    <t>Karacaköy</t>
  </si>
  <si>
    <t>Gümüşpınar</t>
  </si>
  <si>
    <t>Elbasan</t>
  </si>
  <si>
    <t>Hallaçlı</t>
  </si>
  <si>
    <t>Örencik</t>
  </si>
  <si>
    <t>Ormanlı</t>
  </si>
  <si>
    <t>Dağyenice</t>
  </si>
  <si>
    <t>İnceğiz</t>
  </si>
  <si>
    <t>Kalfa</t>
  </si>
  <si>
    <t>Aydınlar</t>
  </si>
  <si>
    <t>Yazlık</t>
  </si>
  <si>
    <t>Karamandere</t>
  </si>
  <si>
    <t>Kızılcaali</t>
  </si>
  <si>
    <t>Nakkaş</t>
  </si>
  <si>
    <t>Belgrat</t>
  </si>
  <si>
    <t>Celepköy</t>
  </si>
  <si>
    <t>Yaylacık</t>
  </si>
  <si>
    <t>Çamlık</t>
  </si>
  <si>
    <t>Mehmet Akif</t>
  </si>
  <si>
    <t>Hamidiye</t>
  </si>
  <si>
    <t>Mimar Sinan</t>
  </si>
  <si>
    <t>Sultançiftliği</t>
  </si>
  <si>
    <t>Soğukpınar</t>
  </si>
  <si>
    <t>Kirazlıdere</t>
  </si>
  <si>
    <t>Taşdelen</t>
  </si>
  <si>
    <t>Ekşioğlu</t>
  </si>
  <si>
    <t>Alemdağ</t>
  </si>
  <si>
    <t>Nişantepe</t>
  </si>
  <si>
    <t>Çatalmeşe</t>
  </si>
  <si>
    <t>Koçullu</t>
  </si>
  <si>
    <t>Reşadiye</t>
  </si>
  <si>
    <t>Sırapınar</t>
  </si>
  <si>
    <t>Hüseyinli</t>
  </si>
  <si>
    <t>Davutpaşa</t>
  </si>
  <si>
    <t>Turgutreis</t>
  </si>
  <si>
    <t>Menderes</t>
  </si>
  <si>
    <t>Namık Kemal</t>
  </si>
  <si>
    <t>Havaalanı</t>
  </si>
  <si>
    <t>Birlik</t>
  </si>
  <si>
    <t>Tuna</t>
  </si>
  <si>
    <t>Kemer</t>
  </si>
  <si>
    <t>Oruçreis</t>
  </si>
  <si>
    <t>Çiftehavuzlar</t>
  </si>
  <si>
    <t>İncirtepe</t>
  </si>
  <si>
    <t>Saadetdere</t>
  </si>
  <si>
    <t>Mehterçeşme</t>
  </si>
  <si>
    <t>Üçevler</t>
  </si>
  <si>
    <t>Şehitler</t>
  </si>
  <si>
    <t>Talatpasa</t>
  </si>
  <si>
    <t>Süleymaniye</t>
  </si>
  <si>
    <t>Pınar</t>
  </si>
  <si>
    <t>Necip Fazıl Kısakürek</t>
  </si>
  <si>
    <t>Balıkyolu</t>
  </si>
  <si>
    <t>Mehmet Akif Ersoy</t>
  </si>
  <si>
    <t>Bağlarçeşme</t>
  </si>
  <si>
    <t>Yenikent</t>
  </si>
  <si>
    <t>Namik Kemal</t>
  </si>
  <si>
    <t>Turgut Özal</t>
  </si>
  <si>
    <t>Sultaniye</t>
  </si>
  <si>
    <t>Battalgazi</t>
  </si>
  <si>
    <t>Barbaros Hayrettin Paşa</t>
  </si>
  <si>
    <t>Aşık Veysel</t>
  </si>
  <si>
    <t>Akevler</t>
  </si>
  <si>
    <t>Güzelyurt (Haramidere)</t>
  </si>
  <si>
    <t>Piri Reis</t>
  </si>
  <si>
    <t>Esenkent</t>
  </si>
  <si>
    <t>Akşemseddin</t>
  </si>
  <si>
    <t>Selahaddin Eyyubi</t>
  </si>
  <si>
    <t>Osmangazi</t>
  </si>
  <si>
    <t>Ardıçlıevler</t>
  </si>
  <si>
    <t>Ardıçlı</t>
  </si>
  <si>
    <t>Koza</t>
  </si>
  <si>
    <t>Akçaburgaz</t>
  </si>
  <si>
    <t>Orhan Gazi</t>
  </si>
  <si>
    <t>Rami Cuma</t>
  </si>
  <si>
    <t>Esentepe</t>
  </si>
  <si>
    <t>Düğmeciler</t>
  </si>
  <si>
    <t>Silahtarağa</t>
  </si>
  <si>
    <t>Yeşilpınar</t>
  </si>
  <si>
    <t>Akşemsettin</t>
  </si>
  <si>
    <t>İslambey</t>
  </si>
  <si>
    <t>Çırçır</t>
  </si>
  <si>
    <t>Rami Yeni</t>
  </si>
  <si>
    <t>Nişancı</t>
  </si>
  <si>
    <t>Karadolap</t>
  </si>
  <si>
    <t>Sakarya</t>
  </si>
  <si>
    <t>Emniyettepe</t>
  </si>
  <si>
    <t>Alibeyköy</t>
  </si>
  <si>
    <t>Defterdar</t>
  </si>
  <si>
    <t>Güzeltepe</t>
  </si>
  <si>
    <t>Topçular</t>
  </si>
  <si>
    <t>Göktürk Merkez</t>
  </si>
  <si>
    <t>Pirinççi</t>
  </si>
  <si>
    <t>Mithatpaşa</t>
  </si>
  <si>
    <t>Akpınar</t>
  </si>
  <si>
    <t>Işıklar</t>
  </si>
  <si>
    <t>Ağaçlı</t>
  </si>
  <si>
    <t>Odayeri</t>
  </si>
  <si>
    <t>Çiftalan</t>
  </si>
  <si>
    <t>Atikali</t>
  </si>
  <si>
    <t>Seyyid Ömer</t>
  </si>
  <si>
    <t>Hırkaişerif</t>
  </si>
  <si>
    <t>Silivrikapı</t>
  </si>
  <si>
    <t>Sümbülefendi</t>
  </si>
  <si>
    <t>Yavuz Sultan Selim</t>
  </si>
  <si>
    <t>Derviş Ali</t>
  </si>
  <si>
    <t>Şehremini</t>
  </si>
  <si>
    <t>Zeyrek</t>
  </si>
  <si>
    <t>Kocamustafapaşa</t>
  </si>
  <si>
    <t>Mevlanakapı</t>
  </si>
  <si>
    <t>Mollagürani</t>
  </si>
  <si>
    <t>İskenderpaşa</t>
  </si>
  <si>
    <t>Hasekisultan</t>
  </si>
  <si>
    <t>Ali Kuşçu</t>
  </si>
  <si>
    <t>Balat</t>
  </si>
  <si>
    <t>Nişanca</t>
  </si>
  <si>
    <t>Karagümrük</t>
  </si>
  <si>
    <t>Cibali</t>
  </si>
  <si>
    <t>Ayvansaray</t>
  </si>
  <si>
    <t>Saraçishak</t>
  </si>
  <si>
    <t>Yedikule</t>
  </si>
  <si>
    <t>Muhsinehatun</t>
  </si>
  <si>
    <t>Eminsinan</t>
  </si>
  <si>
    <t>Katip Kasım</t>
  </si>
  <si>
    <t>Topkapı</t>
  </si>
  <si>
    <t>Şehsuvarbey</t>
  </si>
  <si>
    <t>Mollahüsrev</t>
  </si>
  <si>
    <t>Kalenderhane</t>
  </si>
  <si>
    <t>Aksaray</t>
  </si>
  <si>
    <t>Cerrahpaşa</t>
  </si>
  <si>
    <t>Binbirdirek</t>
  </si>
  <si>
    <t>Küçükayasofya</t>
  </si>
  <si>
    <t>Mimar Hayrettin</t>
  </si>
  <si>
    <t>Hoca Giyasettin</t>
  </si>
  <si>
    <t>Yavuzsinan</t>
  </si>
  <si>
    <t>Hacıkadın</t>
  </si>
  <si>
    <t>Sultanahmet</t>
  </si>
  <si>
    <t>Alemdar</t>
  </si>
  <si>
    <t>Demirtaş</t>
  </si>
  <si>
    <t>Mimar Kemalettin</t>
  </si>
  <si>
    <t>Mesihpaşa</t>
  </si>
  <si>
    <t>Tayahatun</t>
  </si>
  <si>
    <t>Cankurtaran</t>
  </si>
  <si>
    <t>Balabanağa</t>
  </si>
  <si>
    <t>Hocapaşa</t>
  </si>
  <si>
    <t>Beyazıt</t>
  </si>
  <si>
    <t>Mollafenari</t>
  </si>
  <si>
    <t>Mercan</t>
  </si>
  <si>
    <t>Hobyar</t>
  </si>
  <si>
    <t>Rüstempaşa</t>
  </si>
  <si>
    <t>Sarıdemir</t>
  </si>
  <si>
    <t>Şemsipaşa</t>
  </si>
  <si>
    <t>Karlıtepe</t>
  </si>
  <si>
    <t>Karadeniz</t>
  </si>
  <si>
    <t>Bağlarbaşı</t>
  </si>
  <si>
    <t>Pazariçi</t>
  </si>
  <si>
    <t>Sarıgöl</t>
  </si>
  <si>
    <t>Yıldıztabya</t>
  </si>
  <si>
    <t>Karayolları</t>
  </si>
  <si>
    <t>Mareşal Fevzi Çakmak</t>
  </si>
  <si>
    <t>Akıncılar</t>
  </si>
  <si>
    <t>Güneştepe</t>
  </si>
  <si>
    <t>Haznedar</t>
  </si>
  <si>
    <t>Güven</t>
  </si>
  <si>
    <t>Gençosman</t>
  </si>
  <si>
    <t>Abdurrahman Nafiz Gürman</t>
  </si>
  <si>
    <t>Tozkoparan</t>
  </si>
  <si>
    <t>Sanayi</t>
  </si>
  <si>
    <t>Mehmet Nezih Özmen</t>
  </si>
  <si>
    <t>Feneryolu</t>
  </si>
  <si>
    <t>Kozyatağı</t>
  </si>
  <si>
    <t>Erenköy</t>
  </si>
  <si>
    <t>Sahrayıcedit</t>
  </si>
  <si>
    <t>Acıbadem</t>
  </si>
  <si>
    <t>Merdivenköy</t>
  </si>
  <si>
    <t>Caferağa</t>
  </si>
  <si>
    <t>Hasanpaşa</t>
  </si>
  <si>
    <t>Bostancı</t>
  </si>
  <si>
    <t>Rasimpaşa</t>
  </si>
  <si>
    <t>Fikirtepe</t>
  </si>
  <si>
    <t>Osmanağa</t>
  </si>
  <si>
    <t>Suadiye</t>
  </si>
  <si>
    <t>Dumlupınar</t>
  </si>
  <si>
    <t>Eğitim</t>
  </si>
  <si>
    <t>Zühtüpaşa</t>
  </si>
  <si>
    <t>Koşuyolu</t>
  </si>
  <si>
    <t>Caddebostan</t>
  </si>
  <si>
    <t>Fenerbahçe</t>
  </si>
  <si>
    <t>Harmantepe</t>
  </si>
  <si>
    <t>Gültepe</t>
  </si>
  <si>
    <t>Çeliktepe</t>
  </si>
  <si>
    <t>Ortabayır</t>
  </si>
  <si>
    <t>Şirintepe</t>
  </si>
  <si>
    <t>Yahya Kemal</t>
  </si>
  <si>
    <t>Telsizler</t>
  </si>
  <si>
    <t>Emniyet</t>
  </si>
  <si>
    <t>Gürsel</t>
  </si>
  <si>
    <t>Nurtepe</t>
  </si>
  <si>
    <t>Çağlayan</t>
  </si>
  <si>
    <t>Yeşilce</t>
  </si>
  <si>
    <t>Talatpaşa</t>
  </si>
  <si>
    <t>Seyrantepe</t>
  </si>
  <si>
    <t>Atalar</t>
  </si>
  <si>
    <t>Petrol-İş</t>
  </si>
  <si>
    <t>Yukarımahalle</t>
  </si>
  <si>
    <t>Uğur Mumcu</t>
  </si>
  <si>
    <t>Karlıktepe</t>
  </si>
  <si>
    <t>Yalı</t>
  </si>
  <si>
    <t>Ortamahalle</t>
  </si>
  <si>
    <t>Yakacık Yeni</t>
  </si>
  <si>
    <t>Cevizli</t>
  </si>
  <si>
    <t>Topselvi</t>
  </si>
  <si>
    <t>Soğanlık</t>
  </si>
  <si>
    <t>Yunus</t>
  </si>
  <si>
    <t>Çavuşoğlu</t>
  </si>
  <si>
    <t>Orhantepe</t>
  </si>
  <si>
    <t>Kordonboyu</t>
  </si>
  <si>
    <t>Yakacık Çarşı</t>
  </si>
  <si>
    <t>Yeşilova</t>
  </si>
  <si>
    <t>Sultanmurat</t>
  </si>
  <si>
    <t>Kanarya</t>
  </si>
  <si>
    <t>Cennet</t>
  </si>
  <si>
    <t>Söğütlüçeşme</t>
  </si>
  <si>
    <t>Tevfikbey</t>
  </si>
  <si>
    <t>Halkalı</t>
  </si>
  <si>
    <t>Beşyol</t>
  </si>
  <si>
    <t>İstasyon</t>
  </si>
  <si>
    <t>Atakent</t>
  </si>
  <si>
    <t>Yarımburgaz</t>
  </si>
  <si>
    <t>Fındıklı</t>
  </si>
  <si>
    <t>Altıntepe</t>
  </si>
  <si>
    <t>Zümrütevler</t>
  </si>
  <si>
    <t>Küçükyalı</t>
  </si>
  <si>
    <t>Feyzullah</t>
  </si>
  <si>
    <t>Altayçeşme</t>
  </si>
  <si>
    <t>Girne</t>
  </si>
  <si>
    <t>İdealtepe</t>
  </si>
  <si>
    <t>Gülensu</t>
  </si>
  <si>
    <t>Gülsuyu</t>
  </si>
  <si>
    <t>Aydınevler</t>
  </si>
  <si>
    <t>Başıbüyük</t>
  </si>
  <si>
    <t>Büyükbakkalköy</t>
  </si>
  <si>
    <t>Orhangazi</t>
  </si>
  <si>
    <t>Esenyalı</t>
  </si>
  <si>
    <t>Çamçeşme</t>
  </si>
  <si>
    <t>Sapanbağları</t>
  </si>
  <si>
    <t>Kavakpınar</t>
  </si>
  <si>
    <t>Yeni</t>
  </si>
  <si>
    <t>Güzelyalı</t>
  </si>
  <si>
    <t>Ahmet Yesevi</t>
  </si>
  <si>
    <t>Yeşilbağlar</t>
  </si>
  <si>
    <t>Sülüntepe</t>
  </si>
  <si>
    <t>Kurtköy</t>
  </si>
  <si>
    <t>Çınardere</t>
  </si>
  <si>
    <t>Doğu</t>
  </si>
  <si>
    <t>Şeyhli</t>
  </si>
  <si>
    <t>Batı</t>
  </si>
  <si>
    <t>Güllübağlar</t>
  </si>
  <si>
    <t>Velibaba</t>
  </si>
  <si>
    <t>Ertuğrulgazi</t>
  </si>
  <si>
    <t>Yayalar</t>
  </si>
  <si>
    <t>Harmandere</t>
  </si>
  <si>
    <t>Ramazanoğlu</t>
  </si>
  <si>
    <t>Göçbeyli</t>
  </si>
  <si>
    <t>Kurna</t>
  </si>
  <si>
    <t>Emirli</t>
  </si>
  <si>
    <t>Ballıca</t>
  </si>
  <si>
    <t>Kurtdoğmuş</t>
  </si>
  <si>
    <t>Meclis</t>
  </si>
  <si>
    <t>Kemal Türkler</t>
  </si>
  <si>
    <t>Safa</t>
  </si>
  <si>
    <t>Sarıgazi</t>
  </si>
  <si>
    <t>Merve</t>
  </si>
  <si>
    <t>Veysel Karani</t>
  </si>
  <si>
    <t>Emek</t>
  </si>
  <si>
    <t>Abdurrahmangazi</t>
  </si>
  <si>
    <t>Hilal</t>
  </si>
  <si>
    <t>Paşaköy</t>
  </si>
  <si>
    <t>Fatih Sultan Mehmet</t>
  </si>
  <si>
    <t>Bahçeköy Yenimahalle</t>
  </si>
  <si>
    <t>Bahçeköy</t>
  </si>
  <si>
    <t>İstinye</t>
  </si>
  <si>
    <t>Ferahevler</t>
  </si>
  <si>
    <t>Kireçburnu</t>
  </si>
  <si>
    <t>Rumelihisarı</t>
  </si>
  <si>
    <t>Çayırbaşı</t>
  </si>
  <si>
    <t>Poligon</t>
  </si>
  <si>
    <t>Büyükdere</t>
  </si>
  <si>
    <t>Emirgân</t>
  </si>
  <si>
    <t>Tarabya</t>
  </si>
  <si>
    <t>Kocataş</t>
  </si>
  <si>
    <t>Darüşşafaka</t>
  </si>
  <si>
    <t>Reşitpaşa</t>
  </si>
  <si>
    <t>Yeni Mahalle</t>
  </si>
  <si>
    <t>Baltalimanı</t>
  </si>
  <si>
    <t>Derbent (Çamlıtepe)</t>
  </si>
  <si>
    <t>Maden</t>
  </si>
  <si>
    <t>Huzur</t>
  </si>
  <si>
    <t>Bahçeköy Kemer</t>
  </si>
  <si>
    <t>Ayazağa</t>
  </si>
  <si>
    <t>Zekeriyaköy</t>
  </si>
  <si>
    <t>Maslak</t>
  </si>
  <si>
    <t>PTT Evleri</t>
  </si>
  <si>
    <t>Kumköy</t>
  </si>
  <si>
    <t>Rumelikavağı</t>
  </si>
  <si>
    <t>Uskumruköy</t>
  </si>
  <si>
    <t>Gümüşdere</t>
  </si>
  <si>
    <t>Rumelifeneri</t>
  </si>
  <si>
    <t>Demirci</t>
  </si>
  <si>
    <t>Garipçe</t>
  </si>
  <si>
    <t>Kısırkaya</t>
  </si>
  <si>
    <t>Alibey</t>
  </si>
  <si>
    <t>Piri Mehmet Paşa</t>
  </si>
  <si>
    <t>Semizkumlar</t>
  </si>
  <si>
    <t>Selimpaşa</t>
  </si>
  <si>
    <t>Gümüşyaka</t>
  </si>
  <si>
    <t>Fevzipaşa</t>
  </si>
  <si>
    <t>Gazitepe</t>
  </si>
  <si>
    <t>Büyük Çavuşlu</t>
  </si>
  <si>
    <t>Beyciler</t>
  </si>
  <si>
    <t>Büyük Kılıçlı</t>
  </si>
  <si>
    <t>Fener</t>
  </si>
  <si>
    <t>Yolçatı</t>
  </si>
  <si>
    <t>Çeltik</t>
  </si>
  <si>
    <t>Akören</t>
  </si>
  <si>
    <t>Danamandıra</t>
  </si>
  <si>
    <t>Küçük Kılıçlı</t>
  </si>
  <si>
    <t>Alipaşa</t>
  </si>
  <si>
    <t>Küçük Sinekli</t>
  </si>
  <si>
    <t>Büyük Sinekli</t>
  </si>
  <si>
    <t>Seymen</t>
  </si>
  <si>
    <t>Çayırdere</t>
  </si>
  <si>
    <t>Sayalar</t>
  </si>
  <si>
    <t>Bekirli</t>
  </si>
  <si>
    <t>Kurfallı</t>
  </si>
  <si>
    <t>Necip Fazıl</t>
  </si>
  <si>
    <t>Adil</t>
  </si>
  <si>
    <t>50. Yıl</t>
  </si>
  <si>
    <t>Malkoçoğlu</t>
  </si>
  <si>
    <t>Gazi</t>
  </si>
  <si>
    <t>Yunusemre</t>
  </si>
  <si>
    <t>75. Yıl</t>
  </si>
  <si>
    <t>Eski Habibler</t>
  </si>
  <si>
    <t>Zübeydehanım</t>
  </si>
  <si>
    <t>Cebeci</t>
  </si>
  <si>
    <t>Yayla</t>
  </si>
  <si>
    <t>Habibler</t>
  </si>
  <si>
    <t>Hacıkasım</t>
  </si>
  <si>
    <t>Çavuş</t>
  </si>
  <si>
    <t>Ağva</t>
  </si>
  <si>
    <t>Balibey</t>
  </si>
  <si>
    <t>Meşrutiyet</t>
  </si>
  <si>
    <t>Kumbaba</t>
  </si>
  <si>
    <t>Ahmetli</t>
  </si>
  <si>
    <t>Göçe</t>
  </si>
  <si>
    <t>Akçakese</t>
  </si>
  <si>
    <t>Değirmençayırı</t>
  </si>
  <si>
    <t>Doğancılı</t>
  </si>
  <si>
    <t>Satmazlı</t>
  </si>
  <si>
    <t>Sahilköy</t>
  </si>
  <si>
    <t>Gökmaşlı</t>
  </si>
  <si>
    <t>İmrenli</t>
  </si>
  <si>
    <t>Alacalı</t>
  </si>
  <si>
    <t>Kabakoz</t>
  </si>
  <si>
    <t>İsaköy</t>
  </si>
  <si>
    <t>Bıçkıdere</t>
  </si>
  <si>
    <t>Geredeli</t>
  </si>
  <si>
    <t>İmrendere</t>
  </si>
  <si>
    <t>Korucu</t>
  </si>
  <si>
    <t>Osmanköy</t>
  </si>
  <si>
    <t>Bozgoca</t>
  </si>
  <si>
    <t>Şuayipli</t>
  </si>
  <si>
    <t>Kızılca</t>
  </si>
  <si>
    <t>Üvezli</t>
  </si>
  <si>
    <t>Bucaklı</t>
  </si>
  <si>
    <t>Kömürlük</t>
  </si>
  <si>
    <t>Ovacık</t>
  </si>
  <si>
    <t>Hasanlı</t>
  </si>
  <si>
    <t>Çelebi</t>
  </si>
  <si>
    <t>Sofular</t>
  </si>
  <si>
    <t>Karabeyli</t>
  </si>
  <si>
    <t>Sortullu</t>
  </si>
  <si>
    <t>Yazımanayır</t>
  </si>
  <si>
    <t>Hacıllı</t>
  </si>
  <si>
    <t>Oruçoğlu</t>
  </si>
  <si>
    <t>Ulupelit</t>
  </si>
  <si>
    <t>Karakiraz</t>
  </si>
  <si>
    <t>Teke</t>
  </si>
  <si>
    <t>Çengilli</t>
  </si>
  <si>
    <t>Ağaçdere</t>
  </si>
  <si>
    <t>Çataklı</t>
  </si>
  <si>
    <t>Kalem</t>
  </si>
  <si>
    <t>Erenler</t>
  </si>
  <si>
    <t>Soğullu</t>
  </si>
  <si>
    <t>Yaka</t>
  </si>
  <si>
    <t>Yeşilvadi</t>
  </si>
  <si>
    <t>Yaylalı</t>
  </si>
  <si>
    <t>Kervansaray</t>
  </si>
  <si>
    <t>Avcıkoru</t>
  </si>
  <si>
    <t>Darlık</t>
  </si>
  <si>
    <t>Esenceli</t>
  </si>
  <si>
    <t>Eskişehir</t>
  </si>
  <si>
    <t>Feriköy</t>
  </si>
  <si>
    <t>Bozkurt</t>
  </si>
  <si>
    <t>Duatepe</t>
  </si>
  <si>
    <t>Mahmut Şevket Paşa</t>
  </si>
  <si>
    <t>Gülbahar</t>
  </si>
  <si>
    <t>Halide Edip Adıvar</t>
  </si>
  <si>
    <t>İzzetpaşa</t>
  </si>
  <si>
    <t>Mecidiyeköy</t>
  </si>
  <si>
    <t>Kuştepe</t>
  </si>
  <si>
    <t>Ergenekon</t>
  </si>
  <si>
    <t>Fulya</t>
  </si>
  <si>
    <t>Teşvikiye</t>
  </si>
  <si>
    <t>Paşa</t>
  </si>
  <si>
    <t>Halaskargazi</t>
  </si>
  <si>
    <t>Halil Rıfat Paşa</t>
  </si>
  <si>
    <t>Harbiye</t>
  </si>
  <si>
    <t>Şifa</t>
  </si>
  <si>
    <t>İçmeler</t>
  </si>
  <si>
    <t>Aydıntepe</t>
  </si>
  <si>
    <t>Cami</t>
  </si>
  <si>
    <t>Postane</t>
  </si>
  <si>
    <t>Aydınlı</t>
  </si>
  <si>
    <t>Mescit</t>
  </si>
  <si>
    <t>Tepeören</t>
  </si>
  <si>
    <t>Orhanlı</t>
  </si>
  <si>
    <t>Akfırat</t>
  </si>
  <si>
    <t>Çakmak</t>
  </si>
  <si>
    <t>Esenevler</t>
  </si>
  <si>
    <t>Armağanevler</t>
  </si>
  <si>
    <t>Tepeüstü</t>
  </si>
  <si>
    <t>Adem Yavuz</t>
  </si>
  <si>
    <t>Tatlısu</t>
  </si>
  <si>
    <t>Yamanevler</t>
  </si>
  <si>
    <t>Tantavi</t>
  </si>
  <si>
    <t>Elmalıkent</t>
  </si>
  <si>
    <t>Madenler</t>
  </si>
  <si>
    <t>Parseller</t>
  </si>
  <si>
    <t>İnkılap</t>
  </si>
  <si>
    <t>Cemil Meriç</t>
  </si>
  <si>
    <t>Aşağıdudullu</t>
  </si>
  <si>
    <t>Ihlamurkuyu</t>
  </si>
  <si>
    <t>Site</t>
  </si>
  <si>
    <t>Topağacı</t>
  </si>
  <si>
    <t>Yukarıdudullu</t>
  </si>
  <si>
    <t>Esenşehir</t>
  </si>
  <si>
    <t>Şerifali</t>
  </si>
  <si>
    <t>Hekimbaşı</t>
  </si>
  <si>
    <t>Saray</t>
  </si>
  <si>
    <t>Valide-i Atik</t>
  </si>
  <si>
    <t>Murat Reis</t>
  </si>
  <si>
    <t>Bulgurlu</t>
  </si>
  <si>
    <t>İcadiye</t>
  </si>
  <si>
    <t>Zeynep Kamil</t>
  </si>
  <si>
    <t>Selami Ali</t>
  </si>
  <si>
    <t>Aziz Mahmud Hüdayi</t>
  </si>
  <si>
    <t>Ünalan</t>
  </si>
  <si>
    <t>Sultantepe</t>
  </si>
  <si>
    <t>Salacak</t>
  </si>
  <si>
    <t>Küplüce</t>
  </si>
  <si>
    <t>Yavuztürk</t>
  </si>
  <si>
    <t>Ferah</t>
  </si>
  <si>
    <t>Kirazlıtepe</t>
  </si>
  <si>
    <t>Kısıklı</t>
  </si>
  <si>
    <t>Küçüksu</t>
  </si>
  <si>
    <t>Burhaniye</t>
  </si>
  <si>
    <t>Çengelköy</t>
  </si>
  <si>
    <t>Altunizade</t>
  </si>
  <si>
    <t>Selimiye</t>
  </si>
  <si>
    <t>Beylerbeyi</t>
  </si>
  <si>
    <t>Küçük Çamlıca</t>
  </si>
  <si>
    <t>Kuleli</t>
  </si>
  <si>
    <t>Kuzguncuk</t>
  </si>
  <si>
    <t>Kandilli</t>
  </si>
  <si>
    <t>Yeşiltepe</t>
  </si>
  <si>
    <t>Nuripaşa</t>
  </si>
  <si>
    <t>Çırpıcı</t>
  </si>
  <si>
    <t>Gökalp</t>
  </si>
  <si>
    <t>Veliefendi</t>
  </si>
  <si>
    <t>Telsiz</t>
  </si>
  <si>
    <t>Sümer</t>
  </si>
  <si>
    <t>Beştelsiz</t>
  </si>
  <si>
    <t>Seyitnizam</t>
  </si>
  <si>
    <t>Merkezefendi</t>
  </si>
  <si>
    <t>Kazlıçeşme</t>
  </si>
  <si>
    <t>Without Formulas</t>
  </si>
  <si>
    <t>Park Locations</t>
  </si>
  <si>
    <t>Type</t>
  </si>
  <si>
    <t>Name</t>
  </si>
  <si>
    <t>Coords</t>
  </si>
  <si>
    <t>PARK</t>
  </si>
  <si>
    <t>KAYALI BAHÇE PARKI</t>
  </si>
  <si>
    <t>BAKIRKÖY</t>
  </si>
  <si>
    <t>40.97300068 , 28.78923982</t>
  </si>
  <si>
    <t>40.97300068</t>
  </si>
  <si>
    <t>28.78923982</t>
  </si>
  <si>
    <t>FLORYA SAHİL PARKI</t>
  </si>
  <si>
    <t>40.97004532 , 28.79125272</t>
  </si>
  <si>
    <t>40.97004532</t>
  </si>
  <si>
    <t>28.79125272</t>
  </si>
  <si>
    <t>FLORYA AKVARYUM ÇEVRESİ</t>
  </si>
  <si>
    <t>40.96565926 , 28.79825785</t>
  </si>
  <si>
    <t>40.96565926</t>
  </si>
  <si>
    <t>28.79825785</t>
  </si>
  <si>
    <t>DENİZ AKTAŞ PARKI</t>
  </si>
  <si>
    <t>40.96378000 , 28.83312400</t>
  </si>
  <si>
    <t>40.96378000</t>
  </si>
  <si>
    <t>28.83312400</t>
  </si>
  <si>
    <t>ŞEHİT GÜLŞEN BAHADIR PARKI (YEŞİLKÖY SAHİL PARKI)</t>
  </si>
  <si>
    <t>KAZAKİSTAN PARKI</t>
  </si>
  <si>
    <t>40.97633300 , 28.86503800</t>
  </si>
  <si>
    <t>40.97633300</t>
  </si>
  <si>
    <t>28.86503800</t>
  </si>
  <si>
    <t>AYTEKİN KOTİL PARKI</t>
  </si>
  <si>
    <t>40.97740700 , 28.88432000</t>
  </si>
  <si>
    <t>40.97740700</t>
  </si>
  <si>
    <t>28.88432000</t>
  </si>
  <si>
    <t>BAKIRKÖY SAKIZAĞACI PARKI</t>
  </si>
  <si>
    <t>40.97855300 , 28.88447400</t>
  </si>
  <si>
    <t>40.97855300</t>
  </si>
  <si>
    <t>28.88447400</t>
  </si>
  <si>
    <t>BAKIRKÖY CEVİZLİK PARKI</t>
  </si>
  <si>
    <t>40.97465500 , 28.87640300</t>
  </si>
  <si>
    <t>40.97465500</t>
  </si>
  <si>
    <t>28.87640300</t>
  </si>
  <si>
    <t>BİLAL BOZKAYA PARKI</t>
  </si>
  <si>
    <t>40.98722800 , 28.86873800</t>
  </si>
  <si>
    <t>40.98722800</t>
  </si>
  <si>
    <t>28.86873800</t>
  </si>
  <si>
    <t>ÇAMLIK ATATÜRK PARKI</t>
  </si>
  <si>
    <t>40.98726333 , 28.86964946</t>
  </si>
  <si>
    <t>40.98726333</t>
  </si>
  <si>
    <t>28.86964946</t>
  </si>
  <si>
    <t>DİNAZORLU PARK</t>
  </si>
  <si>
    <t>40.98250900 , 28.87212600</t>
  </si>
  <si>
    <t>40.98250900</t>
  </si>
  <si>
    <t>28.87212600</t>
  </si>
  <si>
    <t>BARUTHANE MİLLET BAHÇESİ</t>
  </si>
  <si>
    <t>40.97520012 , 28.85888457</t>
  </si>
  <si>
    <t>40.97520012</t>
  </si>
  <si>
    <t>28.85888457</t>
  </si>
  <si>
    <t>ZUHURATBABA PARKI</t>
  </si>
  <si>
    <t>40.98727641 , 28.87068897</t>
  </si>
  <si>
    <t>40.98727641</t>
  </si>
  <si>
    <t>28.87068897</t>
  </si>
  <si>
    <t>ÖZGÜRLÜK VE DEMOKRASİ PARKI (OLİMPİYAT PARKI)</t>
  </si>
  <si>
    <t>40.95989909 , 28.83706748</t>
  </si>
  <si>
    <t>40.95989909</t>
  </si>
  <si>
    <t>28.83706748</t>
  </si>
  <si>
    <t>ÇINAR OTEL YANI PARKI</t>
  </si>
  <si>
    <t>40.95946360 , 28.83750468</t>
  </si>
  <si>
    <t>40.95946360</t>
  </si>
  <si>
    <t>28.83750468</t>
  </si>
  <si>
    <t>ATATÜRK PARKI</t>
  </si>
  <si>
    <t>40.98055515 , 28.79377797</t>
  </si>
  <si>
    <t>40.98055515</t>
  </si>
  <si>
    <t>28.79377797</t>
  </si>
  <si>
    <t>50.YIL PARKI</t>
  </si>
  <si>
    <t>FATİH</t>
  </si>
  <si>
    <t>41.01483464 , 28.95550311</t>
  </si>
  <si>
    <t>41.01483464</t>
  </si>
  <si>
    <t>28.95550311</t>
  </si>
  <si>
    <t>ARKEOLOJİ PARKI</t>
  </si>
  <si>
    <t>41.01464440 , 28.95324469</t>
  </si>
  <si>
    <t>41.01464440</t>
  </si>
  <si>
    <t>28.95324469</t>
  </si>
  <si>
    <t>ŞEHİT MEHMET HÜSEYİN BALTA PARKI</t>
  </si>
  <si>
    <t>41.02979312 , 28.93634140</t>
  </si>
  <si>
    <t>41.02979312</t>
  </si>
  <si>
    <t>28.93634140</t>
  </si>
  <si>
    <t>FATİH ANIT PARK</t>
  </si>
  <si>
    <t>41.01575345 , 28.95433903</t>
  </si>
  <si>
    <t>41.01575345</t>
  </si>
  <si>
    <t>28.95433903</t>
  </si>
  <si>
    <t>HAVA ŞEHİTLERİ PARKI</t>
  </si>
  <si>
    <t>41.01593964 , 28.95280480</t>
  </si>
  <si>
    <t>41.01593964</t>
  </si>
  <si>
    <t>28.95280480</t>
  </si>
  <si>
    <t>ŞEHİT AHMET KARA PARK</t>
  </si>
  <si>
    <t>41.01665607 , 28.95575523</t>
  </si>
  <si>
    <t>41.01665607</t>
  </si>
  <si>
    <t>28.95575523</t>
  </si>
  <si>
    <t>MACAR KARDEŞLER PARKI</t>
  </si>
  <si>
    <t>41.01535274 , 28.95263046</t>
  </si>
  <si>
    <t>41.01535274</t>
  </si>
  <si>
    <t>28.95263046</t>
  </si>
  <si>
    <t>ORUÇGAZİ PARKI</t>
  </si>
  <si>
    <t>41.01303745 , 28.95275116</t>
  </si>
  <si>
    <t>41.01303745</t>
  </si>
  <si>
    <t>28.95275116</t>
  </si>
  <si>
    <t>ORUÇGAZİ ORTAOKULU PARKI</t>
  </si>
  <si>
    <t>41.01186763 , 28.95289063</t>
  </si>
  <si>
    <t>41.01186763</t>
  </si>
  <si>
    <t>28.95289063</t>
  </si>
  <si>
    <t>NUMUNE PARKI</t>
  </si>
  <si>
    <t>41.01242624 , 28.95442486</t>
  </si>
  <si>
    <t>41.01242624</t>
  </si>
  <si>
    <t>28.95442486</t>
  </si>
  <si>
    <t>ORGENERAL NAFİZ GÜRMAN PARKI</t>
  </si>
  <si>
    <t>BAHÇELİEVLER</t>
  </si>
  <si>
    <t>41.00302654 , 28.88429582</t>
  </si>
  <si>
    <t>41.00302654</t>
  </si>
  <si>
    <t>28.88429582</t>
  </si>
  <si>
    <t>TOPKAPI DEPREM PARKI</t>
  </si>
  <si>
    <t>ZEYTİNBURNU</t>
  </si>
  <si>
    <t>41.02142796 , 28.92103672</t>
  </si>
  <si>
    <t>41.02142796</t>
  </si>
  <si>
    <t>28.92103672</t>
  </si>
  <si>
    <t>TÜRK BAHÇESİ</t>
  </si>
  <si>
    <t>40.99330563 , 28.92042518</t>
  </si>
  <si>
    <t>40.99330563</t>
  </si>
  <si>
    <t>28.92042518</t>
  </si>
  <si>
    <t>ÇIRPICI ŞEHİR PARKI</t>
  </si>
  <si>
    <t>41.00031811 , 28.89099330</t>
  </si>
  <si>
    <t>41.00031811</t>
  </si>
  <si>
    <t>28.89099330</t>
  </si>
  <si>
    <t>DR. MİMAR KADİR TOPBAŞ PARKI</t>
  </si>
  <si>
    <t>40.99771484 , 28.94713998</t>
  </si>
  <si>
    <t>40.99771484</t>
  </si>
  <si>
    <t>28.94713998</t>
  </si>
  <si>
    <t>ÇATLADIKAPI PARKI</t>
  </si>
  <si>
    <t>41.00159744 , 28.97589326</t>
  </si>
  <si>
    <t>41.00159744</t>
  </si>
  <si>
    <t>28.97589326</t>
  </si>
  <si>
    <t>GAYRET PARKI</t>
  </si>
  <si>
    <t>41.00240713 , 28.94027352</t>
  </si>
  <si>
    <t>41.00240713</t>
  </si>
  <si>
    <t>28.94027352</t>
  </si>
  <si>
    <t>GENÇLİK PARKI</t>
  </si>
  <si>
    <t>41.00424509 , 28.95488620</t>
  </si>
  <si>
    <t>41.00424509</t>
  </si>
  <si>
    <t>28.95488620</t>
  </si>
  <si>
    <t>MEHMET AKİF ERSOY PARKI</t>
  </si>
  <si>
    <t>40.99743952 , 28.93231004</t>
  </si>
  <si>
    <t>40.99743952</t>
  </si>
  <si>
    <t>28.93231004</t>
  </si>
  <si>
    <t>NADİR NADİ PARKI</t>
  </si>
  <si>
    <t>41.00041932 , 28.93406153</t>
  </si>
  <si>
    <t>41.00041932</t>
  </si>
  <si>
    <t>28.93406153</t>
  </si>
  <si>
    <t>SİRKECİ GAR ÖNÜ PARKI</t>
  </si>
  <si>
    <t>41.01604083 , 28.97674620</t>
  </si>
  <si>
    <t>41.01604083</t>
  </si>
  <si>
    <t>28.97674620</t>
  </si>
  <si>
    <t>MERMERKULE  PARKI</t>
  </si>
  <si>
    <t>40.99098350 , 28.92536581</t>
  </si>
  <si>
    <t>40.99098350</t>
  </si>
  <si>
    <t>28.92536581</t>
  </si>
  <si>
    <t>KOCA MUSTAFA PAŞA SAHİL PARKI</t>
  </si>
  <si>
    <t>40.99008256 , 28.92576277</t>
  </si>
  <si>
    <t>40.99008256</t>
  </si>
  <si>
    <t>28.92576277</t>
  </si>
  <si>
    <t>ULUSLARARASI BARIŞ PARKI</t>
  </si>
  <si>
    <t>40.99020404 , 28.91971707</t>
  </si>
  <si>
    <t>40.99020404</t>
  </si>
  <si>
    <t>28.91971707</t>
  </si>
  <si>
    <t>TURŞUCUZADE KONAĞI PARKI</t>
  </si>
  <si>
    <t>41.00826495 , 28.97790492</t>
  </si>
  <si>
    <t>41.00826495</t>
  </si>
  <si>
    <t>28.97790492</t>
  </si>
  <si>
    <t>ŞEHİT ESRA TEKİN-HAKAN TEKİN PARKI</t>
  </si>
  <si>
    <t>40.98886374 , 28.91169727</t>
  </si>
  <si>
    <t>40.98886374</t>
  </si>
  <si>
    <t>28.91169727</t>
  </si>
  <si>
    <t>KAZLIÇEŞME SAHİL PARKI</t>
  </si>
  <si>
    <t>40.98719138 , 28.91345680</t>
  </si>
  <si>
    <t>40.98719138</t>
  </si>
  <si>
    <t>28.91345680</t>
  </si>
  <si>
    <t>KADI MEHMET EFENDİ PARKI</t>
  </si>
  <si>
    <t>BEYOĞLU</t>
  </si>
  <si>
    <t>41.03397732 , 28.96411568</t>
  </si>
  <si>
    <t>41.03397732</t>
  </si>
  <si>
    <t>28.96411568</t>
  </si>
  <si>
    <t>DİKİLİTAŞ PARKI</t>
  </si>
  <si>
    <t>BEŞİKTAŞ</t>
  </si>
  <si>
    <t>41.05608262 , 29.00451645</t>
  </si>
  <si>
    <t>41.05608262</t>
  </si>
  <si>
    <t>29.00451645</t>
  </si>
  <si>
    <t>TOPHANE PARKI</t>
  </si>
  <si>
    <t>41.02709388 , 28.98185313</t>
  </si>
  <si>
    <t>41.02709388</t>
  </si>
  <si>
    <t>28.98185313</t>
  </si>
  <si>
    <t>FINDIKLI PARKI</t>
  </si>
  <si>
    <t>41.03143203 , 28.98999631</t>
  </si>
  <si>
    <t>41.03143203</t>
  </si>
  <si>
    <t>28.98999631</t>
  </si>
  <si>
    <t>KURUÇEŞME PARKI</t>
  </si>
  <si>
    <t>41.06153219 , 29.03845310</t>
  </si>
  <si>
    <t>41.06153219</t>
  </si>
  <si>
    <t>29.03845310</t>
  </si>
  <si>
    <t>TÜRKAN SABANCI BEBEK PARKI</t>
  </si>
  <si>
    <t>41.07600895 , 29.04380679</t>
  </si>
  <si>
    <t>41.07600895</t>
  </si>
  <si>
    <t>29.04380679</t>
  </si>
  <si>
    <t>BEBEK ÇINARLI BAHÇE PARKI</t>
  </si>
  <si>
    <t>41.07668225 , 29.04288948</t>
  </si>
  <si>
    <t>41.07668225</t>
  </si>
  <si>
    <t>29.04288948</t>
  </si>
  <si>
    <t>YAHYA KEMAL PARKI</t>
  </si>
  <si>
    <t>41.04866849 , 29.00877714</t>
  </si>
  <si>
    <t>41.04866849</t>
  </si>
  <si>
    <t>29.00877714</t>
  </si>
  <si>
    <t>EMİRHAN  PARKI</t>
  </si>
  <si>
    <t>41.05861583 , 29.00885761</t>
  </si>
  <si>
    <t>41.05861583</t>
  </si>
  <si>
    <t>29.00885761</t>
  </si>
  <si>
    <t>CEMİL TOPUZLU PARKI</t>
  </si>
  <si>
    <t>41.05475277 , 29.03471947</t>
  </si>
  <si>
    <t>41.05475277</t>
  </si>
  <si>
    <t>29.03471947</t>
  </si>
  <si>
    <t>TOPHANELİ KIDEMLİ YÜZBAŞI HAKKI EFENDİ PARKI</t>
  </si>
  <si>
    <t>41.02697652 , 28.97981465</t>
  </si>
  <si>
    <t>41.02697652</t>
  </si>
  <si>
    <t>28.97981465</t>
  </si>
  <si>
    <t>CEZAYİRLİ HASAN PAŞA PARKI</t>
  </si>
  <si>
    <t>41.03038799 , 28.96706879</t>
  </si>
  <si>
    <t>41.03038799</t>
  </si>
  <si>
    <t>28.96706879</t>
  </si>
  <si>
    <t>SURURİ PARKI</t>
  </si>
  <si>
    <t>41.03748958 , 28.97150517</t>
  </si>
  <si>
    <t>41.03748958</t>
  </si>
  <si>
    <t>28.97150517</t>
  </si>
  <si>
    <t>MAHMUT ŞEVKET PAŞA PARKI</t>
  </si>
  <si>
    <t>KAĞITHANE</t>
  </si>
  <si>
    <t>41.05445342 , 28.96155417</t>
  </si>
  <si>
    <t>41.05445342</t>
  </si>
  <si>
    <t>28.96155417</t>
  </si>
  <si>
    <t>BEYOĞLU HACI AHMET PARKI</t>
  </si>
  <si>
    <t>41.04372459 , 28.97292137</t>
  </si>
  <si>
    <t>41.04372459</t>
  </si>
  <si>
    <t>28.97292137</t>
  </si>
  <si>
    <t>TAKSİM GEZİ PARKI</t>
  </si>
  <si>
    <t>41.03865085 , 28.98665965</t>
  </si>
  <si>
    <t>41.03865085</t>
  </si>
  <si>
    <t>28.98665965</t>
  </si>
  <si>
    <t>KARAKÖY SAHİL PARKI</t>
  </si>
  <si>
    <t>41.02372676 , 28.96913946</t>
  </si>
  <si>
    <t>41.02372676</t>
  </si>
  <si>
    <t>28.96913946</t>
  </si>
  <si>
    <t>KIBRIS BARIŞ ORMANI</t>
  </si>
  <si>
    <t>41.05438870 , 28.95416200</t>
  </si>
  <si>
    <t>41.05438870</t>
  </si>
  <si>
    <t>28.95416200</t>
  </si>
  <si>
    <t>ÇAĞLAYAN ADLİYE SARAYI-ABİDEİ HÜRRİYET VE ŞEHİTLİK</t>
  </si>
  <si>
    <t>ŞİŞLİ</t>
  </si>
  <si>
    <t>41.06825430 , 28.98251295</t>
  </si>
  <si>
    <t>41.06825430</t>
  </si>
  <si>
    <t>28.98251295</t>
  </si>
  <si>
    <t>İNÖNÜ PARKI</t>
  </si>
  <si>
    <t>41.04196461 , 28.99687886</t>
  </si>
  <si>
    <t>41.04196461</t>
  </si>
  <si>
    <t>28.99687886</t>
  </si>
  <si>
    <t>DARÜLBEDAİ PARKI</t>
  </si>
  <si>
    <t>41.04828618 , 28.99112552</t>
  </si>
  <si>
    <t>41.04828618</t>
  </si>
  <si>
    <t>28.99112552</t>
  </si>
  <si>
    <t>CİHANGİR PARKI</t>
  </si>
  <si>
    <t>41.03184479 , 28.98553312</t>
  </si>
  <si>
    <t>41.03184479</t>
  </si>
  <si>
    <t>28.98553312</t>
  </si>
  <si>
    <t>CİHANGİR SOSYAL TESİSLERİ</t>
  </si>
  <si>
    <t>41.02850624 , 28.98265243</t>
  </si>
  <si>
    <t>41.02850624</t>
  </si>
  <si>
    <t>28.98265243</t>
  </si>
  <si>
    <t>ULUS PARKI</t>
  </si>
  <si>
    <t>41.06401565 , 29.03221428</t>
  </si>
  <si>
    <t>41.06401565</t>
  </si>
  <si>
    <t>29.03221428</t>
  </si>
  <si>
    <t>MAÇKA DEMOKRASİ PARKI</t>
  </si>
  <si>
    <t>41.04418987 , 28.99375677</t>
  </si>
  <si>
    <t>41.04418987</t>
  </si>
  <si>
    <t>28.99375677</t>
  </si>
  <si>
    <t>AŞİYAN PARKI</t>
  </si>
  <si>
    <t>41.08127997 , 29.05413866</t>
  </si>
  <si>
    <t>41.08127997</t>
  </si>
  <si>
    <t>29.05413866</t>
  </si>
  <si>
    <t>BALTALİMANI PARKI</t>
  </si>
  <si>
    <t>SARIYER</t>
  </si>
  <si>
    <t>41.09727847 , 29.05317307</t>
  </si>
  <si>
    <t>41.09727847</t>
  </si>
  <si>
    <t>29.05317307</t>
  </si>
  <si>
    <t>CUMHURİYET MAHALLESİ PARKI</t>
  </si>
  <si>
    <t>41.14417201 , 29.03286338</t>
  </si>
  <si>
    <t>41.14417201</t>
  </si>
  <si>
    <t>29.03286338</t>
  </si>
  <si>
    <t>ÇAMLIK PARKI</t>
  </si>
  <si>
    <t>41.12539455 , 29.07051640</t>
  </si>
  <si>
    <t>41.12539455</t>
  </si>
  <si>
    <t>29.07051640</t>
  </si>
  <si>
    <t>DUATEPE PARKI</t>
  </si>
  <si>
    <t>41.08740571 , 29.05107021</t>
  </si>
  <si>
    <t>41.08740571</t>
  </si>
  <si>
    <t>29.05107021</t>
  </si>
  <si>
    <t>EMİRGAN PARKI</t>
  </si>
  <si>
    <t>41.10762670 , 29.05713201</t>
  </si>
  <si>
    <t>41.10762670</t>
  </si>
  <si>
    <t>29.05713201</t>
  </si>
  <si>
    <t>HİDAYETİN BAĞI PARKI</t>
  </si>
  <si>
    <t>41.17199611 , 29.05598121</t>
  </si>
  <si>
    <t>41.17199611</t>
  </si>
  <si>
    <t>29.05598121</t>
  </si>
  <si>
    <t>ŞEHİT ÇETİN CAN PARKI</t>
  </si>
  <si>
    <t>41.12350160 , 29.03757334</t>
  </si>
  <si>
    <t>41.12350160</t>
  </si>
  <si>
    <t>29.03757334</t>
  </si>
  <si>
    <t>İSTİNYE İDO PARKI</t>
  </si>
  <si>
    <t>41.11387815 , 29.06118091</t>
  </si>
  <si>
    <t>41.11387815</t>
  </si>
  <si>
    <t>29.06118091</t>
  </si>
  <si>
    <t>JAPON BAHÇESİ PARKI</t>
  </si>
  <si>
    <t>41.09721334 , 29.05219870</t>
  </si>
  <si>
    <t>41.09721334</t>
  </si>
  <si>
    <t>29.05219870</t>
  </si>
  <si>
    <t>41.15250944 , 29.04165566</t>
  </si>
  <si>
    <t>41.15250944</t>
  </si>
  <si>
    <t>29.04165566</t>
  </si>
  <si>
    <t>POLİGON PARKI</t>
  </si>
  <si>
    <t>41.11648608 , 29.04118896</t>
  </si>
  <si>
    <t>41.11648608</t>
  </si>
  <si>
    <t>29.04118896</t>
  </si>
  <si>
    <t>ŞALCIKIR PARKI</t>
  </si>
  <si>
    <t>41.14209386 , 29.04090070</t>
  </si>
  <si>
    <t>41.14209386</t>
  </si>
  <si>
    <t>29.04090070</t>
  </si>
  <si>
    <t>YENİKÖY CAMİ PARKI</t>
  </si>
  <si>
    <t>41.12166090 , 29.06986177</t>
  </si>
  <si>
    <t>41.12166090</t>
  </si>
  <si>
    <t>29.06986177</t>
  </si>
  <si>
    <t>YENİKÖY PLAJ  PARKI</t>
  </si>
  <si>
    <t>41.11740751 , 29.06486213</t>
  </si>
  <si>
    <t>41.11740751</t>
  </si>
  <si>
    <t>29.06486213</t>
  </si>
  <si>
    <t>PINAR MAHALLESİ PARKI</t>
  </si>
  <si>
    <t>41.12611606 , 29.03180122</t>
  </si>
  <si>
    <t>41.12611606</t>
  </si>
  <si>
    <t>29.03180122</t>
  </si>
  <si>
    <t>SARIYER HEZARFEN AHMET ÇELEBİ PARKI</t>
  </si>
  <si>
    <t>41.10256846 , 29.03882485</t>
  </si>
  <si>
    <t>41.10256846</t>
  </si>
  <si>
    <t>29.03882485</t>
  </si>
  <si>
    <t>FSM PARKI</t>
  </si>
  <si>
    <t>41.08973994 , 29.04682654</t>
  </si>
  <si>
    <t>41.08973994</t>
  </si>
  <si>
    <t>29.04682654</t>
  </si>
  <si>
    <t>SARIYER LİSELİLER PARKI</t>
  </si>
  <si>
    <t>41.16327503 , 29.04923558</t>
  </si>
  <si>
    <t>41.16327503</t>
  </si>
  <si>
    <t>29.04923558</t>
  </si>
  <si>
    <t>RUMELİ KAVAĞI SAHİL PARKI</t>
  </si>
  <si>
    <t>41.18128688 , 29.07415020</t>
  </si>
  <si>
    <t>41.18128688</t>
  </si>
  <si>
    <t>29.07415020</t>
  </si>
  <si>
    <t>PROF.DR. AZİZ SANCAR PARKI</t>
  </si>
  <si>
    <t>41.10468005 , 29.04602498</t>
  </si>
  <si>
    <t>41.10468005</t>
  </si>
  <si>
    <t>29.04602498</t>
  </si>
  <si>
    <t>BEŞİKTAŞ KONAKLAR PARKI</t>
  </si>
  <si>
    <t>41.08894356 , 29.01032900</t>
  </si>
  <si>
    <t>41.08894356</t>
  </si>
  <si>
    <t>29.01032900</t>
  </si>
  <si>
    <t>BAŞAKŞEHİR 2.ETAP KORU PARKI</t>
  </si>
  <si>
    <t>BAŞAKŞEHİR</t>
  </si>
  <si>
    <t>41.10538900 , 28.78594500</t>
  </si>
  <si>
    <t>41.10538900</t>
  </si>
  <si>
    <t>28.78594500</t>
  </si>
  <si>
    <t>KAYAŞEHİR  912 ADA PARKI</t>
  </si>
  <si>
    <t>41.10885544 , 28.75573754</t>
  </si>
  <si>
    <t>41.10885544</t>
  </si>
  <si>
    <t>28.75573754</t>
  </si>
  <si>
    <t>BAŞAKŞEHİR ONURKENT PARKI -1</t>
  </si>
  <si>
    <t>41.10978507 , 28.78280640</t>
  </si>
  <si>
    <t>41.10978507</t>
  </si>
  <si>
    <t>28.78280640</t>
  </si>
  <si>
    <t>BAŞAKŞEHİR SPOR PARKI</t>
  </si>
  <si>
    <t>41.12401884 , 28.77528548</t>
  </si>
  <si>
    <t>41.12401884</t>
  </si>
  <si>
    <t>28.77528548</t>
  </si>
  <si>
    <t>GÖÇMEN KONUTLARI PARKI</t>
  </si>
  <si>
    <t>41.10188282 , 28.80011201</t>
  </si>
  <si>
    <t>41.10188282</t>
  </si>
  <si>
    <t>28.80011201</t>
  </si>
  <si>
    <t>KAYAŞEHİR BÖLGE PARKI</t>
  </si>
  <si>
    <t>41.11001950 , 28.75622034</t>
  </si>
  <si>
    <t>41.11001950</t>
  </si>
  <si>
    <t>28.75622034</t>
  </si>
  <si>
    <t>HOŞDERE HAYAT PARKI</t>
  </si>
  <si>
    <t>41.09266975 , 28.65003705</t>
  </si>
  <si>
    <t>41.09266975</t>
  </si>
  <si>
    <t>28.65003705</t>
  </si>
  <si>
    <t>TATARCIK PARKI</t>
  </si>
  <si>
    <t>41.10761862 , 28.67122650</t>
  </si>
  <si>
    <t>41.10761862</t>
  </si>
  <si>
    <t>28.67122650</t>
  </si>
  <si>
    <t>BAŞAKŞEHİR ONURKENT PARKI-2</t>
  </si>
  <si>
    <t>41.10798946 , 28.79487500</t>
  </si>
  <si>
    <t>41.10798946</t>
  </si>
  <si>
    <t>28.79487500</t>
  </si>
  <si>
    <t>HALICIOĞLU PARKI</t>
  </si>
  <si>
    <t>41.04492621 , 28.94480109</t>
  </si>
  <si>
    <t>41.04492621</t>
  </si>
  <si>
    <t>28.94480109</t>
  </si>
  <si>
    <t>ŞEHİT ŞEYHMUZ DEMİR PARKI</t>
  </si>
  <si>
    <t>41.04060918 , 28.95029962</t>
  </si>
  <si>
    <t>41.04060918</t>
  </si>
  <si>
    <t>28.95029962</t>
  </si>
  <si>
    <t>NURİ KİLLİGİL PARKI</t>
  </si>
  <si>
    <t>41.05515729 , 28.94781053</t>
  </si>
  <si>
    <t>41.05515729</t>
  </si>
  <si>
    <t>28.94781053</t>
  </si>
  <si>
    <t>NİLÜFER PARKI</t>
  </si>
  <si>
    <t>41.06315818 , 28.94850791</t>
  </si>
  <si>
    <t>41.06315818</t>
  </si>
  <si>
    <t>28.94850791</t>
  </si>
  <si>
    <t>8 MAYIS PARKI</t>
  </si>
  <si>
    <t>EYÜPSULTAN</t>
  </si>
  <si>
    <t>41.04685604 , 28.93693015</t>
  </si>
  <si>
    <t>41.04685604</t>
  </si>
  <si>
    <t>28.93693015</t>
  </si>
  <si>
    <t>ABDÜLVEDÜT PARKI</t>
  </si>
  <si>
    <t>41.04141839 , 28.93838257</t>
  </si>
  <si>
    <t>41.04141839</t>
  </si>
  <si>
    <t>28.93838257</t>
  </si>
  <si>
    <t>GABDULLAH TUGAY PARKI</t>
  </si>
  <si>
    <t>41.06437967 , 28.94292355</t>
  </si>
  <si>
    <t>41.06437967</t>
  </si>
  <si>
    <t>28.94292355</t>
  </si>
  <si>
    <t>FESHANE PARKI</t>
  </si>
  <si>
    <t>41.04319863 , 28.93841743</t>
  </si>
  <si>
    <t>41.04319863</t>
  </si>
  <si>
    <t>28.93841743</t>
  </si>
  <si>
    <t>FETHİ ÇELEBİ PARKI</t>
  </si>
  <si>
    <t>41.08394261 , 28.92526388</t>
  </si>
  <si>
    <t>41.08394261</t>
  </si>
  <si>
    <t>28.92526388</t>
  </si>
  <si>
    <t>HABEŞ PARKI</t>
  </si>
  <si>
    <t>41.03212400 , 28.93679202</t>
  </si>
  <si>
    <t>41.03212400</t>
  </si>
  <si>
    <t>28.93679202</t>
  </si>
  <si>
    <t>İDRİS BİTLİS PARKI</t>
  </si>
  <si>
    <t>41.05713940 , 28.93327028</t>
  </si>
  <si>
    <t>41.05713940</t>
  </si>
  <si>
    <t>28.93327028</t>
  </si>
  <si>
    <t>NURTEPE GEZİ PARKI</t>
  </si>
  <si>
    <t>41.08373437 , 28.96003604</t>
  </si>
  <si>
    <t>41.08373437</t>
  </si>
  <si>
    <t>28.96003604</t>
  </si>
  <si>
    <t>GÜZELTEPE PARKI</t>
  </si>
  <si>
    <t>41.08075834 , 28.95801902</t>
  </si>
  <si>
    <t>41.08075834</t>
  </si>
  <si>
    <t>28.95801902</t>
  </si>
  <si>
    <t>Ç. MESKEN - GÖÇMEN BLOKLARI</t>
  </si>
  <si>
    <t>41.08155897 , 28.95928502</t>
  </si>
  <si>
    <t>41.08155897</t>
  </si>
  <si>
    <t>28.95928502</t>
  </si>
  <si>
    <t>GÖÇMEN BLOKLARI</t>
  </si>
  <si>
    <t>41.08098478 , 28.95830333</t>
  </si>
  <si>
    <t>41.08098478</t>
  </si>
  <si>
    <t>28.95830333</t>
  </si>
  <si>
    <t>İGDAŞ PARKI</t>
  </si>
  <si>
    <t>41.07185370 , 28.94378722</t>
  </si>
  <si>
    <t>41.07185370</t>
  </si>
  <si>
    <t>28.94378722</t>
  </si>
  <si>
    <t>OTAĞCILAR PARKI</t>
  </si>
  <si>
    <t>41.03948234 , 28.93582374</t>
  </si>
  <si>
    <t>41.03948234</t>
  </si>
  <si>
    <t>28.93582374</t>
  </si>
  <si>
    <t>SİLAHTARAĞA PARKI</t>
  </si>
  <si>
    <t>41.06016504 , 28.94573987</t>
  </si>
  <si>
    <t>41.06016504</t>
  </si>
  <si>
    <t>28.94573987</t>
  </si>
  <si>
    <t>TEKKE PARKI</t>
  </si>
  <si>
    <t>41.05756413 , 28.94467771</t>
  </si>
  <si>
    <t>41.05756413</t>
  </si>
  <si>
    <t>28.94467771</t>
  </si>
  <si>
    <t>ÇOBAN ÇEŞME PARKI</t>
  </si>
  <si>
    <t>41.08084730 , 28.95092726</t>
  </si>
  <si>
    <t>41.08084730</t>
  </si>
  <si>
    <t>28.95092726</t>
  </si>
  <si>
    <t>ÇOBAN ÇEŞME OKUL ÜSTÜ</t>
  </si>
  <si>
    <t>41.08141340 , 28.95390451</t>
  </si>
  <si>
    <t>41.08141340</t>
  </si>
  <si>
    <t>28.95390451</t>
  </si>
  <si>
    <t>FETİH PARKI</t>
  </si>
  <si>
    <t>41.08441771 , 28.92534435</t>
  </si>
  <si>
    <t>41.08441771</t>
  </si>
  <si>
    <t>28.92534435</t>
  </si>
  <si>
    <t>ŞEHİT HALİT AYDIN PARKI</t>
  </si>
  <si>
    <t>41.08374650 , 28.94442558</t>
  </si>
  <si>
    <t>41.08374650</t>
  </si>
  <si>
    <t>28.94442558</t>
  </si>
  <si>
    <t>KUTLU DOĞUM PARKI</t>
  </si>
  <si>
    <t>41.07913683 , 28.93938303</t>
  </si>
  <si>
    <t>41.07913683</t>
  </si>
  <si>
    <t>28.93938303</t>
  </si>
  <si>
    <t>ŞEHİT HÜSEYİN ÇATALKAŞ PARKI</t>
  </si>
  <si>
    <t>41.08077856 , 28.93959224</t>
  </si>
  <si>
    <t>41.08077856</t>
  </si>
  <si>
    <t>28.93959224</t>
  </si>
  <si>
    <t>BARIŞ MANÇO PARKI</t>
  </si>
  <si>
    <t>41.08982754 , 28.92673910</t>
  </si>
  <si>
    <t>41.08982754</t>
  </si>
  <si>
    <t>28.92673910</t>
  </si>
  <si>
    <t>ŞEHİT SONER BAYKUŞ PARKI</t>
  </si>
  <si>
    <t>41.07838065 , 28.93302619</t>
  </si>
  <si>
    <t>41.07838065</t>
  </si>
  <si>
    <t>28.93302619</t>
  </si>
  <si>
    <t>ALİBEYKÖY MERKEZ PARKI</t>
  </si>
  <si>
    <t>41.08068758 , 28.94876808</t>
  </si>
  <si>
    <t>41.08068758</t>
  </si>
  <si>
    <t>28.94876808</t>
  </si>
  <si>
    <t>ASIM YILDIZ PARKI</t>
  </si>
  <si>
    <t>41.08762000 , 28.93678129</t>
  </si>
  <si>
    <t>41.08762000</t>
  </si>
  <si>
    <t>28.93678129</t>
  </si>
  <si>
    <t>AKŞEMSETTİN PARKI</t>
  </si>
  <si>
    <t>41.03563231 , 28.94768715</t>
  </si>
  <si>
    <t>41.03563231</t>
  </si>
  <si>
    <t>28.94768715</t>
  </si>
  <si>
    <t>AYVANSARAY SUR DİPLERİ</t>
  </si>
  <si>
    <t>41.03913639 , 28.93984973</t>
  </si>
  <si>
    <t>41.03913639</t>
  </si>
  <si>
    <t>28.93984973</t>
  </si>
  <si>
    <t>CEMİL MERİÇ GÖRME ÖZÜRLÜLER PARKI</t>
  </si>
  <si>
    <t>41.04086004 , 28.94273043</t>
  </si>
  <si>
    <t>41.04086004</t>
  </si>
  <si>
    <t>28.94273043</t>
  </si>
  <si>
    <t>BALAT PARKI</t>
  </si>
  <si>
    <t>41.03793467 , 28.94572645</t>
  </si>
  <si>
    <t>41.03793467</t>
  </si>
  <si>
    <t>28.94572645</t>
  </si>
  <si>
    <t>SOBACILAR ÖNÜ PARKI</t>
  </si>
  <si>
    <t>41.01820626 , 28.96765351</t>
  </si>
  <si>
    <t>41.01820626</t>
  </si>
  <si>
    <t>28.96765351</t>
  </si>
  <si>
    <t>İTO PARKI</t>
  </si>
  <si>
    <t>41.01902384 , 28.96776080</t>
  </si>
  <si>
    <t>41.01902384</t>
  </si>
  <si>
    <t>28.96776080</t>
  </si>
  <si>
    <t>ŞEHİT TOLGA ECEBALİN PARKI (ÖZLEM PARKI(</t>
  </si>
  <si>
    <t>41.02484376 , 28.95964444</t>
  </si>
  <si>
    <t>41.02484376</t>
  </si>
  <si>
    <t>28.95964444</t>
  </si>
  <si>
    <t>ŞAİR  NEDİM PARKI</t>
  </si>
  <si>
    <t>41.03073196 , 28.95173728</t>
  </si>
  <si>
    <t>41.03073196</t>
  </si>
  <si>
    <t>28.95173728</t>
  </si>
  <si>
    <t>MERMERCİLER PARKI</t>
  </si>
  <si>
    <t>41.06339176 , 28.95085350</t>
  </si>
  <si>
    <t>41.06339176</t>
  </si>
  <si>
    <t>28.95085350</t>
  </si>
  <si>
    <t>SADABAT MESİRE 1</t>
  </si>
  <si>
    <t>41.06725129 , 28.95825505</t>
  </si>
  <si>
    <t>41.06725129</t>
  </si>
  <si>
    <t>28.95825505</t>
  </si>
  <si>
    <t>SADABAT MESİRE 2</t>
  </si>
  <si>
    <t>41.06834328 , 28.95996094</t>
  </si>
  <si>
    <t>41.06834328</t>
  </si>
  <si>
    <t>28.95996094</t>
  </si>
  <si>
    <t>SADABAT MESİRE 4</t>
  </si>
  <si>
    <t>41.06634532 , 28.95394742</t>
  </si>
  <si>
    <t>41.06634532</t>
  </si>
  <si>
    <t>28.95394742</t>
  </si>
  <si>
    <t>SEYRANTEPE 700. YIL PARKI</t>
  </si>
  <si>
    <t>41.09735123 , 28.98944914</t>
  </si>
  <si>
    <t>41.09735123</t>
  </si>
  <si>
    <t>28.98944914</t>
  </si>
  <si>
    <t>KAĞITHANE MESİRE ALANI</t>
  </si>
  <si>
    <t>41.06431091 , 28.94990802</t>
  </si>
  <si>
    <t>41.06431091</t>
  </si>
  <si>
    <t>28.94990802</t>
  </si>
  <si>
    <t>ŞEHİT KUBİLAY PARKI</t>
  </si>
  <si>
    <t>41.07723030 , 28.95970362</t>
  </si>
  <si>
    <t>41.07723030</t>
  </si>
  <si>
    <t>28.95970362</t>
  </si>
  <si>
    <t>EMNİYETTEPE PARKI</t>
  </si>
  <si>
    <t>41.06589638 , 28.94909263</t>
  </si>
  <si>
    <t>41.06589638</t>
  </si>
  <si>
    <t>28.94909263</t>
  </si>
  <si>
    <t>İSBAK ÜSTÜ</t>
  </si>
  <si>
    <t>41.09454562 , 28.98522198</t>
  </si>
  <si>
    <t>41.09454562</t>
  </si>
  <si>
    <t>28.98522198</t>
  </si>
  <si>
    <t>İSPARK ZEMİNALTI OTOPARK ÜSTÜ</t>
  </si>
  <si>
    <t>41.08500400 , 28.92589688</t>
  </si>
  <si>
    <t>41.08500400</t>
  </si>
  <si>
    <t>28.92589688</t>
  </si>
  <si>
    <t>ARNAVUTKÖY ZEMİNÜSTÜ PARKI</t>
  </si>
  <si>
    <t>ARNAVUTKÖY</t>
  </si>
  <si>
    <t>41.1832821 , 28.73979986</t>
  </si>
  <si>
    <t>41.1832821</t>
  </si>
  <si>
    <t>28.73979986</t>
  </si>
  <si>
    <t>KOCATEPE PARKI</t>
  </si>
  <si>
    <t>BAYRAMPAŞA</t>
  </si>
  <si>
    <t>41.04890717 , 28.89457405</t>
  </si>
  <si>
    <t>41.04890717</t>
  </si>
  <si>
    <t>28.89457405</t>
  </si>
  <si>
    <t>ORTA MAHALLE FATİH PARKI</t>
  </si>
  <si>
    <t>41.03473806 , 28.91916454</t>
  </si>
  <si>
    <t>41.03473806</t>
  </si>
  <si>
    <t>28.91916454</t>
  </si>
  <si>
    <t>GAZİ PARKI</t>
  </si>
  <si>
    <t>SULTANGAZİ</t>
  </si>
  <si>
    <t>41.09554013 , 28.89969707</t>
  </si>
  <si>
    <t>41.09554013</t>
  </si>
  <si>
    <t>28.89969707</t>
  </si>
  <si>
    <t>CEBECİ PARKI</t>
  </si>
  <si>
    <t>41.1356441 , 28.87528896</t>
  </si>
  <si>
    <t>41.1356441</t>
  </si>
  <si>
    <t>28.87528896</t>
  </si>
  <si>
    <t>ŞEHİT VEDAT BARCEĞCİ PARKI (ÇAMLIK PARKI)</t>
  </si>
  <si>
    <t>41.08876017 , 28.87824476</t>
  </si>
  <si>
    <t>41.08876017</t>
  </si>
  <si>
    <t>28.87824476</t>
  </si>
  <si>
    <t>ŞEHİT ENGİN TILBAÇ PARKI (PLEVNE PARKI)</t>
  </si>
  <si>
    <t>41.08797175 , 28.87405515</t>
  </si>
  <si>
    <t>41.08797175</t>
  </si>
  <si>
    <t>28.87405515</t>
  </si>
  <si>
    <t>BAYRAMPAŞA TUNA CADDESİ PARKI</t>
  </si>
  <si>
    <t>41.04525999 , 28.90438020</t>
  </si>
  <si>
    <t>41.04525999</t>
  </si>
  <si>
    <t>28.90438020</t>
  </si>
  <si>
    <t>SULTANGAZİ ALİBEY BARAJÜSTÜ PARKI</t>
  </si>
  <si>
    <t>41.10223450 , 28.91674519</t>
  </si>
  <si>
    <t>41.10223450</t>
  </si>
  <si>
    <t>28.91674519</t>
  </si>
  <si>
    <t>GAZİOSMANPAŞA MEHMET NİYAZİ ÖZDEMİR ZEMİNÜSTÜ PARKI</t>
  </si>
  <si>
    <t>GAZİOSMANPAŞA</t>
  </si>
  <si>
    <t>41.07937137 , 28.88540089</t>
  </si>
  <si>
    <t>41.07937137</t>
  </si>
  <si>
    <t>28.88540089</t>
  </si>
  <si>
    <t>ESENLER HAVAALANI MAHALLESİ ZEMİNÜSTÜ PARKI</t>
  </si>
  <si>
    <t>ESENLER</t>
  </si>
  <si>
    <t>41.05582069 , 28.86726916</t>
  </si>
  <si>
    <t>41.05582069</t>
  </si>
  <si>
    <t>28.86726916</t>
  </si>
  <si>
    <t>İBB GAZİOSMANPAŞA HÜRRİYET MAHALLESİ ZEMİNÜSTÜ PARKI</t>
  </si>
  <si>
    <t>41.07127134 , 28.89470279</t>
  </si>
  <si>
    <t>41.07127134</t>
  </si>
  <si>
    <t>28.89470279</t>
  </si>
  <si>
    <t>MİMARSİNAN SAHİL ATATÜRK PARKI</t>
  </si>
  <si>
    <t>BÜYÜKÇEKMECE</t>
  </si>
  <si>
    <t>41.01604488 , 28.56250584</t>
  </si>
  <si>
    <t>41.01604488</t>
  </si>
  <si>
    <t>28.56250584</t>
  </si>
  <si>
    <t>MİMARSİNAN SAHİL</t>
  </si>
  <si>
    <t>41.01458166 , 28.56269360</t>
  </si>
  <si>
    <t>41.01458166</t>
  </si>
  <si>
    <t>28.56269360</t>
  </si>
  <si>
    <t>KORDONBOYU SAHİL</t>
  </si>
  <si>
    <t>41.01105199 , 28.59901071</t>
  </si>
  <si>
    <t>41.01105199</t>
  </si>
  <si>
    <t>28.59901071</t>
  </si>
  <si>
    <t>AVCILAR KARA TARAFI CEMAL KAYTAZ PARKI</t>
  </si>
  <si>
    <t>AVCILAR</t>
  </si>
  <si>
    <t>40.97436 , 28.74126</t>
  </si>
  <si>
    <t>40.97436</t>
  </si>
  <si>
    <t>28.74126</t>
  </si>
  <si>
    <t>AVCILAR SAHİL PARKI-1</t>
  </si>
  <si>
    <t>40.97487611 , 28.74357104</t>
  </si>
  <si>
    <t>40.97487611</t>
  </si>
  <si>
    <t>28.74357104</t>
  </si>
  <si>
    <t>AVCILAR SAHİL PARKI-2</t>
  </si>
  <si>
    <t>40.97973608 , 28.75159621</t>
  </si>
  <si>
    <t>40.97973608</t>
  </si>
  <si>
    <t>28.75159621</t>
  </si>
  <si>
    <t>BEYLİKDÜZÜ OSMANLI BAHÇESİ PARKI</t>
  </si>
  <si>
    <t>BEYLİKDÜZÜ</t>
  </si>
  <si>
    <t>40.9961601100909 , 28.64489793777466</t>
  </si>
  <si>
    <t>40.9961601100909</t>
  </si>
  <si>
    <t>28.64489793777466</t>
  </si>
  <si>
    <t>GÜRPINAR SAHİL PARKI (PİRİ REİS PARKI )</t>
  </si>
  <si>
    <t>40.99511146 , 28.59744430</t>
  </si>
  <si>
    <t>40.99511146</t>
  </si>
  <si>
    <t>28.59744430</t>
  </si>
  <si>
    <t>BEYLİKDÜZÜ KADIN DAYANIŞMA VE KÜLTÜR PARKI</t>
  </si>
  <si>
    <t>40.98486700 , 28.66744459</t>
  </si>
  <si>
    <t>40.98486700</t>
  </si>
  <si>
    <t>28.66744459</t>
  </si>
  <si>
    <t>BEYLİKDÜZZÜ KREŞ EĞİTİM YAPISI VE ÇOCUK OYUN PARKI</t>
  </si>
  <si>
    <t>40.99560947 , 28.62893879</t>
  </si>
  <si>
    <t>40.99560947</t>
  </si>
  <si>
    <t>28.62893879</t>
  </si>
  <si>
    <t>AVCILAR SAADETDERE DEPO VE TERFİ MERKEZİ</t>
  </si>
  <si>
    <t>ESENYURT</t>
  </si>
  <si>
    <t>41.00435845 , 28.69533017</t>
  </si>
  <si>
    <t>41.00435845</t>
  </si>
  <si>
    <t>28.69533017</t>
  </si>
  <si>
    <t>KAVAKLIDERE YAŞAM VADİSİ 3.ETAP</t>
  </si>
  <si>
    <t>40.99220025 , 28.64333153</t>
  </si>
  <si>
    <t>40.99220025</t>
  </si>
  <si>
    <t>28.64333153</t>
  </si>
  <si>
    <t>KAVAKLIDERE YAŞAM VADİSİ 4.ETAP</t>
  </si>
  <si>
    <t>40.97474246 , 28.64518762</t>
  </si>
  <si>
    <t>40.97474246</t>
  </si>
  <si>
    <t>28.64518762</t>
  </si>
  <si>
    <t>KAVAKLIDERE YAŞAM VADİSİ 5.ETAP</t>
  </si>
  <si>
    <t>40.96304870 , 28.63345027</t>
  </si>
  <si>
    <t>40.96304870</t>
  </si>
  <si>
    <t>28.63345027</t>
  </si>
  <si>
    <t>BEYLİKDÜZÜ SOSYAL TESİS ve SPOR KOMPLEKSİ (KALEKENT)</t>
  </si>
  <si>
    <t>41.00154076 , 28.63648921</t>
  </si>
  <si>
    <t>41.00154076</t>
  </si>
  <si>
    <t>28.63648921</t>
  </si>
  <si>
    <t>KÜÇÜKÇEKMECE GÖLÜ SAHİL PARKI</t>
  </si>
  <si>
    <t>41.00067975 , 28.76689037</t>
  </si>
  <si>
    <t>41.00067975</t>
  </si>
  <si>
    <t>28.76689037</t>
  </si>
  <si>
    <t>AZERBAYCAN DOSTLUK PARKI</t>
  </si>
  <si>
    <t>BAĞCILAR</t>
  </si>
  <si>
    <t>41.04378607 , 28.85507208</t>
  </si>
  <si>
    <t>41.04378607</t>
  </si>
  <si>
    <t>28.85507208</t>
  </si>
  <si>
    <t>BAĞCILAR TRAFİK EĞİTİM PİSTİ PARKI</t>
  </si>
  <si>
    <t>41.05044523 , 28.82309065</t>
  </si>
  <si>
    <t>41.05044523</t>
  </si>
  <si>
    <t>28.82309065</t>
  </si>
  <si>
    <t>BAĞCILAR MERKEZ MAHALLESİ PARKI</t>
  </si>
  <si>
    <t>41.03060529 , 28.85797608</t>
  </si>
  <si>
    <t>41.03060529</t>
  </si>
  <si>
    <t>28.85797608</t>
  </si>
  <si>
    <t>ŞEHİT BEKÇİ KANSU TURAN PARKI</t>
  </si>
  <si>
    <t>41.05658455 , 28.83527261</t>
  </si>
  <si>
    <t>41.05658455</t>
  </si>
  <si>
    <t>28.83527261</t>
  </si>
  <si>
    <t>BALIKÇI ADASI PARKI</t>
  </si>
  <si>
    <t>KÜÇÜKÇEKMECE</t>
  </si>
  <si>
    <t>40.98892738 , 28.77070481</t>
  </si>
  <si>
    <t>40.98892738</t>
  </si>
  <si>
    <t>28.77070481</t>
  </si>
  <si>
    <t>İSTASYON  MAHALLESİ PARKI</t>
  </si>
  <si>
    <t>41.03144138 , 28.77805381</t>
  </si>
  <si>
    <t>41.03144138</t>
  </si>
  <si>
    <t>28.77805381</t>
  </si>
  <si>
    <t>MENEKŞE DERESİ PARKI</t>
  </si>
  <si>
    <t>41.03955850 , 28.77105899</t>
  </si>
  <si>
    <t>41.03955850</t>
  </si>
  <si>
    <t>28.77105899</t>
  </si>
  <si>
    <t>KÜÇÜKÇEKMECE GÖLAĞZI PARKI</t>
  </si>
  <si>
    <t>40.98066136 , 28.77070302</t>
  </si>
  <si>
    <t>40.98066136</t>
  </si>
  <si>
    <t>28.77070302</t>
  </si>
  <si>
    <t>KÜÇÜKÇEKMECE MENEKŞE PARKI</t>
  </si>
  <si>
    <t>40.98207298 , 28.76177280</t>
  </si>
  <si>
    <t>40.98207298</t>
  </si>
  <si>
    <t>28.76177280</t>
  </si>
  <si>
    <t>KÜÇÜKÇEKMECE SAHİL PARKI</t>
  </si>
  <si>
    <t>40.97992796 , 28.75228186</t>
  </si>
  <si>
    <t>40.97992796</t>
  </si>
  <si>
    <t>28.75228186</t>
  </si>
  <si>
    <t>BAĞCILAR HÜRRİYET MAHALLESİ PAZAR YERİ PARKI</t>
  </si>
  <si>
    <t>41.02945608 , 28.83270395</t>
  </si>
  <si>
    <t>41.02945608</t>
  </si>
  <si>
    <t>28.83270395</t>
  </si>
  <si>
    <t>HASANOĞLU DERESİ PARKI</t>
  </si>
  <si>
    <t>41.05683250 , 28.75742158</t>
  </si>
  <si>
    <t>41.05683250</t>
  </si>
  <si>
    <t>28.75742158</t>
  </si>
  <si>
    <t>BAĞCILAR KİRAZLI MAHALLESİ ZEMİNÜSTÜ PARKI</t>
  </si>
  <si>
    <t>41.03273441 , 28.83470443</t>
  </si>
  <si>
    <t>41.03273441</t>
  </si>
  <si>
    <t>28.83470443</t>
  </si>
  <si>
    <t>SİLİVRİ BOĞLUCA PARKI</t>
  </si>
  <si>
    <t>SİLİVRİ</t>
  </si>
  <si>
    <t>41.07972317 , 28.25081706</t>
  </si>
  <si>
    <t>41.07972317</t>
  </si>
  <si>
    <t>28.25081706</t>
  </si>
  <si>
    <t>23 NİSAN 100. YIL PARKI (AKBABA PARKI)</t>
  </si>
  <si>
    <t>BEYKOZ</t>
  </si>
  <si>
    <t>41.15190355 , 29.11694795</t>
  </si>
  <si>
    <t>41.15190355</t>
  </si>
  <si>
    <t>29.11694795</t>
  </si>
  <si>
    <t>ANADOLU FENERİ PARKI</t>
  </si>
  <si>
    <t>41.21620888 , 29.15399596</t>
  </si>
  <si>
    <t>41.21620888</t>
  </si>
  <si>
    <t>29.15399596</t>
  </si>
  <si>
    <t>BEYKOZ KANLICA PARKI</t>
  </si>
  <si>
    <t>41.09996674 , 29.06574994</t>
  </si>
  <si>
    <t>41.09996674</t>
  </si>
  <si>
    <t>29.06574994</t>
  </si>
  <si>
    <t>BEYKOZ NATO PARKI</t>
  </si>
  <si>
    <t>41.13110225 , 29.09265518</t>
  </si>
  <si>
    <t>41.13110225</t>
  </si>
  <si>
    <t>29.09265518</t>
  </si>
  <si>
    <t>BEYKOZ MERKEZ PARKI</t>
  </si>
  <si>
    <t>41.13452851 , 29.09125641</t>
  </si>
  <si>
    <t>41.13452851</t>
  </si>
  <si>
    <t>29.09125641</t>
  </si>
  <si>
    <t>PAŞABAHÇE ATATÜRK PARKI (Alan ölçme çalışması yapıldığında metraj bilgileri girilecektir.)</t>
  </si>
  <si>
    <t>41.11560504 ,  29.09569144</t>
  </si>
  <si>
    <t>41.11560504</t>
  </si>
  <si>
    <t xml:space="preserve"> 29.09569144</t>
  </si>
  <si>
    <t>PAŞABAHÇE SAHİL PARKI (Alan ölçme çalışması yapıldığında metraj bilgileri girilecektir.)</t>
  </si>
  <si>
    <t>41.11642748 , 29.09373611</t>
  </si>
  <si>
    <t>41.11642748</t>
  </si>
  <si>
    <t>29.09373611</t>
  </si>
  <si>
    <t>ŞEHİT ATİLLA TAPAN PARKI (Beykoz Belediyesinden devri beklenmektedir.)</t>
  </si>
  <si>
    <t>41.12641100 , 29.09721300</t>
  </si>
  <si>
    <t>41.12641100</t>
  </si>
  <si>
    <t>29.09721300</t>
  </si>
  <si>
    <t>HZ. YUŞA TEPESİ</t>
  </si>
  <si>
    <t>41.16220683 , 29.08486873</t>
  </si>
  <si>
    <t>41.16220683</t>
  </si>
  <si>
    <t>29.08486873</t>
  </si>
  <si>
    <t>BOZHANE  PARKI</t>
  </si>
  <si>
    <t>41.16496513 , 29.27179724</t>
  </si>
  <si>
    <t>41.16496513</t>
  </si>
  <si>
    <t>29.27179724</t>
  </si>
  <si>
    <t>DEDEOĞLU PARKI</t>
  </si>
  <si>
    <t>41.10718208 , 29.08727467</t>
  </si>
  <si>
    <t>41.10718208</t>
  </si>
  <si>
    <t>29.08727467</t>
  </si>
  <si>
    <t>DERESEKİ PARKI</t>
  </si>
  <si>
    <t>41.15073621 , 29.12464589</t>
  </si>
  <si>
    <t>41.15073621</t>
  </si>
  <si>
    <t>29.12464589</t>
  </si>
  <si>
    <t>GÖLLÜ  PARKI</t>
  </si>
  <si>
    <t>41.17552679 , 29.26922902</t>
  </si>
  <si>
    <t>41.17552679</t>
  </si>
  <si>
    <t>29.26922902</t>
  </si>
  <si>
    <t>KILIÇLI  PARKI</t>
  </si>
  <si>
    <t>41.15918185 , 29.29151684</t>
  </si>
  <si>
    <t>41.15918185</t>
  </si>
  <si>
    <t>29.29151684</t>
  </si>
  <si>
    <t>KÜÇÜKSU ÇAYIRI</t>
  </si>
  <si>
    <t>41.07981011 , 29.06693012</t>
  </si>
  <si>
    <t>41.07981011</t>
  </si>
  <si>
    <t>29.06693012</t>
  </si>
  <si>
    <t>MAHMUT ŞEVKET PAŞA  PARKI</t>
  </si>
  <si>
    <t>41.15333949 , 29.18793596</t>
  </si>
  <si>
    <t>41.15333949</t>
  </si>
  <si>
    <t>29.18793596</t>
  </si>
  <si>
    <t>MUHTAR HAYRULLAH ERSAYIN PARKI (OTAĞTEPE PARKI)</t>
  </si>
  <si>
    <t>41.08881273 , 29.0771788</t>
  </si>
  <si>
    <t>41.08881273</t>
  </si>
  <si>
    <t>29.0771788</t>
  </si>
  <si>
    <t>ÖRNEKKÖY  PARKI</t>
  </si>
  <si>
    <t>41.13904946 , 29.14360642</t>
  </si>
  <si>
    <t>41.13904946</t>
  </si>
  <si>
    <t>29.14360642</t>
  </si>
  <si>
    <t>PAŞAMANDIRA PARKI</t>
  </si>
  <si>
    <t>41.18424175 , 29.25086260</t>
  </si>
  <si>
    <t>41.18424175</t>
  </si>
  <si>
    <t>29.25086260</t>
  </si>
  <si>
    <t>POLONEZKÖY PARKI</t>
  </si>
  <si>
    <t>41.11021957 , 29.20564190</t>
  </si>
  <si>
    <t>41.11021957</t>
  </si>
  <si>
    <t>29.20564190</t>
  </si>
  <si>
    <t>POYRAZKÖY  PARKI</t>
  </si>
  <si>
    <t>41.20617845 , 29.13676009</t>
  </si>
  <si>
    <t>41.20617845</t>
  </si>
  <si>
    <t>29.13676009</t>
  </si>
  <si>
    <t>YALIKÖY SAHİL PARKI(Alan ölçme çalışması yapıldığında 
metraj bilgileri girilecektir.)</t>
  </si>
  <si>
    <t>41.13663146 , 29.08649683</t>
  </si>
  <si>
    <t>41.13663146</t>
  </si>
  <si>
    <t>29.08649683</t>
  </si>
  <si>
    <t>POYRAZ  SEVGİ  PARKI</t>
  </si>
  <si>
    <t>41.20322614 , 29.13221776</t>
  </si>
  <si>
    <t>41.20322614</t>
  </si>
  <si>
    <t>29.13221776</t>
  </si>
  <si>
    <t>RİVA PARKI</t>
  </si>
  <si>
    <t>41.22314918 , 29.21674490</t>
  </si>
  <si>
    <t>41.22314918</t>
  </si>
  <si>
    <t>29.21674490</t>
  </si>
  <si>
    <t>SULTANİYE PARKI</t>
  </si>
  <si>
    <t>41.12355413 , 29.09933388</t>
  </si>
  <si>
    <t>41.12355413</t>
  </si>
  <si>
    <t>29.09933388</t>
  </si>
  <si>
    <t>ZERZEVATÇI  PARKI</t>
  </si>
  <si>
    <t>41.12845970 , 29.15980428</t>
  </si>
  <si>
    <t>41.12845970</t>
  </si>
  <si>
    <t>29.15980428</t>
  </si>
  <si>
    <t>ANADOLU HİSARI KALEİÇİ PARKI(RESTORASYON ÇALIŞMALARI)</t>
  </si>
  <si>
    <t>41.08228984 , 29.06676516</t>
  </si>
  <si>
    <t>41.08228984</t>
  </si>
  <si>
    <t>29.06676516</t>
  </si>
  <si>
    <t>BURUNBAHÇE MESİRE ALANI( BURUNBAHÇE  PARKI )</t>
  </si>
  <si>
    <t>BURUNBAHÇE MESİRE ALANI</t>
  </si>
  <si>
    <t>41.11212525 , 29.08593625</t>
  </si>
  <si>
    <t>41.11212525</t>
  </si>
  <si>
    <t>29.08593625</t>
  </si>
  <si>
    <t>ANADOLU KAVAĞI SAHİL PARKI(ANADOLU KAVAĞI AĞAÇLANDIRMA SAHASI)</t>
  </si>
  <si>
    <t>41.16915285 , 29.08487678</t>
  </si>
  <si>
    <t>41.16915285</t>
  </si>
  <si>
    <t>29.08487678</t>
  </si>
  <si>
    <t>100.YIL PARKI</t>
  </si>
  <si>
    <t>PENDİK</t>
  </si>
  <si>
    <t>40.87871459 , 29.22199665</t>
  </si>
  <si>
    <t>40.87871459</t>
  </si>
  <si>
    <t>29.22199665</t>
  </si>
  <si>
    <t>AHMET ERİŞEN PARKI</t>
  </si>
  <si>
    <t>40.87506246 , 29.23203349</t>
  </si>
  <si>
    <t>40.87506246</t>
  </si>
  <si>
    <t>29.23203349</t>
  </si>
  <si>
    <t>BOTAŞ PARKI</t>
  </si>
  <si>
    <t>40.87999061 , 29.25146878</t>
  </si>
  <si>
    <t>40.87999061</t>
  </si>
  <si>
    <t>29.25146878</t>
  </si>
  <si>
    <t>BOTAŞ PARKI -1  (PENDİK)</t>
  </si>
  <si>
    <t>40.88182793 , 29.25962269</t>
  </si>
  <si>
    <t>40.88182793</t>
  </si>
  <si>
    <t>29.25962269</t>
  </si>
  <si>
    <t>BOTAŞ PARKI -2</t>
  </si>
  <si>
    <t>40.88936323 , 29.26811993</t>
  </si>
  <si>
    <t>40.88936323</t>
  </si>
  <si>
    <t>29.26811993</t>
  </si>
  <si>
    <t>CEM KARACA PARKI</t>
  </si>
  <si>
    <t>40.92780779 , 29.30615573</t>
  </si>
  <si>
    <t>40.92780779</t>
  </si>
  <si>
    <t>29.30615573</t>
  </si>
  <si>
    <t>DEDEPAŞA CADDESİ PARKI</t>
  </si>
  <si>
    <t>40.93916869 , 29.31126595</t>
  </si>
  <si>
    <t>40.93916869</t>
  </si>
  <si>
    <t>29.31126595</t>
  </si>
  <si>
    <t>KAYNARCA BÖLGE PARKI</t>
  </si>
  <si>
    <t>40.88425730 , 29.26279843</t>
  </si>
  <si>
    <t>40.88425730</t>
  </si>
  <si>
    <t>29.26279843</t>
  </si>
  <si>
    <t>KAYNARCA SAHİL PARKI</t>
  </si>
  <si>
    <t>40.86962282 , 29.25539553</t>
  </si>
  <si>
    <t>40.86962282</t>
  </si>
  <si>
    <t>29.25539553</t>
  </si>
  <si>
    <t>MEHMET  AKİF ERSOY PARKI</t>
  </si>
  <si>
    <t>KARTAL</t>
  </si>
  <si>
    <t>40.87947550 , 29.21610653</t>
  </si>
  <si>
    <t>40.87947550</t>
  </si>
  <si>
    <t>29.21610653</t>
  </si>
  <si>
    <t>MUHSİN YAZICIOĞLU PARKI  2-3 NOLU</t>
  </si>
  <si>
    <t>40.87801939 , 29.21757102</t>
  </si>
  <si>
    <t>40.87801939</t>
  </si>
  <si>
    <t>29.21757102</t>
  </si>
  <si>
    <t>OSMANGAZİ PARKI</t>
  </si>
  <si>
    <t>40.92410858 , 29.29404616</t>
  </si>
  <si>
    <t>40.92410858</t>
  </si>
  <si>
    <t>29.29404616</t>
  </si>
  <si>
    <t>PENDİK BALIKÇILAR PARKI</t>
  </si>
  <si>
    <t>40.87199993 , 29.24740255</t>
  </si>
  <si>
    <t>40.87199993</t>
  </si>
  <si>
    <t>29.24740255</t>
  </si>
  <si>
    <t>PENDİK BATI PARKI</t>
  </si>
  <si>
    <t>40.87548836 , 29.23407197</t>
  </si>
  <si>
    <t>40.87548836</t>
  </si>
  <si>
    <t>29.23407197</t>
  </si>
  <si>
    <t>PENDİK DOĞU PARKI</t>
  </si>
  <si>
    <t>TOPRAK DEDE HAYRETTİN KARACA PARKI (PENDİK SAHİL PARKI)</t>
  </si>
  <si>
    <t>40.87223925 , 29.22577858</t>
  </si>
  <si>
    <t>40.87223925</t>
  </si>
  <si>
    <t>29.22577858</t>
  </si>
  <si>
    <t>SELÇUKLU PARKI</t>
  </si>
  <si>
    <t>40.92662560 , 29.28982437</t>
  </si>
  <si>
    <t>40.92662560</t>
  </si>
  <si>
    <t>29.28982437</t>
  </si>
  <si>
    <t>SİTE SOKAK PARKI</t>
  </si>
  <si>
    <t>40.93192276 , 29.32669401</t>
  </si>
  <si>
    <t>40.93192276</t>
  </si>
  <si>
    <t>29.32669401</t>
  </si>
  <si>
    <t>ŞEHİT MUHAMMET OĞUZ KILINÇ PARKI</t>
  </si>
  <si>
    <t>40.92352897 , 29.30156171</t>
  </si>
  <si>
    <t>40.92352897</t>
  </si>
  <si>
    <t>29.30156171</t>
  </si>
  <si>
    <t>ŞEHİTLER PARKI (PENDİK MARMARA PARKI)</t>
  </si>
  <si>
    <t>40.87659165 , 29.22385812</t>
  </si>
  <si>
    <t>40.87659165</t>
  </si>
  <si>
    <t>29.22385812</t>
  </si>
  <si>
    <t>TAHSİN ARCAN PARKI</t>
  </si>
  <si>
    <t>40.87686300 , 29.23889400</t>
  </si>
  <si>
    <t>40.87686300</t>
  </si>
  <si>
    <t>29.23889400</t>
  </si>
  <si>
    <t>VELİBABA PARKI</t>
  </si>
  <si>
    <t>40.90719227 , 29.25735891</t>
  </si>
  <si>
    <t>40.90719227</t>
  </si>
  <si>
    <t>29.25735891</t>
  </si>
  <si>
    <t>YENİŞEHİR PARKI</t>
  </si>
  <si>
    <t>40.93449216 , 29.29933548</t>
  </si>
  <si>
    <t>40.93449216</t>
  </si>
  <si>
    <t>29.29933548</t>
  </si>
  <si>
    <t>AHMET YESEVİ PARKI</t>
  </si>
  <si>
    <t>40.87268952 , 29.30301011</t>
  </si>
  <si>
    <t>40.87268952</t>
  </si>
  <si>
    <t>29.30301011</t>
  </si>
  <si>
    <t>TERSANELER ÖNÜ PARKI</t>
  </si>
  <si>
    <t>TUZLA</t>
  </si>
  <si>
    <t>40.84480206 , 29.29353386</t>
  </si>
  <si>
    <t>40.84480206</t>
  </si>
  <si>
    <t>29.29353386</t>
  </si>
  <si>
    <t>TUZLA ÇİÇEKÇİLER PARKI</t>
  </si>
  <si>
    <t>40.82781879 , 29.31694150</t>
  </si>
  <si>
    <t>40.82781879</t>
  </si>
  <si>
    <t>29.31694150</t>
  </si>
  <si>
    <t>TUZLA DERESİ PARKLARI</t>
  </si>
  <si>
    <t>40.83476766 , 29.31390524</t>
  </si>
  <si>
    <t>40.83476766</t>
  </si>
  <si>
    <t>29.31390524</t>
  </si>
  <si>
    <t>TUZLA KAZIM KARABEKİR PARKI</t>
  </si>
  <si>
    <t>40.83241154 , 29.31490570</t>
  </si>
  <si>
    <t>40.83241154</t>
  </si>
  <si>
    <t>29.31490570</t>
  </si>
  <si>
    <t>ŞEHİT ÖMER ÖNER PARKI (TUZLA SAHİL PARKI )</t>
  </si>
  <si>
    <t>40.81253200 , 29.30838100</t>
  </si>
  <si>
    <t>40.81253200</t>
  </si>
  <si>
    <t>29.30838100</t>
  </si>
  <si>
    <t>TUZLA KAMİL ABDUŞ GÖLÜ PARKI</t>
  </si>
  <si>
    <t>40.83467025 , 29.28510368</t>
  </si>
  <si>
    <t>40.83467025</t>
  </si>
  <si>
    <t>29.28510368</t>
  </si>
  <si>
    <t>TUZLA AYDINLI BÖLGE PARKI</t>
  </si>
  <si>
    <t>40.86400422 , 29.34617758</t>
  </si>
  <si>
    <t>40.86400422</t>
  </si>
  <si>
    <t>29.34617758</t>
  </si>
  <si>
    <t>HACET DERESİ PARKI</t>
  </si>
  <si>
    <t>40.87482720 , 29.32693005</t>
  </si>
  <si>
    <t>40.87482720</t>
  </si>
  <si>
    <t>29.32693005</t>
  </si>
  <si>
    <t>ŞEHİT İBRAHİM DOĞAN PARKI</t>
  </si>
  <si>
    <t>40.82913393 , 29.36540365</t>
  </si>
  <si>
    <t>40.82913393</t>
  </si>
  <si>
    <t>29.36540365</t>
  </si>
  <si>
    <t>AK CAMİ PARKI (TAHAFFUZHANE)</t>
  </si>
  <si>
    <t>40.81714240 , 29.30041802</t>
  </si>
  <si>
    <t>40.81714240</t>
  </si>
  <si>
    <t>29.30041802</t>
  </si>
  <si>
    <t>ADNAN KAHVECİ PARKI</t>
  </si>
  <si>
    <t>40.93810636 , 29.21836250</t>
  </si>
  <si>
    <t>40.93810636</t>
  </si>
  <si>
    <t>29.21836250</t>
  </si>
  <si>
    <t>40.93610102 , 29.21502024</t>
  </si>
  <si>
    <t>40.93610102</t>
  </si>
  <si>
    <t>29.21502024</t>
  </si>
  <si>
    <t>KARTAL ATATÜRK PARKI</t>
  </si>
  <si>
    <t>40.88762345 , 29.19014275</t>
  </si>
  <si>
    <t>40.88762345</t>
  </si>
  <si>
    <t>29.19014275</t>
  </si>
  <si>
    <t>40.94020202 , 29.21624869</t>
  </si>
  <si>
    <t>40.94020202</t>
  </si>
  <si>
    <t>29.21624869</t>
  </si>
  <si>
    <t>ÇEÇENİSTAN PARKI ve MEYDANI</t>
  </si>
  <si>
    <t>40.88756600 , 29.18659600</t>
  </si>
  <si>
    <t>40.88756600</t>
  </si>
  <si>
    <t>29.18659600</t>
  </si>
  <si>
    <t>ESENKENT TATLISU PARKI</t>
  </si>
  <si>
    <t>MALTEPE</t>
  </si>
  <si>
    <t>40.93445568 , 29.17126000</t>
  </si>
  <si>
    <t>40.93445568</t>
  </si>
  <si>
    <t>29.17126000</t>
  </si>
  <si>
    <t>FATİH SULTAN MEHMET PARKI</t>
  </si>
  <si>
    <t>40.93389237 , 29.21770781</t>
  </si>
  <si>
    <t>40.93389237</t>
  </si>
  <si>
    <t>29.21770781</t>
  </si>
  <si>
    <t>HAYRETTİNPAŞA PARKI</t>
  </si>
  <si>
    <t>40.93285000 , 29.20936900</t>
  </si>
  <si>
    <t>40.93285000</t>
  </si>
  <si>
    <t>29.20936900</t>
  </si>
  <si>
    <t>İBB SOSYAL TESİSLER KARTAL İDO ARASI KARA VE SAHİL PARKI</t>
  </si>
  <si>
    <t>40.90192961 , 29.14959848</t>
  </si>
  <si>
    <t>40.90192961</t>
  </si>
  <si>
    <t>29.14959848</t>
  </si>
  <si>
    <t>KARTAL İDO KARTAL KUMCULAR ARASI KARA VE SAHİL PARKI</t>
  </si>
  <si>
    <t>40.88423704 , 29.19696093</t>
  </si>
  <si>
    <t>40.88423704</t>
  </si>
  <si>
    <t>29.19696093</t>
  </si>
  <si>
    <t>KARTAL ÖZGÜRLÜK PARKI</t>
  </si>
  <si>
    <t>40.88646763 , 29.18181717</t>
  </si>
  <si>
    <t>40.88646763</t>
  </si>
  <si>
    <t>29.18181717</t>
  </si>
  <si>
    <t>KARTAL TAVŞANTEPE PARKI</t>
  </si>
  <si>
    <t>40.93968333 , 29.21252310</t>
  </si>
  <si>
    <t>40.93968333</t>
  </si>
  <si>
    <t>29.21252310</t>
  </si>
  <si>
    <t>MALTEPE KUMCULAR İBB SOSYAL TESİSLER ARASI KARA VE SAHİL PARKI</t>
  </si>
  <si>
    <t>40.90178973 , 29.14447278</t>
  </si>
  <si>
    <t>40.90178973</t>
  </si>
  <si>
    <t>29.14447278</t>
  </si>
  <si>
    <t>40.9328500 , 29.20936900</t>
  </si>
  <si>
    <t>40.9328500</t>
  </si>
  <si>
    <t>MUHSİN YAZICIOĞLU PARKI</t>
  </si>
  <si>
    <t>40.92605411 , 29.21366304</t>
  </si>
  <si>
    <t>40.92605411</t>
  </si>
  <si>
    <t>29.21366304</t>
  </si>
  <si>
    <t>SERÇELİ PARKI</t>
  </si>
  <si>
    <t>40.92939379 , 29.21153605</t>
  </si>
  <si>
    <t>40.92939379</t>
  </si>
  <si>
    <t>29.21153605</t>
  </si>
  <si>
    <t>SİS PARKI</t>
  </si>
  <si>
    <t>40.89516417 , 29.16845173</t>
  </si>
  <si>
    <t>40.89516417</t>
  </si>
  <si>
    <t>29.16845173</t>
  </si>
  <si>
    <t>SÖĞÜTLÜ PARKI</t>
  </si>
  <si>
    <t>40.92682014 , 29.2119303</t>
  </si>
  <si>
    <t>40.92682014</t>
  </si>
  <si>
    <t>29.2119303</t>
  </si>
  <si>
    <t>ŞEHİT GAFFAR OKKAN PARKI</t>
  </si>
  <si>
    <t>40.93448900 , 29.21081400</t>
  </si>
  <si>
    <t>40.93448900</t>
  </si>
  <si>
    <t>29.21081400</t>
  </si>
  <si>
    <t>ŞELALE PARKI</t>
  </si>
  <si>
    <t>40.93495600 , 29.21309500</t>
  </si>
  <si>
    <t>40.93495600</t>
  </si>
  <si>
    <t>29.21309500</t>
  </si>
  <si>
    <t>ŞEYH ŞAMİL PARKI</t>
  </si>
  <si>
    <t>40.93040500 , 29.20845500</t>
  </si>
  <si>
    <t>40.93040500</t>
  </si>
  <si>
    <t>29.20845500</t>
  </si>
  <si>
    <t>YAVUZ SULTAN SELİM PARKI</t>
  </si>
  <si>
    <t>40.92776653 , 29.21578199</t>
  </si>
  <si>
    <t>40.92776653</t>
  </si>
  <si>
    <t>29.21578199</t>
  </si>
  <si>
    <t>YUNUS EMRE -1 PARKI</t>
  </si>
  <si>
    <t>40.93048807 , 29.21628892</t>
  </si>
  <si>
    <t>40.93048807</t>
  </si>
  <si>
    <t>29.21628892</t>
  </si>
  <si>
    <t>YUNUS EMRE -2 PARKI</t>
  </si>
  <si>
    <t>40.92997742 , 29.21864337</t>
  </si>
  <si>
    <t>40.92997742</t>
  </si>
  <si>
    <t>29.21864337</t>
  </si>
  <si>
    <t>ESENKENT ÖĞRENCİ PARKI</t>
  </si>
  <si>
    <t>40.93230169 , 29.17070210</t>
  </si>
  <si>
    <t>40.93230169</t>
  </si>
  <si>
    <t>29.17070210</t>
  </si>
  <si>
    <t>BOSTANCI-KÜÇÜKYALI ARASI KARA VE SAHİL PARKI</t>
  </si>
  <si>
    <t>KADIKÖY</t>
  </si>
  <si>
    <t>40.94850567 , 29.09979920</t>
  </si>
  <si>
    <t>40.94850567</t>
  </si>
  <si>
    <t>29.09979920</t>
  </si>
  <si>
    <t>ŞEHİT KADİR YILDIRIM PARKI (CADDEBOSTAN KARA VE SAHİL PARKI)</t>
  </si>
  <si>
    <t>40.96307098 , 29.06822026</t>
  </si>
  <si>
    <t>40.96307098</t>
  </si>
  <si>
    <t>29.06822026</t>
  </si>
  <si>
    <t>DALYAN PARKI</t>
  </si>
  <si>
    <t>40.96257677 , 29.06181246</t>
  </si>
  <si>
    <t>40.96257677</t>
  </si>
  <si>
    <t>29.06181246</t>
  </si>
  <si>
    <t>GÖZTEPE 60.YIL PARKI</t>
  </si>
  <si>
    <t>40.97097978 , 29.05740961</t>
  </si>
  <si>
    <t>40.97097978</t>
  </si>
  <si>
    <t>29.05740961</t>
  </si>
  <si>
    <t>İDEALTEPE-DRAGOS ARASI KARA VE SAHİL PARKI</t>
  </si>
  <si>
    <t>40.91664562 , 29.13070416</t>
  </si>
  <si>
    <t>40.91664562</t>
  </si>
  <si>
    <t>29.13070416</t>
  </si>
  <si>
    <t>KANUNİ SULTAN SÜLEYMAN PARKI</t>
  </si>
  <si>
    <t>40.94566423 , 29.16414142</t>
  </si>
  <si>
    <t>40.94566423</t>
  </si>
  <si>
    <t>29.16414142</t>
  </si>
  <si>
    <t>KURBAĞALIDERE PARKI</t>
  </si>
  <si>
    <t>40.98175893 , 29.03281778</t>
  </si>
  <si>
    <t>40.98175893</t>
  </si>
  <si>
    <t>29.03281778</t>
  </si>
  <si>
    <t>KÜÇÜKYALI-İDEALTEPE ARASI KARA VE SAHİL PARKI</t>
  </si>
  <si>
    <t>40.94511317 , 29.10564244</t>
  </si>
  <si>
    <t>40.94511317</t>
  </si>
  <si>
    <t>29.10564244</t>
  </si>
  <si>
    <t>MALTEPE ALTAYÇEŞME PARKI</t>
  </si>
  <si>
    <t>40.93938144 , 29.13107783</t>
  </si>
  <si>
    <t>40.93938144</t>
  </si>
  <si>
    <t>29.13107783</t>
  </si>
  <si>
    <t>MALTEPE BAŞIBÜYÜK FUAYE EVLERİ ÖNÜ</t>
  </si>
  <si>
    <t>40.95039669 , 29.16579902</t>
  </si>
  <si>
    <t>40.95039669</t>
  </si>
  <si>
    <t>29.16579902</t>
  </si>
  <si>
    <t>MODA İNCİBURNU PARKI</t>
  </si>
  <si>
    <t>40.98603527 , 29.02043402</t>
  </si>
  <si>
    <t>40.98603527</t>
  </si>
  <si>
    <t>29.02043402</t>
  </si>
  <si>
    <t>40.94870714 , 29.16148603</t>
  </si>
  <si>
    <t>40.94870714</t>
  </si>
  <si>
    <t>29.16148603</t>
  </si>
  <si>
    <t>YOĞURTÇU PARKI</t>
  </si>
  <si>
    <t>40.98596846 , 29.03377533</t>
  </si>
  <si>
    <t>40.98596846</t>
  </si>
  <si>
    <t>29.03377533</t>
  </si>
  <si>
    <t>HACI BAYRAM VELİ  CADDESİ PARKI</t>
  </si>
  <si>
    <t>40.94282378 , 29.16028976</t>
  </si>
  <si>
    <t>40.94282378</t>
  </si>
  <si>
    <t>29.16028976</t>
  </si>
  <si>
    <t>ATAŞEHİR</t>
  </si>
  <si>
    <t>40.98320668 , 29.09826100</t>
  </si>
  <si>
    <t>40.98320668</t>
  </si>
  <si>
    <t>29.09826100</t>
  </si>
  <si>
    <t>ORHANGAZİ ŞEHİR PARKI</t>
  </si>
  <si>
    <t>40.92856139 , 29.11780468</t>
  </si>
  <si>
    <t>40.92856139</t>
  </si>
  <si>
    <t>29.11780468</t>
  </si>
  <si>
    <t>TEPEKÖY PARKI</t>
  </si>
  <si>
    <t>BÜYÜKADA</t>
  </si>
  <si>
    <t>40.86808863 , 29.12997055</t>
  </si>
  <si>
    <t>40.86808863</t>
  </si>
  <si>
    <t>29.12997055</t>
  </si>
  <si>
    <t>AYDOĞDU PARKI YEŞİL ALANI</t>
  </si>
  <si>
    <t>40.87111956 , 29.12972926</t>
  </si>
  <si>
    <t>40.87111956</t>
  </si>
  <si>
    <t>29.12972926</t>
  </si>
  <si>
    <t>İZZET ORBAY PARKI YEŞİL ALANI</t>
  </si>
  <si>
    <t>40.86721629 , 29.13356835</t>
  </si>
  <si>
    <t>40.86721629</t>
  </si>
  <si>
    <t>29.13356835</t>
  </si>
  <si>
    <t>ÖZGÜRLÜK VE DEMOKRASİ PARKI</t>
  </si>
  <si>
    <t>40.87453920 , 29.13477391</t>
  </si>
  <si>
    <t>40.87453920</t>
  </si>
  <si>
    <t>29.13477391</t>
  </si>
  <si>
    <t>HEYBELİADA</t>
  </si>
  <si>
    <t>40.87517198 , 29.09947336</t>
  </si>
  <si>
    <t>40.87517198</t>
  </si>
  <si>
    <t>29.09947336</t>
  </si>
  <si>
    <t>DEMİRTAŞ PARKI  YEŞİL ALANI</t>
  </si>
  <si>
    <t>40.87541332 , 29.09514695</t>
  </si>
  <si>
    <t>40.87541332</t>
  </si>
  <si>
    <t>29.09514695</t>
  </si>
  <si>
    <t>7 EKİM PARKI</t>
  </si>
  <si>
    <t>ŞİLE</t>
  </si>
  <si>
    <t>41.16480359 , 29.57733572</t>
  </si>
  <si>
    <t>41.16480359</t>
  </si>
  <si>
    <t>29.57733572</t>
  </si>
  <si>
    <t>75. YIL PARKI</t>
  </si>
  <si>
    <t>41.17168877 , 29.61845934</t>
  </si>
  <si>
    <t>41.17168877</t>
  </si>
  <si>
    <t>29.61845934</t>
  </si>
  <si>
    <t>SANCAKTEPE ÇOCUK PARKI</t>
  </si>
  <si>
    <t>SANCAKTEPE</t>
  </si>
  <si>
    <t>41.00164602 , 29.23106790</t>
  </si>
  <si>
    <t>41.00164602</t>
  </si>
  <si>
    <t>29.23106790</t>
  </si>
  <si>
    <t>ABDURRAHMANGAZİ PARKI</t>
  </si>
  <si>
    <t>40.99752050 , 29.22441602</t>
  </si>
  <si>
    <t>40.99752050</t>
  </si>
  <si>
    <t>29.22441602</t>
  </si>
  <si>
    <t>AĞVA BÜYÜK ŞEHİR PARKI</t>
  </si>
  <si>
    <t>41.13525627 , 29.84554924</t>
  </si>
  <si>
    <t>41.13525627</t>
  </si>
  <si>
    <t>29.84554924</t>
  </si>
  <si>
    <t>AĞVA KIYI REKREASYON ALANI PARKI</t>
  </si>
  <si>
    <t>41.13771219 , 29.85030949</t>
  </si>
  <si>
    <t>41.13771219</t>
  </si>
  <si>
    <t>29.85030949</t>
  </si>
  <si>
    <t>BALİBEY MUHTALIK PARKI</t>
  </si>
  <si>
    <t>41.17643326 , 29.61868197</t>
  </si>
  <si>
    <t>41.17643326</t>
  </si>
  <si>
    <t>29.61868197</t>
  </si>
  <si>
    <t>BAYRAK PARKI</t>
  </si>
  <si>
    <t>41.16687124 , 29.60887849</t>
  </si>
  <si>
    <t>41.16687124</t>
  </si>
  <si>
    <t>29.60887849</t>
  </si>
  <si>
    <t>BOYACIDERE PARKI</t>
  </si>
  <si>
    <t>41.17379658 , 29.61522192</t>
  </si>
  <si>
    <t>41.17379658</t>
  </si>
  <si>
    <t>29.61522192</t>
  </si>
  <si>
    <t>ÇINAR PARKI</t>
  </si>
  <si>
    <t>41.17320787 , 29.60679193</t>
  </si>
  <si>
    <t>41.17320787</t>
  </si>
  <si>
    <t>29.60679193</t>
  </si>
  <si>
    <t>DEMİR KOFA PARKI</t>
  </si>
  <si>
    <t>41.13425781 , 29.85078424</t>
  </si>
  <si>
    <t>41.13425781</t>
  </si>
  <si>
    <t>29.85078424</t>
  </si>
  <si>
    <t>DOSTLUK PARKI</t>
  </si>
  <si>
    <t>41.17151665 , 29.60875578</t>
  </si>
  <si>
    <t>41.17151665</t>
  </si>
  <si>
    <t>29.60875578</t>
  </si>
  <si>
    <t>KADIN HEYKELİ PARKI</t>
  </si>
  <si>
    <t>41.17471721 , 29.60954234</t>
  </si>
  <si>
    <t>41.17471721</t>
  </si>
  <si>
    <t>29.60954234</t>
  </si>
  <si>
    <t>KAYMAKAMLIK YANI PARKI</t>
  </si>
  <si>
    <t>41.17221775 , 29.60635990</t>
  </si>
  <si>
    <t>41.17221775</t>
  </si>
  <si>
    <t>29.60635990</t>
  </si>
  <si>
    <t>KOCAKORU PARKI</t>
  </si>
  <si>
    <t>41.16494090 , 29.58607703</t>
  </si>
  <si>
    <t>41.16494090</t>
  </si>
  <si>
    <t>29.58607703</t>
  </si>
  <si>
    <t>KUMBABA İBB PARKI</t>
  </si>
  <si>
    <t>41.16654818 , 29.58071262</t>
  </si>
  <si>
    <t>41.16654818</t>
  </si>
  <si>
    <t>29.58071262</t>
  </si>
  <si>
    <t>KUMBABA REKREASYON ALANI PARKI</t>
  </si>
  <si>
    <t>41.16847847 , 29.58351016</t>
  </si>
  <si>
    <t>41.16847847</t>
  </si>
  <si>
    <t>29.58351016</t>
  </si>
  <si>
    <t>MAŞATLIK PARKI</t>
  </si>
  <si>
    <t>41.18044462 , 29.61332291</t>
  </si>
  <si>
    <t>41.18044462</t>
  </si>
  <si>
    <t>29.61332291</t>
  </si>
  <si>
    <t>MESUT SOKAK PARKI</t>
  </si>
  <si>
    <t>41.17088066 , 29.61039998</t>
  </si>
  <si>
    <t>41.17088066</t>
  </si>
  <si>
    <t>29.61039998</t>
  </si>
  <si>
    <t>ÖĞRETMENLER PARKI</t>
  </si>
  <si>
    <t>41.13682639 , 29.85257193</t>
  </si>
  <si>
    <t>41.13682639</t>
  </si>
  <si>
    <t>29.85257193</t>
  </si>
  <si>
    <t>PAZAR SOKAK PARKI</t>
  </si>
  <si>
    <t>41.17231264 , 29.60785657</t>
  </si>
  <si>
    <t>41.17231264</t>
  </si>
  <si>
    <t>29.60785657</t>
  </si>
  <si>
    <t>SAFA TEPESİ PARKI</t>
  </si>
  <si>
    <t>41.01267200 , 29.25548700</t>
  </si>
  <si>
    <t>41.01267200</t>
  </si>
  <si>
    <t>29.25548700</t>
  </si>
  <si>
    <t>TAVANLI PARKI</t>
  </si>
  <si>
    <t>41.17656096 , 29.62103359</t>
  </si>
  <si>
    <t>41.17656096</t>
  </si>
  <si>
    <t>29.62103359</t>
  </si>
  <si>
    <t>TAVANLI KORULUĞU</t>
  </si>
  <si>
    <t>41.17683637 , 29.62302167</t>
  </si>
  <si>
    <t>41.17683637</t>
  </si>
  <si>
    <t>29.62302167</t>
  </si>
  <si>
    <t>ÜZÜM SOKAK PARKI</t>
  </si>
  <si>
    <t>41.17944735 , 29.61227685</t>
  </si>
  <si>
    <t>41.17944735</t>
  </si>
  <si>
    <t>29.61227685</t>
  </si>
  <si>
    <t>KÜLTÜR PARKI  ( VADİ İÇİ PARKI)</t>
  </si>
  <si>
    <t>YAKUPLU ÇEŞMELİ PARKI</t>
  </si>
  <si>
    <t>41.13194065 , 29.84092444</t>
  </si>
  <si>
    <t>41.13194065</t>
  </si>
  <si>
    <t>29.84092444</t>
  </si>
  <si>
    <t>ŞİLE LİMAN PARKI</t>
  </si>
  <si>
    <t>41.18094930 , 29.60723966</t>
  </si>
  <si>
    <t>41.18094930</t>
  </si>
  <si>
    <t>29.60723966</t>
  </si>
  <si>
    <t>SULTANBEYLİ VE SANCAKTEPE İLÇELERİ DERE BANTLARI</t>
  </si>
  <si>
    <t>SULTANBEYLİ / SANCAKTEPE</t>
  </si>
  <si>
    <t>40.99214356 , 29.25604999</t>
  </si>
  <si>
    <t>40.99214356</t>
  </si>
  <si>
    <t>29.25604999</t>
  </si>
  <si>
    <t>ŞEHİT FATİH EFİLOĞLU PARKI</t>
  </si>
  <si>
    <t>SULTANBEYLİ</t>
  </si>
  <si>
    <t>40.99425512 , 29.27281916</t>
  </si>
  <si>
    <t>40.99425512</t>
  </si>
  <si>
    <t>29.27281916</t>
  </si>
  <si>
    <t>SULTANBEYLİ GÖLET PARKI</t>
  </si>
  <si>
    <t>40.95332190  ,  29.27948713</t>
  </si>
  <si>
    <t xml:space="preserve">40.95332190 </t>
  </si>
  <si>
    <t xml:space="preserve"> 29.27948713</t>
  </si>
  <si>
    <t>ŞEHİTLİK PARKI (ATAKENT PARKI GÜVEN SOKAK)</t>
  </si>
  <si>
    <t>ÜMRANİYE</t>
  </si>
  <si>
    <t>41.01044075 , 29.10488874</t>
  </si>
  <si>
    <t>41.01044075</t>
  </si>
  <si>
    <t>29.10488874</t>
  </si>
  <si>
    <t>ATAŞEHİR DEPREM PARKI</t>
  </si>
  <si>
    <t>40.99982862 , 29.0946973</t>
  </si>
  <si>
    <t>40.99982862</t>
  </si>
  <si>
    <t>29.0946973</t>
  </si>
  <si>
    <t>DİRİLİŞ PARKI</t>
  </si>
  <si>
    <t>41.01534464 , 29.12109733</t>
  </si>
  <si>
    <t>41.01534464</t>
  </si>
  <si>
    <t>29.12109733</t>
  </si>
  <si>
    <t>MERKEZ CAMİİ PARKI</t>
  </si>
  <si>
    <t>40.96888166 , 29.11501408</t>
  </si>
  <si>
    <t>40.96888166</t>
  </si>
  <si>
    <t>29.11501408</t>
  </si>
  <si>
    <t>ESATPAŞA  SPOR PARKI</t>
  </si>
  <si>
    <t>41.00202860 , 29.08544809</t>
  </si>
  <si>
    <t>41.00202860</t>
  </si>
  <si>
    <t>29.08544809</t>
  </si>
  <si>
    <t>DUT AĞACI PARKI</t>
  </si>
  <si>
    <t>40.97076511 , 29.11296487</t>
  </si>
  <si>
    <t>40.97076511</t>
  </si>
  <si>
    <t>29.11296487</t>
  </si>
  <si>
    <t>ATİK VALİDE  SUYU PARKI</t>
  </si>
  <si>
    <t>41.01367093 , 29.08800155</t>
  </si>
  <si>
    <t>41.01367093</t>
  </si>
  <si>
    <t>29.08800155</t>
  </si>
  <si>
    <t>BEYLERBEYİ PARKI</t>
  </si>
  <si>
    <t>ÜSKÜDAR</t>
  </si>
  <si>
    <t>41.04365278 , 29.04265746</t>
  </si>
  <si>
    <t>41.04365278</t>
  </si>
  <si>
    <t>29.04265746</t>
  </si>
  <si>
    <t>HAVUZBAŞI PARKI</t>
  </si>
  <si>
    <t>41.04679333 , 29.05374974</t>
  </si>
  <si>
    <t>41.04679333</t>
  </si>
  <si>
    <t>29.05374974</t>
  </si>
  <si>
    <t>DOĞANCILAR PARKI</t>
  </si>
  <si>
    <t>41.01886800 , 29.01330700</t>
  </si>
  <si>
    <t>41.01886800</t>
  </si>
  <si>
    <t>29.01330700</t>
  </si>
  <si>
    <t>GÜMRÜK PARKI</t>
  </si>
  <si>
    <t>41.00524502 , 29.01436687</t>
  </si>
  <si>
    <t>41.00524502</t>
  </si>
  <si>
    <t>29.01436687</t>
  </si>
  <si>
    <t>HACIBABA PARKI</t>
  </si>
  <si>
    <t>41.02918610 , 29.01719391</t>
  </si>
  <si>
    <t>41.02918610</t>
  </si>
  <si>
    <t>29.01719391</t>
  </si>
  <si>
    <t>HAREM-ÜSKÜDAR ARASI SAHİL PARKLARI</t>
  </si>
  <si>
    <t>41.02035543 , 29.00734484</t>
  </si>
  <si>
    <t>41.02035543</t>
  </si>
  <si>
    <t>29.00734484</t>
  </si>
  <si>
    <t>KANDİLLİ PARKI</t>
  </si>
  <si>
    <t>41.07439300 , 29.05880200</t>
  </si>
  <si>
    <t>41.07439300</t>
  </si>
  <si>
    <t>29.05880200</t>
  </si>
  <si>
    <t>KISIKLI KARAKOL ARKASI PARKI</t>
  </si>
  <si>
    <t>41.02354060 , 29.05735195</t>
  </si>
  <si>
    <t>41.02354060</t>
  </si>
  <si>
    <t>29.05735195</t>
  </si>
  <si>
    <t>KISIKLI PARKI</t>
  </si>
  <si>
    <t>41.02260100 , 29.06308400</t>
  </si>
  <si>
    <t>41.02260100</t>
  </si>
  <si>
    <t>29.06308400</t>
  </si>
  <si>
    <t>KULELİ 1 PARKI</t>
  </si>
  <si>
    <t>41.05568822 , 29.05209884</t>
  </si>
  <si>
    <t>41.05568822</t>
  </si>
  <si>
    <t>29.05209884</t>
  </si>
  <si>
    <t>KULELİ 2 PARKI</t>
  </si>
  <si>
    <t>41.06063222 , 29.05267686</t>
  </si>
  <si>
    <t>41.06063222</t>
  </si>
  <si>
    <t>29.05267686</t>
  </si>
  <si>
    <t>KUZGUNCUK PARKI</t>
  </si>
  <si>
    <t>41.03917100 , 29.03344200</t>
  </si>
  <si>
    <t>41.03917100</t>
  </si>
  <si>
    <t>29.03344200</t>
  </si>
  <si>
    <t>MİLLET PARKI</t>
  </si>
  <si>
    <t>41.02328200 , 29.05145100</t>
  </si>
  <si>
    <t>41.02328200</t>
  </si>
  <si>
    <t>29.05145100</t>
  </si>
  <si>
    <t>PAŞALİMANI PARKI</t>
  </si>
  <si>
    <t>41.03276134 , 29.02385920</t>
  </si>
  <si>
    <t>41.03276134</t>
  </si>
  <si>
    <t>29.02385920</t>
  </si>
  <si>
    <t>SELİMİYE PARKI</t>
  </si>
  <si>
    <t>41.01049945 , 29.01942283</t>
  </si>
  <si>
    <t>41.01049945</t>
  </si>
  <si>
    <t>29.01942283</t>
  </si>
  <si>
    <t>VANİKÖY PARKI</t>
  </si>
  <si>
    <t>41.06823913 , 29.05733183</t>
  </si>
  <si>
    <t>41.06823913</t>
  </si>
  <si>
    <t>29.05733183</t>
  </si>
  <si>
    <t>ANKARA ÜÇGENİ PARKI</t>
  </si>
  <si>
    <t>41.00634816 , 29.02139425</t>
  </si>
  <si>
    <t>41.00634816</t>
  </si>
  <si>
    <t>29.02139425</t>
  </si>
  <si>
    <t>METRO ÇIKIŞLARI</t>
  </si>
  <si>
    <t>NURTEPE ACİL METRO ÇIKIŞI</t>
  </si>
  <si>
    <t>41.07991120 , 28.96331370</t>
  </si>
  <si>
    <t>41.07991120</t>
  </si>
  <si>
    <t>28.96331370</t>
  </si>
  <si>
    <t>KAĞITHANE METRO ÇIKIŞI</t>
  </si>
  <si>
    <t>41.07948459 , 28.97404253</t>
  </si>
  <si>
    <t>41.07948459</t>
  </si>
  <si>
    <t>28.97404253</t>
  </si>
  <si>
    <t>DARÜŞAFAKA METRO İSTASYONU ÇIKIŞI(VE ÇEVRESİ)</t>
  </si>
  <si>
    <t>41.12998705 , 29.02500987</t>
  </si>
  <si>
    <t>41.12998705</t>
  </si>
  <si>
    <t>29.02500987</t>
  </si>
  <si>
    <t>NİSPETİYE METRO İSTASYONU ÇIKIŞI(VE ÇEVRESİ)</t>
  </si>
  <si>
    <t>41.07731068 , 29.02424902</t>
  </si>
  <si>
    <t>41.07731068</t>
  </si>
  <si>
    <t>29.02424902</t>
  </si>
  <si>
    <t>HİSARÜSTÜ BOĞAZİÇİ ÜNİVERSİTESİ METRO İSTASYONU ÇIKIŞI (VE ÇEVRESİ)</t>
  </si>
  <si>
    <t>41.08504039 , 29.04538393</t>
  </si>
  <si>
    <t>41.08504039</t>
  </si>
  <si>
    <t>29.04538393</t>
  </si>
  <si>
    <t>İSTOÇ METRO İSTASYONU</t>
  </si>
  <si>
    <t>41.06503287 , 28.82595778</t>
  </si>
  <si>
    <t>41.06503287</t>
  </si>
  <si>
    <t>28.82595778</t>
  </si>
  <si>
    <t>TURGUT ÖZAL METRO İSTASYONU</t>
  </si>
  <si>
    <t>41.08124964 , 28.79789919</t>
  </si>
  <si>
    <t>41.08124964</t>
  </si>
  <si>
    <t>28.79789919</t>
  </si>
  <si>
    <t>BAŞAKKONUTLARI METRO İSTASYONU</t>
  </si>
  <si>
    <t>41.09747858 , 28.79102200</t>
  </si>
  <si>
    <t>41.09747858</t>
  </si>
  <si>
    <t>28.79102200</t>
  </si>
  <si>
    <t>METROKENT METRO İSTASYONU</t>
  </si>
  <si>
    <t>41.10720431 , 28.80120099</t>
  </si>
  <si>
    <t>41.10720431</t>
  </si>
  <si>
    <t>28.80120099</t>
  </si>
  <si>
    <t>ZİYA GÖKALP METRO İSTASYONU</t>
  </si>
  <si>
    <t>41.07446618 , 28.78731787</t>
  </si>
  <si>
    <t>41.07446618</t>
  </si>
  <si>
    <t>28.78731787</t>
  </si>
  <si>
    <t>İKİTELLİ SANAYİ METRO İSTASYONU</t>
  </si>
  <si>
    <t>41.07302448 , 28.80187824</t>
  </si>
  <si>
    <t>41.07302448</t>
  </si>
  <si>
    <t>28.80187824</t>
  </si>
  <si>
    <t>GÖZTEPE METRO ÇIKIŞI</t>
  </si>
  <si>
    <t>41.05672680 , 28.84666443</t>
  </si>
  <si>
    <t>41.05672680</t>
  </si>
  <si>
    <t>28.84666443</t>
  </si>
  <si>
    <t>ORUÇ REİS METRO ÇIKIŞI (DOĞU-BATI)</t>
  </si>
  <si>
    <t>41.06344738 , 28.85571420</t>
  </si>
  <si>
    <t>41.06344738</t>
  </si>
  <si>
    <t>28.85571420</t>
  </si>
  <si>
    <t>YÜZYIL ACİL METRO ÇIKIŞI</t>
  </si>
  <si>
    <t>41.06302875 , 28.85637671</t>
  </si>
  <si>
    <t>41.06302875</t>
  </si>
  <si>
    <t>28.85637671</t>
  </si>
  <si>
    <t>TEKSTİLKENT METRO ÇIKIŞI</t>
  </si>
  <si>
    <t>41.07113384 , 28.86685610</t>
  </si>
  <si>
    <t>41.07113384</t>
  </si>
  <si>
    <t>28.86685610</t>
  </si>
  <si>
    <t>KARADENİZ MAHALLESİ METRO ÇIKIŞLARI</t>
  </si>
  <si>
    <t>41.08134871 , 28.87513876</t>
  </si>
  <si>
    <t>41.08134871</t>
  </si>
  <si>
    <t>28.87513876</t>
  </si>
  <si>
    <t>YENİ MAHALLE METRO ÇIKIŞI</t>
  </si>
  <si>
    <t>41.08396889 , 28.89268041</t>
  </si>
  <si>
    <t>41.08396889</t>
  </si>
  <si>
    <t>28.89268041</t>
  </si>
  <si>
    <t>KAZIM KARABEKİR METRO ÇIKIŞI</t>
  </si>
  <si>
    <t>41.08528703 , 28.90881658</t>
  </si>
  <si>
    <t>41.08528703</t>
  </si>
  <si>
    <t>28.90881658</t>
  </si>
  <si>
    <t>KİRAZLI METRO İSTASYONU ÇEVRESİ</t>
  </si>
  <si>
    <t>41.03194177 , 28.84257897</t>
  </si>
  <si>
    <t>41.03194177</t>
  </si>
  <si>
    <t>28.84257897</t>
  </si>
  <si>
    <t>MAHMUTBEY METRO İSTASYONU ÇIKIŞI VE ÇEVRESİ</t>
  </si>
  <si>
    <t>41.05426031 , 28.83056380</t>
  </si>
  <si>
    <t>41.05426031</t>
  </si>
  <si>
    <t>28.83056380</t>
  </si>
  <si>
    <t>YENİ MAHALLE METRO İSTASYONU  ÇEVRESİ</t>
  </si>
  <si>
    <t>41.04117602 , 28.83586876</t>
  </si>
  <si>
    <t>41.04117602</t>
  </si>
  <si>
    <t>28.83586876</t>
  </si>
  <si>
    <t>AKSARAY METRO İSTASYONU VE ÇEVRESİ</t>
  </si>
  <si>
    <t>41.01145070 , 28.94926429</t>
  </si>
  <si>
    <t>41.01145070</t>
  </si>
  <si>
    <t>28.94926429</t>
  </si>
  <si>
    <t>YENİKAPI MARMARAY</t>
  </si>
  <si>
    <t>41.00569842 , 28.95234883</t>
  </si>
  <si>
    <t>41.00569842</t>
  </si>
  <si>
    <t>28.95234883</t>
  </si>
  <si>
    <t>ŞİŞLİ MECİDİYEKÖY METRO İSTASYONU</t>
  </si>
  <si>
    <t>41.06520072 , 28.99684668</t>
  </si>
  <si>
    <t>41.06520072</t>
  </si>
  <si>
    <t>28.99684668</t>
  </si>
  <si>
    <t>MECİDİYEKÖY ACİL METRO ÇIKIŞI</t>
  </si>
  <si>
    <t>41.06662035 , 28.98989439</t>
  </si>
  <si>
    <t>41.06662035</t>
  </si>
  <si>
    <t>28.98989439</t>
  </si>
  <si>
    <t>ATAKÖY METRO İSTASYONU ÇEVREİ</t>
  </si>
  <si>
    <t>40.980062 , 28.856231</t>
  </si>
  <si>
    <t>40.980062</t>
  </si>
  <si>
    <t>28.856231</t>
  </si>
  <si>
    <t>YENİBOSNA METRO İSTASYONU ÇEVRESİ</t>
  </si>
  <si>
    <t>40.989910 , 28.838136</t>
  </si>
  <si>
    <t>40.989910</t>
  </si>
  <si>
    <t>28.838136</t>
  </si>
  <si>
    <t>BULGURLU METRO İSTASYONU ÇIKIŞI VE ÇEVRESİ</t>
  </si>
  <si>
    <t>41.01633226 , 29.07609254</t>
  </si>
  <si>
    <t>41.01633226</t>
  </si>
  <si>
    <t>29.07609254</t>
  </si>
  <si>
    <t>FISTIK AĞACI METRO İSTASYONU ÇIKIŞI VE ÇEVRESİ</t>
  </si>
  <si>
    <t>41.02840709 , 29.02868584</t>
  </si>
  <si>
    <t>41.02840709</t>
  </si>
  <si>
    <t>29.02868584</t>
  </si>
  <si>
    <t>NECİP FAZIL METRO İSTASYONU ÇIKIŞI</t>
  </si>
  <si>
    <t>41.01632012 , 29.17886138</t>
  </si>
  <si>
    <t>41.01632012</t>
  </si>
  <si>
    <t>29.17886138</t>
  </si>
  <si>
    <t>İMAM HATİP METRO İSTASYONU ÇIKIŞI</t>
  </si>
  <si>
    <t>41.01588298 , 29.15144920</t>
  </si>
  <si>
    <t>41.01588298</t>
  </si>
  <si>
    <t>29.15144920</t>
  </si>
  <si>
    <t>ALTINŞEHİR METRO İSTASYONU ÇIKIŞI</t>
  </si>
  <si>
    <t>41.01675725 , 29.14048433</t>
  </si>
  <si>
    <t>41.01675725</t>
  </si>
  <si>
    <t>29.14048433</t>
  </si>
  <si>
    <t>IHLAMURKUYU METRO İSTASYONU ÇIKIŞI</t>
  </si>
  <si>
    <t>41.01997902 , 29.13044214</t>
  </si>
  <si>
    <t>41.01997902</t>
  </si>
  <si>
    <t>29.13044214</t>
  </si>
  <si>
    <t>ÇAKMAK METRO İSTASYONU ÇIKIŞI</t>
  </si>
  <si>
    <t>41.02175579 , 29.11771774</t>
  </si>
  <si>
    <t>41.02175579</t>
  </si>
  <si>
    <t>29.11771774</t>
  </si>
  <si>
    <t>ÜMRANİYE METRO İSTASYONU ÇIKIŞI</t>
  </si>
  <si>
    <t>41.02470211 , 29.08474803</t>
  </si>
  <si>
    <t>41.02470211</t>
  </si>
  <si>
    <t>29.08474803</t>
  </si>
  <si>
    <t>YAMANEVLER METRO İSTASYONU ÇIKIŞI</t>
  </si>
  <si>
    <t>41.02435002 , 29.10864115</t>
  </si>
  <si>
    <t>41.02435002</t>
  </si>
  <si>
    <t>29.10864115</t>
  </si>
  <si>
    <t>ÇARŞI METRO İSTASYONU ÇIKIŞI</t>
  </si>
  <si>
    <t>41.02605786 , 29.09665704</t>
  </si>
  <si>
    <t>41.02605786</t>
  </si>
  <si>
    <t>29.09665704</t>
  </si>
  <si>
    <t>MADENLER METRO İSTASYONU ÇIKIŞI</t>
  </si>
  <si>
    <t>ÇEKMEKÖY</t>
  </si>
  <si>
    <t>41.01450678 , 2918996572</t>
  </si>
  <si>
    <t>41.01450678</t>
  </si>
  <si>
    <t>2918996572</t>
  </si>
  <si>
    <t>KENT ORMANI</t>
  </si>
  <si>
    <t>15 TEMMUZ KENT ORMANI</t>
  </si>
  <si>
    <t>41.155251174599584 , 28.88812410392055</t>
  </si>
  <si>
    <t>41.155251174599584</t>
  </si>
  <si>
    <t>28.88812410392055</t>
  </si>
  <si>
    <t>YAKUPLU B TİPİ MESİRE ALANI</t>
  </si>
  <si>
    <t>41.005 , 28.669</t>
  </si>
  <si>
    <t>41.005</t>
  </si>
  <si>
    <t>28.669</t>
  </si>
  <si>
    <t>HACIOSMAN ATATÜRK KENT ORMANI</t>
  </si>
  <si>
    <t>41.13637000 , 29.03176900</t>
  </si>
  <si>
    <t>41.13637000</t>
  </si>
  <si>
    <t>29.03176900</t>
  </si>
  <si>
    <t>ÇEKMEKÖY RAHMİ DEMİR KENT ORMANI</t>
  </si>
  <si>
    <t>41.01149700 , 29.16110500</t>
  </si>
  <si>
    <t>41.01149700</t>
  </si>
  <si>
    <t>29.16110500</t>
  </si>
  <si>
    <t>HATIRA ORMANI</t>
  </si>
  <si>
    <t>ÇATALCA 15 TEMMUZ HATIRA ORMANI</t>
  </si>
  <si>
    <t>ÇATALCA</t>
  </si>
  <si>
    <t>41.10822976 , 28.55372858</t>
  </si>
  <si>
    <t>41.10822976</t>
  </si>
  <si>
    <t>28.55372858</t>
  </si>
  <si>
    <t>15 TEMMUZ ŞEHİTLERİ HATIRA ORMANI</t>
  </si>
  <si>
    <t>41.20765355 , 29.09832001</t>
  </si>
  <si>
    <t>41.20765355</t>
  </si>
  <si>
    <t>29.09832001</t>
  </si>
  <si>
    <t>15 TEMMUZ HATIRA ORMANI (OSMANLI HATIRA ORMANI)</t>
  </si>
  <si>
    <t>41.08261838 , 29.09269810</t>
  </si>
  <si>
    <t>41.08261838</t>
  </si>
  <si>
    <t>29.09269810</t>
  </si>
  <si>
    <t>İSTANBUL KENT ÜNİVERSİTESİ MESUT YILMAZ HATIRA ORMANI</t>
  </si>
  <si>
    <t>41.03059841 , 29.06691670</t>
  </si>
  <si>
    <t>41.03059841</t>
  </si>
  <si>
    <t>29.06691670</t>
  </si>
  <si>
    <t>MESİRE YERİ</t>
  </si>
  <si>
    <t>BENTLER</t>
  </si>
  <si>
    <t>41.18964540868973 , 28.98688373305283</t>
  </si>
  <si>
    <t>41.18964540868973</t>
  </si>
  <si>
    <t>28.98688373305283</t>
  </si>
  <si>
    <t>NEŞET SUYU</t>
  </si>
  <si>
    <t>41.18853088452628 , 28.969454124805324</t>
  </si>
  <si>
    <t>41.18853088452628</t>
  </si>
  <si>
    <t>28.969454124805324</t>
  </si>
  <si>
    <t>KÖMÜRCÜ BENT</t>
  </si>
  <si>
    <t>41.2055592204629 , 28.960932077323577</t>
  </si>
  <si>
    <t>41.2055592204629</t>
  </si>
  <si>
    <t>28.960932077323577</t>
  </si>
  <si>
    <t>FATİH ÇEŞMESİ</t>
  </si>
  <si>
    <t>41.169090577336576 , 28.945217982476034</t>
  </si>
  <si>
    <t>41.169090577336576</t>
  </si>
  <si>
    <t>28.945217982476034</t>
  </si>
  <si>
    <t>NEŞET SUYU TABİAT PARKI BAHÇE KÖY GİRİŞİ BAĞLANTI YOLLARI</t>
  </si>
  <si>
    <t>41.184159469274576 , 28.988385667181397</t>
  </si>
  <si>
    <t>41.184159469274576</t>
  </si>
  <si>
    <t>28.988385667181397</t>
  </si>
  <si>
    <t>NEŞET SUYU TABİAT PARKI BAHÇE KÖY ÇIKIŞI BAĞLANTI YOLLARI</t>
  </si>
  <si>
    <t>NEŞET SUYU TABİAT PARKI  KURT KEMERİ ÇIKIŞI BAĞLANTI YOLLARI</t>
  </si>
  <si>
    <t>41.19714536110495 , 28.919807487266127</t>
  </si>
  <si>
    <t>41.19714536110495</t>
  </si>
  <si>
    <t>28.919807487266127</t>
  </si>
  <si>
    <t>NEŞET SUYU TABİAT PARKI KÖMÜRCÜ BENT BAĞLANTI YOLLARI</t>
  </si>
  <si>
    <t>41.189759955932146 , 28.97902610866454</t>
  </si>
  <si>
    <t>41.189759955932146</t>
  </si>
  <si>
    <t>28.97902610866454</t>
  </si>
  <si>
    <t>FALİH RIFKI ATAY TABİAT PARKI</t>
  </si>
  <si>
    <t>41.192882421197474 , 28.96131495549079</t>
  </si>
  <si>
    <t>41.192882421197474</t>
  </si>
  <si>
    <t>28.96131495549079</t>
  </si>
  <si>
    <t>NEŞET SUYU TABİAT PARKI KOŞU PARKURU</t>
  </si>
  <si>
    <t>41.18733693909232 , 28.967221053640902</t>
  </si>
  <si>
    <t>41.18733693909232</t>
  </si>
  <si>
    <t>28.967221053640902</t>
  </si>
  <si>
    <t>ÇATALCA İNCEĞİZ C TİPİ MESİRE ALANI</t>
  </si>
  <si>
    <t>41.18107971 , 28.39871407</t>
  </si>
  <si>
    <t>41.18107971</t>
  </si>
  <si>
    <t>28.39871407</t>
  </si>
  <si>
    <t>GÜMÜŞPINAR KÖYKENARI C TİPİ MESİRE ALANI</t>
  </si>
  <si>
    <t>41.31163178 , 28.28323156</t>
  </si>
  <si>
    <t>41.31163178</t>
  </si>
  <si>
    <t>28.28323156</t>
  </si>
  <si>
    <t>ŞEHİT PİYADE UZMAN ÇAVUŞ ŞAHİN ASLAN MESİRE ALANI (SANCAKTEPE (MEŞELİK )C TİPİ MESİRE ALANI)</t>
  </si>
  <si>
    <t>40.97363676 , 29.21750683</t>
  </si>
  <si>
    <t>40.97363676</t>
  </si>
  <si>
    <t>29.21750683</t>
  </si>
  <si>
    <t>KORU</t>
  </si>
  <si>
    <t>HİSARÜSTÜ FATİH KORUSU</t>
  </si>
  <si>
    <t>41.08904229 , 29.04357212</t>
  </si>
  <si>
    <t>41.08904229</t>
  </si>
  <si>
    <t>29.04357212</t>
  </si>
  <si>
    <t>SEYRANTEPE KORUSU</t>
  </si>
  <si>
    <t>41.09102832 , 28.98661137</t>
  </si>
  <si>
    <t>41.09102832</t>
  </si>
  <si>
    <t>28.98661137</t>
  </si>
  <si>
    <t>HARABELER ÜSTÜ VE SEDİMANTASYON PROJESİ</t>
  </si>
  <si>
    <t>41.07922984 , 28.97710562</t>
  </si>
  <si>
    <t>41.07922984</t>
  </si>
  <si>
    <t>28.97710562</t>
  </si>
  <si>
    <t>GÖZDAĞI KORUSU</t>
  </si>
  <si>
    <t>40.89036100 , 29.25383900</t>
  </si>
  <si>
    <t>40.89036100</t>
  </si>
  <si>
    <t>29.25383900</t>
  </si>
  <si>
    <t>YAŞAM KORUSU</t>
  </si>
  <si>
    <t>40.92996930 , 29.29000139</t>
  </si>
  <si>
    <t>40.92996930</t>
  </si>
  <si>
    <t>29.29000139</t>
  </si>
  <si>
    <t>İDEALTEPE 50. YIL KORUSU</t>
  </si>
  <si>
    <t>40.94115429 , 29.12302315</t>
  </si>
  <si>
    <t>40.94115429</t>
  </si>
  <si>
    <t>29.12302315</t>
  </si>
  <si>
    <t>FLORYA ATATÜRK ORMANI</t>
  </si>
  <si>
    <t>40.97701859 , 28.78909349</t>
  </si>
  <si>
    <t>40.97701859</t>
  </si>
  <si>
    <t>28.78909349</t>
  </si>
  <si>
    <t>YILDIZ KORUSU VE SERALAR</t>
  </si>
  <si>
    <t>41.04911500 , 29.01493300</t>
  </si>
  <si>
    <t>41.04911500</t>
  </si>
  <si>
    <t>29.01493300</t>
  </si>
  <si>
    <t>EMİRGAN KORUSU</t>
  </si>
  <si>
    <t>41.10932500 , 29.05177300</t>
  </si>
  <si>
    <t>41.10932500</t>
  </si>
  <si>
    <t>29.05177300</t>
  </si>
  <si>
    <t>GÜLHANE KORUSU</t>
  </si>
  <si>
    <t>41.01417487 , 28.98085669</t>
  </si>
  <si>
    <t>41.01417487</t>
  </si>
  <si>
    <t>28.98085669</t>
  </si>
  <si>
    <t>HIDİV KORUSU</t>
  </si>
  <si>
    <t>41.10483000 , 29.07460000</t>
  </si>
  <si>
    <t>41.10483000</t>
  </si>
  <si>
    <t>29.07460000</t>
  </si>
  <si>
    <t>BEYKOZ KORUSU</t>
  </si>
  <si>
    <t>41.13148800 , 29.09446400</t>
  </si>
  <si>
    <t>41.13148800</t>
  </si>
  <si>
    <t>29.09446400</t>
  </si>
  <si>
    <t>BÜYÜKÇAMLICA KORUSU</t>
  </si>
  <si>
    <t>41.02586000 , 29.06967600</t>
  </si>
  <si>
    <t>41.02586000</t>
  </si>
  <si>
    <t>29.06967600</t>
  </si>
  <si>
    <t>KÜÇÜKÇAMLICA KORUSU</t>
  </si>
  <si>
    <t>41.01694200 , 29.06392800</t>
  </si>
  <si>
    <t>41.01694200</t>
  </si>
  <si>
    <t>29.06392800</t>
  </si>
  <si>
    <t>FETHİPAŞA KORUSU</t>
  </si>
  <si>
    <t>41.03164100 , 29.02594900</t>
  </si>
  <si>
    <t>41.03164100</t>
  </si>
  <si>
    <t>29.02594900</t>
  </si>
  <si>
    <t>HAREM KORUSU</t>
  </si>
  <si>
    <t>41.01142844 , 29.01248127</t>
  </si>
  <si>
    <t>41.01142844</t>
  </si>
  <si>
    <t>29.01248127</t>
  </si>
  <si>
    <t>KAVŞAK-REFÜJ</t>
  </si>
  <si>
    <t>ŞENLİKKÖY - YEŞİLYURT ARASI ORTA VE YAN R.</t>
  </si>
  <si>
    <t>40.97847252 , 28.80394220</t>
  </si>
  <si>
    <t>40.97847252</t>
  </si>
  <si>
    <t>28.80394220</t>
  </si>
  <si>
    <t>KÜÇÜKÇEKMECE- YEŞİLKÖY ARASI ORTA VE YAN R.</t>
  </si>
  <si>
    <t>40.97524062 , 28.77893329</t>
  </si>
  <si>
    <t>40.97524062</t>
  </si>
  <si>
    <t>28.77893329</t>
  </si>
  <si>
    <t>YENİ HAVAALANI CADDESİ</t>
  </si>
  <si>
    <t>40.97495526 , 28.83787536</t>
  </si>
  <si>
    <t>40.97495526</t>
  </si>
  <si>
    <t>28.83787536</t>
  </si>
  <si>
    <t>ATAKÖY ORTA VE YAN REFÜJLER</t>
  </si>
  <si>
    <t>40.97343260 , 28.84697835</t>
  </si>
  <si>
    <t>40.97343260</t>
  </si>
  <si>
    <t>28.84697835</t>
  </si>
  <si>
    <t>DR.REMZİ KAZANCIGİL BULVARI</t>
  </si>
  <si>
    <t>40.98095101 , 28.86159897</t>
  </si>
  <si>
    <t>40.98095101</t>
  </si>
  <si>
    <t>28.86159897</t>
  </si>
  <si>
    <t>FİLDAMI YOLU</t>
  </si>
  <si>
    <t>40.98917959 , 28.88537407</t>
  </si>
  <si>
    <t>40.98917959</t>
  </si>
  <si>
    <t>28.88537407</t>
  </si>
  <si>
    <t>İNCİRLİ KAVŞAĞI</t>
  </si>
  <si>
    <t>40.99701036 , 28.87008548</t>
  </si>
  <si>
    <t>40.99701036</t>
  </si>
  <si>
    <t>28.87008548</t>
  </si>
  <si>
    <t>İNCİRLİ KAVŞAĞI-ATAKÖY KAVŞAĞI ARASI</t>
  </si>
  <si>
    <t>40.99156050 , 28.85149240</t>
  </si>
  <si>
    <t>40.99156050</t>
  </si>
  <si>
    <t>28.85149240</t>
  </si>
  <si>
    <t>ATAKÖY KAVŞAĞI-ÇOBANÇEŞME KAVŞAĞI ARASI</t>
  </si>
  <si>
    <t>40.99200590 , 28.83594632</t>
  </si>
  <si>
    <t>40.99200590</t>
  </si>
  <si>
    <t>28.83594632</t>
  </si>
  <si>
    <t>ÇOBANÇEŞME KAVŞAĞI FLORYA KAVŞAĞI ARASI</t>
  </si>
  <si>
    <t>40.99905900 , 28.79970431</t>
  </si>
  <si>
    <t>40.99905900</t>
  </si>
  <si>
    <t>28.79970431</t>
  </si>
  <si>
    <t>FLORYA KAVŞAĞI</t>
  </si>
  <si>
    <t>KÜÇÜKÇEKMECE / BAKIRKÖY</t>
  </si>
  <si>
    <t>40.99058061 , 28.79172206</t>
  </si>
  <si>
    <t>40.99058061</t>
  </si>
  <si>
    <t>28.79172206</t>
  </si>
  <si>
    <t>ADNAN KAHVECİ BULVARI ORTA REFÜJ</t>
  </si>
  <si>
    <t>40.97882891 , 28.85108471</t>
  </si>
  <si>
    <t>40.97882891</t>
  </si>
  <si>
    <t>28.85108471</t>
  </si>
  <si>
    <t>BAKIRKÖY İSTANBUL CADDESİ</t>
  </si>
  <si>
    <t>40.978402 , 28.874407</t>
  </si>
  <si>
    <t>40.978402</t>
  </si>
  <si>
    <t>28.874407</t>
  </si>
  <si>
    <t>BAKIRKÖY İNCİRLİ CADDESİ</t>
  </si>
  <si>
    <t>40.986646 , 28.872277</t>
  </si>
  <si>
    <t>40.986646</t>
  </si>
  <si>
    <t>28.872277</t>
  </si>
  <si>
    <t>EDİRNEKAPI KAVŞAĞI-VATAN CADDESİ KAVŞAĞI ARASI</t>
  </si>
  <si>
    <t>41.02945319 , 28.93378258</t>
  </si>
  <si>
    <t>41.02945319</t>
  </si>
  <si>
    <t>28.93378258</t>
  </si>
  <si>
    <t>ATATÜRK CADDESİ</t>
  </si>
  <si>
    <t>41.01420725 , 28.95407617</t>
  </si>
  <si>
    <t>41.01420725</t>
  </si>
  <si>
    <t>28.95407617</t>
  </si>
  <si>
    <t>EDİRNEKAPI SUR DİPLERİ</t>
  </si>
  <si>
    <t>FEVZİPAŞA CADDESİ</t>
  </si>
  <si>
    <t>41.01830745 , 28.94891024</t>
  </si>
  <si>
    <t>41.01830745</t>
  </si>
  <si>
    <t>28.94891024</t>
  </si>
  <si>
    <t>ULUBATLI HASAN KAVŞAĞI</t>
  </si>
  <si>
    <t>41.02573815 , 28.92934620</t>
  </si>
  <si>
    <t>41.02573815</t>
  </si>
  <si>
    <t>28.92934620</t>
  </si>
  <si>
    <t>MİLLET CADDESİ</t>
  </si>
  <si>
    <t>41.01791484 , 28.92798364</t>
  </si>
  <si>
    <t>41.01791484</t>
  </si>
  <si>
    <t>28.92798364</t>
  </si>
  <si>
    <t>VATAN CADDESİ</t>
  </si>
  <si>
    <t>41.02332610 , 28.93138468</t>
  </si>
  <si>
    <t>41.02332610</t>
  </si>
  <si>
    <t>28.93138468</t>
  </si>
  <si>
    <t>VATAN CADDESİ KAVŞAĞI</t>
  </si>
  <si>
    <t>41.02887045 , 28.92463624</t>
  </si>
  <si>
    <t>41.02887045</t>
  </si>
  <si>
    <t>28.92463624</t>
  </si>
  <si>
    <t>10. YIL CADDESİ</t>
  </si>
  <si>
    <t>41.00624898 , 28.92107964</t>
  </si>
  <si>
    <t>41.00624898</t>
  </si>
  <si>
    <t>28.92107964</t>
  </si>
  <si>
    <t>TOPKAPI KAVŞAĞI VE ÇEVRESİ</t>
  </si>
  <si>
    <t>41.01891861 , 28.92245293</t>
  </si>
  <si>
    <t>41.01891861</t>
  </si>
  <si>
    <t>28.92245293</t>
  </si>
  <si>
    <t>VATAN CADDESİ KAVŞAĞI-OSMANİYE KAVŞAĞI ARASI</t>
  </si>
  <si>
    <t>41.01935573 , 28.91628385</t>
  </si>
  <si>
    <t>41.01935573</t>
  </si>
  <si>
    <t>28.91628385</t>
  </si>
  <si>
    <t>OSMANİYE KAVŞAĞI</t>
  </si>
  <si>
    <t>41.01347056 , 28.90475571</t>
  </si>
  <si>
    <t>41.01347056</t>
  </si>
  <si>
    <t>28.90475571</t>
  </si>
  <si>
    <t>OSMANİYE KAVŞAĞI-İNCİRLİ KAVŞAĞI ARASI</t>
  </si>
  <si>
    <t>41.00475113 , 28.89363527</t>
  </si>
  <si>
    <t>41.00475113</t>
  </si>
  <si>
    <t>28.89363527</t>
  </si>
  <si>
    <t>ÇATLADIKAPI PARKI-YENİKAPI ARASI</t>
  </si>
  <si>
    <t>41.00085981 , 28.94412732</t>
  </si>
  <si>
    <t>41.00085981</t>
  </si>
  <si>
    <t>28.94412732</t>
  </si>
  <si>
    <t>SARAYBURNU PARKI-ÇATLADIKAPI PARKI ARASI</t>
  </si>
  <si>
    <t>41.00381840 , 28.98239815</t>
  </si>
  <si>
    <t>41.00381840</t>
  </si>
  <si>
    <t>28.98239815</t>
  </si>
  <si>
    <t>YEDİKULE KAVŞAĞI</t>
  </si>
  <si>
    <t>40.98881110 , 28.91898751</t>
  </si>
  <si>
    <t>40.98881110</t>
  </si>
  <si>
    <t>28.91898751</t>
  </si>
  <si>
    <t>TEM HADIMKÖY KAVŞAK - ÇATALCA KAVŞAK ARASI</t>
  </si>
  <si>
    <t>41.10439790 , 28.58827972</t>
  </si>
  <si>
    <t>41.10439790</t>
  </si>
  <si>
    <t>28.58827972</t>
  </si>
  <si>
    <t>TEM TAHTAKALE KÖPRÜSÜ - TEM ISPARTAKULE VİYADÜK ARASI</t>
  </si>
  <si>
    <t>41.05667664 , 28.71123648</t>
  </si>
  <si>
    <t>41.05667664</t>
  </si>
  <si>
    <t>28.71123648</t>
  </si>
  <si>
    <t>BAHÇEŞEHİR KÖPRÜLÜ KAVŞAĞI</t>
  </si>
  <si>
    <t>41.04692562 , 28.69003630</t>
  </si>
  <si>
    <t>41.04692562</t>
  </si>
  <si>
    <t>28.69003630</t>
  </si>
  <si>
    <t>TEM ISPARTAKULE VİYADÜK - TEM AVCILAR KAVŞAK ARASI</t>
  </si>
  <si>
    <t>BAŞAKŞEHİR / AVCILAR</t>
  </si>
  <si>
    <t>41.05672195 , 28.68818235</t>
  </si>
  <si>
    <t>41.05672195</t>
  </si>
  <si>
    <t>28.68818235</t>
  </si>
  <si>
    <t>TEM AVCILAR KAVŞAK</t>
  </si>
  <si>
    <t>41.05605855 , 28.68301105</t>
  </si>
  <si>
    <t>41.05605855</t>
  </si>
  <si>
    <t>28.68301105</t>
  </si>
  <si>
    <t>BAHÇEŞEHİR KÖPRÜLÜ KAVŞAĞI - ESENYURT KÖPRÜLÜ KAVŞAK ARASI</t>
  </si>
  <si>
    <t>BAŞAKŞEHİR / ESENYURT</t>
  </si>
  <si>
    <t>41.04313875 , 28.69068861</t>
  </si>
  <si>
    <t>41.04313875</t>
  </si>
  <si>
    <t>28.69068861</t>
  </si>
  <si>
    <t>TEM KUMBURGAZ KAVŞAĞI</t>
  </si>
  <si>
    <t>41.05890302 , 28.46567917</t>
  </si>
  <si>
    <t>41.05890302</t>
  </si>
  <si>
    <t>28.46567917</t>
  </si>
  <si>
    <t>TEM KUMBURGAZ KAVŞAK - E5 KUMBURGAZ ARASI</t>
  </si>
  <si>
    <t>41.04971224 , 28.46945572</t>
  </si>
  <si>
    <t>41.04971224</t>
  </si>
  <si>
    <t>28.46945572</t>
  </si>
  <si>
    <t>TEM ÇATALCA KAVŞAK</t>
  </si>
  <si>
    <t>41.08923968 , 28.50818682</t>
  </si>
  <si>
    <t>41.08923968</t>
  </si>
  <si>
    <t>28.50818682</t>
  </si>
  <si>
    <t>TEM ÇATALCA - TEM KUMBURGAZ ARASI</t>
  </si>
  <si>
    <t>41.07155443 , 28.50719547</t>
  </si>
  <si>
    <t>41.07155443</t>
  </si>
  <si>
    <t>28.50719547</t>
  </si>
  <si>
    <t>ESENYURT KÖPRÜLÜ KAVŞAK</t>
  </si>
  <si>
    <t>41.03086064 , 28.68743992</t>
  </si>
  <si>
    <t>41.03086064</t>
  </si>
  <si>
    <t>28.68743992</t>
  </si>
  <si>
    <t>TEM HADIMKÖY KAVŞAK</t>
  </si>
  <si>
    <t>41.08756743 , 28.63560677</t>
  </si>
  <si>
    <t>41.08756743</t>
  </si>
  <si>
    <t>28.63560677</t>
  </si>
  <si>
    <t>ESENYURT KÖPRÜLÜ KAVŞAK - HARAMİDERE TEM BAĞLANTI
YOLU KATILIM YOLLARI KAVŞAĞI ARASI</t>
  </si>
  <si>
    <t>ESENYURT / AVCILAR</t>
  </si>
  <si>
    <t>41.02437916 , 28.68201542</t>
  </si>
  <si>
    <t>41.02437916</t>
  </si>
  <si>
    <t>28.68201542</t>
  </si>
  <si>
    <t>HARAMİDERE TEM BAĞLANTI YOLU KATILIM YOLLARI KAVŞAĞI</t>
  </si>
  <si>
    <t>41.01774161 , 28.67883968</t>
  </si>
  <si>
    <t>41.01774161</t>
  </si>
  <si>
    <t>28.67883968</t>
  </si>
  <si>
    <t>HARAMİDERE TEM BAĞLANTI YOLU KATILIM YOLLARI KAVŞAĞI -
E5 HARAMİDERE KAVŞAĞI ARASI</t>
  </si>
  <si>
    <t>41.01261891 , 28.67865086</t>
  </si>
  <si>
    <t>41.01261891</t>
  </si>
  <si>
    <t>28.67865086</t>
  </si>
  <si>
    <t>TEM AVCILAR KAVŞAK - TEM HADIMKÖY KAVŞAK ARASI</t>
  </si>
  <si>
    <t>ESENYURT / BAŞAKŞEHİR</t>
  </si>
  <si>
    <t>41.06376974 , 28.65260983</t>
  </si>
  <si>
    <t>41.06376974</t>
  </si>
  <si>
    <t>28.65260983</t>
  </si>
  <si>
    <t>TEM HADIMKÖY KAVŞAK - E5 HADIMKÖY ARASI</t>
  </si>
  <si>
    <t>ESENYURT / BÜYÜKÇEKMECE</t>
  </si>
  <si>
    <t>41.06691479 , 28.62084389</t>
  </si>
  <si>
    <t>41.06691479</t>
  </si>
  <si>
    <t>28.62084389</t>
  </si>
  <si>
    <t>TEM MAHMUTBEY GİŞELER - TEM TAHTAKALE KÖPRÜSÜ ARASI</t>
  </si>
  <si>
    <t>41.06226834 , 28.77606869</t>
  </si>
  <si>
    <t>41.06226834</t>
  </si>
  <si>
    <t>28.77606869</t>
  </si>
  <si>
    <t>TEM KUMBURGAZ - SELİMPAŞA KAVŞAK ARASI</t>
  </si>
  <si>
    <t>41.05065727 , 28.44015312</t>
  </si>
  <si>
    <t>41.05065727</t>
  </si>
  <si>
    <t>28.44015312</t>
  </si>
  <si>
    <t>TEM SELİMPAŞA KAVŞAK</t>
  </si>
  <si>
    <t>41.07013734 , 28.38511848</t>
  </si>
  <si>
    <t>41.07013734</t>
  </si>
  <si>
    <t>28.38511848</t>
  </si>
  <si>
    <t>TEM SELİMPAŞA KAVŞAK - E5 ARASI</t>
  </si>
  <si>
    <t>41.06466926 , 28.37950087</t>
  </si>
  <si>
    <t>41.06466926</t>
  </si>
  <si>
    <t>28.37950087</t>
  </si>
  <si>
    <t>TEM SELİMPAŞA KAVŞAK - TEM SİLİVRİ KAVŞAK ARASI</t>
  </si>
  <si>
    <t>41.08529064 , 28.36818157</t>
  </si>
  <si>
    <t>41.08529064</t>
  </si>
  <si>
    <t>28.36818157</t>
  </si>
  <si>
    <t>TEM SİLİVRİ KAVŞAK</t>
  </si>
  <si>
    <t>41.11142442 , 28.26549196</t>
  </si>
  <si>
    <t>41.11142442</t>
  </si>
  <si>
    <t>28.26549196</t>
  </si>
  <si>
    <t>TEM SİLİVRİ KAVŞAK - E5 SİLİVRİ ARASI</t>
  </si>
  <si>
    <t>41.09707957 , 28.25403786</t>
  </si>
  <si>
    <t>41.09707957</t>
  </si>
  <si>
    <t>28.25403786</t>
  </si>
  <si>
    <t>TEM SİLİVRİ KAVŞAK - TEM KINALI ARASI</t>
  </si>
  <si>
    <t>41.12201288 , 28.22652912</t>
  </si>
  <si>
    <t>41.12201288</t>
  </si>
  <si>
    <t>28.22652912</t>
  </si>
  <si>
    <t>TEM KINALI KAVŞAK</t>
  </si>
  <si>
    <t>41.11957526 , 28.18660069</t>
  </si>
  <si>
    <t>41.11957526</t>
  </si>
  <si>
    <t>28.18660069</t>
  </si>
  <si>
    <t>TEM KINALI KAVŞAK - E5 KINALI ARASI</t>
  </si>
  <si>
    <t>41.09688876 , 28.14948750</t>
  </si>
  <si>
    <t>41.09688876</t>
  </si>
  <si>
    <t>28.14948750</t>
  </si>
  <si>
    <t>TEM KINALI KAVŞAK - ÇERKEZKÖY KAVŞAK ARASI</t>
  </si>
  <si>
    <t>41.15579403 , 28.14161682</t>
  </si>
  <si>
    <t>41.15579403</t>
  </si>
  <si>
    <t>28.14161682</t>
  </si>
  <si>
    <t>TEM ÇERKEZKÖY KAVŞAK</t>
  </si>
  <si>
    <t>41.19203155 , 28.08520031</t>
  </si>
  <si>
    <t>41.19203155</t>
  </si>
  <si>
    <t>28.08520031</t>
  </si>
  <si>
    <t>ÇATALCA ÇAKIL KAVŞAĞI</t>
  </si>
  <si>
    <t>41.13081537 , 28.47339749</t>
  </si>
  <si>
    <t>41.13081537</t>
  </si>
  <si>
    <t>28.47339749</t>
  </si>
  <si>
    <t>ÇATALCA AHMEDİYE KAVŞAĞI</t>
  </si>
  <si>
    <t>41.08716311 , 28.51485372</t>
  </si>
  <si>
    <t>41.08716311</t>
  </si>
  <si>
    <t>28.51485372</t>
  </si>
  <si>
    <t>ÇATALCA AHMEDİYE KAVŞAĞI - ÇATALCA KUZEY MARMARA OTOYOLU BAĞLANTI KAVŞAĞI ARASI ORTA VE YAN REFÜJLER</t>
  </si>
  <si>
    <t>41.10338251 , 28.50780487</t>
  </si>
  <si>
    <t>41.10338251</t>
  </si>
  <si>
    <t>28.50780487</t>
  </si>
  <si>
    <t>ÇATALCA ÇAKIL KAVŞAĞI - ÇATALCA ARASI ORTA VE YAN REFÜJLER</t>
  </si>
  <si>
    <t>41.13255277 , 28.47091913</t>
  </si>
  <si>
    <t>41.13255277</t>
  </si>
  <si>
    <t>28.47091913</t>
  </si>
  <si>
    <t>ÇATALCA KUZEY MARMARA OTOYOLU BAĞLANTI KAVŞAĞI – ÇAKIL KAVŞAĞI ARASI ORTA VE YAN REFÜJLER</t>
  </si>
  <si>
    <t>41.11812687 , 28.49606752</t>
  </si>
  <si>
    <t>41.11812687</t>
  </si>
  <si>
    <t>28.49606752</t>
  </si>
  <si>
    <t>ÇATALCA KUZEY MARMARA OTOYOLU BAĞLANTI KAVŞAĞI</t>
  </si>
  <si>
    <t>41.11052876 , 28.50394249</t>
  </si>
  <si>
    <t>41.11052876</t>
  </si>
  <si>
    <t>28.50394249</t>
  </si>
  <si>
    <t>D100 MİMARSİNAN KAVŞAĞI - ÇATALCA AHMEDİYE KAVŞAĞI ARASI ORTA VE YAN REFÜJLER</t>
  </si>
  <si>
    <t>41.06336851 , 28.53235245</t>
  </si>
  <si>
    <t>41.06336851</t>
  </si>
  <si>
    <t>28.53235245</t>
  </si>
  <si>
    <t>İNÖNÜ STADI ETRAFI</t>
  </si>
  <si>
    <t>41.04024099 , 28.99317741</t>
  </si>
  <si>
    <t>41.04024099</t>
  </si>
  <si>
    <t>28.99317741</t>
  </si>
  <si>
    <t>BEŞİKTAŞ-BEBEK ORTA VE YAN REFÜJLER</t>
  </si>
  <si>
    <t>41.07597862 , 29.04313087</t>
  </si>
  <si>
    <t>41.07597862</t>
  </si>
  <si>
    <t>29.04313087</t>
  </si>
  <si>
    <t>KARAKÖY-FINDIKLI ORTA VE YAN REFÜJLER</t>
  </si>
  <si>
    <t>41.03136324 , 28.98911119</t>
  </si>
  <si>
    <t>41.03136324</t>
  </si>
  <si>
    <t>28.98911119</t>
  </si>
  <si>
    <t>BEŞİKTAŞ SAHİL-DOLMABAHÇE ORTA VE YAN REFÜJLER</t>
  </si>
  <si>
    <t>41.04060514 , 29.00021553</t>
  </si>
  <si>
    <t>41.04060514</t>
  </si>
  <si>
    <t>29.00021553</t>
  </si>
  <si>
    <t>BARBAROS BULVARI BAĞLANTI YOLU</t>
  </si>
  <si>
    <t>41.05445747 , 29.01133597</t>
  </si>
  <si>
    <t>41.05445747</t>
  </si>
  <si>
    <t>29.01133597</t>
  </si>
  <si>
    <t>BARBAROS BULVARI</t>
  </si>
  <si>
    <t>41.05472445 , 29.00941014</t>
  </si>
  <si>
    <t>41.05472445</t>
  </si>
  <si>
    <t>29.00941014</t>
  </si>
  <si>
    <t>TURABİ BABA-BAHARİYE CADDESİ</t>
  </si>
  <si>
    <t>41.03201879 , 28.96621853</t>
  </si>
  <si>
    <t>41.03201879</t>
  </si>
  <si>
    <t>28.96621853</t>
  </si>
  <si>
    <t>PERŞEMBE PAZARI</t>
  </si>
  <si>
    <t>41.02369371 , 28.97041954</t>
  </si>
  <si>
    <t>41.02369371</t>
  </si>
  <si>
    <t>28.97041954</t>
  </si>
  <si>
    <t>BİZANS ÇÖPLÜĞÜ-DOLAPDERE ORTA REFÜJ-İPLİKÇİ KAVŞAĞI</t>
  </si>
  <si>
    <t>41.04222760 , 28.98358047</t>
  </si>
  <si>
    <t>41.04222760</t>
  </si>
  <si>
    <t>28.98358047</t>
  </si>
  <si>
    <t>TARLABAŞI-AZAPKAPI</t>
  </si>
  <si>
    <t>41.03619071 , 28.97899389</t>
  </si>
  <si>
    <t>41.03619071</t>
  </si>
  <si>
    <t>28.97899389</t>
  </si>
  <si>
    <t>KASIMPAŞA STADI ETRAFI</t>
  </si>
  <si>
    <t>41.03347151 , 28.97421956</t>
  </si>
  <si>
    <t>41.03347151</t>
  </si>
  <si>
    <t>28.97421956</t>
  </si>
  <si>
    <t>GÜMÜŞSUYU-İTÜ YAMAÇLAR</t>
  </si>
  <si>
    <t>41.03828669 , 28.99284482</t>
  </si>
  <si>
    <t>41.03828669</t>
  </si>
  <si>
    <t>28.99284482</t>
  </si>
  <si>
    <t>PİYALEPAŞA BULVARI</t>
  </si>
  <si>
    <t>41.04338474 , 28.96733165</t>
  </si>
  <si>
    <t>41.04338474</t>
  </si>
  <si>
    <t>28.96733165</t>
  </si>
  <si>
    <t>DOLMABAHÇE YAMAÇLAR</t>
  </si>
  <si>
    <t>41.03981210 , 28.99554312</t>
  </si>
  <si>
    <t>41.03981210</t>
  </si>
  <si>
    <t>28.99554312</t>
  </si>
  <si>
    <t>ÇAĞLAYAN BAĞ. YOL.-A.HÜRRİYET ORTA REFÜJ</t>
  </si>
  <si>
    <t>41.06751013 , 28.98449242</t>
  </si>
  <si>
    <t>41.06751013</t>
  </si>
  <si>
    <t>28.98449242</t>
  </si>
  <si>
    <t>CUMHURİYET CADDESİ</t>
  </si>
  <si>
    <t>41.04474010 , 28.98646653</t>
  </si>
  <si>
    <t>41.04474010</t>
  </si>
  <si>
    <t>28.98646653</t>
  </si>
  <si>
    <t>KADIRGALAR CADDESİ</t>
  </si>
  <si>
    <t>41.04624109 , 28.99134815</t>
  </si>
  <si>
    <t>41.04624109</t>
  </si>
  <si>
    <t>28.99134815</t>
  </si>
  <si>
    <t>BOĞAZİÇİ KÖPRÜSÜ-ZİNCİRLİKUYU KAVŞAĞI ARASI</t>
  </si>
  <si>
    <t>41.06251507 , 29.01525736</t>
  </si>
  <si>
    <t>41.06251507</t>
  </si>
  <si>
    <t>29.01525736</t>
  </si>
  <si>
    <t>ZİNCİRLİKUYU KAVŞAĞI</t>
  </si>
  <si>
    <t>41.06677404 , 29.01211381</t>
  </si>
  <si>
    <t>41.06677404</t>
  </si>
  <si>
    <t>29.01211381</t>
  </si>
  <si>
    <t>HALICIOĞLU KAVŞAĞI</t>
  </si>
  <si>
    <t>41.04810202 , 28.94435145</t>
  </si>
  <si>
    <t>41.04810202</t>
  </si>
  <si>
    <t>28.94435145</t>
  </si>
  <si>
    <t>OKMEYDANI KAVŞAĞI-HALICIOĞLU KAVŞAĞI ARASI</t>
  </si>
  <si>
    <t>41.05140302 , 28.94952253</t>
  </si>
  <si>
    <t>41.05140302</t>
  </si>
  <si>
    <t>28.94952253</t>
  </si>
  <si>
    <t>ÇAĞLAYAN KAVŞAĞI</t>
  </si>
  <si>
    <t>41.06785795 , 28.97802830</t>
  </si>
  <si>
    <t>41.06785795</t>
  </si>
  <si>
    <t>28.97802830</t>
  </si>
  <si>
    <t>ÇAĞLAYAN KAVŞAĞI-OKMEYDANI KAVŞAĞI ARASI</t>
  </si>
  <si>
    <t>41.05900010 , 28.96488547</t>
  </si>
  <si>
    <t>41.05900010</t>
  </si>
  <si>
    <t>28.96488547</t>
  </si>
  <si>
    <t>OKMEYDANI KAVŞAĞI</t>
  </si>
  <si>
    <t>41.05517308 , 28.96031527</t>
  </si>
  <si>
    <t>41.05517308</t>
  </si>
  <si>
    <t>28.96031527</t>
  </si>
  <si>
    <t>ZİNCİRLİKUYU KAVŞAĞI-ÇAĞLAYAN KAVŞAĞI ARASI</t>
  </si>
  <si>
    <t>41.06733218 , 28.98878932</t>
  </si>
  <si>
    <t>41.06733218</t>
  </si>
  <si>
    <t>28.98878932</t>
  </si>
  <si>
    <t>DARÜLACEZE-SSK ÖNÜ</t>
  </si>
  <si>
    <t>41.06038346 , 28.96691322</t>
  </si>
  <si>
    <t>41.06038346</t>
  </si>
  <si>
    <t>28.96691322</t>
  </si>
  <si>
    <t>KASIMPAŞA HAMAM ÖNÜ</t>
  </si>
  <si>
    <t>41.03381141 , 28.96816313</t>
  </si>
  <si>
    <t>41.03381141</t>
  </si>
  <si>
    <t>28.96816313</t>
  </si>
  <si>
    <t>AŞİYAN-BALTALİMANI ARASI ORTA VE YAN  REFÜJ</t>
  </si>
  <si>
    <t>41.08146193 , 29.05432642</t>
  </si>
  <si>
    <t>41.08146193</t>
  </si>
  <si>
    <t>29.05432642</t>
  </si>
  <si>
    <t>FSM-LEVENT BAĞLANTISI ARASI ORTA VE YAN REFÜJ</t>
  </si>
  <si>
    <t>41.09087468 , 29.02020872</t>
  </si>
  <si>
    <t>41.09087468</t>
  </si>
  <si>
    <t>29.02020872</t>
  </si>
  <si>
    <t>SABANCI KAVŞAĞI</t>
  </si>
  <si>
    <t>41.08418724 , 29.00916338</t>
  </si>
  <si>
    <t>41.08418724</t>
  </si>
  <si>
    <t>29.00916338</t>
  </si>
  <si>
    <t>VADİ İSTANBUL</t>
  </si>
  <si>
    <t>41.10652728 , 28.98838699</t>
  </si>
  <si>
    <t>41.10652728</t>
  </si>
  <si>
    <t>28.98838699</t>
  </si>
  <si>
    <t>BAHÇEKÖY BAĞLANTI YOLLARI</t>
  </si>
  <si>
    <t>41.17353815 , 28.99033159</t>
  </si>
  <si>
    <t>41.17353815</t>
  </si>
  <si>
    <t>28.99033159</t>
  </si>
  <si>
    <t>BALTALİMANI ÇAYIRBAŞI ARASI ORTA VE YAN REFÜJLER</t>
  </si>
  <si>
    <t>41.12724748 , 29.07000124</t>
  </si>
  <si>
    <t>41.12724748</t>
  </si>
  <si>
    <t>29.07000124</t>
  </si>
  <si>
    <t>BALTALİMANI TEM BAĞLANTI KAVŞAĞI</t>
  </si>
  <si>
    <t>41.09178435 , 29.04748678</t>
  </si>
  <si>
    <t>41.09178435</t>
  </si>
  <si>
    <t>29.04748678</t>
  </si>
  <si>
    <t>BALTALİMANI-LEVENT BAĞLANTI YOLU</t>
  </si>
  <si>
    <t>41.09361577 , 29.02540684</t>
  </si>
  <si>
    <t>41.09361577</t>
  </si>
  <si>
    <t>29.02540684</t>
  </si>
  <si>
    <t>CUMHURBAŞKANLIĞI GİRİŞİ</t>
  </si>
  <si>
    <t>41.12861122 , 29.06039625</t>
  </si>
  <si>
    <t>41.12861122</t>
  </si>
  <si>
    <t>29.06039625</t>
  </si>
  <si>
    <t>DARÜŞŞAFAKA CADDESİ</t>
  </si>
  <si>
    <t>41.12428554 , 29.03083563</t>
  </si>
  <si>
    <t>41.12428554</t>
  </si>
  <si>
    <t>29.03083563</t>
  </si>
  <si>
    <t>İSTİNYE ABC YOLLARI</t>
  </si>
  <si>
    <t>41.12712121 , 29.03720587</t>
  </si>
  <si>
    <t>41.12712121</t>
  </si>
  <si>
    <t>29.03720587</t>
  </si>
  <si>
    <t>İSTİNYE BAYIRI CADDESİ ORTA VE YAN REFÜJ</t>
  </si>
  <si>
    <t>41.11177160 , 29.03925776</t>
  </si>
  <si>
    <t>41.11177160</t>
  </si>
  <si>
    <t>29.03925776</t>
  </si>
  <si>
    <t>SARIYER TÜNELİ BAĞLANTI YOLLARI</t>
  </si>
  <si>
    <t>41.15749361 , 29.02653873</t>
  </si>
  <si>
    <t>41.15749361</t>
  </si>
  <si>
    <t>29.02653873</t>
  </si>
  <si>
    <t>TARABYA BAYIRI CADDESİ</t>
  </si>
  <si>
    <t>41.13586776 , 29.03917525</t>
  </si>
  <si>
    <t>41.13586776</t>
  </si>
  <si>
    <t>29.03917525</t>
  </si>
  <si>
    <t>ZİNCİRLİKUYU - AKMERKEZ YOLU ARASI ORTA VE YAN REFÜJ</t>
  </si>
  <si>
    <t>41.07349561 , 29.02294993</t>
  </si>
  <si>
    <t>41.07349561</t>
  </si>
  <si>
    <t>29.02294993</t>
  </si>
  <si>
    <t>ZİNCİRLİKUYU - HACIOSMAN ARASI ORTA VE  YAN REFÜJ</t>
  </si>
  <si>
    <t>41.08397698 , 29.00882006</t>
  </si>
  <si>
    <t>41.08397698</t>
  </si>
  <si>
    <t>29.00882006</t>
  </si>
  <si>
    <t>ZİNCİRLİKUYU-AKMERKEZ ARASI</t>
  </si>
  <si>
    <t>BAHÇEKÖY CADDESİ ORTA REFÜJ</t>
  </si>
  <si>
    <t>KEMERBURGAZ OTOYOLU ORTA VE YAN REFÜJ</t>
  </si>
  <si>
    <t>41.13813640 , 28.92056465</t>
  </si>
  <si>
    <t>41.13813640</t>
  </si>
  <si>
    <t>28.92056465</t>
  </si>
  <si>
    <t>HASDAL KAVŞAĞI</t>
  </si>
  <si>
    <t>41.09655888 , 28.96399498</t>
  </si>
  <si>
    <t>41.09655888</t>
  </si>
  <si>
    <t>28.96399498</t>
  </si>
  <si>
    <t>SELANİK VE İSTANBUL CADDESİ ORTA VE YAN REFÜJ</t>
  </si>
  <si>
    <t>41.17078829 , 28.90414953</t>
  </si>
  <si>
    <t>41.17078829</t>
  </si>
  <si>
    <t>28.90414953</t>
  </si>
  <si>
    <t>FSM KÖPRÜSÜ-GİŞELER ARASI ORTA VE YAN REFÜJ</t>
  </si>
  <si>
    <t>41.09103236 , 29.05053377</t>
  </si>
  <si>
    <t>41.09103236</t>
  </si>
  <si>
    <t>29.05053377</t>
  </si>
  <si>
    <t>GİŞELER-HARB AKAKADEMİLERİ ARASI ORTA VE YAN REFÜJ</t>
  </si>
  <si>
    <t>41.09256463 , 29.03024554</t>
  </si>
  <si>
    <t>41.09256463</t>
  </si>
  <si>
    <t>29.03024554</t>
  </si>
  <si>
    <t>HARB AKADEİLERİ.-HASDAL KAVŞAĞI ARASI ORTA VE YAN REFÜJ</t>
  </si>
  <si>
    <t>41.10196771 , 28.99082780</t>
  </si>
  <si>
    <t>41.10196771</t>
  </si>
  <si>
    <t>28.99082780</t>
  </si>
  <si>
    <t>HARP AKADEMİLERİ KAVŞAĞI</t>
  </si>
  <si>
    <t>41.09959888 , 29.00783300</t>
  </si>
  <si>
    <t>41.09959888</t>
  </si>
  <si>
    <t>29.00783300</t>
  </si>
  <si>
    <t>ZEKERİYAKÖY-KUMKÖY CADDESİ ORTA VE YAN REFÜJ</t>
  </si>
  <si>
    <t>41.20853353 , 29.02625793</t>
  </si>
  <si>
    <t>41.20853353</t>
  </si>
  <si>
    <t>29.02625793</t>
  </si>
  <si>
    <t>A 0 KAVŞAĞI</t>
  </si>
  <si>
    <t>41.06614310 , 28.81118417</t>
  </si>
  <si>
    <t>41.06614310</t>
  </si>
  <si>
    <t>28.81118417</t>
  </si>
  <si>
    <t>BAHÇEŞEHİR ISPARTAKULE CADDESİ YAMAÇ-CAMİ ÖNÜ</t>
  </si>
  <si>
    <t>41.07686423 , 28.69442225</t>
  </si>
  <si>
    <t>41.07686423</t>
  </si>
  <si>
    <t>28.69442225</t>
  </si>
  <si>
    <t>YAŞAR DOĞU BULVARI</t>
  </si>
  <si>
    <t>41.07347135 , 28.81396294</t>
  </si>
  <si>
    <t>41.07347135</t>
  </si>
  <si>
    <t>28.81396294</t>
  </si>
  <si>
    <t>MASKO ÖNÜ YAMAÇLAR</t>
  </si>
  <si>
    <t>41.06537464 , 28.78713012</t>
  </si>
  <si>
    <t>41.06537464</t>
  </si>
  <si>
    <t>28.78713012</t>
  </si>
  <si>
    <t>İKİTELLİ KAVŞAĞI</t>
  </si>
  <si>
    <t>41.06145534 , 28.81163478</t>
  </si>
  <si>
    <t>41.06145534</t>
  </si>
  <si>
    <t>28.81163478</t>
  </si>
  <si>
    <t>ATATÜRK BULVARI</t>
  </si>
  <si>
    <t>41.07712708 , 28.80886674</t>
  </si>
  <si>
    <t>41.07712708</t>
  </si>
  <si>
    <t>28.80886674</t>
  </si>
  <si>
    <t>BAŞAKŞEHİR HÜRRİYET BULVARI</t>
  </si>
  <si>
    <t>41.10884736 , 28.79542351</t>
  </si>
  <si>
    <t>41.10884736</t>
  </si>
  <si>
    <t>28.79542351</t>
  </si>
  <si>
    <t>FATİH TERİM YOLU HABİBLER BAĞLANTI YOLU</t>
  </si>
  <si>
    <t>41.12632214 , 28.80672097</t>
  </si>
  <si>
    <t>41.12632214</t>
  </si>
  <si>
    <t>28.80672097</t>
  </si>
  <si>
    <t>KAYABAŞI MAHALLESİ 11.12.13.14.15.16.17. ETAPLARI</t>
  </si>
  <si>
    <t>41.12533618 , 28.79645348</t>
  </si>
  <si>
    <t>41.12533618</t>
  </si>
  <si>
    <t>28.79645348</t>
  </si>
  <si>
    <t>ESENKENT BAHÇEŞEHİR YOLU CADDESİ VE MERCEDES BULVARI</t>
  </si>
  <si>
    <t>41.06645453 , 28.66997123</t>
  </si>
  <si>
    <t>41.06645453</t>
  </si>
  <si>
    <t>28.66997123</t>
  </si>
  <si>
    <t>SÜTLÜCE ORTA VE YAN REFÜJ</t>
  </si>
  <si>
    <t>41.05470018 , 28.94901216</t>
  </si>
  <si>
    <t>41.05470018</t>
  </si>
  <si>
    <t>28.94901216</t>
  </si>
  <si>
    <t>HASKÖY TÜNEL GİRİŞİ</t>
  </si>
  <si>
    <t>41.03945199 , 28.95432830</t>
  </si>
  <si>
    <t>41.03945199</t>
  </si>
  <si>
    <t>28.95432830</t>
  </si>
  <si>
    <t>AYVANSARAY KAVŞAĞI</t>
  </si>
  <si>
    <t>41.03934679 , 28.93751621</t>
  </si>
  <si>
    <t>41.03934679</t>
  </si>
  <si>
    <t>28.93751621</t>
  </si>
  <si>
    <t>EYÜP BULVARI</t>
  </si>
  <si>
    <t>41.04622288 , 28.93248439</t>
  </si>
  <si>
    <t>41.04622288</t>
  </si>
  <si>
    <t>28.93248439</t>
  </si>
  <si>
    <t>M. FEVZİ ÇAKMAK CAD. - FSM BULVARI ARASI</t>
  </si>
  <si>
    <t>AKŞEMSETTİN BULVARI</t>
  </si>
  <si>
    <t>41.08230298 , 28.91668618</t>
  </si>
  <si>
    <t>41.08230298</t>
  </si>
  <si>
    <t>28.91668618</t>
  </si>
  <si>
    <t>FESHANE ALİBEYKÖY MERKEZ ARASI ORTA VE YAN REFUJ</t>
  </si>
  <si>
    <t>41.04330382 , 28.93762350</t>
  </si>
  <si>
    <t>41.04330382</t>
  </si>
  <si>
    <t>28.93762350</t>
  </si>
  <si>
    <t>NURTEPE VİYADÜK ÇEVRESİ</t>
  </si>
  <si>
    <t>41.08210889 , 28.96107137</t>
  </si>
  <si>
    <t>41.08210889</t>
  </si>
  <si>
    <t>28.96107137</t>
  </si>
  <si>
    <t>KAZIM KARABEKİR CAD.- SÜNNET KÖPRÜSÜ ARASI</t>
  </si>
  <si>
    <t>41.06416 , 28.95073</t>
  </si>
  <si>
    <t>41.06416</t>
  </si>
  <si>
    <t>28.95073</t>
  </si>
  <si>
    <t>ATATÜRK BULVARI(EYÜP İLÇESİ)</t>
  </si>
  <si>
    <t>41.08627360 , 28.94275188</t>
  </si>
  <si>
    <t>41.08627360</t>
  </si>
  <si>
    <t>28.94275188</t>
  </si>
  <si>
    <t>AYVANSARAY HASTANE ÖNÜ ORTA VE YAN REFÜJ</t>
  </si>
  <si>
    <t>41.03846068 , 28.94503444</t>
  </si>
  <si>
    <t>41.03846068</t>
  </si>
  <si>
    <t>28.94503444</t>
  </si>
  <si>
    <t>CİBALİ ORTA REFÜJ</t>
  </si>
  <si>
    <t>41.02439454 , 28.95974100</t>
  </si>
  <si>
    <t>41.02439454</t>
  </si>
  <si>
    <t>28.95974100</t>
  </si>
  <si>
    <t>SİRKECİ-UNKAPANI ARASI ORTA VE YAN REFÜJ</t>
  </si>
  <si>
    <t>41.01646178 , 28.97641361</t>
  </si>
  <si>
    <t>41.01646178</t>
  </si>
  <si>
    <t>28.97641361</t>
  </si>
  <si>
    <t>UNKAPANI KAVŞAĞI</t>
  </si>
  <si>
    <t>41.02231835 , 28.96092117</t>
  </si>
  <si>
    <t>41.02231835</t>
  </si>
  <si>
    <t>28.96092117</t>
  </si>
  <si>
    <t>ALİBEYKÖY - KÜÇÜKKÖY ARASI ORTA VE YAN REFÜJ</t>
  </si>
  <si>
    <t>41.07434486 , 28.94168973</t>
  </si>
  <si>
    <t>41.07434486</t>
  </si>
  <si>
    <t>28.94168973</t>
  </si>
  <si>
    <t>KAĞITHANE SADABAT TÜNEL ÇIKIŞI</t>
  </si>
  <si>
    <t>41.06432709 , 28.95358801</t>
  </si>
  <si>
    <t>41.06432709</t>
  </si>
  <si>
    <t>28.95358801</t>
  </si>
  <si>
    <t>SADABAT ORTA VE YAN REFÜJ</t>
  </si>
  <si>
    <t>41.06668102 , 28.96008432</t>
  </si>
  <si>
    <t>41.06668102</t>
  </si>
  <si>
    <t>28.96008432</t>
  </si>
  <si>
    <t>HASDAL-OKMEY.ORT.REFÜJ</t>
  </si>
  <si>
    <t>KAĞITHANE / EYÜP</t>
  </si>
  <si>
    <t>41.09539055 , 28.96347463</t>
  </si>
  <si>
    <t>41.09539055</t>
  </si>
  <si>
    <t>28.96347463</t>
  </si>
  <si>
    <t>TEK LOJMANLARI ÇEVRESİ</t>
  </si>
  <si>
    <t>41.09594036 , 28.96042764</t>
  </si>
  <si>
    <t>41.09594036</t>
  </si>
  <si>
    <t>28.96042764</t>
  </si>
  <si>
    <t>T6A HASDAL KAVŞAĞI - OKMEYDANI KAVŞAĞI ARASI</t>
  </si>
  <si>
    <t>41.06183960 , 28.95888805</t>
  </si>
  <si>
    <t>41.06183960</t>
  </si>
  <si>
    <t>28.95888805</t>
  </si>
  <si>
    <t>T6B HASDAL KAVŞAĞI - OKMEYDANI KAVŞAĞI ARASI</t>
  </si>
  <si>
    <t>41.07101251 , 28.95705342</t>
  </si>
  <si>
    <t>41.07101251</t>
  </si>
  <si>
    <t>28.95705342</t>
  </si>
  <si>
    <t>T6C HASDAL KAVŞAĞI - OKMEYDANI KAVŞAĞI ARASI</t>
  </si>
  <si>
    <t>41.05828010 , 28.95665646</t>
  </si>
  <si>
    <t>41.05828010</t>
  </si>
  <si>
    <t>28.95665646</t>
  </si>
  <si>
    <t>CENDERE CADDESİ VE ÇEVRESİ</t>
  </si>
  <si>
    <t>41.08057233 , 28.97537755</t>
  </si>
  <si>
    <t>41.08057233</t>
  </si>
  <si>
    <t>28.97537755</t>
  </si>
  <si>
    <t>METRİS KAVŞAĞI HAL KAVŞAĞI ARASI YAN VE ORTA REFUJ</t>
  </si>
  <si>
    <t>41.07078604 , 28.87894750</t>
  </si>
  <si>
    <t>41.07078604</t>
  </si>
  <si>
    <t>28.87894750</t>
  </si>
  <si>
    <t>METRİS KAVŞAĞI</t>
  </si>
  <si>
    <t>SULTANGAZİ / GAZİOSMANPAŞA</t>
  </si>
  <si>
    <t>41.08003453 , 28.87220442</t>
  </si>
  <si>
    <t>41.08003453</t>
  </si>
  <si>
    <t>28.87220442</t>
  </si>
  <si>
    <t>15 TEMMUZ OTOGAR KAVŞAĞI VE ORA AVM ÖNÜ</t>
  </si>
  <si>
    <t>BAYRAMPAŞA / ESENLER</t>
  </si>
  <si>
    <t>41.04338878 , 28.88573885</t>
  </si>
  <si>
    <t>41.04338878</t>
  </si>
  <si>
    <t>28.88573885</t>
  </si>
  <si>
    <t>METRİS KAVŞAĞI İKİTELLİ KAVŞAĞI ARASI YAN VE ORTA REFUJ</t>
  </si>
  <si>
    <t>ESENLER / BAĞCILAR</t>
  </si>
  <si>
    <t>41.07306694 , 28.86785924</t>
  </si>
  <si>
    <t>41.07306694</t>
  </si>
  <si>
    <t>28.86785924</t>
  </si>
  <si>
    <t>GİYİMKENT-BATIŞEHİR-MAHMUTBEY-İSTOÇ ARASI ORTA VE YAN REFUJ</t>
  </si>
  <si>
    <t>41.06556878 , 28.84370327</t>
  </si>
  <si>
    <t>41.06556878</t>
  </si>
  <si>
    <t>28.84370327</t>
  </si>
  <si>
    <t>ASKERİ KUŞAKLAMA YOLU</t>
  </si>
  <si>
    <t>41.10033460 , 28.85552645</t>
  </si>
  <si>
    <t>41.10033460</t>
  </si>
  <si>
    <t>28.85552645</t>
  </si>
  <si>
    <t>ESENLER İPEKYOLU CADDESİ</t>
  </si>
  <si>
    <t>41.05975650 , 28.87217224</t>
  </si>
  <si>
    <t>41.05975650</t>
  </si>
  <si>
    <t>28.87217224</t>
  </si>
  <si>
    <t>ESENLER KÖPRÜLÜ KAVŞAK</t>
  </si>
  <si>
    <t>41.04527820 , 28.88423145</t>
  </si>
  <si>
    <t>41.04527820</t>
  </si>
  <si>
    <t>28.88423145</t>
  </si>
  <si>
    <t>ESENLER KAVŞAĞI VATAN KAVŞAĞI ARASI</t>
  </si>
  <si>
    <t>41.04502736 , 28.89127493</t>
  </si>
  <si>
    <t>41.04502736</t>
  </si>
  <si>
    <t>28.89127493</t>
  </si>
  <si>
    <t>GİYİMKENT ANA ARTERLER VE VADİ CADDESİ</t>
  </si>
  <si>
    <t>41.06715422 , 28.87101352</t>
  </si>
  <si>
    <t>41.06715422</t>
  </si>
  <si>
    <t>28.87101352</t>
  </si>
  <si>
    <t>HAL KAVŞAĞI</t>
  </si>
  <si>
    <t>41.05606340 , 28.88660252</t>
  </si>
  <si>
    <t>41.05606340</t>
  </si>
  <si>
    <t>28.88660252</t>
  </si>
  <si>
    <t>HAL YOLU</t>
  </si>
  <si>
    <t>41.05168238 , 28.88584614</t>
  </si>
  <si>
    <t>41.05168238</t>
  </si>
  <si>
    <t>28.88584614</t>
  </si>
  <si>
    <t>İSTOÇ YOLU VE BATI KAVŞAĞI (70 LİK YOL)</t>
  </si>
  <si>
    <t>41.06949591 , 28.83358061</t>
  </si>
  <si>
    <t>41.06949591</t>
  </si>
  <si>
    <t>28.83358061</t>
  </si>
  <si>
    <t>MAHMUTBEY DOĞU KAVŞAĞI ESENLER KAVŞAĞI ARASI</t>
  </si>
  <si>
    <t>41.05509256 , 28.85686219</t>
  </si>
  <si>
    <t>41.05509256</t>
  </si>
  <si>
    <t>28.85686219</t>
  </si>
  <si>
    <t>O3 ORTA REFÜJ</t>
  </si>
  <si>
    <t>41.05267349 , 28.86780560</t>
  </si>
  <si>
    <t>41.05267349</t>
  </si>
  <si>
    <t>28.86780560</t>
  </si>
  <si>
    <t>HASDAL KAVŞAĞI GAZİOSMANPAŞA KAVŞAĞI ARASI YAN VE ORTA REFUJ</t>
  </si>
  <si>
    <t>41.09220077 , 28.93899679</t>
  </si>
  <si>
    <t>41.09220077</t>
  </si>
  <si>
    <t>28.93899679</t>
  </si>
  <si>
    <t>GAZİOSMANPAŞA KAVŞAĞI</t>
  </si>
  <si>
    <t>41.09122238 , 28.90606999</t>
  </si>
  <si>
    <t>41.09122238</t>
  </si>
  <si>
    <t>28.90606999</t>
  </si>
  <si>
    <t>DAVUTPAŞA ORTA REFUJ</t>
  </si>
  <si>
    <t>BAYRAMPAŞA / GÜNGÖREN</t>
  </si>
  <si>
    <t>41.03586700 , 28.89410734</t>
  </si>
  <si>
    <t>41.03586700</t>
  </si>
  <si>
    <t>28.89410734</t>
  </si>
  <si>
    <t>ARNAVUTKÖY HABİBLER ARASI YAN VE ORTA REFÜJ</t>
  </si>
  <si>
    <t>41.12751417 , 28.83287787</t>
  </si>
  <si>
    <t>41.12751417</t>
  </si>
  <si>
    <t>28.83287787</t>
  </si>
  <si>
    <t>MEVLANA CADDESİ</t>
  </si>
  <si>
    <t>41.08825882 , 28.87281060</t>
  </si>
  <si>
    <t>41.08825882</t>
  </si>
  <si>
    <t>28.87281060</t>
  </si>
  <si>
    <t>BOĞAZKÖY-BOLLUCA ORTA REFÜJ</t>
  </si>
  <si>
    <t>41.17883970 , 28.77701819</t>
  </si>
  <si>
    <t>41.17883970</t>
  </si>
  <si>
    <t>28.77701819</t>
  </si>
  <si>
    <t>GAZİOSMANPAŞA KAVŞAĞI- METRİS KAVŞAĞI ARASI</t>
  </si>
  <si>
    <t>41.09152156 , 28.89502466</t>
  </si>
  <si>
    <t>41.09152156</t>
  </si>
  <si>
    <t>28.89502466</t>
  </si>
  <si>
    <t>GİYİMKENT CADDESİ TEM KUZEY YAN YOL ARASI KAVŞAK</t>
  </si>
  <si>
    <t>41.06842416 , 28.85876119</t>
  </si>
  <si>
    <t>41.06842416</t>
  </si>
  <si>
    <t>28.85876119</t>
  </si>
  <si>
    <t>LÜTFİ AYKAÇ BULVARI (VEGA AVM ÖNÜ) KAVŞAK</t>
  </si>
  <si>
    <t>41.09409889 , 28.90340656</t>
  </si>
  <si>
    <t>41.09409889</t>
  </si>
  <si>
    <t>28.90340656</t>
  </si>
  <si>
    <t>ŞAMLAR MAHALLESİ İSTİKLAL CADDESİ</t>
  </si>
  <si>
    <t>41.14912854 , 28.78122389</t>
  </si>
  <si>
    <t>41.14912854</t>
  </si>
  <si>
    <t>28.78122389</t>
  </si>
  <si>
    <t>AVCILAR VATAN HASTAHANESİ KAVŞAĞI</t>
  </si>
  <si>
    <t>40.97911939839142 , 28.749316603180176</t>
  </si>
  <si>
    <t>40.97911939839142</t>
  </si>
  <si>
    <t>28.749316603180176</t>
  </si>
  <si>
    <t>AVCILAR KAVŞAĞI</t>
  </si>
  <si>
    <t>40.985951633226264 , 28.72322022979559</t>
  </si>
  <si>
    <t>40.985951633226264</t>
  </si>
  <si>
    <t>28.72322022979559</t>
  </si>
  <si>
    <t>AMBARLI KAVŞAĞI</t>
  </si>
  <si>
    <t>40.999566085064075 , 28.699745195267006</t>
  </si>
  <si>
    <t>40.999566085064075</t>
  </si>
  <si>
    <t>28.699745195267006</t>
  </si>
  <si>
    <t>AVCILAR FİRÜZKÖY ORTA REFÜJ</t>
  </si>
  <si>
    <t>AVCILAR / ESENYURT</t>
  </si>
  <si>
    <t>40.99388669255644 , 28.716495928067374</t>
  </si>
  <si>
    <t>40.99388669255644</t>
  </si>
  <si>
    <t>28.716495928067374</t>
  </si>
  <si>
    <t>HARAMİDERE KAVŞAĞI</t>
  </si>
  <si>
    <t>41.00640131500276 , 28.67852989541831</t>
  </si>
  <si>
    <t>41.00640131500276</t>
  </si>
  <si>
    <t>28.67852989541831</t>
  </si>
  <si>
    <t>GÜRPINAR KAVŞAĞI</t>
  </si>
  <si>
    <t>41.021040239837774 , 28.62779733999338</t>
  </si>
  <si>
    <t>41.021040239837774</t>
  </si>
  <si>
    <t>28.62779733999338</t>
  </si>
  <si>
    <t>HARAMİDERE KAVŞAĞI BİZMKENT KAVŞAĞI ARASI</t>
  </si>
  <si>
    <t>41.005980433808475 , 28.672023712892436</t>
  </si>
  <si>
    <t>41.005980433808475</t>
  </si>
  <si>
    <t>28.672023712892436</t>
  </si>
  <si>
    <t>ATATÜRK BULVARI VE CEP PARKI (BEYLİKDÜZÜ)</t>
  </si>
  <si>
    <t>41.01316825579672 , 28.643236212707347</t>
  </si>
  <si>
    <t>41.01316825579672</t>
  </si>
  <si>
    <t>28.643236212707347</t>
  </si>
  <si>
    <t>YAVUZ SULTAN SELİM BULVARI (BEYKENT)</t>
  </si>
  <si>
    <t>41.0142945612691 , 28.625988718617222</t>
  </si>
  <si>
    <t>41.0142945612691</t>
  </si>
  <si>
    <t>28.625988718617222</t>
  </si>
  <si>
    <t>BİZİMKENT KAVŞAĞI</t>
  </si>
  <si>
    <t>41.01413770823214 , 28.64343992097971</t>
  </si>
  <si>
    <t>41.01413770823214</t>
  </si>
  <si>
    <t>28.64343992097971</t>
  </si>
  <si>
    <t>BİZİMKENT KAVŞAĞI GÜRPINAR KAVŞAĞI ARASI</t>
  </si>
  <si>
    <t>41.01746696992623 , 28.63618726332153</t>
  </si>
  <si>
    <t>41.01746696992623</t>
  </si>
  <si>
    <t>28.63618726332153</t>
  </si>
  <si>
    <t>HARAMİDERE KAVŞAGI-AMBARLI LİMANI ARASI (KUMCULAR YOLU )</t>
  </si>
  <si>
    <t>BEYLİKDÜZÜ / AVCILAR</t>
  </si>
  <si>
    <t>41.00130097681282 , 28.677050913249555</t>
  </si>
  <si>
    <t>41.00130097681282</t>
  </si>
  <si>
    <t>28.677050913249555</t>
  </si>
  <si>
    <t>HARAMİDERE KAVŞAGI - AVCILAR DOLUM TESİSLERİ ARASI (SARI ZEYBEK CAD.)</t>
  </si>
  <si>
    <t>40.98850949307557 , 28.692741669223178</t>
  </si>
  <si>
    <t>40.98850949307557</t>
  </si>
  <si>
    <t>28.692741669223178</t>
  </si>
  <si>
    <t>GÜRPINAR KAVŞAĞI-M.SİNAN KAVŞAĞI ARASI</t>
  </si>
  <si>
    <t>BEYLİKDÜZÜ / BÜYÜKÇEKMECE</t>
  </si>
  <si>
    <t>41.025233699962456 , 28.619767907260435</t>
  </si>
  <si>
    <t>41.025233699962456</t>
  </si>
  <si>
    <t>28.619767907260435</t>
  </si>
  <si>
    <t>MİMAR SİNAN KAVŞAĞI</t>
  </si>
  <si>
    <t>41.01788359171303 , 28.563575362336056</t>
  </si>
  <si>
    <t>41.01788359171303</t>
  </si>
  <si>
    <t>28.563575362336056</t>
  </si>
  <si>
    <t>MİMAR SİNAN KAVŞAĞI-E 5 KUMBURGAZ KAVŞAĞI</t>
  </si>
  <si>
    <t>41.013316460352364 , 28.543124178873153</t>
  </si>
  <si>
    <t>41.013316460352364</t>
  </si>
  <si>
    <t>28.543124178873153</t>
  </si>
  <si>
    <t>KUMBURGAZ KAVŞAĞI-ORTAKÖY KAVŞAĞI ARASI</t>
  </si>
  <si>
    <t>41.037832746811944 , 28.435927414131022</t>
  </si>
  <si>
    <t>41.037832746811944</t>
  </si>
  <si>
    <t>28.435927414131022</t>
  </si>
  <si>
    <t>KUMBURGAZ KAVŞAĞI</t>
  </si>
  <si>
    <t>41.02930477307622 , 28.459684587913536</t>
  </si>
  <si>
    <t>41.02930477307622</t>
  </si>
  <si>
    <t>28.459684587913536</t>
  </si>
  <si>
    <t>ORTAKÖY KAVŞAĞI</t>
  </si>
  <si>
    <t>41.05910481569578 , 28.36895875182484</t>
  </si>
  <si>
    <t>41.05910481569578</t>
  </si>
  <si>
    <t>28.36895875182484</t>
  </si>
  <si>
    <t>ORTAKÖY KAVŞAĞI-E 5 PARKKÖY KAVŞAĞI ARASI</t>
  </si>
  <si>
    <t>41.060406856614 , 28.34898492735113</t>
  </si>
  <si>
    <t>41.060406856614</t>
  </si>
  <si>
    <t>28.34898492735113</t>
  </si>
  <si>
    <t>PARKKÖY KAVŞAĞI</t>
  </si>
  <si>
    <t>41.06857007793437 , 28.29741003068141</t>
  </si>
  <si>
    <t>41.06857007793437</t>
  </si>
  <si>
    <t>28.29741003068141</t>
  </si>
  <si>
    <t>PARKKÖY KAVŞAĞI-E5 SİLİVRİ KAVŞAĞI ARASI</t>
  </si>
  <si>
    <t>41.070879673237435 , 28.28054077912245</t>
  </si>
  <si>
    <t>41.070879673237435</t>
  </si>
  <si>
    <t>28.28054077912245</t>
  </si>
  <si>
    <t>SİLİVRİ KAVŞAĞI</t>
  </si>
  <si>
    <t>41.079286707599394 , 28.239016513986478</t>
  </si>
  <si>
    <t>41.079286707599394</t>
  </si>
  <si>
    <t>28.239016513986478</t>
  </si>
  <si>
    <t>SİLİVRİ KAVŞAĞI-E5 ALİPAŞA KAVŞAĞI ARASI</t>
  </si>
  <si>
    <t>41.08018338535145 , 28.23269851100333</t>
  </si>
  <si>
    <t>41.08018338535145</t>
  </si>
  <si>
    <t>28.23269851100333</t>
  </si>
  <si>
    <t>ALİPAŞA KAVŞAĞI</t>
  </si>
  <si>
    <t>41.08147541876139 , 28.21122269023363</t>
  </si>
  <si>
    <t>41.08147541876139</t>
  </si>
  <si>
    <t>28.21122269023363</t>
  </si>
  <si>
    <t>ALİPAŞA KAVŞAĞI-E5 KINALI KAVŞAĞI ARASI</t>
  </si>
  <si>
    <t>41.08137334164129 , 28.216798484093218</t>
  </si>
  <si>
    <t>41.08137334164129</t>
  </si>
  <si>
    <t>28.216798484093218</t>
  </si>
  <si>
    <t>ADİLE NAŞİT BULVARI</t>
  </si>
  <si>
    <t>41.02010044 , 28.68448332</t>
  </si>
  <si>
    <t>41.02010044</t>
  </si>
  <si>
    <t>28.68448332</t>
  </si>
  <si>
    <t>İSKELE CADDESİ</t>
  </si>
  <si>
    <t>40.97195186 , 28.71637881</t>
  </si>
  <si>
    <t>40.97195186</t>
  </si>
  <si>
    <t>28.71637881</t>
  </si>
  <si>
    <t>AVCILAR VATAN HASTAHANESİ KAVŞAĞI-AVCILAR KAVŞAĞI ARASI</t>
  </si>
  <si>
    <t>40.97843405 , 28.73487264</t>
  </si>
  <si>
    <t>40.97843405</t>
  </si>
  <si>
    <t>28.73487264</t>
  </si>
  <si>
    <t>AVCILAR KAVŞAĞI-AMBARLI KAVŞAĞI ARASI</t>
  </si>
  <si>
    <t>40.99194921 , 28.71133089</t>
  </si>
  <si>
    <t>40.99194921</t>
  </si>
  <si>
    <t>28.71133089</t>
  </si>
  <si>
    <t>AMBARLI KAVŞAĞI-HARAMİDERE KAVŞAĞI ARASI</t>
  </si>
  <si>
    <t>41.00065414 , 28.68969619</t>
  </si>
  <si>
    <t>41.00065414</t>
  </si>
  <si>
    <t>28.68969619</t>
  </si>
  <si>
    <t>DENİZ YOLU CADDESİ YAN REFÜJLER</t>
  </si>
  <si>
    <t>40.96383861 , 28.61086071</t>
  </si>
  <si>
    <t>40.96383861</t>
  </si>
  <si>
    <t>28.61086071</t>
  </si>
  <si>
    <t>AMBARLI CADDESİ- LİMAN CADDESİ KESİSİMİ YOL KAVŞAĞI</t>
  </si>
  <si>
    <t>40.99957924 , 28.67691010</t>
  </si>
  <si>
    <t>40.99957924</t>
  </si>
  <si>
    <t>28.67691010</t>
  </si>
  <si>
    <t>BEHÇET KEMAL ÇAĞLAR CADDESİ ORTA REFÜJ VE KAVŞAK</t>
  </si>
  <si>
    <t>41.04249058 , 28.60313326</t>
  </si>
  <si>
    <t>41.04249058</t>
  </si>
  <si>
    <t>28.60313326</t>
  </si>
  <si>
    <t>RIFAT ILGAZ CADDESİ</t>
  </si>
  <si>
    <t>40.99339066 , 28.65412475</t>
  </si>
  <si>
    <t>40.99339066</t>
  </si>
  <si>
    <t>28.65412475</t>
  </si>
  <si>
    <t>FLORYA KAVŞAĞI-KÜÇÜK ÇEKMECE GÖLÜ ARASI ORTA VE YAN REFÜJ</t>
  </si>
  <si>
    <t>AVCILAR / KÜÇÜKÇEKMECE</t>
  </si>
  <si>
    <t>40.98549660 , 28.76836924</t>
  </si>
  <si>
    <t>40.98549660</t>
  </si>
  <si>
    <t>28.76836924</t>
  </si>
  <si>
    <t>GÜNEŞLİ - HALKALI KAVŞAĞI ARASI ORTA VE YAN REFÜJ</t>
  </si>
  <si>
    <t>41.03802080 , 28.81067203</t>
  </si>
  <si>
    <t>41.03802080</t>
  </si>
  <si>
    <t>28.81067203</t>
  </si>
  <si>
    <t>GÜNEŞLİ KAVŞAĞI</t>
  </si>
  <si>
    <t>41.02779014 , 28.81130605</t>
  </si>
  <si>
    <t>41.02779014</t>
  </si>
  <si>
    <t>28.81130605</t>
  </si>
  <si>
    <t>TAŞ OCAĞI CADDESİ ORTA REFÜJ</t>
  </si>
  <si>
    <t>41.06019567 , 28.82480906</t>
  </si>
  <si>
    <t>41.06019567</t>
  </si>
  <si>
    <t>28.82480906</t>
  </si>
  <si>
    <t>KEMALSUNAL CADDESİ ORTA REFÜJ (TAVUKCU DERESİ)</t>
  </si>
  <si>
    <t>41.01951700 , 28.84867855</t>
  </si>
  <si>
    <t>41.01951700</t>
  </si>
  <si>
    <t>28.84867855</t>
  </si>
  <si>
    <t>ÇOBANÇEŞME KAVŞAĞI</t>
  </si>
  <si>
    <t>40.99399974 , 28.81987890</t>
  </si>
  <si>
    <t>40.99399974</t>
  </si>
  <si>
    <t>28.81987890</t>
  </si>
  <si>
    <t>TEM GİŞE YAMAÇLAR</t>
  </si>
  <si>
    <t>41.06305225 , 28.78481757</t>
  </si>
  <si>
    <t>41.06305225</t>
  </si>
  <si>
    <t>28.78481757</t>
  </si>
  <si>
    <t>MAHMUTBEY KÖPRÜSÜ BÖLGE İDARE MAHKEMESİ ÖNÜ</t>
  </si>
  <si>
    <t>41.06332344 , 28.82552354</t>
  </si>
  <si>
    <t>41.06332344</t>
  </si>
  <si>
    <t>28.82552354</t>
  </si>
  <si>
    <t>SEFAKÖY MALAZGİRT CADDESİ ORTA REFÜJ</t>
  </si>
  <si>
    <t>41.00790737 , 28.80809762</t>
  </si>
  <si>
    <t>41.00790737</t>
  </si>
  <si>
    <t>28.80809762</t>
  </si>
  <si>
    <t>HALKALI 4 CADDE ORTA VE YAN REFÜJ</t>
  </si>
  <si>
    <t>41.05052134 , 28.77426624</t>
  </si>
  <si>
    <t>41.05052134</t>
  </si>
  <si>
    <t>28.77426624</t>
  </si>
  <si>
    <t>MEHMET AKİF ERSOY CADDESİ ORTA VE YAN REFÜJ  (HALKALI)</t>
  </si>
  <si>
    <t>41.02695764 , 28.78636917</t>
  </si>
  <si>
    <t>41.02695764</t>
  </si>
  <si>
    <t>28.78636917</t>
  </si>
  <si>
    <t>HALKALI KAVŞAĞI</t>
  </si>
  <si>
    <t>41.04620834 , 28.8085053</t>
  </si>
  <si>
    <t>41.04620834</t>
  </si>
  <si>
    <t>28.8085053</t>
  </si>
  <si>
    <t>HALKALI KAVŞAĞI İKİTELLİ KAVŞAĞI ARASI ORTA VE YAN REFÜJ</t>
  </si>
  <si>
    <t>41.04264771 , 28.8092020</t>
  </si>
  <si>
    <t>41.04264771</t>
  </si>
  <si>
    <t>28.8092020</t>
  </si>
  <si>
    <t>SEBAHATTİN ZAİM ÜNİVERSİTESİ  ÖNÜ KAVŞAĞI</t>
  </si>
  <si>
    <t>41.03260280 , 28.78957093</t>
  </si>
  <si>
    <t>41.03260280</t>
  </si>
  <si>
    <t>28.78957093</t>
  </si>
  <si>
    <t>TURGUT ÖZAL BULVARI ORTA VE YAN REFÜJ</t>
  </si>
  <si>
    <t>41.04160201 , 28.75964415</t>
  </si>
  <si>
    <t>41.04160201</t>
  </si>
  <si>
    <t>28.75964415</t>
  </si>
  <si>
    <t>KUYUMCUKENT KAVŞAĞI</t>
  </si>
  <si>
    <t>41.00018721 , 28.81852196</t>
  </si>
  <si>
    <t>41.00018721</t>
  </si>
  <si>
    <t>28.81852196</t>
  </si>
  <si>
    <t>SEFAKÖY KAVŞAĞI-GÜNEŞLİ KAVŞAĞI ARASI ORTA VE YAN REFÜJ</t>
  </si>
  <si>
    <t>41.02115544 , 28.81191861</t>
  </si>
  <si>
    <t>41.02115544</t>
  </si>
  <si>
    <t>28.81191861</t>
  </si>
  <si>
    <t>SEFAKÖY KAVŞAĞI</t>
  </si>
  <si>
    <t>41.01005090 , 28.81326278</t>
  </si>
  <si>
    <t>41.01005090</t>
  </si>
  <si>
    <t>28.81326278</t>
  </si>
  <si>
    <t>KÜÇÜKÇEKMECE HÜRRİYET BULVARI ORTA VE YAN REFÜJ</t>
  </si>
  <si>
    <t>41.04678071 , 28.80260036</t>
  </si>
  <si>
    <t>41.04678071</t>
  </si>
  <si>
    <t>28.80260036</t>
  </si>
  <si>
    <t>HALKALI 222. CADDE ORTA VE YAN REFÜJ</t>
  </si>
  <si>
    <t>41.04996114 , 28.79262025</t>
  </si>
  <si>
    <t>41.04996114</t>
  </si>
  <si>
    <t>28.79262025</t>
  </si>
  <si>
    <t>41.00275590 , 28.86478269</t>
  </si>
  <si>
    <t>41.00275590</t>
  </si>
  <si>
    <t>28.86478269</t>
  </si>
  <si>
    <t>MASLAK CADDESİ ORTA REFÜJ</t>
  </si>
  <si>
    <t>41.05422535 , 28.83625564</t>
  </si>
  <si>
    <t>41.05422535</t>
  </si>
  <si>
    <t>28.83625564</t>
  </si>
  <si>
    <t>İNÖNÜ CADDESİ ORTA REFÜJ</t>
  </si>
  <si>
    <t>41.04547375 , 28.83017398</t>
  </si>
  <si>
    <t>41.04547375</t>
  </si>
  <si>
    <t>28.83017398</t>
  </si>
  <si>
    <t>BEYKOZ SOĞUKSU CADDESİ ORTA REFÜJ</t>
  </si>
  <si>
    <t>41.10863314 , 29.09544736</t>
  </si>
  <si>
    <t>41.10863314</t>
  </si>
  <si>
    <t>29.09544736</t>
  </si>
  <si>
    <t>ÇUBUKLU KAVŞAĞI</t>
  </si>
  <si>
    <t>41.10716996 , 29.08501625</t>
  </si>
  <si>
    <t>41.10716996</t>
  </si>
  <si>
    <t>29.08501625</t>
  </si>
  <si>
    <t>KARTAL CADDESİ-ENİS AKAYGEN SOKAK KESİŞİMİ ORTA VE YAN REFÜJLER (HASAN PAŞA ÇEŞMESİ ÇEVRESİ)</t>
  </si>
  <si>
    <t>40.91576751 , 29.22129795</t>
  </si>
  <si>
    <t>40.91576751</t>
  </si>
  <si>
    <t>29.22129795</t>
  </si>
  <si>
    <t>ÇUBUKLU-İSTİNYE ARABALI VAPUR İSKELESİ</t>
  </si>
  <si>
    <t>41.10817236 , 29.08250034</t>
  </si>
  <si>
    <t>41.10817236</t>
  </si>
  <si>
    <t>29.08250034</t>
  </si>
  <si>
    <t>DEDEOĞLU ORTA REFÜJ</t>
  </si>
  <si>
    <t>41.10701636 , 29.08830464</t>
  </si>
  <si>
    <t>41.10701636</t>
  </si>
  <si>
    <t>29.08830464</t>
  </si>
  <si>
    <t>KAVACIK KAVŞAĞI-FSM ARASI YAN REFÜJ</t>
  </si>
  <si>
    <t>41.09212800 , 29.08547223</t>
  </si>
  <si>
    <t>41.09212800</t>
  </si>
  <si>
    <t>29.08547223</t>
  </si>
  <si>
    <t>GÖKSU YOLU ORTA REFÜJ</t>
  </si>
  <si>
    <t>41.08339068 , 29.08397019</t>
  </si>
  <si>
    <t>41.08339068</t>
  </si>
  <si>
    <t>29.08397019</t>
  </si>
  <si>
    <t>GÖKSU YOLU YAN REFÜJ</t>
  </si>
  <si>
    <t>41.08258603 , 29.08285975</t>
  </si>
  <si>
    <t>41.08258603</t>
  </si>
  <si>
    <t>29.08285975</t>
  </si>
  <si>
    <t>HİDİV MİHRABAT CADDESİ ORTA REFÜJ</t>
  </si>
  <si>
    <t>41.09706825 , 29.08108950</t>
  </si>
  <si>
    <t>41.09706825</t>
  </si>
  <si>
    <t>29.08108950</t>
  </si>
  <si>
    <t>KAVACIK KAVŞAĞI</t>
  </si>
  <si>
    <t>41.08896232 , 29.09152865</t>
  </si>
  <si>
    <t>41.08896232</t>
  </si>
  <si>
    <t>29.09152865</t>
  </si>
  <si>
    <t>KAVACIK KAVŞAĞI-ÜMRANİYE KAVŞAĞI ARASI  YAN  REFÜJ</t>
  </si>
  <si>
    <t>41.06744496 , 29.10919338</t>
  </si>
  <si>
    <t>41.06744496</t>
  </si>
  <si>
    <t>29.10919338</t>
  </si>
  <si>
    <t>KAVACIK SOĞUKSU YOLU-KAVACIK RÜZGARLIBAHÇE YOLU HÜCRESEL DOLGU SİSTEMİ YAMAÇ</t>
  </si>
  <si>
    <t>41.10034673 , 29.09714520</t>
  </si>
  <si>
    <t>41.10034673</t>
  </si>
  <si>
    <t>29.09714520</t>
  </si>
  <si>
    <t>KAVACIK-ELMALI-KORU YANI-AKBABA TEM BAĞLANTI YOLU ORTA REFÜJ</t>
  </si>
  <si>
    <t>41.10574312 , 29.10381317</t>
  </si>
  <si>
    <t>41.10574312</t>
  </si>
  <si>
    <t>29.10381317</t>
  </si>
  <si>
    <t>KİREMİTDERE YOLU ORTA VE YAN REFÜJ</t>
  </si>
  <si>
    <t>41.09703692 , 29.0941719</t>
  </si>
  <si>
    <t>41.09703692</t>
  </si>
  <si>
    <t>29.0941719</t>
  </si>
  <si>
    <t>KÖRFEZ (ÇİFTLİK) CADDESİ KAVŞAĞI VE YAN ŞEVLER</t>
  </si>
  <si>
    <t>41.09360769 , 29.06745851</t>
  </si>
  <si>
    <t>41.09360769</t>
  </si>
  <si>
    <t>29.06745851</t>
  </si>
  <si>
    <t>KÜÇÜKSU ORTA REFÜJ</t>
  </si>
  <si>
    <t>41.07953312 , 29.06786084</t>
  </si>
  <si>
    <t>41.07953312</t>
  </si>
  <si>
    <t>29.06786084</t>
  </si>
  <si>
    <t>MEHMET YAVUZ CADDESİ YAN REFÜJ</t>
  </si>
  <si>
    <t>41.13511839 , 29.10069644</t>
  </si>
  <si>
    <t>41.13511839</t>
  </si>
  <si>
    <t>29.10069644</t>
  </si>
  <si>
    <t>POLONEZKÖY KAVŞAĞI</t>
  </si>
  <si>
    <t>41.12185690 , 29.12984937</t>
  </si>
  <si>
    <t>41.12185690</t>
  </si>
  <si>
    <t>29.12984937</t>
  </si>
  <si>
    <t>POLONEZKÖY KAVŞAĞI-RİVA BAĞLANTI YOLU  ORTA REFÜJ</t>
  </si>
  <si>
    <t>41.12146491 , 29.13393438</t>
  </si>
  <si>
    <t>41.12146491</t>
  </si>
  <si>
    <t>29.13393438</t>
  </si>
  <si>
    <t>ŞAHİNKAYA CADDESİ REFÜJÜ</t>
  </si>
  <si>
    <t>41.14085532 , 29.09744561</t>
  </si>
  <si>
    <t>41.14085532</t>
  </si>
  <si>
    <t>29.09744561</t>
  </si>
  <si>
    <t>ALTKAYNARCA SAHİL BAĞLANTI YOLU ORTA REFÜJ</t>
  </si>
  <si>
    <t>40.86801234 , 29.26566839</t>
  </si>
  <si>
    <t>40.86801234</t>
  </si>
  <si>
    <t>29.26566839</t>
  </si>
  <si>
    <t>AYDOS 1-2-3 ETAP YOLLAR ORTA REFÜJ</t>
  </si>
  <si>
    <t>40.92911819310086 , 29.28670763969422</t>
  </si>
  <si>
    <t>40.92911819310086</t>
  </si>
  <si>
    <t>29.28670763969422</t>
  </si>
  <si>
    <t>AZİZOĞLU CADDESİ ORTA REFÜJ</t>
  </si>
  <si>
    <t>40.8925385004749 , 29.262514114379883</t>
  </si>
  <si>
    <t>40.8925385004749</t>
  </si>
  <si>
    <t>29.262514114379883</t>
  </si>
  <si>
    <t>BAHÇELİEVLER MAHALLESİ ADNAN MENDERES BULVARI-MOSTAR KESİŞİMİ</t>
  </si>
  <si>
    <t>40.88039417553509 , 29.226671755313866</t>
  </si>
  <si>
    <t>40.88039417553509</t>
  </si>
  <si>
    <t>29.226671755313866</t>
  </si>
  <si>
    <t>BAHÇELİEVLER MAHALLESİ ADNAN MENDERES BULVARI-ORTA REFÜJ</t>
  </si>
  <si>
    <t>40.88113032012322 , 29.233675003051754</t>
  </si>
  <si>
    <t>40.88113032012322</t>
  </si>
  <si>
    <t>29.233675003051754</t>
  </si>
  <si>
    <t>BAHÇELİEVLER MAHALLESİ ZÜMRÜT CADDESİ ÜÇGEN REFÜJLER</t>
  </si>
  <si>
    <t>40.88489000528284 , 29.23814892768859</t>
  </si>
  <si>
    <t>40.88489000528284</t>
  </si>
  <si>
    <t>29.23814892768859</t>
  </si>
  <si>
    <t>CUMHURİYET CADDESİ ORTA REFÜJ</t>
  </si>
  <si>
    <t>40.93113652065372 , 29.300467371940616</t>
  </si>
  <si>
    <t>40.93113652065372</t>
  </si>
  <si>
    <t>29.300467371940616</t>
  </si>
  <si>
    <t>ÇAMLIK MAHALLESİ CAHİT ZARİFOĞLU ORTA REFÜJ</t>
  </si>
  <si>
    <t>40.92995309109148 , 29.283558726310726</t>
  </si>
  <si>
    <t>40.92995309109148</t>
  </si>
  <si>
    <t>29.283558726310726</t>
  </si>
  <si>
    <t>DEDEPAŞA CADDESİ ORTA REFÜJ</t>
  </si>
  <si>
    <t>40.93985758065679 , 29.311421513557438</t>
  </si>
  <si>
    <t>40.93985758065679</t>
  </si>
  <si>
    <t>29.311421513557438</t>
  </si>
  <si>
    <t>DOĞU MAHALLESİ İLHAMİ SOYSAL BULVARI-ORTA REFÜJ</t>
  </si>
  <si>
    <t>40.881377727760906 , 29.2397528886795</t>
  </si>
  <si>
    <t>40.881377727760906</t>
  </si>
  <si>
    <t>29.2397528886795</t>
  </si>
  <si>
    <t>DOLAYOBA-SULTANBEYLİ ORTA REFÜJ</t>
  </si>
  <si>
    <t>40.92089023609054 , 29.26986336708069</t>
  </si>
  <si>
    <t>40.92089023609054</t>
  </si>
  <si>
    <t>29.26986336708069</t>
  </si>
  <si>
    <t>GÜLLÜBAĞLAR MAHALLESİ MUHSİN YAZICIOĞLU CADDESİ NO:132 ÖNÜ REFÜJ</t>
  </si>
  <si>
    <t>40.89671114019839 , 29.277832210063938</t>
  </si>
  <si>
    <t>40.89671114019839</t>
  </si>
  <si>
    <t>29.277832210063938</t>
  </si>
  <si>
    <t>HARMANDERE MAHALLESİ ANKARA CADDESİ NO:445 ÖNÜ ORTA REFÜJ (GİRİŞ)</t>
  </si>
  <si>
    <t>40.92969167999095 , 29.325951039791104</t>
  </si>
  <si>
    <t>40.92969167999095</t>
  </si>
  <si>
    <t>29.325951039791104</t>
  </si>
  <si>
    <t>HARMANDERE MAHALLESİ ANKARA CADDESİ NO:498 ÖNÜ ORTA REFÜJ (ÇIKIŞ)</t>
  </si>
  <si>
    <t>40.92855078067848 , 29.322080612182617</t>
  </si>
  <si>
    <t>40.92855078067848</t>
  </si>
  <si>
    <t>29.322080612182617</t>
  </si>
  <si>
    <t>KAYNARCA MAHALLESİ KANUNİ SULTAN SÜLEYMAN CADDESİ</t>
  </si>
  <si>
    <t>40.8703153505253 , 29.2609516494603</t>
  </si>
  <si>
    <t>40.8703153505253</t>
  </si>
  <si>
    <t>29.2609516494603</t>
  </si>
  <si>
    <t>KURTKÖY KAVŞAĞI</t>
  </si>
  <si>
    <t>40.92481384287575 , 29.312145709991455</t>
  </si>
  <si>
    <t>40.92481384287575</t>
  </si>
  <si>
    <t>29.312145709991455</t>
  </si>
  <si>
    <t>KURTKÖY MAHALLESİ ANKARA CADDESİ KAVŞAK VE ORTA REFÜJ</t>
  </si>
  <si>
    <t>40.914842237209086 , 29.303181767463684</t>
  </si>
  <si>
    <t>40.914842237209086</t>
  </si>
  <si>
    <t>29.303181767463684</t>
  </si>
  <si>
    <t>KURTKÖY MAHALLESİ ANKARA CADDESİ-ÜSTÜN CADDESİ KESİŞİMİ ORTA REFÜJ</t>
  </si>
  <si>
    <t>40.91341933669469 , 29.298139214515693</t>
  </si>
  <si>
    <t>40.91341933669469</t>
  </si>
  <si>
    <t>29.298139214515693</t>
  </si>
  <si>
    <t>KURTKÖY MAHALLESİ BAKÜ CADDESİ KAVŞAK ORTA REFÜJ</t>
  </si>
  <si>
    <t>40.9181500585093 , 29.30309057235718</t>
  </si>
  <si>
    <t>40.9181500585093</t>
  </si>
  <si>
    <t>29.30309057235718</t>
  </si>
  <si>
    <t>KURTKÖY MAHALLESİ SELÇUKLU CADDESİ-ORTA REFÜJ</t>
  </si>
  <si>
    <t>40.92268182924306 , 29.29139614105224</t>
  </si>
  <si>
    <t>40.92268182924306</t>
  </si>
  <si>
    <t>29.29139614105224</t>
  </si>
  <si>
    <t>KURTKÖY YOLU ORTA REFÜJ</t>
  </si>
  <si>
    <t>40.91570163806978  , 29.30389523506165</t>
  </si>
  <si>
    <t xml:space="preserve">40.91570163806978 </t>
  </si>
  <si>
    <t>29.30389523506165</t>
  </si>
  <si>
    <t>MİLLET CADDESİ ORTA REFÜJ-OSMANLI BULVARI</t>
  </si>
  <si>
    <t>40.92732272139435 , 29.31025743484497</t>
  </si>
  <si>
    <t>40.92732272139435</t>
  </si>
  <si>
    <t>29.31025743484497</t>
  </si>
  <si>
    <t>ORTA MAHALLESİ ANKARA CAD. PENDİK KÖPRÜSÜ ÜSTÜ YAN REFÜJ</t>
  </si>
  <si>
    <t>40.890275676171 , 29.239543676376336</t>
  </si>
  <si>
    <t>40.890275676171</t>
  </si>
  <si>
    <t>29.23954367637633</t>
  </si>
  <si>
    <t>PENDİK AYDINLI YOLU CADDESİ ORTA REFÜJ</t>
  </si>
  <si>
    <t>40.876595701587945 , 29.246538877487183</t>
  </si>
  <si>
    <t>40.876595701587945</t>
  </si>
  <si>
    <t>29.246538877487183</t>
  </si>
  <si>
    <t>PENDİK HATBOYU CADDESİ</t>
  </si>
  <si>
    <t>40.87979998123231 , 29.231212735176086</t>
  </si>
  <si>
    <t>40.87979998123231</t>
  </si>
  <si>
    <t>29.231212735176086</t>
  </si>
  <si>
    <t>PENDİK SAHİL ORTA REFÜJ (İDO-TERSANE ARASI)</t>
  </si>
  <si>
    <t>40.87272602296494 , 29.246968030929565</t>
  </si>
  <si>
    <t>40.87272602296494</t>
  </si>
  <si>
    <t>29.246968030929565</t>
  </si>
  <si>
    <t>PENDİK SAHİL ORTA REFÜJ (KUMCULAR- İDO ARASI)</t>
  </si>
  <si>
    <t>40.87318236475508 , 29.225593507289886</t>
  </si>
  <si>
    <t>40.87318236475508</t>
  </si>
  <si>
    <t>29.225593507289886</t>
  </si>
  <si>
    <t>RAMAZANOĞLU MAH. MUHSİN YAZICIOĞLU CAD. KAR BETON ÖNÜ  ORTA REFÜJ</t>
  </si>
  <si>
    <t>40.8987334281818 , 29.2830970372162</t>
  </si>
  <si>
    <t>40.8987334281818</t>
  </si>
  <si>
    <t>29.2830970372162</t>
  </si>
  <si>
    <t>REYHAN CADDESİ ORTA REFÜJ</t>
  </si>
  <si>
    <t>40.9381824190163 , 29.2990203513776</t>
  </si>
  <si>
    <t>40.9381824190163</t>
  </si>
  <si>
    <t>29.2990203513776</t>
  </si>
  <si>
    <t>ŞEYHLİ MAHALLESİ ANKARA CAD. MEZARLIK ÖNÜ ORTA REFÜJ</t>
  </si>
  <si>
    <t>40.90508401092157 , 29.281262755393985</t>
  </si>
  <si>
    <t>40.90508401092157</t>
  </si>
  <si>
    <t>29.281262755393985</t>
  </si>
  <si>
    <t>ŞEYHLİ MAHALLESİ SAFA CAD.-YUNUS EMRE CAD. KESİŞİM ORTA REFÜJ</t>
  </si>
  <si>
    <t>40.91045182170768 , 29.28226053714752</t>
  </si>
  <si>
    <t>40.91045182170768</t>
  </si>
  <si>
    <t>29.28226053714752</t>
  </si>
  <si>
    <t>ŞEYHLİ MAHALLESİ YUNUS EMRE CAD.-KESİŞİM ORTA REFÜJ</t>
  </si>
  <si>
    <t>40.90867611380233 , 29.278784394264225</t>
  </si>
  <si>
    <t>40.90867611380233</t>
  </si>
  <si>
    <t>29.278784394264225</t>
  </si>
  <si>
    <t>VELİBABA MAHALLESİ ANKARA CAD. NO:174-AYTEMİZ PETROL ÖNÜ REFÜJ</t>
  </si>
  <si>
    <t>40.89869801899468 , 29.26016986370086</t>
  </si>
  <si>
    <t>40.89869801899468</t>
  </si>
  <si>
    <t>29.26016986370086</t>
  </si>
  <si>
    <t>VELİBABA MAHALLESİ AYDOS CADDESİ-ORTA REFÜJ</t>
  </si>
  <si>
    <t>40.9169005868677 , 29.2536923687162</t>
  </si>
  <si>
    <t>40.9169005868677</t>
  </si>
  <si>
    <t>29.2536923687162</t>
  </si>
  <si>
    <t>VELİBABA MAHALLESİ TİMURHAN SOKAK-ORTA REFÜJ</t>
  </si>
  <si>
    <t>40.89699903857826 , 29.258759021759026</t>
  </si>
  <si>
    <t>40.89699903857826</t>
  </si>
  <si>
    <t>29.258759021759026</t>
  </si>
  <si>
    <t>YENİ MAHALLE PLEVNE CADDESİ-ORTA REFÜJ</t>
  </si>
  <si>
    <t>40.8883679688314 , 29.2293837191104</t>
  </si>
  <si>
    <t>40.8883679688314</t>
  </si>
  <si>
    <t>29.2293837191104</t>
  </si>
  <si>
    <t>YENİ MAHALLE SÜREYYAPAŞA CADDESİ-ORTA REFÜJ</t>
  </si>
  <si>
    <t>40.8849805408749 , 29.2245767233413</t>
  </si>
  <si>
    <t>40.8849805408749</t>
  </si>
  <si>
    <t>29.2245767233413</t>
  </si>
  <si>
    <t>YENİŞEHİR MAHALLESİ REYHAN CAD. ORTA REFÜJ</t>
  </si>
  <si>
    <t>40.9381692038288 , 29.2989888623089</t>
  </si>
  <si>
    <t>40.9381692038288</t>
  </si>
  <si>
    <t>29.2989888623089</t>
  </si>
  <si>
    <t>YEŞİLBAĞLAR MAHALLESİ ALTIN YAYLA SOKAK-ORTA REFÜJ</t>
  </si>
  <si>
    <t>40.8921467008823 , 29.2292663358669</t>
  </si>
  <si>
    <t>40.8921467008823</t>
  </si>
  <si>
    <t>29.2292663358669</t>
  </si>
  <si>
    <t>REYHANLI CAD. ANKARA CAD. ARASI KURTKÖY SPOR KOMPLEKSİ KARŞISI-OTOPARK YANI</t>
  </si>
  <si>
    <t>40.92915466944703 , 29.32139396667481</t>
  </si>
  <si>
    <t>40.92915466944703</t>
  </si>
  <si>
    <t>29.32139396667481</t>
  </si>
  <si>
    <t>H.LİMANI TERMİNAL KAV-H.LİMANI BAĞLANTI KAVŞAĞI ARASI</t>
  </si>
  <si>
    <t>40.91462333143099 , 29.318518638610843</t>
  </si>
  <si>
    <t>40.91462333143099</t>
  </si>
  <si>
    <t>29.318518638610843</t>
  </si>
  <si>
    <t>HAVALİMANI TERMİNAL KAVŞAĞI</t>
  </si>
  <si>
    <t>40.921056426639126 , 29.312054514884945</t>
  </si>
  <si>
    <t>40.921056426639126</t>
  </si>
  <si>
    <t>29.312054514884945</t>
  </si>
  <si>
    <t>TUZLA AYDINLI YOLU ORTA REFÜJ</t>
  </si>
  <si>
    <t>40.862941298350364 , 29.331328868865963</t>
  </si>
  <si>
    <t>40.862941298350364</t>
  </si>
  <si>
    <t>29.331328868865963</t>
  </si>
  <si>
    <t>TUZLA HATBOYU CADDESİ</t>
  </si>
  <si>
    <t>40.8368354680704 , 29.3121366748765</t>
  </si>
  <si>
    <t>40.8368354680704</t>
  </si>
  <si>
    <t>29.3121366748765</t>
  </si>
  <si>
    <t>TUZLA VATAN CADDESİ ORTA REFÜJ</t>
  </si>
  <si>
    <t>40.8317365312326 , 29.3011243198481</t>
  </si>
  <si>
    <t>40.8317365312326</t>
  </si>
  <si>
    <t>29.3011243198481</t>
  </si>
  <si>
    <t>RAUF ORBAY CADDESİ ORTA REFÜJ</t>
  </si>
  <si>
    <t>40.84064441468482 , 29.294169545173645</t>
  </si>
  <si>
    <t>40.84064441468482</t>
  </si>
  <si>
    <t>29.294169545173645</t>
  </si>
  <si>
    <t>AHMET KILIÇ BULVARI</t>
  </si>
  <si>
    <t>40.81478994 , 29.30495202</t>
  </si>
  <si>
    <t>40.81478994</t>
  </si>
  <si>
    <t>29.30495202</t>
  </si>
  <si>
    <t>AYDINLI YOLU KAVŞAK    YAN REFÜJ / ORTA REFÜJ / KAVŞAK</t>
  </si>
  <si>
    <t>40.87936599 , 29.31339025</t>
  </si>
  <si>
    <t>40.87936599</t>
  </si>
  <si>
    <t>29.31339025</t>
  </si>
  <si>
    <t>HAVALİMANI BAĞLANTI KAVŞAĞI - AYDINLI YOLU KAVŞAK ARASI YAN REFÜJ</t>
  </si>
  <si>
    <t>PENDİK / TUZLA</t>
  </si>
  <si>
    <t>40.89677602 , 29.32873249</t>
  </si>
  <si>
    <t>40.89677602</t>
  </si>
  <si>
    <t>29.32873249</t>
  </si>
  <si>
    <t>KAYNARCA KAVŞAĞI - AYDINLI YOLU KAVŞAĞI ARASI  YAN REFÜJ</t>
  </si>
  <si>
    <t>40.87388208 , 29.29311812</t>
  </si>
  <si>
    <t>40.87388208</t>
  </si>
  <si>
    <t>29.29311812</t>
  </si>
  <si>
    <t>SÜLEYMANİYE BULVARI</t>
  </si>
  <si>
    <t>40.90797907 , 29.39360467</t>
  </si>
  <si>
    <t>40.90797907</t>
  </si>
  <si>
    <t>29.39360467</t>
  </si>
  <si>
    <t>ESKİ ANKARA ASFALTI CADDESİ ORTA REFÜJ</t>
  </si>
  <si>
    <t>40.90588975908051 , 29.392835863036442</t>
  </si>
  <si>
    <t>40.90588975908051</t>
  </si>
  <si>
    <t>29.392835863036442</t>
  </si>
  <si>
    <t>MEDENİYET BULVARI</t>
  </si>
  <si>
    <t>40.92505398667211 , 29.39217600622214</t>
  </si>
  <si>
    <t>40.92505398667211</t>
  </si>
  <si>
    <t>29.39217600622214</t>
  </si>
  <si>
    <t>TUZLA HAL YOLU CADDESİ</t>
  </si>
  <si>
    <t>40.86513572 , 29.35387554</t>
  </si>
  <si>
    <t>40.86513572</t>
  </si>
  <si>
    <t>29.35387554</t>
  </si>
  <si>
    <t>BALIKESİR KAVŞAĞI</t>
  </si>
  <si>
    <t>40.92380662 , 29.20974433</t>
  </si>
  <si>
    <t>40.92380662</t>
  </si>
  <si>
    <t>29.20974433</t>
  </si>
  <si>
    <t>BALIKESİR KAVŞAĞI - E5 KARTAL KAVŞAĞI ARASI ORTA VE YAN REFÜJLER</t>
  </si>
  <si>
    <t>40.92183873 , 29.21185791</t>
  </si>
  <si>
    <t>40.92183873</t>
  </si>
  <si>
    <t>29.21185791</t>
  </si>
  <si>
    <t>ÇANAKKALE CADDESİ ORTA REFÜJLER</t>
  </si>
  <si>
    <t>40.90890315 , 29.18060482</t>
  </si>
  <si>
    <t>40.90890315</t>
  </si>
  <si>
    <t>29.18060482</t>
  </si>
  <si>
    <t>EGEMENLİK BULVARI ORTA REFÜJLER</t>
  </si>
  <si>
    <t>40.88961466 , 29.19035062</t>
  </si>
  <si>
    <t>40.88961466</t>
  </si>
  <si>
    <t>29.19035062</t>
  </si>
  <si>
    <t>ÜSKÜDAR CADDESİ ORTA VE YAN REFÜJLER</t>
  </si>
  <si>
    <t>40.91091196 , 29.15576756</t>
  </si>
  <si>
    <t>40.91091196</t>
  </si>
  <si>
    <t>29.15576756</t>
  </si>
  <si>
    <t>MALTEPE KUMCULAR KARTAL KUMCULAR ARASI ORTA VE YAN REFÜJLER</t>
  </si>
  <si>
    <t>40.89492493 , 29.16804940</t>
  </si>
  <si>
    <t>40.89492493</t>
  </si>
  <si>
    <t>29.16804940</t>
  </si>
  <si>
    <t>ORTADAĞ KAVŞAK - BALIKESİR KAVŞAK ARASI ORTA VE YAN REFÜJLER</t>
  </si>
  <si>
    <t>40.94029928 , 29.21108007</t>
  </si>
  <si>
    <t>40.94029928</t>
  </si>
  <si>
    <t>29.21108007</t>
  </si>
  <si>
    <t>ORTADAĞ KÖPRÜLÜ KAVŞAĞI</t>
  </si>
  <si>
    <t>40.94483763 , 29.21623528</t>
  </si>
  <si>
    <t>40.94483763</t>
  </si>
  <si>
    <t>29.21623528</t>
  </si>
  <si>
    <t>SAMANDIRA KAVŞAK  - ORTADAĞ KÖPRÜLÜ KAVŞAK ARASI ORTA VE YAN REFÜJLER</t>
  </si>
  <si>
    <t>40.95038049 , 29.21985090</t>
  </si>
  <si>
    <t>40.95038049</t>
  </si>
  <si>
    <t>29.21985090</t>
  </si>
  <si>
    <t>SAMANDIRA KAVŞAĞI</t>
  </si>
  <si>
    <t>40.96867914 , 29.21855807</t>
  </si>
  <si>
    <t>40.96867914</t>
  </si>
  <si>
    <t>29.21855807</t>
  </si>
  <si>
    <t>SPOR CADDESİ ORTA VE YAN REFÜJLER</t>
  </si>
  <si>
    <t>40.89417474 , 29.19838518</t>
  </si>
  <si>
    <t>40.89417474</t>
  </si>
  <si>
    <t>29.19838518</t>
  </si>
  <si>
    <t>ŞEHİT AYDIN ÇELİK CADDESİ ORTA REFÜJLER</t>
  </si>
  <si>
    <t>40.92496178 , 29.21240911</t>
  </si>
  <si>
    <t>40.92496178</t>
  </si>
  <si>
    <t>29.21240911</t>
  </si>
  <si>
    <t>YAKACIK SAMANDIRA CADDESİ ORTA REFÜJLER</t>
  </si>
  <si>
    <t>40.93897114 , 29.21803907</t>
  </si>
  <si>
    <t>40.93897114</t>
  </si>
  <si>
    <t>29.21803907</t>
  </si>
  <si>
    <t>YAKACIK CADDESİ - SPOR CADDESİ KESİŞİMİ (İGDAŞ YANI)</t>
  </si>
  <si>
    <t>40.89373679 , 29.19686168</t>
  </si>
  <si>
    <t>40.89373679</t>
  </si>
  <si>
    <t>29.19686168</t>
  </si>
  <si>
    <t>RIHTIM CADDESİ YAN REFÜJLER</t>
  </si>
  <si>
    <t>40.88848726 , 29.18775022</t>
  </si>
  <si>
    <t>40.88848726</t>
  </si>
  <si>
    <t>29.18775022</t>
  </si>
  <si>
    <t>ERKILIÇ CADDESİ ORTA REFÜJLER</t>
  </si>
  <si>
    <t>40.90981938 , 29.18384761</t>
  </si>
  <si>
    <t>40.90981938</t>
  </si>
  <si>
    <t>29.18384761</t>
  </si>
  <si>
    <t>ACIBADEM CADDESİ ORTA REFÜJ</t>
  </si>
  <si>
    <t>40.99723506 , 29.03654069</t>
  </si>
  <si>
    <t>40.99723506</t>
  </si>
  <si>
    <t>29.03654069</t>
  </si>
  <si>
    <t>ATATÜRK  CADDESİ YAN  REFÜJ</t>
  </si>
  <si>
    <t>40.98105631 , 29.07955527</t>
  </si>
  <si>
    <t>40.98105631</t>
  </si>
  <si>
    <t>29.07955527</t>
  </si>
  <si>
    <t>AYRILIKÇEŞME MARMARAY DURAKLARI ÇEVRESİ</t>
  </si>
  <si>
    <t>41.00076547 , 29.02981907</t>
  </si>
  <si>
    <t>41.00076547</t>
  </si>
  <si>
    <t>29.02981907</t>
  </si>
  <si>
    <t>BAĞDAT CADDESİ YAN REFÜJ</t>
  </si>
  <si>
    <t>40.96051282 , 29.08030093</t>
  </si>
  <si>
    <t>40.96051282</t>
  </si>
  <si>
    <t>29.08030093</t>
  </si>
  <si>
    <t>BOSTANCI-DRAGOS ORTA REFÜJ</t>
  </si>
  <si>
    <t>40.94773675 , 29.10103709</t>
  </si>
  <si>
    <t>40.94773675</t>
  </si>
  <si>
    <t>29.10103709</t>
  </si>
  <si>
    <t>KADIKÖY MİNİBÜS CADDESİ ORTA VE YAN REFÜJ</t>
  </si>
  <si>
    <t>40.985051 , 29.051564</t>
  </si>
  <si>
    <t>40.985051</t>
  </si>
  <si>
    <t>29.051564</t>
  </si>
  <si>
    <t>PARİS MAHALLESİ ORTA REFÜJ</t>
  </si>
  <si>
    <t>40.995668 , 29.032209</t>
  </si>
  <si>
    <t>40.995668</t>
  </si>
  <si>
    <t>29.032209</t>
  </si>
  <si>
    <t>SÖĞÜTLÜÇEŞME KAV. - UZUNÇAYIR KAV. ARASI YAN REFÜJLER</t>
  </si>
  <si>
    <t>40.991738 , 29.041842</t>
  </si>
  <si>
    <t>40.991738</t>
  </si>
  <si>
    <t>29.041842</t>
  </si>
  <si>
    <t>BÜYÜKYALI KAVŞAĞI - MALTEPE KAVŞAĞI ARASI YAN REFÜJLER</t>
  </si>
  <si>
    <t>40.93948568025464 , 29.13474744652342</t>
  </si>
  <si>
    <t>40.93948568025464</t>
  </si>
  <si>
    <t>29.13474744652342</t>
  </si>
  <si>
    <t>BAŞIBÜYÜK KAVŞAĞI</t>
  </si>
  <si>
    <t>40.945333 , 29.145778</t>
  </si>
  <si>
    <t>40.945333</t>
  </si>
  <si>
    <t>29.145778</t>
  </si>
  <si>
    <t>BOSTANCI KAVŞAĞI</t>
  </si>
  <si>
    <t>40.965292 , 29.104385</t>
  </si>
  <si>
    <t>40.965292</t>
  </si>
  <si>
    <t>29.104385</t>
  </si>
  <si>
    <t>BOSTANCI KAVŞAĞI - KÜÇÜKYALI KAVŞAĞI ARASI YAN REFÜJLER</t>
  </si>
  <si>
    <t>40.960421 , 29.109787</t>
  </si>
  <si>
    <t>40.960421</t>
  </si>
  <si>
    <t>29.109787</t>
  </si>
  <si>
    <t>BÜYÜKYALI KAVŞAĞI</t>
  </si>
  <si>
    <t>40.933716 , 29.116698</t>
  </si>
  <si>
    <t>40.933716</t>
  </si>
  <si>
    <t>29.116698</t>
  </si>
  <si>
    <t>CEVİZLİ KAVŞAĞI</t>
  </si>
  <si>
    <t>40.919019 , 29.172788</t>
  </si>
  <si>
    <t>40.919019</t>
  </si>
  <si>
    <t>29.172788</t>
  </si>
  <si>
    <t>CEVİZLİ KAVŞAĞI - KARTAL KAVŞAĞI ARASI YAN REFÜJLER</t>
  </si>
  <si>
    <t>40.905370 , 29.176068</t>
  </si>
  <si>
    <t>40.905370</t>
  </si>
  <si>
    <t>29.176068</t>
  </si>
  <si>
    <t>ÇANAKKALE KAVŞAĞI</t>
  </si>
  <si>
    <t>FINDIKLI-DUDULLU YOLU ORTA VE YAN REFÜJ</t>
  </si>
  <si>
    <t>GÖZTEPE KAVŞAĞI</t>
  </si>
  <si>
    <t>40.993590 , 29.073116</t>
  </si>
  <si>
    <t>40.993590</t>
  </si>
  <si>
    <t>29.073116</t>
  </si>
  <si>
    <t>GÖZTEPE KAVŞAĞI - KOZYATAĞI ARASI YAN REFÜJLER</t>
  </si>
  <si>
    <t>40.988565 , 29.084164</t>
  </si>
  <si>
    <t>40.988565</t>
  </si>
  <si>
    <t>29.084164</t>
  </si>
  <si>
    <t>GÜLSUYU KAVŞAĞI</t>
  </si>
  <si>
    <t>40.92571532155487 , 29.152080957092252</t>
  </si>
  <si>
    <t>40.92571532155487</t>
  </si>
  <si>
    <t>29.152080957092252</t>
  </si>
  <si>
    <t>GÜLSUYU KAVŞAĞI - CEVİZLİ KAVŞAĞI ARASI YAN REFÜJLER</t>
  </si>
  <si>
    <t>40.926910 , 29.155442</t>
  </si>
  <si>
    <t>40.926910</t>
  </si>
  <si>
    <t>29.155442</t>
  </si>
  <si>
    <t>HAREM BAYRAMOĞLU ARASI ORTA REFÜJ</t>
  </si>
  <si>
    <t>ANADOLU YAKASI</t>
  </si>
  <si>
    <t>40.952040 , 29.118913</t>
  </si>
  <si>
    <t>40.952040</t>
  </si>
  <si>
    <t>29.118913</t>
  </si>
  <si>
    <t>HAREM UZUNÇAYIR KAVŞAĞI ARASI YAN REFÜJLER</t>
  </si>
  <si>
    <t>41.007231 , 29.011944</t>
  </si>
  <si>
    <t>41.007231</t>
  </si>
  <si>
    <t>29.011944</t>
  </si>
  <si>
    <t>HAYDAR PAŞA NUMUNE HASTANESİ ÖNÜ</t>
  </si>
  <si>
    <t>41.00625784819333 , 29.021773285237664</t>
  </si>
  <si>
    <t>41.00625784819333</t>
  </si>
  <si>
    <t>29.021773285237664</t>
  </si>
  <si>
    <t>İÇMELER KAVŞAĞI</t>
  </si>
  <si>
    <t>40.84993276843101 , 29.297663630792133</t>
  </si>
  <si>
    <t>40.84993276843101</t>
  </si>
  <si>
    <t>29.297663630792133</t>
  </si>
  <si>
    <t>İÇMELER KAVŞAĞI - TUZLA KAVŞAĞI ARASI YAN REFÜJLER</t>
  </si>
  <si>
    <t>40.840917 , 29.313515</t>
  </si>
  <si>
    <t>40.840917</t>
  </si>
  <si>
    <t>29.313515</t>
  </si>
  <si>
    <t>KÜÇÜKYALI KAVŞAĞI - BÜYÜKYALI KAVŞAĞI ARASI YAN REFÜJLER</t>
  </si>
  <si>
    <t>40.949589 , 29.122510</t>
  </si>
  <si>
    <t>40.949589</t>
  </si>
  <si>
    <t>29.122510</t>
  </si>
  <si>
    <t>KARTAL KAVŞAĞI</t>
  </si>
  <si>
    <t>40.90715826413261 , 29.210772044287</t>
  </si>
  <si>
    <t>40.90715826413261</t>
  </si>
  <si>
    <t>29.210772044287</t>
  </si>
  <si>
    <t>KARTAL KAVŞAĞI - PENDİK KAVŞAĞI ARASI YAN REFÜJLER</t>
  </si>
  <si>
    <t>40.887763 , 29.186282</t>
  </si>
  <si>
    <t>40.887763</t>
  </si>
  <si>
    <t>29.186282</t>
  </si>
  <si>
    <t>KAYNARCA KAVŞAĞI</t>
  </si>
  <si>
    <t>40.86768141401789 , 29.272147381025153</t>
  </si>
  <si>
    <t>40.86768141401789</t>
  </si>
  <si>
    <t>29.272147381025153</t>
  </si>
  <si>
    <t>KOZYATAĞI KAVŞAĞI</t>
  </si>
  <si>
    <t>40.979757, 29.095715</t>
  </si>
  <si>
    <t>40.97975</t>
  </si>
  <si>
    <t>29.095715</t>
  </si>
  <si>
    <t>KOZYATAĞI KAVŞAĞI - BOSTANCI KAVŞAĞI ARASI YAN REFÜJLER</t>
  </si>
  <si>
    <t>40.972378 , 29.100964</t>
  </si>
  <si>
    <t>40.972378</t>
  </si>
  <si>
    <t>29.100964</t>
  </si>
  <si>
    <t>KOZYATAĞI KAVŞAĞI- HALK CADDESİ ARASI YAN REFÜJLER</t>
  </si>
  <si>
    <t>40.983025 , 29.100611</t>
  </si>
  <si>
    <t>40.983025</t>
  </si>
  <si>
    <t>29.100611</t>
  </si>
  <si>
    <t>KÜÇÜKYALI KAVŞAĞI</t>
  </si>
  <si>
    <t>40.949491 , 29.121228</t>
  </si>
  <si>
    <t>40.949491</t>
  </si>
  <si>
    <t>29.121228</t>
  </si>
  <si>
    <t>MALTEPE KAVŞAĞI</t>
  </si>
  <si>
    <t>40.93607147068577 , 29.1395263460764</t>
  </si>
  <si>
    <t>40.93607147068577</t>
  </si>
  <si>
    <t>29.1395263460764</t>
  </si>
  <si>
    <t>MALTEPE KAVŞAĞI - ZÜMRÜTEVLER KAVŞAĞI ARASI YAN REFÜJLER</t>
  </si>
  <si>
    <t>40.933106 , 29.142176</t>
  </si>
  <si>
    <t>40.933106</t>
  </si>
  <si>
    <t>29.142176</t>
  </si>
  <si>
    <t>PENDİK KAVŞAĞI</t>
  </si>
  <si>
    <t>40.888336, 29.239281</t>
  </si>
  <si>
    <t>40.88833</t>
  </si>
  <si>
    <t>29.239281</t>
  </si>
  <si>
    <t>PENDİK KAVŞAĞI - TERSANE KAVŞAĞI ARASI YAN REFÜJLER</t>
  </si>
  <si>
    <t>40.881680 , 29.249056</t>
  </si>
  <si>
    <t>40.881680</t>
  </si>
  <si>
    <t>29.249056</t>
  </si>
  <si>
    <t>SALI PAZARI MEYDANI</t>
  </si>
  <si>
    <t>40.99777151639141 , 29.049471873010247</t>
  </si>
  <si>
    <t>40.99777151639141</t>
  </si>
  <si>
    <t>29.049471873010247</t>
  </si>
  <si>
    <t>TERSANE KAVŞAĞI - İÇMELER KAVŞAĞI ARASI YAN REFÜJLER</t>
  </si>
  <si>
    <t>40.867248 , 29.272992</t>
  </si>
  <si>
    <t>40.867248</t>
  </si>
  <si>
    <t>29.272992</t>
  </si>
  <si>
    <t>TUZLA KAVŞAĞI</t>
  </si>
  <si>
    <t>40.834852008269344 , 29.32532955466913</t>
  </si>
  <si>
    <t>40.834852008269344</t>
  </si>
  <si>
    <t>29.32532955466913</t>
  </si>
  <si>
    <t>TUZLA KAVŞAĞI-BAYRAMOĞLU ARASI YAN REFÜJLER</t>
  </si>
  <si>
    <t>40.837174 , 29.322291</t>
  </si>
  <si>
    <t>40.837174</t>
  </si>
  <si>
    <t>29.322291</t>
  </si>
  <si>
    <t>UZUNÇAYIR KAVŞAĞI</t>
  </si>
  <si>
    <t>40.999822 , 29.056607</t>
  </si>
  <si>
    <t>40.999822</t>
  </si>
  <si>
    <t>29.056607</t>
  </si>
  <si>
    <t>UZUNÇAYIR KAVŞAĞI-GÖZTEPE KAVŞAĞI ARASI YAN REFÜJLER</t>
  </si>
  <si>
    <t>40.996244 , 29.064203</t>
  </si>
  <si>
    <t>40.996244</t>
  </si>
  <si>
    <t>29.064203</t>
  </si>
  <si>
    <t>ZÜMRÜTEVLER KAVŞAĞI</t>
  </si>
  <si>
    <t>40.930763 , 29.145747</t>
  </si>
  <si>
    <t>40.930763</t>
  </si>
  <si>
    <t>29.145747</t>
  </si>
  <si>
    <t>MALTEPE BAŞIBÜYÜK-SAMANDIRA ARASI ORTA VE YAN REFÜJLER</t>
  </si>
  <si>
    <t>40.989985 , 29.185671</t>
  </si>
  <si>
    <t>40.989985</t>
  </si>
  <si>
    <t>29.185671</t>
  </si>
  <si>
    <t>ZÜMRÜTEVLER KAVŞAĞI - GÜLSUYU KAVŞAĞI ARASI YAN REFÜJLER</t>
  </si>
  <si>
    <t>40.928569 , 29.148221</t>
  </si>
  <si>
    <t>40.928569</t>
  </si>
  <si>
    <t>29.148221</t>
  </si>
  <si>
    <t>AĞVA İSKELE CADDESİ (AĞVA SET ÜSTÜ MEVKİİ)</t>
  </si>
  <si>
    <t>41.13486162 , 29.85895951</t>
  </si>
  <si>
    <t>41.13486162</t>
  </si>
  <si>
    <t>29.85895951</t>
  </si>
  <si>
    <t>ÇEKMEKÖY KAVŞAĞI - KEMERDERE KAVŞAĞI ARASI ORTA VE YAN REFÜJ</t>
  </si>
  <si>
    <t>ÜMRANİYE / ÇEKMEKÖY</t>
  </si>
  <si>
    <t>41.02037881 , 29.18010908</t>
  </si>
  <si>
    <t>41.02037881</t>
  </si>
  <si>
    <t>29.18010908</t>
  </si>
  <si>
    <t>ÇEKMEKÖY KAVŞAĞI ORTA REFÜJ</t>
  </si>
  <si>
    <t>41.02889878 , 29.17181450</t>
  </si>
  <si>
    <t>41.02889878</t>
  </si>
  <si>
    <t>29.17181450</t>
  </si>
  <si>
    <t>KEMERDERE KAVŞAĞI - SARIGAZİ KAVŞAĞI ARASI ORTA VE YAN REFÜJ</t>
  </si>
  <si>
    <t>41.01446226 , 29.18962973</t>
  </si>
  <si>
    <t>41.01446226</t>
  </si>
  <si>
    <t>29.18962973</t>
  </si>
  <si>
    <t>KEMERDERE KAVŞAĞI ORTA REFÜJ</t>
  </si>
  <si>
    <t>41.01659895 , 29.18278533</t>
  </si>
  <si>
    <t>41.01659895</t>
  </si>
  <si>
    <t>29.18278533</t>
  </si>
  <si>
    <t>SANCAKTEPE SEVENLER KAVŞAĞI ORTA VE YAN REFÜJ</t>
  </si>
  <si>
    <t>41.03069868 , 29.13490551</t>
  </si>
  <si>
    <t>41.03069868</t>
  </si>
  <si>
    <t>29.13490551</t>
  </si>
  <si>
    <t>SARIGAZİ KAVŞAĞI ORTA REFÜJ</t>
  </si>
  <si>
    <t>41.01573322 , 29.20529503</t>
  </si>
  <si>
    <t>41.01573322</t>
  </si>
  <si>
    <t>29.20529503</t>
  </si>
  <si>
    <t>ŞİLE BAĞLANTI KAVŞAĞI ORTA REFÜJ</t>
  </si>
  <si>
    <t>41.02789202 , 29.13057404</t>
  </si>
  <si>
    <t>41.02789202</t>
  </si>
  <si>
    <t>29.13057404</t>
  </si>
  <si>
    <t>ŞİLE BAĞLANTI KAVŞAĞI - ÇEKMEKÖY KAVŞAĞI ARASI ORTA VE YAN REFÜJ</t>
  </si>
  <si>
    <t>TAŞDELEN KAVŞAĞI ORTA VE YAN REFÜJ</t>
  </si>
  <si>
    <t>41.02221492 , 29.21613890</t>
  </si>
  <si>
    <t>41.02221492</t>
  </si>
  <si>
    <t>29.21613890</t>
  </si>
  <si>
    <t>İMAM RABBANİ CADDESİ ORTA REFÜJ</t>
  </si>
  <si>
    <t>40.98048731 , 29.21898723</t>
  </si>
  <si>
    <t>40.98048731</t>
  </si>
  <si>
    <t>29.21898723</t>
  </si>
  <si>
    <t>MEHMET AKİF CADDESİ ORTA REFÜJ</t>
  </si>
  <si>
    <t>40.97981505 , 29.21806723</t>
  </si>
  <si>
    <t>40.97981505</t>
  </si>
  <si>
    <t>29.21806723</t>
  </si>
  <si>
    <t>YAKACIK CADDESİ KÖPRÜLÜ KAVŞAĞI ORTA REFÜJ</t>
  </si>
  <si>
    <t>40.97834090 , 29.22058582</t>
  </si>
  <si>
    <t>40.97834090</t>
  </si>
  <si>
    <t>29.22058582</t>
  </si>
  <si>
    <t>ANTALYA CADDESİ (NOT: MAHALİMİZDE OLUP YEŞİL ALAN BAKIM ÇALIŞMASI YAPILMAYAN ALAN)</t>
  </si>
  <si>
    <t>40.94737310  ,  29.28331196</t>
  </si>
  <si>
    <t xml:space="preserve">40.94737310 </t>
  </si>
  <si>
    <t xml:space="preserve"> 29.28331196</t>
  </si>
  <si>
    <t>ATATÜRK CADDESİ   YAN REFÜJ</t>
  </si>
  <si>
    <t>40.97097168  , 29.26154315</t>
  </si>
  <si>
    <t xml:space="preserve">40.97097168 </t>
  </si>
  <si>
    <t>29.26154315</t>
  </si>
  <si>
    <t>ATAYOLU CADDESİ (NOT: MAHALİMİZDE OLUP YEŞİL ALAN BAKIM ÇALIŞMASI YAPILMAYAN ALAN)</t>
  </si>
  <si>
    <t>41.00401434 , 29.26146269</t>
  </si>
  <si>
    <t>41.00401434</t>
  </si>
  <si>
    <t>29.26146269</t>
  </si>
  <si>
    <t>BARAJ YOLU CADDESİ (NOT: MAHALİMİZDE OLUP YEŞİL ALAN BAKIM ÇALIŞMASI YAPILMAYAN ALAN)</t>
  </si>
  <si>
    <t>41.00315609 , 29.27137613</t>
  </si>
  <si>
    <t>41.00315609</t>
  </si>
  <si>
    <t>29.27137613</t>
  </si>
  <si>
    <t>BASRA CADDESİ (NOT: MAHALİMİZDE OLUP YEŞİL ALAN BAKIM ÇALIŞMASI YAPILMAYAN ALAN)</t>
  </si>
  <si>
    <t>41.00144765 , 29.26857591</t>
  </si>
  <si>
    <t>41.00144765</t>
  </si>
  <si>
    <t>29.26857591</t>
  </si>
  <si>
    <t>BOSNA BULVARI (NOT: MAHALİMİZDE OLUP YEŞİL ALAN BAKIM ÇALIŞMASI YAPILMAYAN ALAN)</t>
  </si>
  <si>
    <t>40.97726564 , 29.26524997</t>
  </si>
  <si>
    <t>40.97726564</t>
  </si>
  <si>
    <t>29.26524997</t>
  </si>
  <si>
    <t>CİHAN CADDESİ (NOT: MAHALİMİZDE OLUP YEŞİL ALAN BAKIM ÇALIŞMASI YAPILMAYAN ALAN)</t>
  </si>
  <si>
    <t>40.93861352 , 29.28674519</t>
  </si>
  <si>
    <t>40.93861352</t>
  </si>
  <si>
    <t>29.28674519</t>
  </si>
  <si>
    <t>DEMOKRASİ CADDESİ  YAN REFÜJ</t>
  </si>
  <si>
    <t>40.97145367 , 29.26393569</t>
  </si>
  <si>
    <t>40.97145367</t>
  </si>
  <si>
    <t>29.26393569</t>
  </si>
  <si>
    <t>FATİH BULVARI    ORTA REFÜJ</t>
  </si>
  <si>
    <t>40.96324314 , 29.28605318</t>
  </si>
  <si>
    <t>40.96324314</t>
  </si>
  <si>
    <t>29.28605318</t>
  </si>
  <si>
    <t>FIRAT CADDESİ (NOT: MAHALİMİZDE OLUP YEŞİL ALAN BAKIM ÇALIŞMASI YAPILMAYAN ALAN)</t>
  </si>
  <si>
    <t>40.95861287 , 29.27480400</t>
  </si>
  <si>
    <t>40.95861287</t>
  </si>
  <si>
    <t>29.27480400</t>
  </si>
  <si>
    <t>HASAN EL BENNA CADDESİ (NOT: MAHALİMİZDE OLUP YEŞİL ALAN BAKIM ÇALIŞMASI YAPILMAYAN ALAN)</t>
  </si>
  <si>
    <t>40.95645709 , 29.28888349</t>
  </si>
  <si>
    <t>40.95645709</t>
  </si>
  <si>
    <t>29.28888349</t>
  </si>
  <si>
    <t>KILIÇARSLAN CADDESİ (NOT: MAHALİMİZDE OLUP YEŞİL ALAN BAKIM ÇALIŞMASI YAPILMAYAN ALAN)</t>
  </si>
  <si>
    <t>40.99996896 , 29.27558617</t>
  </si>
  <si>
    <t>40.99996896</t>
  </si>
  <si>
    <t>29.27558617</t>
  </si>
  <si>
    <t>KURAN KURSU CADDESİ    ORTA REFÜJ</t>
  </si>
  <si>
    <t>40.93439895 , 29.27340388</t>
  </si>
  <si>
    <t>40.93439895</t>
  </si>
  <si>
    <t>29.27340388</t>
  </si>
  <si>
    <t>ÖZGÜRLÜK CADDESİ (NOT: MAHALİMİZDE OLUP YEŞİL ALAN BAKIM ÇALIŞMASI YAPILMAYAN ALAN) REFÜJÜ</t>
  </si>
  <si>
    <t>40.99201261 , 29.26898680</t>
  </si>
  <si>
    <t>40.99201261</t>
  </si>
  <si>
    <t>29.26898680</t>
  </si>
  <si>
    <t>PETROL YOLU CADDESİ  ORTA REFÜJ</t>
  </si>
  <si>
    <t>40.96046016 , 29.26917136</t>
  </si>
  <si>
    <t>40.96046016</t>
  </si>
  <si>
    <t>29.26917136</t>
  </si>
  <si>
    <t>SELÇUK HAN CADDESİ (NOT: MAHALİMİZDE OLUP YEŞİL ALAN BAKIM ÇALIŞMASI YAPILMAYAN ALAN)</t>
  </si>
  <si>
    <t>40.98611424 , 29.27729845</t>
  </si>
  <si>
    <t>40.98611424</t>
  </si>
  <si>
    <t>29.27729845</t>
  </si>
  <si>
    <t>TRABZON CADDESİ (NOT: MAHALİMİZDE OLUP YEŞİL ALAN BAKIM ÇALIŞMASI YAPILMAYAN ALAN)</t>
  </si>
  <si>
    <t>40.94031465 , 29.27775366</t>
  </si>
  <si>
    <t>40.94031465</t>
  </si>
  <si>
    <t>29.27775366</t>
  </si>
  <si>
    <t>AKFIRAT - ORHANLI &amp; TEPEÖREN YOLU   YAN REFÜJ</t>
  </si>
  <si>
    <t>40.93272925 , 29.34844136</t>
  </si>
  <si>
    <t>40.93272925</t>
  </si>
  <si>
    <t>29.34844136</t>
  </si>
  <si>
    <t>BALLICA CADDESİ (NOT: MAHALİMİZDE OLUP YEŞİL ALAN BAKIM ÇALIŞMASI YAPILMAYAN ALAN)</t>
  </si>
  <si>
    <t>40.95203758 , 29.39338446</t>
  </si>
  <si>
    <t>40.95203758</t>
  </si>
  <si>
    <t>29.39338446</t>
  </si>
  <si>
    <t>BİRLİK ORGANİZE SANAYİ SİTESİ KAVŞAĞI</t>
  </si>
  <si>
    <t>40.87678431 , 29.38818365</t>
  </si>
  <si>
    <t>40.87678431</t>
  </si>
  <si>
    <t>29.38818365</t>
  </si>
  <si>
    <t>ÇAMLICA GİŞELER - TEM KARTAL KAVŞAK ARASI   YAN REFÜJ</t>
  </si>
  <si>
    <t>MALTEPE / SANCAKTEPE / ÜMRANİYE</t>
  </si>
  <si>
    <t>40.98951567 , 29.19053435</t>
  </si>
  <si>
    <t>40.98951567</t>
  </si>
  <si>
    <t>29.19053435</t>
  </si>
  <si>
    <t>ÇAMLICA KAVŞAĞI - ÇAMLICA GİŞELER ARASI  YAN REFÜJ</t>
  </si>
  <si>
    <t>ÜMRANİYE / ATAŞEHİR</t>
  </si>
  <si>
    <t>40.99653260 , 29.13924515</t>
  </si>
  <si>
    <t>40.99653260</t>
  </si>
  <si>
    <t>29.13924515</t>
  </si>
  <si>
    <t>FORMULA PISTI YAN YOLU  YAN REFÜJ</t>
  </si>
  <si>
    <t>40.95203758 , 29.41035211</t>
  </si>
  <si>
    <t>29.41035211</t>
  </si>
  <si>
    <t>FORMULA PİSTİ   YAN REFÜJ / ORTA REFÜJ / KAVŞAK</t>
  </si>
  <si>
    <t>40.94704186 , 29.39293921</t>
  </si>
  <si>
    <t>40.94704186</t>
  </si>
  <si>
    <t>29.39293921</t>
  </si>
  <si>
    <t>HAVALİMANI BAĞLANTI KAVŞAK-ORHANLI KAVŞAK ARASI  YAN REFÜJ</t>
  </si>
  <si>
    <t>40.91729069 , 29.33582962</t>
  </si>
  <si>
    <t>40.91729069</t>
  </si>
  <si>
    <t>29.33582962</t>
  </si>
  <si>
    <t>HARMANDERE KAVŞAK</t>
  </si>
  <si>
    <t>40.93029353 , 29.32813704</t>
  </si>
  <si>
    <t>40.93029353</t>
  </si>
  <si>
    <t>29.32813704</t>
  </si>
  <si>
    <t>HARMANDERE KAVŞAK - HAVALİMANI KAVŞAK ARASI   YAN REFÜJ</t>
  </si>
  <si>
    <t>40.92494760 , 29.32476819</t>
  </si>
  <si>
    <t>40.92494760</t>
  </si>
  <si>
    <t>29.32476819</t>
  </si>
  <si>
    <t>HAVALİMANI BAĞLANTI KAVŞAĞİ</t>
  </si>
  <si>
    <t>40.91547463 , 29.32367921</t>
  </si>
  <si>
    <t>40.91547463</t>
  </si>
  <si>
    <t>29.32367921</t>
  </si>
  <si>
    <t>İMES KAVŞAK</t>
  </si>
  <si>
    <t>40.99518839 , 29.15604651</t>
  </si>
  <si>
    <t>40.99518839</t>
  </si>
  <si>
    <t>29.15604651</t>
  </si>
  <si>
    <t>ORHANLI KAVŞAK</t>
  </si>
  <si>
    <t>40.93059750 , 29.34767962</t>
  </si>
  <si>
    <t>40.93059750</t>
  </si>
  <si>
    <t>29.34767962</t>
  </si>
  <si>
    <t>ORHANLI YOLU YAN REFÜJ</t>
  </si>
  <si>
    <t>40.93272520 , 29.34843063</t>
  </si>
  <si>
    <t>40.93272520</t>
  </si>
  <si>
    <t>29.34843063</t>
  </si>
  <si>
    <t>ORTA REFÜJ   (TEM BOYU)</t>
  </si>
  <si>
    <t>ATAŞEHİR / ÜMRANİYE / SANCAKTEPE / SULTANBEYLİ /  PENDİK / TUZLA</t>
  </si>
  <si>
    <t>40.87420253 , 29.39168125</t>
  </si>
  <si>
    <t>40.87420253</t>
  </si>
  <si>
    <t>29.39168125</t>
  </si>
  <si>
    <t>TEM KARTAL KAVŞAĞI</t>
  </si>
  <si>
    <t>40.98399635 , 29.20472324</t>
  </si>
  <si>
    <t>40.98399635</t>
  </si>
  <si>
    <t>29.20472324</t>
  </si>
  <si>
    <t>TEM KARTAL KAVŞAĞI-TEM PENDİK KAVŞAĞI ARASI  YAN REFÜJ</t>
  </si>
  <si>
    <t>SANCAKTEPE / SULTANBEYLİ / PENDİK</t>
  </si>
  <si>
    <t>40.97304948 , 29.25413489</t>
  </si>
  <si>
    <t>40.97304948</t>
  </si>
  <si>
    <t>29.25413489</t>
  </si>
  <si>
    <t>TEM KARTAL KAVŞAK - SAMANDIRA KAVŞAK ARASI  YAN REFÜJ</t>
  </si>
  <si>
    <t>40.97694974 , 29.21050072</t>
  </si>
  <si>
    <t>40.97694974</t>
  </si>
  <si>
    <t>29.21050072</t>
  </si>
  <si>
    <t>TEM OTOYOLU - FORMULA PİSTİ ARASI   YAN REFÜJ</t>
  </si>
  <si>
    <t>40.93991431 , 29.36822534</t>
  </si>
  <si>
    <t>40.93991431</t>
  </si>
  <si>
    <t>29.36822534</t>
  </si>
  <si>
    <t>TEM PENDIK KAVŞAK - HARMANDERE KAVŞAK ARASI  YAN REFÜJ</t>
  </si>
  <si>
    <t>40.93338984 , 29.33042765</t>
  </si>
  <si>
    <t>40.93338984</t>
  </si>
  <si>
    <t>29.33042765</t>
  </si>
  <si>
    <t>TEM PENDİK KAVŞAK</t>
  </si>
  <si>
    <t>40.93749507 , 29.33149517</t>
  </si>
  <si>
    <t>40.93749507</t>
  </si>
  <si>
    <t>29.33149517</t>
  </si>
  <si>
    <t>TEM PENDİK KAVŞAK - ŞEKERPINAR ARASI  YAN REFÜJ</t>
  </si>
  <si>
    <t>40.92588793 , 29.34979320</t>
  </si>
  <si>
    <t>40.92588793</t>
  </si>
  <si>
    <t>29.34979320</t>
  </si>
  <si>
    <t>3004 CADDESİ  ORTA VE YAN REJÜJ</t>
  </si>
  <si>
    <t>41.00160149 , 29.09926414</t>
  </si>
  <si>
    <t>41.00160149</t>
  </si>
  <si>
    <t>29.09926414</t>
  </si>
  <si>
    <t>AHMET YESEVİ CADDESİ ORTA VE YAN REFÜJ</t>
  </si>
  <si>
    <t>40.98777043 , 29.12033558</t>
  </si>
  <si>
    <t>40.98777043</t>
  </si>
  <si>
    <t>29.12033558</t>
  </si>
  <si>
    <t>AKDENİZ CADDESİ ORTA VE YAN REFÜJ</t>
  </si>
  <si>
    <t>41.01389153 , 29.10823345</t>
  </si>
  <si>
    <t>41.01389153</t>
  </si>
  <si>
    <t>29.10823345</t>
  </si>
  <si>
    <t>AZİZ BULVARI</t>
  </si>
  <si>
    <t>41.00678334 , 29.13751245</t>
  </si>
  <si>
    <t>41.00678334</t>
  </si>
  <si>
    <t>29.13751245</t>
  </si>
  <si>
    <t>BARAJYOLU SARIGAZİ ARASI ORTA VE YAN REFÜJ</t>
  </si>
  <si>
    <t>ÜMRANİYE / SANCAKTEPE</t>
  </si>
  <si>
    <t>41.00772251 , 29.18187618</t>
  </si>
  <si>
    <t>41.00772251</t>
  </si>
  <si>
    <t>29.18187618</t>
  </si>
  <si>
    <t>BAYRAKTAR CADDESİ ORTA REFÜJ</t>
  </si>
  <si>
    <t>41.00194966 , 29.14872408</t>
  </si>
  <si>
    <t>41.00194966</t>
  </si>
  <si>
    <t>29.14872408</t>
  </si>
  <si>
    <t>ÇAMLICA KAVŞAĞI</t>
  </si>
  <si>
    <t>40.99405469 , 29.11402702</t>
  </si>
  <si>
    <t>40.99405469</t>
  </si>
  <si>
    <t>29.11402702</t>
  </si>
  <si>
    <t>ÇAMLICA KAVŞAĞI-HALK CADDESİ ARASI ORTA VE YAN REFÜJ</t>
  </si>
  <si>
    <t>40.98998943 , 29.11044896</t>
  </si>
  <si>
    <t>40.98998943</t>
  </si>
  <si>
    <t>29.11044896</t>
  </si>
  <si>
    <t>DUDULLU KAVŞAĞI</t>
  </si>
  <si>
    <t>41.01631607 , 29.16365325</t>
  </si>
  <si>
    <t>41.01631607</t>
  </si>
  <si>
    <t>29.16365325</t>
  </si>
  <si>
    <t>DUDULLU-BAKKALKÖY ARASI ORTA VE YAN REFÜJ</t>
  </si>
  <si>
    <t>41.00462968 , 29.15953875</t>
  </si>
  <si>
    <t>41.00462968</t>
  </si>
  <si>
    <t>29.15953875</t>
  </si>
  <si>
    <t>HALK CADDESİ ORTA VE YAN REFÜJ</t>
  </si>
  <si>
    <t>40.98483866 , 29.10627007</t>
  </si>
  <si>
    <t>40.98483866</t>
  </si>
  <si>
    <t>29.10627007</t>
  </si>
  <si>
    <t>HATBOYU CADDESİ  ORTA VE YAN REFÜJ</t>
  </si>
  <si>
    <t>41.00170675 , 29.14279103</t>
  </si>
  <si>
    <t>41.00170675</t>
  </si>
  <si>
    <t>29.14279103</t>
  </si>
  <si>
    <t>İDEALİSKENT CADDESİ ORTA REFÜJ</t>
  </si>
  <si>
    <t>KAYIŞDAĞI CADDESİ ORTA REFÜJ</t>
  </si>
  <si>
    <t>40.97761394 , 29.14580584</t>
  </si>
  <si>
    <t>40.97761394</t>
  </si>
  <si>
    <t>29.14580584</t>
  </si>
  <si>
    <t>KÜÇÜKSU CADDESİ ORTA VE YAN REFÜJLER</t>
  </si>
  <si>
    <t>41.04319053 , 29.11780357</t>
  </si>
  <si>
    <t>41.04319053</t>
  </si>
  <si>
    <t>29.11780357</t>
  </si>
  <si>
    <t>KÜÇÜKSU KAVŞAĞI</t>
  </si>
  <si>
    <t>41.02927108 , 29.10617352</t>
  </si>
  <si>
    <t>41.02927108</t>
  </si>
  <si>
    <t>29.10617352</t>
  </si>
  <si>
    <t>ŞENOL GÜNEŞ BULVARI</t>
  </si>
  <si>
    <t>41.00493735 , 29.11276102</t>
  </si>
  <si>
    <t>41.00493735</t>
  </si>
  <si>
    <t>29.11276102</t>
  </si>
  <si>
    <t>TEPEÜSTÜ KAVŞAĞI</t>
  </si>
  <si>
    <t>41.02154938 , 29.12833929</t>
  </si>
  <si>
    <t>41.02154938</t>
  </si>
  <si>
    <t>29.12833929</t>
  </si>
  <si>
    <t>ÜMRANİYE KAVŞAĞI</t>
  </si>
  <si>
    <t>41.03106783 , 29.12020683</t>
  </si>
  <si>
    <t>41.03106783</t>
  </si>
  <si>
    <t>29.12020683</t>
  </si>
  <si>
    <t>ÜMRANİYE KAVŞAĞI-ÇAMLICA KAVŞAĞI ARASI YAN REFÜJ</t>
  </si>
  <si>
    <t>41.01884576 , 29.12052870</t>
  </si>
  <si>
    <t>41.01884576</t>
  </si>
  <si>
    <t>29.12052870</t>
  </si>
  <si>
    <t>ÜMRANİYE KAVŞAĞI-TANTAVİ TÜNELİ ARASI YAN REFÜJ</t>
  </si>
  <si>
    <t>41.03119732 , 29.09531593</t>
  </si>
  <si>
    <t>41.03119732</t>
  </si>
  <si>
    <t>29.09531593</t>
  </si>
  <si>
    <t>YEŞİLVADİ İKEA ÖNÜ</t>
  </si>
  <si>
    <t>ÜMRANİYE KÜÇÜKSU CADDESİ - TEM BAĞLINTI YOLU</t>
  </si>
  <si>
    <t>41.05610385 , 29.11748171</t>
  </si>
  <si>
    <t>41.05610385</t>
  </si>
  <si>
    <t>29.11748171</t>
  </si>
  <si>
    <t>ACIBADEM - ATAŞEHİR KAVŞAĞI ARASI ORTA VE YAN REFÜJLER</t>
  </si>
  <si>
    <t>41.00744724 , 29.07943726</t>
  </si>
  <si>
    <t>41.00744724</t>
  </si>
  <si>
    <t>29.07943726</t>
  </si>
  <si>
    <t>ACIBADEM KAVŞAĞI</t>
  </si>
  <si>
    <t>41.00865356 , 29.06213164</t>
  </si>
  <si>
    <t>41.00865356</t>
  </si>
  <si>
    <t>29.06213164</t>
  </si>
  <si>
    <t>ACIBADEM KAVŞAĞI UZUNCAYIR KAVŞAĞI ARASI YAN REFÜJ</t>
  </si>
  <si>
    <t>41.00251230971048 , 29.058246441792228</t>
  </si>
  <si>
    <t>41.00251230971048</t>
  </si>
  <si>
    <t>29.058246441792228</t>
  </si>
  <si>
    <t>ACIBADEM ORTA REFÜJ</t>
  </si>
  <si>
    <t>41.01178162181151 , 29.052871971209594</t>
  </si>
  <si>
    <t>41.01178162181151</t>
  </si>
  <si>
    <t>29.052871971209594</t>
  </si>
  <si>
    <t>ALTUNİZADE - ACIBADEM ARASI  YAN REFÜJ</t>
  </si>
  <si>
    <t>41.01719468710682 , 29.054152112420283</t>
  </si>
  <si>
    <t>41.01719468710682</t>
  </si>
  <si>
    <t>29.054152112420283</t>
  </si>
  <si>
    <t>ALTUNİZADE KAVŞAĞI</t>
  </si>
  <si>
    <t>41.022407439713035 , 29.048754066268835</t>
  </si>
  <si>
    <t>41.022407439713035</t>
  </si>
  <si>
    <t>29.048754066268835</t>
  </si>
  <si>
    <t>BAGLARBAŞI-KAPİTOL-ALTUNİZADE ARASI ORTA VE YAN REFÜJLER</t>
  </si>
  <si>
    <t>41.02243959129262 , 29.045309550646692</t>
  </si>
  <si>
    <t>41.02243959129262</t>
  </si>
  <si>
    <t>29.045309550646692</t>
  </si>
  <si>
    <t>15 TEMMUZ ŞEHİTLER KÖPRÜSÜ - ALTUNİZADE ARASI YAN REFÜJ</t>
  </si>
  <si>
    <t>41.033175264908905 , 29.045501021255774</t>
  </si>
  <si>
    <t>41.033175264908905</t>
  </si>
  <si>
    <t>29.045501021255774</t>
  </si>
  <si>
    <t>BOSNA BULVARI ORTA VE YAN REFÜJLER</t>
  </si>
  <si>
    <t>41.044231961215836, 29.077041071148667</t>
  </si>
  <si>
    <t>41.04423196121583</t>
  </si>
  <si>
    <t>29.077041071148667</t>
  </si>
  <si>
    <t>BULGURLU - TANTAVİ TÜNELİ ARASI ORTA YAN REFÜJ</t>
  </si>
  <si>
    <t>41.02465313077547 , 29.081664208649926</t>
  </si>
  <si>
    <t>41.02465313077547</t>
  </si>
  <si>
    <t>29.081664208649926</t>
  </si>
  <si>
    <t>BULGURLU KAVŞAĞI</t>
  </si>
  <si>
    <t>41.02063874 , 29.07500625</t>
  </si>
  <si>
    <t>41.02063874</t>
  </si>
  <si>
    <t>29.07500625</t>
  </si>
  <si>
    <t>BULGURLU KAVŞAĞI - ALTUNİZADE KAVŞAĞI ARASI YAN REFÜJ</t>
  </si>
  <si>
    <t>41.023929576642615 , 29.059188915587224</t>
  </si>
  <si>
    <t>41.023929576642615</t>
  </si>
  <si>
    <t>29.059188915587224</t>
  </si>
  <si>
    <t>ÇİÇEKÇİ YAN REFÜJ</t>
  </si>
  <si>
    <t>41.01313055 , 29.01782423</t>
  </si>
  <si>
    <t>41.01313055</t>
  </si>
  <si>
    <t>29.01782423</t>
  </si>
  <si>
    <t>GATA ÖNÜ ORTA VE YAN REFÜJLER</t>
  </si>
  <si>
    <t>41.00229783 , 29.02245641</t>
  </si>
  <si>
    <t>41.00229783</t>
  </si>
  <si>
    <t>29.02245641</t>
  </si>
  <si>
    <t>LİBADİYE ORTA VE YAN REFÜJLER</t>
  </si>
  <si>
    <t>41.01856244 , 29.07529593</t>
  </si>
  <si>
    <t>41.01856244</t>
  </si>
  <si>
    <t>29.07529593</t>
  </si>
  <si>
    <t>MEZARLIK ARASI ORTA VE YAN REFÜJLER</t>
  </si>
  <si>
    <t>41.00676839146652 , 29.024756636729965</t>
  </si>
  <si>
    <t>41.00676839146652</t>
  </si>
  <si>
    <t>29.024756636729965</t>
  </si>
  <si>
    <t>MİLLET PARKI ORTA VE YAN REFÜJLER</t>
  </si>
  <si>
    <t>41.023089186554564 , 29.054457193019164</t>
  </si>
  <si>
    <t>41.023089186554564</t>
  </si>
  <si>
    <t>29.054457193019164</t>
  </si>
  <si>
    <t>NAKKAŞTEPE ORTA VE YAN REFÜJLER</t>
  </si>
  <si>
    <t>41.03296799164346 , 29.043441447402824</t>
  </si>
  <si>
    <t>41.03296799164346</t>
  </si>
  <si>
    <t>29.043441447402824</t>
  </si>
  <si>
    <t>NAMAZGAH ORTA VE YAN REFÜJLER</t>
  </si>
  <si>
    <t>41.02254258070081 , 29.078502328755825</t>
  </si>
  <si>
    <t>41.02254258070081</t>
  </si>
  <si>
    <t>29.078502328755825</t>
  </si>
  <si>
    <t>NUH KUYUSU CADDESİ YAN REFÜJ</t>
  </si>
  <si>
    <t>41.01340410661666 , 29.023735821076983</t>
  </si>
  <si>
    <t>41.01340410661666</t>
  </si>
  <si>
    <t>29.023735821076983</t>
  </si>
  <si>
    <t>PAŞALİMANI-VANİKÖY ARASI ORTA VE YAN REFÜJLER</t>
  </si>
  <si>
    <t>41.0458095763412 , 29.04880132481486</t>
  </si>
  <si>
    <t>41.0458095763412</t>
  </si>
  <si>
    <t>29.04880132481486</t>
  </si>
  <si>
    <t>SOYAKÖNÜ ORTA VE YAN REFÜJLER</t>
  </si>
  <si>
    <t>41.00045151848504 , 29.073360049534774</t>
  </si>
  <si>
    <t>41.00045151848504</t>
  </si>
  <si>
    <t>29.073360049534774</t>
  </si>
  <si>
    <t>TEM - ATAŞEHİR KAVŞAĞI</t>
  </si>
  <si>
    <t>ÜSKÜDAR / ATAŞEHİR</t>
  </si>
  <si>
    <t>40.99888086 , 29.10779357</t>
  </si>
  <si>
    <t>40.99888086</t>
  </si>
  <si>
    <t>29.10779357</t>
  </si>
  <si>
    <t>15 TEMMUZ ŞEHİTLER KÖPRÜSÜ VE KGM ÇEVRESİ</t>
  </si>
  <si>
    <t>41.03935084 , 29.04021800</t>
  </si>
  <si>
    <t>41.03935084</t>
  </si>
  <si>
    <t>29.04021800</t>
  </si>
  <si>
    <t>KISIKLI MAHALLESİ YAN REFÜJ</t>
  </si>
  <si>
    <t>41.02454023 , 29.07017559</t>
  </si>
  <si>
    <t>41.02454023</t>
  </si>
  <si>
    <t>29.07017559</t>
  </si>
  <si>
    <t>KAMU</t>
  </si>
  <si>
    <t>HAVAALANI CUMHURBAŞKANLIĞI DEVLET KONUK EVİ</t>
  </si>
  <si>
    <t>40.98181360 , 28.81898403</t>
  </si>
  <si>
    <t>40.98181360</t>
  </si>
  <si>
    <t>28.81898403</t>
  </si>
  <si>
    <t>SOSYAL HİZMETLER DAİRE BAŞKANLIĞI BAHÇESİ</t>
  </si>
  <si>
    <t>40.99021618 , 28.83052826</t>
  </si>
  <si>
    <t>40.99021618</t>
  </si>
  <si>
    <t>28.83052826</t>
  </si>
  <si>
    <t>FLORYA SPOR TESİSİ</t>
  </si>
  <si>
    <t>40.97561829 , 28.79116416</t>
  </si>
  <si>
    <t>40.97561829</t>
  </si>
  <si>
    <t>28.79116416</t>
  </si>
  <si>
    <t>VALİLİK KONUTU BAHÇESİ</t>
  </si>
  <si>
    <t>40.97591901 , 28.78060162</t>
  </si>
  <si>
    <t>40.97591901</t>
  </si>
  <si>
    <t>28.78060162</t>
  </si>
  <si>
    <t>L MOTEL -  GÜNEŞ MOTEL</t>
  </si>
  <si>
    <t>40.97245815 , 28.78695846</t>
  </si>
  <si>
    <t>40.97245815</t>
  </si>
  <si>
    <t>28.78695846</t>
  </si>
  <si>
    <t>İTFAİYE MÜFREZESİ</t>
  </si>
  <si>
    <t>40.96317428 , 28.80790651</t>
  </si>
  <si>
    <t>40.96317428</t>
  </si>
  <si>
    <t>28.80790651</t>
  </si>
  <si>
    <t>ÇİROZ ENGELLİLER KAMPI</t>
  </si>
  <si>
    <t>40.96196711 , 28.81249845</t>
  </si>
  <si>
    <t>40.96196711</t>
  </si>
  <si>
    <t>28.81249845</t>
  </si>
  <si>
    <t>YEŞİLKÖY EMNİYET MÜDÜRLÜĞÜ LOJMANI BAHÇESİ</t>
  </si>
  <si>
    <t>40.96139188 , 28.82643521</t>
  </si>
  <si>
    <t>40.96139188</t>
  </si>
  <si>
    <t>28.82643521</t>
  </si>
  <si>
    <t>İBB FLORYA SOSYAL TESİSLERİ</t>
  </si>
  <si>
    <t>40.96039129 , 28.80839467</t>
  </si>
  <si>
    <t>40.96039129</t>
  </si>
  <si>
    <t>28.80839467</t>
  </si>
  <si>
    <t>İBB BAKIRKÖY EK HİZMET BİNASI</t>
  </si>
  <si>
    <t>40.99941932 , 28.88473034</t>
  </si>
  <si>
    <t>40.99941932</t>
  </si>
  <si>
    <t>28.88473034</t>
  </si>
  <si>
    <t>BAKIRKÖY ADLİYE BİNASI ÇEVRESİ</t>
  </si>
  <si>
    <t>40.99549003 , 28.87867659</t>
  </si>
  <si>
    <t>40.99549003</t>
  </si>
  <si>
    <t>28.87867659</t>
  </si>
  <si>
    <t>İBB ZEYTİNBURNU SOSYAL TESİSLERİ</t>
  </si>
  <si>
    <t>40.98513427 , 28.90604585</t>
  </si>
  <si>
    <t>40.98513427</t>
  </si>
  <si>
    <t>28.90604585</t>
  </si>
  <si>
    <t>SİNAN ERDEM SPOR SALONU ÇEVRESİ</t>
  </si>
  <si>
    <t>40.98805389 , 28.85342360</t>
  </si>
  <si>
    <t>40.98805389</t>
  </si>
  <si>
    <t>28.85342360</t>
  </si>
  <si>
    <t>İSTANBUL BÜYÜKŞEHİR BELEDİYESİ ŞENLİKKÖY STADI</t>
  </si>
  <si>
    <t>40.98074852 , 28.79170060</t>
  </si>
  <si>
    <t>40.98074852</t>
  </si>
  <si>
    <t>28.79170060</t>
  </si>
  <si>
    <t>BAKIRKÖY ALEVİ BEKTAŞİ KÜLTÜR MERKEZİ VE CEM EVİ DERNEĞİ</t>
  </si>
  <si>
    <t>40.990034 , 28.834824</t>
  </si>
  <si>
    <t>40.990034</t>
  </si>
  <si>
    <t>28.834824</t>
  </si>
  <si>
    <t>TÜRK SPOR VAKFI OLİMPİYAT EVİ</t>
  </si>
  <si>
    <t>40.986886 , 28.853137</t>
  </si>
  <si>
    <t>40.986886</t>
  </si>
  <si>
    <t>28.853137</t>
  </si>
  <si>
    <t>İBB BAKIRKÖY ÇOCUK ETKİNLİK MERKEZİ BAHÇESİ</t>
  </si>
  <si>
    <t>40.983193 , 28.781990</t>
  </si>
  <si>
    <t>40.983193</t>
  </si>
  <si>
    <t>28.781990</t>
  </si>
  <si>
    <t>BAHÇELİEVLER YÜZME HAVUZU</t>
  </si>
  <si>
    <t>41.00213386 , 28.88054341</t>
  </si>
  <si>
    <t>41.00213386</t>
  </si>
  <si>
    <t>28.88054341</t>
  </si>
  <si>
    <t>İGDAŞ VATAN HİZMET BİNASI</t>
  </si>
  <si>
    <t>41.02484781 , 28.93067658</t>
  </si>
  <si>
    <t>41.02484781</t>
  </si>
  <si>
    <t>28.93067658</t>
  </si>
  <si>
    <t>ANIT MEZAR ÇEVRESİ</t>
  </si>
  <si>
    <t>41.02507849 , 28.92690539</t>
  </si>
  <si>
    <t>41.02507849</t>
  </si>
  <si>
    <t>28.92690539</t>
  </si>
  <si>
    <t>BEZMİALEM VAKIF ÜNİVERSİTESİ</t>
  </si>
  <si>
    <t>41.01880528 , 28.93635750</t>
  </si>
  <si>
    <t>41.01880528</t>
  </si>
  <si>
    <t>28.93635750</t>
  </si>
  <si>
    <t>FSM ULUSLAR ARASI ANADOLU İMAMHATİP LİSESİ</t>
  </si>
  <si>
    <t>41.02392912 , 28.94984365</t>
  </si>
  <si>
    <t>41.02392912</t>
  </si>
  <si>
    <t>28.94984365</t>
  </si>
  <si>
    <t>HASEKİ SULTAN KÜLLİYESİ</t>
  </si>
  <si>
    <t>41.00867988 , 28.94190162</t>
  </si>
  <si>
    <t>41.00867988</t>
  </si>
  <si>
    <t>28.94190162</t>
  </si>
  <si>
    <t>SPOR AŞ GENEL MÜDÜRLÜĞÜ</t>
  </si>
  <si>
    <t>41.02583528 , 28.93128276</t>
  </si>
  <si>
    <t>41.02583528</t>
  </si>
  <si>
    <t>28.93128276</t>
  </si>
  <si>
    <t>ŞEHZADEBAŞI CAMİİ</t>
  </si>
  <si>
    <t>41.01413844 , 28.95652235</t>
  </si>
  <si>
    <t>41.01413844</t>
  </si>
  <si>
    <t>28.95652235</t>
  </si>
  <si>
    <t>VEZNECİLER KIZ ÖĞRENCİ YURDU</t>
  </si>
  <si>
    <t>41.01284721 , 28.95970076</t>
  </si>
  <si>
    <t>41.01284721</t>
  </si>
  <si>
    <t>28.95970076</t>
  </si>
  <si>
    <t>EDİRNEKAPI İBB HİZMET BİRİMLERİ</t>
  </si>
  <si>
    <t>41.02764426 , 28.93069267</t>
  </si>
  <si>
    <t>41.02764426</t>
  </si>
  <si>
    <t>28.93069267</t>
  </si>
  <si>
    <t>İBB SARAÇHANE BİNASI BAHÇESİ</t>
  </si>
  <si>
    <t>41.01382676 , 28.95496666</t>
  </si>
  <si>
    <t>41.01382676</t>
  </si>
  <si>
    <t>28.95496666</t>
  </si>
  <si>
    <t>YAVUZ SULTAN SELİM CAMİİ KÜLLİYESİ</t>
  </si>
  <si>
    <t>41.02630878 , 28.95141542</t>
  </si>
  <si>
    <t>41.02630878</t>
  </si>
  <si>
    <t>28.95141542</t>
  </si>
  <si>
    <t>İSMEK PASTACILIK OKULU</t>
  </si>
  <si>
    <t>GÜNGÖREN</t>
  </si>
  <si>
    <t>41.02016925 , 28.89925182</t>
  </si>
  <si>
    <t>41.02016925</t>
  </si>
  <si>
    <t>28.89925182</t>
  </si>
  <si>
    <t>İBB SİLİVRİKAPI BUZ PATENİ PİSTİ</t>
  </si>
  <si>
    <t>41.00327349 , 28.92308056</t>
  </si>
  <si>
    <t>41.00327349</t>
  </si>
  <si>
    <t>28.92308056</t>
  </si>
  <si>
    <t>İSTANBUL ÜNİVERSİTESİ BAHÇESİ</t>
  </si>
  <si>
    <t>41.01254767 , 28.96415591</t>
  </si>
  <si>
    <t>41.01254767</t>
  </si>
  <si>
    <t>28.96415591</t>
  </si>
  <si>
    <t>İSTANBUL VALİLİĞİ BAHÇESİ</t>
  </si>
  <si>
    <t>41.01228861 , 28.97661209</t>
  </si>
  <si>
    <t>41.01228861</t>
  </si>
  <si>
    <t>28.97661209</t>
  </si>
  <si>
    <t>SÜLEYMANİYE CAMİİ BAHÇESİ</t>
  </si>
  <si>
    <t>41.01606107 , 28.96403790</t>
  </si>
  <si>
    <t>41.01606107</t>
  </si>
  <si>
    <t>28.96403790</t>
  </si>
  <si>
    <t>KUMKAPI BALIKÇILAR ÇARŞISI</t>
  </si>
  <si>
    <t>41.00244762 , 28.96034181</t>
  </si>
  <si>
    <t>41.00244762</t>
  </si>
  <si>
    <t>28.96034181</t>
  </si>
  <si>
    <t>FATİH İTFAİYE DAİRE BAŞKANLIĞI</t>
  </si>
  <si>
    <t>41.01600441 , 28.95350218</t>
  </si>
  <si>
    <t>41.01600441</t>
  </si>
  <si>
    <t>28.95350218</t>
  </si>
  <si>
    <t>EDİRNEKAPI İETT GARAJI</t>
  </si>
  <si>
    <t>41.02852243 , 28.92932475</t>
  </si>
  <si>
    <t>41.02852243</t>
  </si>
  <si>
    <t>28.92932475</t>
  </si>
  <si>
    <t>TRT ULUS</t>
  </si>
  <si>
    <t>41.05715738 , 29.03047137</t>
  </si>
  <si>
    <t>41.05715738</t>
  </si>
  <si>
    <t>29.03047137</t>
  </si>
  <si>
    <t>BALMUMCU JANDARMA KOMUTANLIĞI</t>
  </si>
  <si>
    <t>41.06378106 , 29.01319742</t>
  </si>
  <si>
    <t>41.06378106</t>
  </si>
  <si>
    <t>29.01319742</t>
  </si>
  <si>
    <t>DEFTERDAR İBRAHİM PAŞA CAMİİ</t>
  </si>
  <si>
    <t>41.05106747 , 29.03317451</t>
  </si>
  <si>
    <t>41.05106747</t>
  </si>
  <si>
    <t>29.03317451</t>
  </si>
  <si>
    <t>DOLMABAHÇE CAMİİ</t>
  </si>
  <si>
    <t>41.03693524 , 28.99517298</t>
  </si>
  <si>
    <t>41.03693524</t>
  </si>
  <si>
    <t>28.99517298</t>
  </si>
  <si>
    <t>DOLAPDERE PBH EK HİZMET BİNASI</t>
  </si>
  <si>
    <t>41.03949650 , 28.97165269</t>
  </si>
  <si>
    <t>41.03949650</t>
  </si>
  <si>
    <t>28.97165269</t>
  </si>
  <si>
    <t>ATATÜRK KİTAPLIĞI</t>
  </si>
  <si>
    <t>41.03918090 , 28.98939550</t>
  </si>
  <si>
    <t>41.03918090</t>
  </si>
  <si>
    <t>28.98939550</t>
  </si>
  <si>
    <t>PİYALEPAŞA CAMİİ</t>
  </si>
  <si>
    <t>41.04472797 , 28.96593690</t>
  </si>
  <si>
    <t>41.04472797</t>
  </si>
  <si>
    <t>28.96593690</t>
  </si>
  <si>
    <t>BEYOĞLU  ÖRNEKTEPE ÖĞRENCİ YURDU</t>
  </si>
  <si>
    <t>41.05471636 , 28.95479500</t>
  </si>
  <si>
    <t>41.05471636</t>
  </si>
  <si>
    <t>28.95479500</t>
  </si>
  <si>
    <t>CEMAL KAMACI SPOR KOMPLEKSİ</t>
  </si>
  <si>
    <t>41.05357155 , 28.95912409</t>
  </si>
  <si>
    <t>41.05357155</t>
  </si>
  <si>
    <t>28.95912409</t>
  </si>
  <si>
    <t>CEMAL REŞİT BEY KONSER SALONU (CRR)</t>
  </si>
  <si>
    <t>41.04630987 , 28.98995340</t>
  </si>
  <si>
    <t>41.04630987</t>
  </si>
  <si>
    <t>28.98995340</t>
  </si>
  <si>
    <t>KONGRE VADİ İÇİ</t>
  </si>
  <si>
    <t>41.04645349 , 28.98889929</t>
  </si>
  <si>
    <t>41.04645349</t>
  </si>
  <si>
    <t>28.98889929</t>
  </si>
  <si>
    <t>YILDIZ HAMİDİYE CAMİİ</t>
  </si>
  <si>
    <t>41.04970617 , 29.00991708</t>
  </si>
  <si>
    <t>41.04970617</t>
  </si>
  <si>
    <t>29.00991708</t>
  </si>
  <si>
    <t>İTÜ TAŞKIŞLA YERLEŞKESİ</t>
  </si>
  <si>
    <t>41.04099558 , 28.99000168</t>
  </si>
  <si>
    <t>41.04099558</t>
  </si>
  <si>
    <t>28.99000168</t>
  </si>
  <si>
    <t>MALİYE BAKANLIĞI VERGİ DENETİM KURULU İSTANBUL BÜYÜK ÖLÇEKLİ MÜKELLEFLER GRUP BAŞKANLIĞI</t>
  </si>
  <si>
    <t>41.06857785 , 28.94015014</t>
  </si>
  <si>
    <t>41.06857785</t>
  </si>
  <si>
    <t>28.94015014</t>
  </si>
  <si>
    <t>İBB AŞİYAN MÜZESİ</t>
  </si>
  <si>
    <t>41.08264365 , 29.05340374</t>
  </si>
  <si>
    <t>41.08264365</t>
  </si>
  <si>
    <t>29.05340374</t>
  </si>
  <si>
    <t>AYAZAĞA KASRI</t>
  </si>
  <si>
    <t>41.10674555 , 29.00713563</t>
  </si>
  <si>
    <t>41.10674555</t>
  </si>
  <si>
    <t>29.00713563</t>
  </si>
  <si>
    <t>BALTALİMANI KEMİK HASTANESİ BAHÇESİ</t>
  </si>
  <si>
    <t>41.09585950 , 29.05385703</t>
  </si>
  <si>
    <t>41.09585950</t>
  </si>
  <si>
    <t>29.05385703</t>
  </si>
  <si>
    <t>BUTİK GENÇLİK MERKEZİ BAHÇESİ</t>
  </si>
  <si>
    <t>41.14780865 , 29.04047549</t>
  </si>
  <si>
    <t>41.14780865</t>
  </si>
  <si>
    <t>29.04047549</t>
  </si>
  <si>
    <t>BÜYÜKDERE FİDANLIĞI</t>
  </si>
  <si>
    <t>41.15439167 , 29.02988076</t>
  </si>
  <si>
    <t>41.15439167</t>
  </si>
  <si>
    <t>29.02988076</t>
  </si>
  <si>
    <t>HİSARÜSTÜ EĞİTİM MERKEZİ BAHÇESİ</t>
  </si>
  <si>
    <t>41.08863382 , 29.05255884</t>
  </si>
  <si>
    <t>41.08863382</t>
  </si>
  <si>
    <t>29.05255884</t>
  </si>
  <si>
    <t>İSTANBUL ÜNİVERSİTESİ ORMAN FAKÜLTESİ BAHÇESİ</t>
  </si>
  <si>
    <t>41.17618292 , 28.99082780</t>
  </si>
  <si>
    <t>41.17618292</t>
  </si>
  <si>
    <t>İSTİNYE İSPARK MARİNA İŞLETMESİ BAHÇESİ</t>
  </si>
  <si>
    <t>41.11337007 , 29.05658484</t>
  </si>
  <si>
    <t>41.11337007</t>
  </si>
  <si>
    <t>29.05658484</t>
  </si>
  <si>
    <t>KISIRKAYA HAYVAN BARINAĞI BAHÇESİ</t>
  </si>
  <si>
    <t>41.25908165 , 28.95285845</t>
  </si>
  <si>
    <t>41.25908165</t>
  </si>
  <si>
    <t>28.95285845</t>
  </si>
  <si>
    <t>METİN OKTAY TESİSLERİ BAHÇESİ</t>
  </si>
  <si>
    <t>41.13005574 , 29.04971838</t>
  </si>
  <si>
    <t>41.13005574</t>
  </si>
  <si>
    <t>29.04971838</t>
  </si>
  <si>
    <t>MİT MASLAK YERLEŞKESİ BAHÇESİ</t>
  </si>
  <si>
    <t>41.11427943 , 29.02605057</t>
  </si>
  <si>
    <t>41.11427943</t>
  </si>
  <si>
    <t>29.02605057</t>
  </si>
  <si>
    <t>İTÜ ABDÜLHAKİM SANCAK CAMİİ BAHÇESİ</t>
  </si>
  <si>
    <t>41.10324103 , 29.02669430</t>
  </si>
  <si>
    <t>41.10324103</t>
  </si>
  <si>
    <t>29.02669430</t>
  </si>
  <si>
    <t>SARIYER CEMEVİ BAHÇESİ</t>
  </si>
  <si>
    <t>41.14439924 , 29.03172746</t>
  </si>
  <si>
    <t>41.14439924</t>
  </si>
  <si>
    <t>29.03172746</t>
  </si>
  <si>
    <t>YOL BAKIM 3. BÖLGE HİZMET BİNASI BAHÇESİ</t>
  </si>
  <si>
    <t>41.15825292 , 29.03282046</t>
  </si>
  <si>
    <t>41.15825292</t>
  </si>
  <si>
    <t>29.03282046</t>
  </si>
  <si>
    <t>İBB SARIYER KÜLTÜR MERKEZİ</t>
  </si>
  <si>
    <t>41.12445324 , 29.05083686</t>
  </si>
  <si>
    <t>41.12445324</t>
  </si>
  <si>
    <t>29.05083686</t>
  </si>
  <si>
    <t>BAŞAKŞEHİR KÜLTÜR MERKEZİ</t>
  </si>
  <si>
    <t>41.10417882 , 28.78534913</t>
  </si>
  <si>
    <t>41.10417882</t>
  </si>
  <si>
    <t>28.78534913</t>
  </si>
  <si>
    <t>BAŞAKŞEHİR FATİH TERİM STADYUMU</t>
  </si>
  <si>
    <t>41.12217614 , 28.80622745</t>
  </si>
  <si>
    <t>41.12217614</t>
  </si>
  <si>
    <t>28.80622745</t>
  </si>
  <si>
    <t>ÇEVRE KORUMA VE KONTROL MD.KİMYEVİ MADDE DEPOLARI</t>
  </si>
  <si>
    <t>41.08557007 , 28.74085665</t>
  </si>
  <si>
    <t>41.08557007</t>
  </si>
  <si>
    <t>28.74085665</t>
  </si>
  <si>
    <t>ŞEFLİK BAHÇESİ</t>
  </si>
  <si>
    <t>41.10839871 , 28.80364716</t>
  </si>
  <si>
    <t>41.10839871</t>
  </si>
  <si>
    <t>28.80364716</t>
  </si>
  <si>
    <t>OLİMPİYAT KÖYÜ VE ÇEVRESİ</t>
  </si>
  <si>
    <t>41.07462794 , 28.76667023</t>
  </si>
  <si>
    <t>41.07462794</t>
  </si>
  <si>
    <t>28.76667023</t>
  </si>
  <si>
    <t>YUVAMIZ İSTANBUL BAŞAKŞEHİR SULAR VADİSİ KREŞİ BAHÇESİ</t>
  </si>
  <si>
    <t>41.08687604 , 28.80986586</t>
  </si>
  <si>
    <t>41.08687604</t>
  </si>
  <si>
    <t>28.80986586</t>
  </si>
  <si>
    <t>ÖZGEM</t>
  </si>
  <si>
    <t>41.10656366 , 28.77005249</t>
  </si>
  <si>
    <t>41.10656366</t>
  </si>
  <si>
    <t>28.77005249</t>
  </si>
  <si>
    <t>BEYOĞLU İMAM HATİP LİSESİ BAHÇESİ</t>
  </si>
  <si>
    <t>41.05761146 , 28.95230377</t>
  </si>
  <si>
    <t>41.05761146</t>
  </si>
  <si>
    <t>28.95230377</t>
  </si>
  <si>
    <t>HACI HÜSREV CAMİİ PARKI</t>
  </si>
  <si>
    <t>41.03980805 , 28.94089043</t>
  </si>
  <si>
    <t>41.03980805</t>
  </si>
  <si>
    <t>28.94089043</t>
  </si>
  <si>
    <t>MARMARA BELEDİYELER BİRLİĞİ</t>
  </si>
  <si>
    <t>41.01891254 , 28.96873605</t>
  </si>
  <si>
    <t>41.01891254</t>
  </si>
  <si>
    <t>28.96873605</t>
  </si>
  <si>
    <t>AHİ ÇELEBİ CAMİ ÇEVRESİ</t>
  </si>
  <si>
    <t>41.01901372 , 28.96828544</t>
  </si>
  <si>
    <t>41.01901372</t>
  </si>
  <si>
    <t>28.96828544</t>
  </si>
  <si>
    <t>YEŞİL PINAR YÜZME HAVUZU</t>
  </si>
  <si>
    <t>41.07868717 , 28.92578852</t>
  </si>
  <si>
    <t>41.07868717</t>
  </si>
  <si>
    <t>28.92578852</t>
  </si>
  <si>
    <t>TEVFİK AYDENİZ SPOR SALONU</t>
  </si>
  <si>
    <t>41.08149104 , 28.93816209</t>
  </si>
  <si>
    <t>41.08149104</t>
  </si>
  <si>
    <t>28.93816209</t>
  </si>
  <si>
    <t>İBB LOJİSTİK DESTEK MERKEZİ BİNASI</t>
  </si>
  <si>
    <t>41.09218622 , 28.92274046</t>
  </si>
  <si>
    <t>41.09218622</t>
  </si>
  <si>
    <t>28.92274046</t>
  </si>
  <si>
    <t>SİLAHTARAĞA YENİ CAMİİ</t>
  </si>
  <si>
    <t>41.06376387 , 28.94139066</t>
  </si>
  <si>
    <t>41.06376387</t>
  </si>
  <si>
    <t>28.94139066</t>
  </si>
  <si>
    <t>KAĞITHANE İETT</t>
  </si>
  <si>
    <t>41.06532813 , 28.95882905</t>
  </si>
  <si>
    <t>41.06532813</t>
  </si>
  <si>
    <t>28.95882905</t>
  </si>
  <si>
    <t>OSMANLI ARŞİVİ</t>
  </si>
  <si>
    <t>41.06865469 , 28.96528780</t>
  </si>
  <si>
    <t>41.06865469</t>
  </si>
  <si>
    <t>28.96528780</t>
  </si>
  <si>
    <t>YUVAMIZ İSTANBUL EYÜPSULTAN İSKİ GENEL MÜDÜRLÜĞÜ KREŞ BAHÇESİ</t>
  </si>
  <si>
    <t>41.08699633 , 28.96557212</t>
  </si>
  <si>
    <t>41.08699633</t>
  </si>
  <si>
    <t>28.96557212</t>
  </si>
  <si>
    <t>ARNAVUTKÖY TAŞOLUK MAHALLESİ KREŞ BAHÇESİ</t>
  </si>
  <si>
    <t>41.19652996 , 28.72236013</t>
  </si>
  <si>
    <t>41.19652996</t>
  </si>
  <si>
    <t>28.72236013</t>
  </si>
  <si>
    <t>PROF. DR. ADEM BAŞTÜRK KÜLTÜR MERKEZİ</t>
  </si>
  <si>
    <t>41.04022885 , 28.88406515</t>
  </si>
  <si>
    <t>41.04022885</t>
  </si>
  <si>
    <t>28.88406515</t>
  </si>
  <si>
    <t>ERDEM BEYAZIT KÜLTÜR MERKEZİ</t>
  </si>
  <si>
    <t>41.02885022 , 28.87723088</t>
  </si>
  <si>
    <t>41.02885022</t>
  </si>
  <si>
    <t>28.87723088</t>
  </si>
  <si>
    <t>İBB BAYRAMPAŞA SPOR TESİSİ</t>
  </si>
  <si>
    <t>41.04469560 , 28.91025960</t>
  </si>
  <si>
    <t>41.04469560</t>
  </si>
  <si>
    <t>28.91025960</t>
  </si>
  <si>
    <t>İBB ENERJİ YÖNETİMİ VE AYDINLATMA MÜDÜRLÜĞÜ BAHÇESİ</t>
  </si>
  <si>
    <t>41.05890302 , 28.88976216</t>
  </si>
  <si>
    <t>28.88976216</t>
  </si>
  <si>
    <t>HİDAYET TÜRKOĞLU SPOR KOMPLEKSİ ÇEVRESİ</t>
  </si>
  <si>
    <t>41.06485693 , 28.88477862</t>
  </si>
  <si>
    <t>41.06485693</t>
  </si>
  <si>
    <t>28.88477862</t>
  </si>
  <si>
    <t>15 TEMMUZ DEMOKRASİ OTOGARI</t>
  </si>
  <si>
    <t>41.04009938 , 28.89449358</t>
  </si>
  <si>
    <t>41.04009938</t>
  </si>
  <si>
    <t>28.89449358</t>
  </si>
  <si>
    <t>HAKKI BAŞAR SPOR KOMPLEKSİ</t>
  </si>
  <si>
    <t>41.04542789 , 28.86624992</t>
  </si>
  <si>
    <t>41.04542789</t>
  </si>
  <si>
    <t>28.86624992</t>
  </si>
  <si>
    <t>ESENLER SPOR KOMPLEKSİ</t>
  </si>
  <si>
    <t>41.05313062 , 28.87909234</t>
  </si>
  <si>
    <t>41.05313062</t>
  </si>
  <si>
    <t>28.87909234</t>
  </si>
  <si>
    <t>SBÜ GAZİOSMANPAŞA FİZİK TEDAVİ EĞİTİM VE ARAŞTIRMA HASTANESİ</t>
  </si>
  <si>
    <t>41.08886529 , 28.90863955</t>
  </si>
  <si>
    <t>41.08886529</t>
  </si>
  <si>
    <t>28.90863955</t>
  </si>
  <si>
    <t>75. YIL YÜZME HAVUZU ÇEVRESİ</t>
  </si>
  <si>
    <t>41.09564120 , 28.90205204</t>
  </si>
  <si>
    <t>41.09564120</t>
  </si>
  <si>
    <t>28.90205204</t>
  </si>
  <si>
    <t>CEBECİ SPOR KOMPLEKSİ</t>
  </si>
  <si>
    <t>41.10668087 , 28.87650132</t>
  </si>
  <si>
    <t>41.10668087</t>
  </si>
  <si>
    <t>28.87650132</t>
  </si>
  <si>
    <t>HOCA AHMET YESEVİ KÜLTÜR MERKEZİ</t>
  </si>
  <si>
    <t>41.09775145 , 28.87654960</t>
  </si>
  <si>
    <t>41.09775145</t>
  </si>
  <si>
    <t>28.87654960</t>
  </si>
  <si>
    <t>HAMZA YERLİKAYA SPOR KOMPLEKSİ</t>
  </si>
  <si>
    <t>41.08686391 , 28.87058437</t>
  </si>
  <si>
    <t>41.08686391</t>
  </si>
  <si>
    <t>28.87058437</t>
  </si>
  <si>
    <t>BARBOROS HAYRETTİN PAŞA GENÇLİK VE ÇOCUK ETKİNLİK MERKEZİ</t>
  </si>
  <si>
    <t>41.07659733 , 28.89915526</t>
  </si>
  <si>
    <t>41.07659733</t>
  </si>
  <si>
    <t>28.89915526</t>
  </si>
  <si>
    <t>YUVAMIZ İSTANBUL KREŞ BAHÇELERİ GÜNGÖREN KÜLTÜR MERKEZİ</t>
  </si>
  <si>
    <t>AVRUPA YAKASI YOL BAKIM VE ONARIM MÜDÜRLÜĞÜ 4.BÖLGE MÜDÜR YARDIMCILIĞI</t>
  </si>
  <si>
    <t>41.17086703 , 28.76073450</t>
  </si>
  <si>
    <t>41.17086703</t>
  </si>
  <si>
    <t>28.76073450</t>
  </si>
  <si>
    <t>ESENLER NAMIK KEMAL MAHALLESİ  ÇOCUK ETKİNLİK MERKEZİ</t>
  </si>
  <si>
    <t>41.03207140 , 28.89555037</t>
  </si>
  <si>
    <t>41.03207140</t>
  </si>
  <si>
    <t>28.89555037</t>
  </si>
  <si>
    <t>ARNAVUTKÖY-BOĞAZKÖY KÜLTÜR VE SPOR TESİSİ</t>
  </si>
  <si>
    <t>41.18634916 , 28.76458347</t>
  </si>
  <si>
    <t>41.18634916</t>
  </si>
  <si>
    <t>28.76458347</t>
  </si>
  <si>
    <t>İBB SULTANGAZİ AMBAR BİNASI VE ÇEVRESİ</t>
  </si>
  <si>
    <t>41.12469166 , 28.84856343</t>
  </si>
  <si>
    <t>41.12469166</t>
  </si>
  <si>
    <t>28.84856343</t>
  </si>
  <si>
    <t>YUVAMIZ İSTANBUL AVCILAR KREŞ</t>
  </si>
  <si>
    <t>41.03261866610701 , 28.707221412866133</t>
  </si>
  <si>
    <t>41.03261866610701</t>
  </si>
  <si>
    <t>28.707221412866133</t>
  </si>
  <si>
    <t>AVCILAR MURAT KÖLÜK HASTANESİ</t>
  </si>
  <si>
    <t>40.98413372921986 , 28.731301516046646</t>
  </si>
  <si>
    <t>40.98413372921986</t>
  </si>
  <si>
    <t>28.731301516046646</t>
  </si>
  <si>
    <t>AVCILAR SOSYAL TESİSLER</t>
  </si>
  <si>
    <t>40.97639292906827 , 28.743777651769264</t>
  </si>
  <si>
    <t>40.97639292906827</t>
  </si>
  <si>
    <t>28.743777651769264</t>
  </si>
  <si>
    <t>İ.Ü AVCILAR SPOR KOMPLEKSİ</t>
  </si>
  <si>
    <t>40.99626911707103 , 28.721240841968026</t>
  </si>
  <si>
    <t>40.99626911707103</t>
  </si>
  <si>
    <t>28.721240841968026</t>
  </si>
  <si>
    <t>GÜRPINAR BALIK HALİ</t>
  </si>
  <si>
    <t>40.967611 , 28.600417</t>
  </si>
  <si>
    <t>40.967611</t>
  </si>
  <si>
    <t>28.600417</t>
  </si>
  <si>
    <t>YUVAMIZ İSTANBUL BEYLİKDÜZÜ KREŞ</t>
  </si>
  <si>
    <t>40.977202070282296 , 28.646347431261056</t>
  </si>
  <si>
    <t>40.977202070282296</t>
  </si>
  <si>
    <t>28.646347431261056</t>
  </si>
  <si>
    <t>BEYLİKDÜZÜ CEMEVİ</t>
  </si>
  <si>
    <t>40.98073009681171 , 28.64542910897632</t>
  </si>
  <si>
    <t>40.98073009681171</t>
  </si>
  <si>
    <t>28.64542910897632</t>
  </si>
  <si>
    <t>GAZANFER BİLGE SPOR SALONU</t>
  </si>
  <si>
    <t>41.026852023116106 , 28.59123698275573</t>
  </si>
  <si>
    <t>41.026852023116106</t>
  </si>
  <si>
    <t>28.59123698275573</t>
  </si>
  <si>
    <t>YUVAMIZ İSTANBUL ESENYURT KREŞ</t>
  </si>
  <si>
    <t>41.06751198453431 , 28.6352062245145</t>
  </si>
  <si>
    <t>41.06751198453431</t>
  </si>
  <si>
    <t>28.6352062245145</t>
  </si>
  <si>
    <t>TEPECİK ÇOCUK ETKİNLİK MERKEZİ</t>
  </si>
  <si>
    <t>41.03221910 , 28.55193257</t>
  </si>
  <si>
    <t>41.03221910</t>
  </si>
  <si>
    <t>28.55193257</t>
  </si>
  <si>
    <t>ESENYURT RMS -4 İSTASYON BAHÇESİ</t>
  </si>
  <si>
    <t>41.05204080 , 28.65482533</t>
  </si>
  <si>
    <t>41.05204080</t>
  </si>
  <si>
    <t>28.65482533</t>
  </si>
  <si>
    <t>ESENKENT DOĞA ENERJİ RMS İSTASYONU BAHÇESİ</t>
  </si>
  <si>
    <t>41.06489293 , 28.66640443</t>
  </si>
  <si>
    <t>41.06489293</t>
  </si>
  <si>
    <t>28.66640443</t>
  </si>
  <si>
    <t>AMBARLI RMS ve AMBARLI EUAŞ RMS İSTASYON BAHÇESİ</t>
  </si>
  <si>
    <t>40.98590083 , 28.68318218</t>
  </si>
  <si>
    <t>40.98590083</t>
  </si>
  <si>
    <t>28.68318218</t>
  </si>
  <si>
    <t>İSTANBUL BÖLGE İDARE MAHKEMESİ BAHÇESİ</t>
  </si>
  <si>
    <t>41.06216318 , 28.82882237</t>
  </si>
  <si>
    <t>41.06216318</t>
  </si>
  <si>
    <t>28.82882237</t>
  </si>
  <si>
    <t>YENİBOSNA ÇEVRE KORUMA MÜDÜRLÜĞÜ BAHÇESİ</t>
  </si>
  <si>
    <t>40.99777962 , 28.82639766</t>
  </si>
  <si>
    <t>40.99777962</t>
  </si>
  <si>
    <t>28.82639766</t>
  </si>
  <si>
    <t>DR.ENVER ÖREN KÜLTÜR MERKEZİ BAHÇESİ</t>
  </si>
  <si>
    <t>41.01319835 , 28.81908899</t>
  </si>
  <si>
    <t>41.01319835</t>
  </si>
  <si>
    <t>28.81908899</t>
  </si>
  <si>
    <t>İBB HALKALI KAPALI YÜZME HAVUZU BAHÇESİ</t>
  </si>
  <si>
    <t>41.04494644 , 28.79888356</t>
  </si>
  <si>
    <t>41.04494644</t>
  </si>
  <si>
    <t>28.79888356</t>
  </si>
  <si>
    <t>YUVAMIZ İSTANBUL KÜÇÜKÇEKMECE SÖĞÜTLÜÇEŞME MAHALLESİ ÇOCUK ETKİNLİK MERKEZİ BAHÇESİ</t>
  </si>
  <si>
    <t>41.02292543 , 28.78341258</t>
  </si>
  <si>
    <t>41.02292543</t>
  </si>
  <si>
    <t>28.78341258</t>
  </si>
  <si>
    <t>YUVAMIZ İSTANBUL BAHÇELİEVLER ZAFER MAHALLESİ ÇOCUK ETKİNLİK MERKEZİ BAHÇESİ</t>
  </si>
  <si>
    <t>41.00389434 , 28.83471469</t>
  </si>
  <si>
    <t>41.00389434</t>
  </si>
  <si>
    <t>28.83471469</t>
  </si>
  <si>
    <t>YUVAMIZ İSTANBUL BAHÇELİEVLER KOCASİNAN MAHALLESİ ÇOCUK ETKİNLİK MERKEZİ BAHÇESİ</t>
  </si>
  <si>
    <t>41.00763012 , 28.84378134</t>
  </si>
  <si>
    <t>41.00763012</t>
  </si>
  <si>
    <t>28.84378134</t>
  </si>
  <si>
    <t>YUVAMIZ İSTANBUL KÜÇÜKÇEKMECE CUMHURİYET MAHALLESİ ÇOCUK ETKİNLİK MERKEZİ BAHÇESİ</t>
  </si>
  <si>
    <t>40.99643957 , 28.77268658</t>
  </si>
  <si>
    <t>40.99643957</t>
  </si>
  <si>
    <t>28.77268658</t>
  </si>
  <si>
    <t>YUVAMIZ İSTANBUL KÜÇÜKÇEKMECE HALKALI MERKEZ MAHALLESİ ÇOCUK ETKİNLİK MERKEZİ BAHÇESİ</t>
  </si>
  <si>
    <t>41.02905458 , 28.79380882</t>
  </si>
  <si>
    <t>41.02905458</t>
  </si>
  <si>
    <t>28.79380882</t>
  </si>
  <si>
    <t>BAHÇELİEVLER KOCASİNAN İTFAİYE EĞİTİM MERKEZİ BAHÇESİ</t>
  </si>
  <si>
    <t>41.01415868 , 28.83710504</t>
  </si>
  <si>
    <t>41.01415868</t>
  </si>
  <si>
    <t>28.83710504</t>
  </si>
  <si>
    <t>MAHMUTBEY İTFAİYE İSTASYONU BAHÇESİ</t>
  </si>
  <si>
    <t>41.05409951 , 28.82991049</t>
  </si>
  <si>
    <t>41.05409951</t>
  </si>
  <si>
    <t>28.82991049</t>
  </si>
  <si>
    <t>SELİMPAŞA KREŞ</t>
  </si>
  <si>
    <t>41.05322366 , 28.38421404</t>
  </si>
  <si>
    <t>41.05322366</t>
  </si>
  <si>
    <t>28.38421404</t>
  </si>
  <si>
    <t>YUVAMIZ İSTANBUL SİLİVRİ ALİBEY KREŞİ</t>
  </si>
  <si>
    <t>41.09220077 , 28.25760305</t>
  </si>
  <si>
    <t>28.25760305</t>
  </si>
  <si>
    <t>KUMBURGAZ İTFAİYE İSTASYONU BAHÇESİ</t>
  </si>
  <si>
    <t>41.03977255 , 28.46785519</t>
  </si>
  <si>
    <t>41.03977255</t>
  </si>
  <si>
    <t>28.46785519</t>
  </si>
  <si>
    <t>ÇATALCA KALEİÇİ ÇOCUK ETKİNLİK MERKEZİ</t>
  </si>
  <si>
    <t>41.14947997 , 28.46169233</t>
  </si>
  <si>
    <t>41.14947997</t>
  </si>
  <si>
    <t>28.46169233</t>
  </si>
  <si>
    <t>SİLİVRİ  RMS İSTASYON BAHÇESİ</t>
  </si>
  <si>
    <t>41.08624934 , 28.18997651</t>
  </si>
  <si>
    <t>41.08624934</t>
  </si>
  <si>
    <t>28.18997651</t>
  </si>
  <si>
    <t>ÇATALCA  RMS İSTASYON BAHÇESİ</t>
  </si>
  <si>
    <t>41.12275401 , 28.49676490</t>
  </si>
  <si>
    <t>41.12275401</t>
  </si>
  <si>
    <t>28.49676490</t>
  </si>
  <si>
    <t>HADIMKÖY  RMS İSTASYON BAHÇESİ</t>
  </si>
  <si>
    <t>41.13816872 , 28.59006822</t>
  </si>
  <si>
    <t>41.13816872</t>
  </si>
  <si>
    <t>28.59006822</t>
  </si>
  <si>
    <t>İBB MÜJDAT GÜRSU SPOR TESİSİ BAHÇESİ</t>
  </si>
  <si>
    <t>41.08780598 , 28.25931430</t>
  </si>
  <si>
    <t>41.08780598</t>
  </si>
  <si>
    <t>28.25931430</t>
  </si>
  <si>
    <t>KEMERBURGAZ SAHİPSİZ HAYVAN GEÇİCİ BAKIMEVİ BAHÇESİ</t>
  </si>
  <si>
    <t>41.13765786294989 , 28.938937453639532</t>
  </si>
  <si>
    <t>41.13765786294989</t>
  </si>
  <si>
    <t>28.938937453639532</t>
  </si>
  <si>
    <t>AKBABA SPOR ALANI</t>
  </si>
  <si>
    <t>41.14972738 , 29.11439180</t>
  </si>
  <si>
    <t>41.14972738</t>
  </si>
  <si>
    <t>29.11439180</t>
  </si>
  <si>
    <t>BEYKOZ DEVLET HASTANESİ BAHÇESİ</t>
  </si>
  <si>
    <t>41.11774699 , 29.09755826</t>
  </si>
  <si>
    <t>41.11774699</t>
  </si>
  <si>
    <t>29.09755826</t>
  </si>
  <si>
    <t>BEYKOZ İLÇE EMNİYET MÜDÜRLÜĞÜ BAHÇESİ</t>
  </si>
  <si>
    <t>41.09354300 , 29.10194099</t>
  </si>
  <si>
    <t>41.09354300</t>
  </si>
  <si>
    <t>29.10194099</t>
  </si>
  <si>
    <t>İ.B.B. BEYKOZ RECEP ŞAHİN KÖKTÜRK
SPOR KOMPLEKSİ BAHÇESİ (BEYKOZ SPOR KOMPLEKSİ KOMPLEKSİ)</t>
  </si>
  <si>
    <t>41.12503917 , 29.10042822</t>
  </si>
  <si>
    <t>41.12503917</t>
  </si>
  <si>
    <t>29.10042822</t>
  </si>
  <si>
    <t>MARMARA ÜNİVERSİTESİ BAHÇESİ</t>
  </si>
  <si>
    <t>41.08075834 , 29.07102585</t>
  </si>
  <si>
    <t>29.07102585</t>
  </si>
  <si>
    <t>İETT DURAKLARI VE PAZAR YERİ</t>
  </si>
  <si>
    <t>40.87438100754227 , 29.24421608448029</t>
  </si>
  <si>
    <t>40.87438100754227</t>
  </si>
  <si>
    <t>29.24421608448029</t>
  </si>
  <si>
    <t>KURTKÖY SPOR TESİSİ BAHÇESİ</t>
  </si>
  <si>
    <t>40.933977475647396 , 29.326431155204773</t>
  </si>
  <si>
    <t>40.933977475647396</t>
  </si>
  <si>
    <t>29.326431155204773</t>
  </si>
  <si>
    <t>PENDİK ÇAMLIK SPOR TESİSİ BAHÇESİ</t>
  </si>
  <si>
    <t>40.92868452833122 , 29.28049564361572</t>
  </si>
  <si>
    <t>40.92868452833122</t>
  </si>
  <si>
    <t>29.28049564361572</t>
  </si>
  <si>
    <t>VELİBABA MAHALLESİ YUVAMIZ İSTANBUL KREŞ ALANI BAHÇESİ</t>
  </si>
  <si>
    <t>40.891796399957286 , 29.260725080966946</t>
  </si>
  <si>
    <t>40.891796399957286</t>
  </si>
  <si>
    <t>29.260725080966946</t>
  </si>
  <si>
    <t>İDRİS GÜLLÜCE KÜLTÜR MERKEZİ</t>
  </si>
  <si>
    <t>40.84990898  , 29.30270433</t>
  </si>
  <si>
    <t xml:space="preserve">40.84990898 </t>
  </si>
  <si>
    <t>29.30270433</t>
  </si>
  <si>
    <t>İBB TUZLA ENGELLİLER MERKEZİ BAHÇESİ</t>
  </si>
  <si>
    <t>40.82061343 , 29.31194186</t>
  </si>
  <si>
    <t>40.82061343</t>
  </si>
  <si>
    <t>29.31194186</t>
  </si>
  <si>
    <t>AYDINLI KATI ATIK AKTARMA İSTASYONU BAHÇESİ</t>
  </si>
  <si>
    <t>40.860471  , 29.347555</t>
  </si>
  <si>
    <t xml:space="preserve">40.860471 </t>
  </si>
  <si>
    <t>29.347555</t>
  </si>
  <si>
    <t>İBB KAFKALE SPOR KOMPLEKSİ SAHASI</t>
  </si>
  <si>
    <t>40.833278099480225 , 29.29919600486755</t>
  </si>
  <si>
    <t>40.833278099480225</t>
  </si>
  <si>
    <t>29.29919600486755</t>
  </si>
  <si>
    <t>İSMEM ALKOL VE MADDE BAĞIMLI GENÇLER REHABİLİTASYON MERKEZİ BAHÇESİ</t>
  </si>
  <si>
    <t>40.86557423 , 29.32059467</t>
  </si>
  <si>
    <t>40.86557423</t>
  </si>
  <si>
    <t>29.32059467</t>
  </si>
  <si>
    <t>TEPEÖREN HAYVAN BARINAĞI BAHÇESİ</t>
  </si>
  <si>
    <t>40.966378 , 29.40096989</t>
  </si>
  <si>
    <t>40.966378</t>
  </si>
  <si>
    <t>29.40096989</t>
  </si>
  <si>
    <t>ANADOLU ADALET SARAYI BAHÇESİ</t>
  </si>
  <si>
    <t>40.91353690 , 29.17780995</t>
  </si>
  <si>
    <t>40.91353690</t>
  </si>
  <si>
    <t>29.17780995</t>
  </si>
  <si>
    <t>HASAN DOĞAN SPOR KOMPLEKSİ BAHÇESİ</t>
  </si>
  <si>
    <t>40.89254661 , 29.18942928</t>
  </si>
  <si>
    <t>40.89254661</t>
  </si>
  <si>
    <t>29.18942928</t>
  </si>
  <si>
    <t>İBB KARTAL EK HİZMET BİNASI BAHÇESİ</t>
  </si>
  <si>
    <t>40.91349231 , 29.18525577</t>
  </si>
  <si>
    <t>40.91349231</t>
  </si>
  <si>
    <t>29.18525577</t>
  </si>
  <si>
    <t>İBB SANATÇI YAŞAM EVİ BAHÇESİ</t>
  </si>
  <si>
    <t>40.90561108 , 29.24115837</t>
  </si>
  <si>
    <t>40.90561108</t>
  </si>
  <si>
    <t>29.24115837</t>
  </si>
  <si>
    <t>İBB KARTAL LOJMANLARI BAHÇESİ</t>
  </si>
  <si>
    <t>40.91504087 , 29.19122636</t>
  </si>
  <si>
    <t>40.91504087</t>
  </si>
  <si>
    <t>29.19122636</t>
  </si>
  <si>
    <t>İSTANBUL BÖLGE ADLİYE MAHKEMESİ BAHÇESİ</t>
  </si>
  <si>
    <t>40.90990857 , 29.15821373</t>
  </si>
  <si>
    <t>40.90990857</t>
  </si>
  <si>
    <t>29.15821373</t>
  </si>
  <si>
    <t>KARTAL CEMEVİ BAHÇESİ</t>
  </si>
  <si>
    <t>40.90157686 , 29.18894112</t>
  </si>
  <si>
    <t>40.90157686</t>
  </si>
  <si>
    <t>29.18894112</t>
  </si>
  <si>
    <t>İBB KARTAL LOJİSTİK DESTEK HİZMETLERİ BAHÇESİ</t>
  </si>
  <si>
    <t>40.90804366 , 29.19038683</t>
  </si>
  <si>
    <t>40.90804366</t>
  </si>
  <si>
    <t>29.19038683</t>
  </si>
  <si>
    <t>KARLIKTEPE MAHALLESİ ÇOCUK ETKİNLİK MERKEZİ BAHÇESİ</t>
  </si>
  <si>
    <t>40.89917243 , 29.19251919</t>
  </si>
  <si>
    <t>40.89917243</t>
  </si>
  <si>
    <t>29.19251919</t>
  </si>
  <si>
    <t>İBB KARTAL HUZUREVİ BAHÇESİ</t>
  </si>
  <si>
    <t>40.90674629 , 29.24075603</t>
  </si>
  <si>
    <t>40.90674629</t>
  </si>
  <si>
    <t>29.24075603</t>
  </si>
  <si>
    <t>HÜRRİYET MAHALLESİ ÇOCUK ETKİNLİK MERKEZİ BAHÇESİ</t>
  </si>
  <si>
    <t>40.90647364 , 29.24522057</t>
  </si>
  <si>
    <t>40.90647364</t>
  </si>
  <si>
    <t>29.24522057</t>
  </si>
  <si>
    <t>YUNUS MAHALLESİ ÇOCUK ETKİNLİK MERKEZİ BAHÇESİ</t>
  </si>
  <si>
    <t>40.89521891 , 29.20985699</t>
  </si>
  <si>
    <t>40.89521891</t>
  </si>
  <si>
    <t>29.20985699</t>
  </si>
  <si>
    <t>FENERBAHÇE ORDUEVİ BAHÇESİ</t>
  </si>
  <si>
    <t>40.96941632 , 29.04449344</t>
  </si>
  <si>
    <t>40.96941632</t>
  </si>
  <si>
    <t>29.04449344</t>
  </si>
  <si>
    <t>SELİMİYE KIŞLASI BAHÇESİ</t>
  </si>
  <si>
    <t>41.01103707116475 , 29.01434579318945</t>
  </si>
  <si>
    <t>41.01103707116475</t>
  </si>
  <si>
    <t>29.01434579318945</t>
  </si>
  <si>
    <t>BARBAROS HAYRETTİNPAŞA İ.Ö. OKULU  BAHÇESİ</t>
  </si>
  <si>
    <t>40.94962688 , 29.16109979</t>
  </si>
  <si>
    <t>40.94962688</t>
  </si>
  <si>
    <t>29.16109979</t>
  </si>
  <si>
    <t>KADIKÖY ANADOLU İMAM HATİP LİSESİ BAHÇESİ</t>
  </si>
  <si>
    <t>40.998790 , 29.053914</t>
  </si>
  <si>
    <t>40.998790</t>
  </si>
  <si>
    <t>29.053914</t>
  </si>
  <si>
    <t>BARBAROS HAYRETTİN PAŞA OKULU YANI ALANLARI</t>
  </si>
  <si>
    <t>40.95020221 , 29.16227996</t>
  </si>
  <si>
    <t>40.95020221</t>
  </si>
  <si>
    <t>29.16227996</t>
  </si>
  <si>
    <t>MÜZE HASANPAŞA GAZHANE</t>
  </si>
  <si>
    <t>40.995546 , 29.043128</t>
  </si>
  <si>
    <t>40.995546</t>
  </si>
  <si>
    <t>29.043128</t>
  </si>
  <si>
    <t>SANCAKTEPE EYÜP SULTAN SPOR KOMPLEKSİ BAHÇESİ</t>
  </si>
  <si>
    <t>40.97887953 , 29.23185292</t>
  </si>
  <si>
    <t>40.97887953</t>
  </si>
  <si>
    <t>29.23185292</t>
  </si>
  <si>
    <t>SANCAKTEPE İŞİTME ENGELLİLER REHABİLİTASYON MERKEZİ BAHÇESİ</t>
  </si>
  <si>
    <t>41.00163523 , 29.23164535</t>
  </si>
  <si>
    <t>41.00163523</t>
  </si>
  <si>
    <t>29.23164535</t>
  </si>
  <si>
    <t>SANCAKTEPE TRAFİK EĞİTİM MERKEZİ BAHÇESİ</t>
  </si>
  <si>
    <t>40.99584782 , 29.23779124</t>
  </si>
  <si>
    <t>40.99584782</t>
  </si>
  <si>
    <t>29.23779124</t>
  </si>
  <si>
    <t>ŞİLE ENGELLİLER KAMPI BAHÇESİ</t>
  </si>
  <si>
    <t>41.18744814 , 29.46981985</t>
  </si>
  <si>
    <t>41.18744814</t>
  </si>
  <si>
    <t>29.46981985</t>
  </si>
  <si>
    <t>ŞİLE SPOR KOMPLEKSİ BAHÇESİ</t>
  </si>
  <si>
    <t>41.15503434 , 29.58853681</t>
  </si>
  <si>
    <t>41.15503434</t>
  </si>
  <si>
    <t>29.58853681</t>
  </si>
  <si>
    <t>YENİDOĞAN YÜZME HAVUZU</t>
  </si>
  <si>
    <t>41.01567974 , 29.24509166</t>
  </si>
  <si>
    <t>41.01567974</t>
  </si>
  <si>
    <t>29.24509166</t>
  </si>
  <si>
    <t>YUVAM İSTANBUL KREŞİ BAHÇESİ</t>
  </si>
  <si>
    <t>İBB ŞİLE KÜLTÜR MERKEZİ BAHÇESİ</t>
  </si>
  <si>
    <t>41.17212891 , 29.61533725</t>
  </si>
  <si>
    <t>41.17212891</t>
  </si>
  <si>
    <t>29.61533725</t>
  </si>
  <si>
    <t>İBB ÇEKMEKÖY SPOR KOMPLEKSİ BAHÇESİ</t>
  </si>
  <si>
    <t>41.02345561 , 29.18530941</t>
  </si>
  <si>
    <t>41.02345561</t>
  </si>
  <si>
    <t>29.18530941</t>
  </si>
  <si>
    <t>SAMANDIRA YUVAM İSTANBUL KREŞİ</t>
  </si>
  <si>
    <t>40.98007930 , 29.22490418</t>
  </si>
  <si>
    <t>40.98007930</t>
  </si>
  <si>
    <t>29.22490418</t>
  </si>
  <si>
    <t>YUVAMIZ İSTANBUL SULTANBEYLİ KREŞİ  BAHÇESİ</t>
  </si>
  <si>
    <t>40.99099767 , 29.25583541</t>
  </si>
  <si>
    <t>40.99099767</t>
  </si>
  <si>
    <t>29.25583541</t>
  </si>
  <si>
    <t>NECMETTİN ERBAKAN KÜLTÜR MERKEZİ BAHÇESİ</t>
  </si>
  <si>
    <t>40.97098383 , 29.25886631</t>
  </si>
  <si>
    <t>40.97098383</t>
  </si>
  <si>
    <t>29.25886631</t>
  </si>
  <si>
    <t>100. YIL SPOR TESİSİ BAHÇESİ</t>
  </si>
  <si>
    <t>40.98875846 , 29.25511658</t>
  </si>
  <si>
    <t>40.98875846</t>
  </si>
  <si>
    <t>29.25511658</t>
  </si>
  <si>
    <t>HALDUN ALAGAŞ SPOR KOMPLEKSİ BAHÇESİ</t>
  </si>
  <si>
    <t>41.02554794 , 29.10499334</t>
  </si>
  <si>
    <t>41.02554794</t>
  </si>
  <si>
    <t>29.10499334</t>
  </si>
  <si>
    <t>HEKİMBAŞI ATIK AKTARMA İSTASYONU BAHÇESİ</t>
  </si>
  <si>
    <t>41.05878168 , 29.11319017</t>
  </si>
  <si>
    <t>41.05878168</t>
  </si>
  <si>
    <t>29.11319017</t>
  </si>
  <si>
    <t>İBB ÜMRANİYE YÜZME HAVUZU BAHÇESİ</t>
  </si>
  <si>
    <t>41.02127416 , 29.12460566</t>
  </si>
  <si>
    <t>41.02127416</t>
  </si>
  <si>
    <t>29.12460566</t>
  </si>
  <si>
    <t>İZCİ KAMPI BAHÇESİ</t>
  </si>
  <si>
    <t>41.07368973 , 29.11705256</t>
  </si>
  <si>
    <t>41.07368973</t>
  </si>
  <si>
    <t>29.11705256</t>
  </si>
  <si>
    <t>K.BAKKALKÖY ATIK AKTARMA İSTASYONU BAHÇESİ</t>
  </si>
  <si>
    <t>40.98495204 , 29.13012028</t>
  </si>
  <si>
    <t>40.98495204</t>
  </si>
  <si>
    <t>29.13012028</t>
  </si>
  <si>
    <t>KAYIŞDAĞI DARULACEZE BAHÇESİ</t>
  </si>
  <si>
    <t>40.97929869 , 29.14859533</t>
  </si>
  <si>
    <t>40.97929869</t>
  </si>
  <si>
    <t>29.14859533</t>
  </si>
  <si>
    <t>MEHMET USLU CAMİ BAHÇESİ</t>
  </si>
  <si>
    <t>40.99119608 , 29.15133119</t>
  </si>
  <si>
    <t>40.99119608</t>
  </si>
  <si>
    <t>29.15133119</t>
  </si>
  <si>
    <t>ŞEHİT MUHAMMET FATİH SAFİTÜRK KÜLTÜR MERKEZİ BAHÇESİ</t>
  </si>
  <si>
    <t>41.01703856 , 29.10584360</t>
  </si>
  <si>
    <t>41.01703856</t>
  </si>
  <si>
    <t>29.10584360</t>
  </si>
  <si>
    <t>ÜMRANİYE  MADENLER ÇOCUK ETKİNLİK MERKEZİ</t>
  </si>
  <si>
    <t>41.01170774 , 29.19087365</t>
  </si>
  <si>
    <t>41.01170774</t>
  </si>
  <si>
    <t>29.19087365</t>
  </si>
  <si>
    <t>ATAŞEHİR ESATPAŞA ÇOCUK ETKİNLİK MERKEZİ</t>
  </si>
  <si>
    <t>41.00508916 , 29.08605427</t>
  </si>
  <si>
    <t>41.00508916</t>
  </si>
  <si>
    <t>29.08605427</t>
  </si>
  <si>
    <t>MARMARA ÜNİVERSİTESİ İLAHİYAT FAKÜLTESİ BAHÇESİ</t>
  </si>
  <si>
    <t>41.02083245557207 , 29.037905911348115</t>
  </si>
  <si>
    <t>41.02083245557207</t>
  </si>
  <si>
    <t>29.037905911348115</t>
  </si>
  <si>
    <t>MİMAR SİNAN CAMİİ İÇ AVLUSU VE BAHÇESİ</t>
  </si>
  <si>
    <t>40.995710129874645 , 29.111757537461596</t>
  </si>
  <si>
    <t>40.995710129874645</t>
  </si>
  <si>
    <t>29.111757537461596</t>
  </si>
  <si>
    <t>SOSYAL HİZMETLER MERKEZİ BAHÇESİ</t>
  </si>
  <si>
    <t>41.00926320118918 , 29.021116385640134</t>
  </si>
  <si>
    <t>41.00926320118918</t>
  </si>
  <si>
    <t>29.021116385640134</t>
  </si>
  <si>
    <t>TSK ÇAMLICA ÖZEL BAKIM EVİ BAHÇESİ</t>
  </si>
  <si>
    <t>41.01074530569294 , 29.05902594126127</t>
  </si>
  <si>
    <t>41.01074530569294</t>
  </si>
  <si>
    <t>29.05902594126127</t>
  </si>
  <si>
    <t>VAHDETTİN KORUSU</t>
  </si>
  <si>
    <t>41.05466984 , 29.05780256</t>
  </si>
  <si>
    <t>41.05466984</t>
  </si>
  <si>
    <t>29.05780256</t>
  </si>
  <si>
    <t>VALİDE-İ CEDİD CAMİİ BAHÇESİ</t>
  </si>
  <si>
    <t>41.02511086 , 29.01480943</t>
  </si>
  <si>
    <t>41.02511086</t>
  </si>
  <si>
    <t>29.01480943</t>
  </si>
  <si>
    <t>ÇAMLICA CAMİİ BAHÇESİ</t>
  </si>
  <si>
    <t>41.034348097850106 , 29.071406204965857</t>
  </si>
  <si>
    <t>41.034348097850106</t>
  </si>
  <si>
    <t>29.071406204965857</t>
  </si>
  <si>
    <t>MEYDAN</t>
  </si>
  <si>
    <t>BAKIRKÖY CUMHURİYET ( ÖZGÜRLÜK ) MEYDANI</t>
  </si>
  <si>
    <t>40.981070 , 28.873702</t>
  </si>
  <si>
    <t>40.981070</t>
  </si>
  <si>
    <t>28.873702</t>
  </si>
  <si>
    <t>BEYAZIT MEYDANI</t>
  </si>
  <si>
    <t>41.01031324 , 28.96388233</t>
  </si>
  <si>
    <t>41.01031324</t>
  </si>
  <si>
    <t>28.96388233</t>
  </si>
  <si>
    <t>SULTAN AHMET  MEYDANI, CAMİ BAHÇESİ VE ÇEVRESİ</t>
  </si>
  <si>
    <t>41.00732579 , 28.97808194</t>
  </si>
  <si>
    <t>41.00732579</t>
  </si>
  <si>
    <t>28.97808194</t>
  </si>
  <si>
    <t>TAKSİM MEYDAN-ANIT</t>
  </si>
  <si>
    <t>41.03691602 , 28.98510665</t>
  </si>
  <si>
    <t>41.03691602</t>
  </si>
  <si>
    <t>28.98510665</t>
  </si>
  <si>
    <t>ŞİŞHANE MEYDANI</t>
  </si>
  <si>
    <t>41.02838888 , 28.96941304</t>
  </si>
  <si>
    <t>41.02838888</t>
  </si>
  <si>
    <t>28.96941304</t>
  </si>
  <si>
    <t>SALI PAZARI-KARAKÖY MEYDANI</t>
  </si>
  <si>
    <t>41.02223134 , 28.97722095</t>
  </si>
  <si>
    <t>41.02223134</t>
  </si>
  <si>
    <t>28.97722095</t>
  </si>
  <si>
    <t>MECİDİYEKÖY MEYDANI</t>
  </si>
  <si>
    <t>41.06614917 , 28.99514347</t>
  </si>
  <si>
    <t>41.06614917</t>
  </si>
  <si>
    <t>28.99514347</t>
  </si>
  <si>
    <t>YEŞİLVADİ CADDESİ SAAT KULESİ VE ÇEVRESİ</t>
  </si>
  <si>
    <t>41.10384264 , 28.80477836</t>
  </si>
  <si>
    <t>41.10384264</t>
  </si>
  <si>
    <t>28.80477836</t>
  </si>
  <si>
    <t>BAĞCILAR MEYDANI</t>
  </si>
  <si>
    <t>41.03472871 , 28.85602658</t>
  </si>
  <si>
    <t>41.03472871</t>
  </si>
  <si>
    <t>28.85602658</t>
  </si>
  <si>
    <t>KÜÇÜKÇEKMECE CENNET MEYDAN PARKI</t>
  </si>
  <si>
    <t>40.99039030 , 28.78326237</t>
  </si>
  <si>
    <t>40.99039030</t>
  </si>
  <si>
    <t>28.78326237</t>
  </si>
  <si>
    <t>SEYMEN MAHALLESİ MEYDANI</t>
  </si>
  <si>
    <t>41.15631829 , 28.17042053</t>
  </si>
  <si>
    <t>41.15631829</t>
  </si>
  <si>
    <t>28.17042053</t>
  </si>
  <si>
    <t>PİERRA LOTİ MEYDANI (TELEFERİK ALANI)</t>
  </si>
  <si>
    <t>41.05049504 , 28.93479109</t>
  </si>
  <si>
    <t>41.05049504</t>
  </si>
  <si>
    <t>28.93479109</t>
  </si>
  <si>
    <t>KADIKÖY MEYDANI</t>
  </si>
  <si>
    <t>40.990298 , 29.020912</t>
  </si>
  <si>
    <t>40.990298</t>
  </si>
  <si>
    <t>29.020912</t>
  </si>
  <si>
    <t>AĞVA MEYDAN</t>
  </si>
  <si>
    <t>41.13897079 , 29.85440184</t>
  </si>
  <si>
    <t>41.13897079</t>
  </si>
  <si>
    <t>29.85440184</t>
  </si>
  <si>
    <t>TERMİNAL MEYDANI</t>
  </si>
  <si>
    <t>41.16664622 , 29.61103101</t>
  </si>
  <si>
    <t>41.16664622</t>
  </si>
  <si>
    <t>29.61103101</t>
  </si>
  <si>
    <t>MADENLER MEYDANI</t>
  </si>
  <si>
    <t>41.01418701 , 29.18966264</t>
  </si>
  <si>
    <t>41.01418701</t>
  </si>
  <si>
    <t>29.18966264</t>
  </si>
  <si>
    <t>İÇERENKÖY MEYDANLARI</t>
  </si>
  <si>
    <t>KARTAL NEYZEN TEVFİK MEYDANI</t>
  </si>
  <si>
    <t>40.88977586 , 29.18976724</t>
  </si>
  <si>
    <t>40.88977586</t>
  </si>
  <si>
    <t>29.18976724</t>
  </si>
  <si>
    <t>BÜYÜKADA ATATÜRK MEYDANI</t>
  </si>
  <si>
    <t>ADALAR</t>
  </si>
  <si>
    <t>40.87384024 , 29.12648788</t>
  </si>
  <si>
    <t>40.87384024</t>
  </si>
  <si>
    <t>29.12648788</t>
  </si>
  <si>
    <t>MİMAR SİNAN MEYDANI</t>
  </si>
  <si>
    <t>41.02350822 , 29.01684523</t>
  </si>
  <si>
    <t>41.02350822</t>
  </si>
  <si>
    <t>29.01684523</t>
  </si>
  <si>
    <t>AĞAÇLANDIRMA SAHASI</t>
  </si>
  <si>
    <t>BEYKOZ KORU YANI ATATÜRK ÇAMLIĞI</t>
  </si>
  <si>
    <t>41.12944157, 29.09546614</t>
  </si>
  <si>
    <t>41.1294415</t>
  </si>
  <si>
    <t>29.09546614</t>
  </si>
  <si>
    <t>KÖY PARKLARI</t>
  </si>
  <si>
    <t>ÇATALCA HİSARBEYLİ MAHALLE PARKI</t>
  </si>
  <si>
    <t>41.36942566 , 28.47638547</t>
  </si>
  <si>
    <t>41.36942566</t>
  </si>
  <si>
    <t>28.47638547</t>
  </si>
  <si>
    <t>ÇATALCA KESTANELİK MAHALLE PARKI</t>
  </si>
  <si>
    <t>41.23042520 , 28.49578482</t>
  </si>
  <si>
    <t>41.23042520</t>
  </si>
  <si>
    <t>28.49578482</t>
  </si>
  <si>
    <t>SİLİVRİ KADIKÖY MAHALLE PARKI</t>
  </si>
  <si>
    <t>41.13397822 , 28.36561185</t>
  </si>
  <si>
    <t>41.13397822</t>
  </si>
  <si>
    <t>28.36561185</t>
  </si>
  <si>
    <t>SİLİVRİ FENER MAHALLE PARKI</t>
  </si>
  <si>
    <t>41.15253690 , 28.23437405</t>
  </si>
  <si>
    <t>41.15253690</t>
  </si>
  <si>
    <t>28.23437405</t>
  </si>
  <si>
    <t>ÇATALCA ÇANAKÇA MAHALLE PARKI</t>
  </si>
  <si>
    <t>41.24956599 , 28.49774927</t>
  </si>
  <si>
    <t>41.24956599</t>
  </si>
  <si>
    <t>28.49774927</t>
  </si>
  <si>
    <t>ÇATALCA KARACAKÖY MAHALLE PARKI</t>
  </si>
  <si>
    <t>41.40010711 , 28.38259935</t>
  </si>
  <si>
    <t>41.40010711</t>
  </si>
  <si>
    <t>28.38259935</t>
  </si>
  <si>
    <t>ÇATALCA ÇİFTLİKKÖY MAHALLE PARKI</t>
  </si>
  <si>
    <t>41.33705017 , 28.40881526</t>
  </si>
  <si>
    <t>41.33705017</t>
  </si>
  <si>
    <t>28.40881526</t>
  </si>
  <si>
    <t>SİLİVRİ BÜYÜKÇAVUŞLU MAHALLE PARKI</t>
  </si>
  <si>
    <t>41.23526064 , 28.05966139</t>
  </si>
  <si>
    <t>41.23526064</t>
  </si>
  <si>
    <t>28.05966139</t>
  </si>
  <si>
    <t>SİLİVRİ DEĞİRMENKÖY PARKI</t>
  </si>
  <si>
    <t>41.09661952 , 28.02555442</t>
  </si>
  <si>
    <t>41.09661952</t>
  </si>
  <si>
    <t>28.02555442</t>
  </si>
  <si>
    <t>SEYMEN MAHALLESİ PARKI</t>
  </si>
  <si>
    <t>41.15957765 , 28.16840217</t>
  </si>
  <si>
    <t>41.15957765</t>
  </si>
  <si>
    <t>28.16840217</t>
  </si>
  <si>
    <t>DEMİRCİKÖY KÖY PARKI</t>
  </si>
  <si>
    <t>41.23515675 , 29.05631727</t>
  </si>
  <si>
    <t>41.23515675</t>
  </si>
  <si>
    <t>29.05631727</t>
  </si>
  <si>
    <t>KISIRKAYA KÖY PARKI</t>
  </si>
  <si>
    <t>41.25048489 , 28.97615986</t>
  </si>
  <si>
    <t>41.25048489</t>
  </si>
  <si>
    <t>28.97615986</t>
  </si>
  <si>
    <t>KİLYOS KÖY PARKI</t>
  </si>
  <si>
    <t>41.24392732 , 29.03460681</t>
  </si>
  <si>
    <t>41.24392732</t>
  </si>
  <si>
    <t>29.03460681</t>
  </si>
  <si>
    <t>ODAYERİ KÖY PARKI</t>
  </si>
  <si>
    <t>41.23523644 , 28.85244191</t>
  </si>
  <si>
    <t>41.23523644</t>
  </si>
  <si>
    <t>28.85244191</t>
  </si>
  <si>
    <t>PİRİNÇCİ KÖY PARKI</t>
  </si>
  <si>
    <t>41.16355167 , 28.85163054</t>
  </si>
  <si>
    <t>41.16355167</t>
  </si>
  <si>
    <t>28.85163054</t>
  </si>
  <si>
    <t>RUMELİFENERİ KÖY PARKI</t>
  </si>
  <si>
    <t>41.23211398 , 29.10911322</t>
  </si>
  <si>
    <t>41.23211398</t>
  </si>
  <si>
    <t>29.10911322</t>
  </si>
  <si>
    <t>USKUMRUKÖY KÖY PARKI</t>
  </si>
  <si>
    <t>41.21838386 , 29.02343810</t>
  </si>
  <si>
    <t>41.21838386</t>
  </si>
  <si>
    <t>29.02343810</t>
  </si>
  <si>
    <t>ŞEHİT TEVFİK İNAN PARKI</t>
  </si>
  <si>
    <t>41.21935430 , 29.02324766</t>
  </si>
  <si>
    <t>41.21935430</t>
  </si>
  <si>
    <t>29.02324766</t>
  </si>
  <si>
    <t>AĞAÇDERE KÖYÜ</t>
  </si>
  <si>
    <t>41.03963059 , 29.70586066</t>
  </si>
  <si>
    <t>41.03963059</t>
  </si>
  <si>
    <t>29.70586066</t>
  </si>
  <si>
    <t>AHMETLİ KÖYÜ</t>
  </si>
  <si>
    <t>41.14684602 , 29.57252074</t>
  </si>
  <si>
    <t>41.14684602</t>
  </si>
  <si>
    <t>29.57252074</t>
  </si>
  <si>
    <t>AKÇAKESE KÖYÜ</t>
  </si>
  <si>
    <t>41.13998853 , 29.71820165</t>
  </si>
  <si>
    <t>41.13998853</t>
  </si>
  <si>
    <t>29.71820165</t>
  </si>
  <si>
    <t>ALACALI KÖYÜ</t>
  </si>
  <si>
    <t>41.18116766 , 29.45453498</t>
  </si>
  <si>
    <t>41.18116766</t>
  </si>
  <si>
    <t>29.45453498</t>
  </si>
  <si>
    <t>AVCI KORU KÖYÜ</t>
  </si>
  <si>
    <t>41.11967401 , 29.41275853</t>
  </si>
  <si>
    <t>41.11967401</t>
  </si>
  <si>
    <t>29.41275853</t>
  </si>
  <si>
    <t>BIÇKIDERE KÖYÜ</t>
  </si>
  <si>
    <t>41.06965904 , 29.47412956</t>
  </si>
  <si>
    <t>41.06965904</t>
  </si>
  <si>
    <t>29.47412956</t>
  </si>
  <si>
    <t>BOZAHLAT KÖYÜ</t>
  </si>
  <si>
    <t>41.11202926 , 29.82144792</t>
  </si>
  <si>
    <t>41.11202926</t>
  </si>
  <si>
    <t>29.82144792</t>
  </si>
  <si>
    <t>BOZGACA KÖYÜ</t>
  </si>
  <si>
    <t>41.14217468 , 29.77524553</t>
  </si>
  <si>
    <t>41.14217468</t>
  </si>
  <si>
    <t>29.77524553</t>
  </si>
  <si>
    <t>BUCAKLI  (DİK)</t>
  </si>
  <si>
    <t>41.12743560 , 29.86622174</t>
  </si>
  <si>
    <t>41.12743560</t>
  </si>
  <si>
    <t>29.86622174</t>
  </si>
  <si>
    <t>BUCAKLI  (BÜYÜK)</t>
  </si>
  <si>
    <t>41.11759095 , 29.88676210</t>
  </si>
  <si>
    <t>41.11759095</t>
  </si>
  <si>
    <t>29.88676210</t>
  </si>
  <si>
    <t>BUCAKLI (BÜYÜKAŞAĞI)</t>
  </si>
  <si>
    <t>41.11682556 , 29.87434839</t>
  </si>
  <si>
    <t>41.11682556</t>
  </si>
  <si>
    <t>29.87434839</t>
  </si>
  <si>
    <t>ÇATAKLI KÖYÜ</t>
  </si>
  <si>
    <t>41.07618014 , 29.79812075</t>
  </si>
  <si>
    <t>41.07618014</t>
  </si>
  <si>
    <t>29.79812075</t>
  </si>
  <si>
    <t>ÇAYIRBAŞI KÖYÜ</t>
  </si>
  <si>
    <t>41.14890324 , 29.64945097</t>
  </si>
  <si>
    <t>41.14890324</t>
  </si>
  <si>
    <t>29.64945097</t>
  </si>
  <si>
    <t>ÇELEBİ KÖYÜ</t>
  </si>
  <si>
    <t>41.09254532 , 29.90998169</t>
  </si>
  <si>
    <t>41.09254532</t>
  </si>
  <si>
    <t>29.90998169</t>
  </si>
  <si>
    <t>ÇENGİLLİ KÖYÜ</t>
  </si>
  <si>
    <t>41.00389244 , 29.67230399</t>
  </si>
  <si>
    <t>41.00389244</t>
  </si>
  <si>
    <t>29.67230399</t>
  </si>
  <si>
    <t>DARLIK KÖYÜ</t>
  </si>
  <si>
    <t>41.04270907 , 29.57599778</t>
  </si>
  <si>
    <t>41.04270907</t>
  </si>
  <si>
    <t>29.57599778</t>
  </si>
  <si>
    <t>DEĞİRMENÇAYIR KÖYÜ 1</t>
  </si>
  <si>
    <t>40.97530644 , 29.6613492</t>
  </si>
  <si>
    <t>40.97530644</t>
  </si>
  <si>
    <t>29.6613492</t>
  </si>
  <si>
    <t>DEĞİRMENÇAYIR KÖYÜ 2</t>
  </si>
  <si>
    <t>40.97960041 , 29.67716668</t>
  </si>
  <si>
    <t>40.97960041</t>
  </si>
  <si>
    <t>29.67716668</t>
  </si>
  <si>
    <t>DEMİRCİLİ KÖYÜ</t>
  </si>
  <si>
    <t>41.0361477 , 29.6495636</t>
  </si>
  <si>
    <t>41.0361477</t>
  </si>
  <si>
    <t>29.6495636</t>
  </si>
  <si>
    <t>DOĞANCALI KÖYÜ</t>
  </si>
  <si>
    <t>41.19166089 , 29.43691600</t>
  </si>
  <si>
    <t>41.19166089</t>
  </si>
  <si>
    <t>29.43691600</t>
  </si>
  <si>
    <t>EMBEYLER KÖYÜ</t>
  </si>
  <si>
    <t>41.07988492 , 29.80206728</t>
  </si>
  <si>
    <t>41.07988492</t>
  </si>
  <si>
    <t>29.80206728</t>
  </si>
  <si>
    <t>EVRENLİ KÖYÜ</t>
  </si>
  <si>
    <t>41.10215214 , 29.76162024</t>
  </si>
  <si>
    <t>41.10215214</t>
  </si>
  <si>
    <t>29.76162024</t>
  </si>
  <si>
    <t>GEREDELİ KÖYÜ</t>
  </si>
  <si>
    <t>41.09553811 , 29.86131459</t>
  </si>
  <si>
    <t>41.09553811</t>
  </si>
  <si>
    <t>29.86131459</t>
  </si>
  <si>
    <t>GÖÇE KÖYÜ 1</t>
  </si>
  <si>
    <t>41.10934855 , 29.85096395</t>
  </si>
  <si>
    <t>41.10934855</t>
  </si>
  <si>
    <t>29.85096395</t>
  </si>
  <si>
    <t>GÖÇEKÖYÜ 2</t>
  </si>
  <si>
    <t>41.10686074 , 29.85202342</t>
  </si>
  <si>
    <t>41.10686074</t>
  </si>
  <si>
    <t>29.85202342</t>
  </si>
  <si>
    <t>GÖKMASLI KÖYÜ 1</t>
  </si>
  <si>
    <t>41.09650633 , 29.80309725</t>
  </si>
  <si>
    <t>41.09650633</t>
  </si>
  <si>
    <t>29.80309725</t>
  </si>
  <si>
    <t>GÖKMASLI KÖYÜ 2</t>
  </si>
  <si>
    <t>41.09846294 , 29.80645001</t>
  </si>
  <si>
    <t>41.09846294</t>
  </si>
  <si>
    <t>29.80645001</t>
  </si>
  <si>
    <t>GÖKSU KÖYÜ</t>
  </si>
  <si>
    <t>41.07723222 , 29.77592781</t>
  </si>
  <si>
    <t>41.07723222</t>
  </si>
  <si>
    <t>29.77592781</t>
  </si>
  <si>
    <t>HACI KÖY</t>
  </si>
  <si>
    <t>41.08312381 , 29.87822592</t>
  </si>
  <si>
    <t>41.08312381</t>
  </si>
  <si>
    <t>29.87822592</t>
  </si>
  <si>
    <t>HACILLI KÖYÜ</t>
  </si>
  <si>
    <t>41.04530652 , 29.76893127</t>
  </si>
  <si>
    <t>41.04530652</t>
  </si>
  <si>
    <t>29.76893127</t>
  </si>
  <si>
    <t>HALİLOĞLU KÖYÜ</t>
  </si>
  <si>
    <t>41.09130728 , 29.85567927</t>
  </si>
  <si>
    <t>41.09130728</t>
  </si>
  <si>
    <t>29.85567927</t>
  </si>
  <si>
    <t>HASANLI KÖYÜ</t>
  </si>
  <si>
    <t>41.01812531 , 29.66561258</t>
  </si>
  <si>
    <t>41.01812531</t>
  </si>
  <si>
    <t>29.66561258</t>
  </si>
  <si>
    <t>HATİPLER KÖYÜ</t>
  </si>
  <si>
    <t>41.09535315 , 29.87139165</t>
  </si>
  <si>
    <t>41.09535315</t>
  </si>
  <si>
    <t>29.87139165</t>
  </si>
  <si>
    <t>İHSANOĞLU KÖYÜ</t>
  </si>
  <si>
    <t>41.09304978 , 29.80825782</t>
  </si>
  <si>
    <t>41.09304978</t>
  </si>
  <si>
    <t>29.80825782</t>
  </si>
  <si>
    <t>İMRENDERE KÖYÜ</t>
  </si>
  <si>
    <t>41.14246319 , 29.59816039</t>
  </si>
  <si>
    <t>41.14246319</t>
  </si>
  <si>
    <t>29.59816039</t>
  </si>
  <si>
    <t>İMRENLİ KÖYÜ</t>
  </si>
  <si>
    <t>41.14622314 , 29.73868132</t>
  </si>
  <si>
    <t>41.14622314</t>
  </si>
  <si>
    <t>29.73868132</t>
  </si>
  <si>
    <t>İSAKÖY</t>
  </si>
  <si>
    <t>41.10686277 , 29.82463270</t>
  </si>
  <si>
    <t>41.10686277</t>
  </si>
  <si>
    <t>29.82463270</t>
  </si>
  <si>
    <t>KABAKOZ KÖYÜ</t>
  </si>
  <si>
    <t>41.14440227 , 29.69035596</t>
  </si>
  <si>
    <t>41.14440227</t>
  </si>
  <si>
    <t>29.69035596</t>
  </si>
  <si>
    <t>41.10893628 , 29.90406632</t>
  </si>
  <si>
    <t>41.10893628</t>
  </si>
  <si>
    <t>29.90406632</t>
  </si>
  <si>
    <t>KALEMKÖY</t>
  </si>
  <si>
    <t>41.0884989 , 29.8443121</t>
  </si>
  <si>
    <t>41.0884989</t>
  </si>
  <si>
    <t>29.8443121</t>
  </si>
  <si>
    <t>KARABEYLİ KÖYÜ</t>
  </si>
  <si>
    <t>41.10434657 , 29.73241299</t>
  </si>
  <si>
    <t>41.10434657</t>
  </si>
  <si>
    <t>29.73241299</t>
  </si>
  <si>
    <t>KARAKİRAZ KÖYÜ</t>
  </si>
  <si>
    <t>41.17930806 , 29.34678912</t>
  </si>
  <si>
    <t>41.17930806</t>
  </si>
  <si>
    <t>29.34678912</t>
  </si>
  <si>
    <t>KARACAKÖY</t>
  </si>
  <si>
    <t>41.15161172 , 29.76949990</t>
  </si>
  <si>
    <t>41.15161172</t>
  </si>
  <si>
    <t>29.76949990</t>
  </si>
  <si>
    <t>KARAMANDERE KÖYÜ</t>
  </si>
  <si>
    <t>41.13561130 , 29.58921254</t>
  </si>
  <si>
    <t>41.13561130</t>
  </si>
  <si>
    <t>29.58921254</t>
  </si>
  <si>
    <t>KERVANSARAY KÖYÜ</t>
  </si>
  <si>
    <t>41.07181326 , 29.45701987</t>
  </si>
  <si>
    <t>41.07181326</t>
  </si>
  <si>
    <t>29.45701987</t>
  </si>
  <si>
    <t>KIZILCA KÖYÜ</t>
  </si>
  <si>
    <t>41.15440783 , 29.54381883</t>
  </si>
  <si>
    <t>41.15440783</t>
  </si>
  <si>
    <t>29.54381883</t>
  </si>
  <si>
    <t>KORUCU KÖYÜ</t>
  </si>
  <si>
    <t>41.12022832 , 29.56801236</t>
  </si>
  <si>
    <t>41.12022832</t>
  </si>
  <si>
    <t>29.56801236</t>
  </si>
  <si>
    <t>KÖMÜRLÜK KÖYÜ</t>
  </si>
  <si>
    <t>41.08145586 , 29.43705887</t>
  </si>
  <si>
    <t>41.08145586</t>
  </si>
  <si>
    <t>29.43705887</t>
  </si>
  <si>
    <t>KÖSELER KÖYÜ</t>
  </si>
  <si>
    <t>41.0961920 , 29.8399052</t>
  </si>
  <si>
    <t>41.0961920</t>
  </si>
  <si>
    <t>29.8399052</t>
  </si>
  <si>
    <t>KURFALLI KÖYÜ</t>
  </si>
  <si>
    <t>41.13404367 , 29.82599258</t>
  </si>
  <si>
    <t>41.13404367</t>
  </si>
  <si>
    <t>29.82599258</t>
  </si>
  <si>
    <t>KURNA KÖY</t>
  </si>
  <si>
    <t>41.19429371 , 29.36235666</t>
  </si>
  <si>
    <t>41.19429371</t>
  </si>
  <si>
    <t>29.36235666</t>
  </si>
  <si>
    <t>MEŞRUTİYET KÖYÜ</t>
  </si>
  <si>
    <t>41.15909097 , 29.56296444</t>
  </si>
  <si>
    <t>41.15909097</t>
  </si>
  <si>
    <t>29.56296444</t>
  </si>
  <si>
    <t>ORUÇOĞLU KÖYÜ</t>
  </si>
  <si>
    <t>41.06325121 , 29.48862970</t>
  </si>
  <si>
    <t>41.06325121</t>
  </si>
  <si>
    <t>29.48862970</t>
  </si>
  <si>
    <t>OSMANKÖY</t>
  </si>
  <si>
    <t>41.08228883 , 29.73252028</t>
  </si>
  <si>
    <t>41.08228883</t>
  </si>
  <si>
    <t>29.73252028</t>
  </si>
  <si>
    <t>OVACIK KÖYÜ</t>
  </si>
  <si>
    <t>41.11865325 , 29.61897567</t>
  </si>
  <si>
    <t>41.11865325</t>
  </si>
  <si>
    <t>29.61897567</t>
  </si>
  <si>
    <t>SAHİLKÖY</t>
  </si>
  <si>
    <t>41.20141795 , 29.41428423</t>
  </si>
  <si>
    <t>41.20141795</t>
  </si>
  <si>
    <t>29.41428423</t>
  </si>
  <si>
    <t>SARIKAVAK KÖYÜ</t>
  </si>
  <si>
    <t>41.02628449 , 29.64929402</t>
  </si>
  <si>
    <t>41.02628449</t>
  </si>
  <si>
    <t>29.64929402</t>
  </si>
  <si>
    <t>SATMAZLI KÖYÜ</t>
  </si>
  <si>
    <t>41.12901933 , 29.55739617</t>
  </si>
  <si>
    <t>41.12901933</t>
  </si>
  <si>
    <t>29.55739617</t>
  </si>
  <si>
    <t>SOFULAR KÖYÜ</t>
  </si>
  <si>
    <t>41.17203957 , 29.49395657</t>
  </si>
  <si>
    <t>41.17203957</t>
  </si>
  <si>
    <t>29.49395657</t>
  </si>
  <si>
    <t>SOĞULLAR KÖYÜ</t>
  </si>
  <si>
    <t>41.14094723 , 29.79261652</t>
  </si>
  <si>
    <t>41.14094723</t>
  </si>
  <si>
    <t>29.79261652</t>
  </si>
  <si>
    <t>SOĞULLU KÖYÜ</t>
  </si>
  <si>
    <t>41.09373403 , 29.82115254</t>
  </si>
  <si>
    <t>41.09373403</t>
  </si>
  <si>
    <t>29.82115254</t>
  </si>
  <si>
    <t>SORTULLU KÖYÜ</t>
  </si>
  <si>
    <t>41.06895195 , 29.73757625</t>
  </si>
  <si>
    <t>41.06895195</t>
  </si>
  <si>
    <t>29.73757625</t>
  </si>
  <si>
    <t>SUNGURLU KÖYÜ</t>
  </si>
  <si>
    <t>41.07921771 , 29.86683190</t>
  </si>
  <si>
    <t>41.07921771</t>
  </si>
  <si>
    <t>29.86683190</t>
  </si>
  <si>
    <t>ŞUAYİPLİ KÖYÜ</t>
  </si>
  <si>
    <t>41.13359216 , 29.80032921</t>
  </si>
  <si>
    <t>41.13359216</t>
  </si>
  <si>
    <t>29.80032921</t>
  </si>
  <si>
    <t>TEKE KÖYÜ</t>
  </si>
  <si>
    <t>41.06642419 , 29.66295719</t>
  </si>
  <si>
    <t>41.06642419</t>
  </si>
  <si>
    <t>29.66295719</t>
  </si>
  <si>
    <t>ULUPELİT KÖYÜ</t>
  </si>
  <si>
    <t>41.08740773 , 29.51508433</t>
  </si>
  <si>
    <t>41.08740773</t>
  </si>
  <si>
    <t>29.51508433</t>
  </si>
  <si>
    <t>ÜVEZLİ KÖYÜ</t>
  </si>
  <si>
    <t>41.11268300 , 29.44133833</t>
  </si>
  <si>
    <t>41.11268300</t>
  </si>
  <si>
    <t>29.44133833</t>
  </si>
  <si>
    <t>YAKA KÖYÜ</t>
  </si>
  <si>
    <t>40.99172651 , 29.65397447</t>
  </si>
  <si>
    <t>40.99172651</t>
  </si>
  <si>
    <t>29.65397447</t>
  </si>
  <si>
    <t>YAKUPLU KÖYÜ</t>
  </si>
  <si>
    <t>41.13546182 , 29.84313190</t>
  </si>
  <si>
    <t>41.13546182</t>
  </si>
  <si>
    <t>29.84313190</t>
  </si>
  <si>
    <t>YAYLALI KÖYÜ</t>
  </si>
  <si>
    <t>41.09270209 , 29.67378795</t>
  </si>
  <si>
    <t>41.09270209</t>
  </si>
  <si>
    <t>29.67378795</t>
  </si>
  <si>
    <t>YAZIMANAYIR KÖYÜ</t>
  </si>
  <si>
    <t>41.06855763 , 29.68412519</t>
  </si>
  <si>
    <t>41.06855763</t>
  </si>
  <si>
    <t>29.68412519</t>
  </si>
  <si>
    <t>YENİKÖY</t>
  </si>
  <si>
    <t>41.12203774 , 29.65275541</t>
  </si>
  <si>
    <t>41.12203774</t>
  </si>
  <si>
    <t>29.65275541</t>
  </si>
  <si>
    <t>YENİKÖY (AĞVA)</t>
  </si>
  <si>
    <t>41.1154363 , 29.8483247</t>
  </si>
  <si>
    <t>41.1154363</t>
  </si>
  <si>
    <t>29.8483247</t>
  </si>
  <si>
    <t>YEŞİLVADİ KÖYÜ</t>
  </si>
  <si>
    <t>41.12263076 , 29.47639614</t>
  </si>
  <si>
    <t>41.12263076</t>
  </si>
  <si>
    <t>29.47639614</t>
  </si>
  <si>
    <t>YUMUŞAK KÖYÜ</t>
  </si>
  <si>
    <t>41.07704822 , 29.87963542</t>
  </si>
  <si>
    <t>41.07704822</t>
  </si>
  <si>
    <t>29.87963542</t>
  </si>
  <si>
    <t>Constants</t>
  </si>
  <si>
    <t>Total Cars Istanbul (Observed)</t>
  </si>
  <si>
    <t>Car Growth Multiplier</t>
  </si>
  <si>
    <t>EV Rate</t>
  </si>
  <si>
    <t>Turkey Population (2022)</t>
  </si>
  <si>
    <t>Istanbul Population (2022)</t>
  </si>
  <si>
    <t>Istanbul / Turkey Population (2022)</t>
  </si>
  <si>
    <t>Alpha</t>
  </si>
  <si>
    <t>Scores</t>
  </si>
  <si>
    <t>Score</t>
  </si>
  <si>
    <t>Score-normalized</t>
  </si>
  <si>
    <t>Score-mu</t>
  </si>
  <si>
    <t>Score-standardized</t>
  </si>
  <si>
    <t>Number of Cars</t>
  </si>
  <si>
    <t>Total Cars (In Turkey)</t>
  </si>
  <si>
    <t>Total Cars Forecast (Turkey)</t>
  </si>
  <si>
    <t>Total Istanbul (With Rate)</t>
  </si>
  <si>
    <t>Increase</t>
  </si>
  <si>
    <t>Period</t>
  </si>
  <si>
    <t>Turkey</t>
  </si>
  <si>
    <t>İstanbul</t>
  </si>
  <si>
    <r>
      <rPr>
        <sz val="12"/>
        <color indexed="8"/>
        <rFont val="Helvetica Neue Light"/>
      </rPr>
      <t>Table 2.1: Total number of cars in Turkey and Istanbul</t>
    </r>
  </si>
  <si>
    <r>
      <rPr>
        <sz val="12"/>
        <color indexed="8"/>
        <rFont val="Helvetica Neue Light"/>
      </rPr>
      <t>Table 2.3: Selected district’s population multipliers</t>
    </r>
  </si>
  <si>
    <r>
      <rPr>
        <sz val="12"/>
        <color indexed="8"/>
        <rFont val="Helvetica Neue Light"/>
      </rPr>
      <t>Table 2.2: Selected district’s SEGE scores</t>
    </r>
  </si>
  <si>
    <t>District / Period</t>
  </si>
  <si>
    <r>
      <rPr>
        <sz val="12"/>
        <color indexed="8"/>
        <rFont val="Helvetica Neue Light"/>
      </rPr>
      <t>Table 2.5: Penetration values of selected districts</t>
    </r>
  </si>
  <si>
    <r>
      <rPr>
        <sz val="12"/>
        <color indexed="8"/>
        <rFont val="Helvetica Neue Light"/>
      </rPr>
      <t>Table 2.4: Total number of cars in selected districts</t>
    </r>
  </si>
  <si>
    <r>
      <rPr>
        <sz val="12"/>
        <color indexed="8"/>
        <rFont val="Helvetica Neue Light"/>
      </rPr>
      <t>Table 2.6: Total number of EV of selected districts</t>
    </r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</si>
</sst>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"/>
    <numFmt numFmtId="60" formatCode="0E+00"/>
    <numFmt numFmtId="61" formatCode="0.00000%"/>
    <numFmt numFmtId="62" formatCode="0.0"/>
    <numFmt numFmtId="63" formatCode="0.000"/>
    <numFmt numFmtId="64" formatCode="0.0000"/>
  </numFmts>
  <fonts count="10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 val="1"/>
      <sz val="10"/>
      <color indexed="9"/>
      <name val="Helvetica Neue"/>
    </font>
    <font>
      <sz val="10"/>
      <color indexed="9"/>
      <name val="Helvetica Neue Medium"/>
    </font>
    <font>
      <sz val="11"/>
      <color indexed="8"/>
      <name val="Helvetica Neue"/>
    </font>
    <font>
      <sz val="12"/>
      <color indexed="16"/>
      <name val="Helvetica Neue"/>
    </font>
    <font>
      <sz val="11"/>
      <color indexed="9"/>
      <name val="Calibri"/>
    </font>
    <font>
      <b val="1"/>
      <sz val="11"/>
      <color indexed="9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</fills>
  <borders count="5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medium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12"/>
      </bottom>
      <diagonal/>
    </border>
    <border>
      <left style="thin">
        <color indexed="10"/>
      </left>
      <right style="thin">
        <color indexed="14"/>
      </right>
      <top style="medium">
        <color indexed="12"/>
      </top>
      <bottom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12"/>
      </top>
      <bottom>
        <color indexed="8"/>
      </bottom>
      <diagonal/>
    </border>
    <border>
      <left style="thin">
        <color indexed="14"/>
      </left>
      <right style="thin">
        <color indexed="10"/>
      </right>
      <top style="medium">
        <color indexed="12"/>
      </top>
      <bottom>
        <color indexed="8"/>
      </bottom>
      <diagonal/>
    </border>
    <border>
      <left style="thin">
        <color indexed="10"/>
      </left>
      <right style="thin">
        <color indexed="14"/>
      </right>
      <top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medium">
        <color indexed="12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medium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2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medium">
        <color indexed="12"/>
      </bottom>
      <diagonal/>
    </border>
    <border>
      <left style="thin">
        <color indexed="10"/>
      </left>
      <right style="thin">
        <color indexed="14"/>
      </right>
      <top style="medium">
        <color indexed="12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medium">
        <color indexed="12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medium">
        <color indexed="12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borderId="1" applyNumberFormat="1" applyFont="1" applyFill="0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49" fontId="4" borderId="4" applyNumberFormat="1" applyFont="1" applyFill="0" applyBorder="1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59" fontId="5" borderId="6" applyNumberFormat="1" applyFont="1" applyFill="0" applyBorder="1" applyAlignment="1" applyProtection="0">
      <alignment vertical="top" wrapText="1"/>
    </xf>
    <xf numFmtId="1" fontId="5" borderId="6" applyNumberFormat="1" applyFont="1" applyFill="0" applyBorder="1" applyAlignment="1" applyProtection="0">
      <alignment vertical="top" wrapText="1"/>
    </xf>
    <xf numFmtId="1" fontId="5" borderId="7" applyNumberFormat="1" applyFont="1" applyFill="0" applyBorder="1" applyAlignment="1" applyProtection="0">
      <alignment vertical="top" wrapText="1"/>
    </xf>
    <xf numFmtId="49" fontId="4" borderId="8" applyNumberFormat="1" applyFont="1" applyFill="0" applyBorder="1" applyAlignment="1" applyProtection="0">
      <alignment vertical="top" wrapText="1"/>
    </xf>
    <xf numFmtId="0" fontId="5" fillId="2" borderId="9" applyNumberFormat="1" applyFont="1" applyFill="1" applyBorder="1" applyAlignment="1" applyProtection="0">
      <alignment vertical="top" wrapText="1"/>
    </xf>
    <xf numFmtId="59" fontId="5" fillId="2" borderId="10" applyNumberFormat="1" applyFont="1" applyFill="1" applyBorder="1" applyAlignment="1" applyProtection="0">
      <alignment vertical="top" wrapText="1"/>
    </xf>
    <xf numFmtId="1" fontId="5" fillId="2" borderId="10" applyNumberFormat="1" applyFont="1" applyFill="1" applyBorder="1" applyAlignment="1" applyProtection="0">
      <alignment vertical="top" wrapText="1"/>
    </xf>
    <xf numFmtId="1" fontId="5" fillId="2" borderId="11" applyNumberFormat="1" applyFont="1" applyFill="1" applyBorder="1" applyAlignment="1" applyProtection="0">
      <alignment vertical="top" wrapText="1"/>
    </xf>
    <xf numFmtId="0" fontId="5" borderId="9" applyNumberFormat="1" applyFont="1" applyFill="0" applyBorder="1" applyAlignment="1" applyProtection="0">
      <alignment vertical="top" wrapText="1"/>
    </xf>
    <xf numFmtId="59" fontId="5" borderId="10" applyNumberFormat="1" applyFont="1" applyFill="0" applyBorder="1" applyAlignment="1" applyProtection="0">
      <alignment vertical="top" wrapText="1"/>
    </xf>
    <xf numFmtId="1" fontId="5" borderId="10" applyNumberFormat="1" applyFont="1" applyFill="0" applyBorder="1" applyAlignment="1" applyProtection="0">
      <alignment vertical="top" wrapText="1"/>
    </xf>
    <xf numFmtId="1" fontId="5" borderId="11" applyNumberFormat="1" applyFont="1" applyFill="0" applyBorder="1" applyAlignment="1" applyProtection="0">
      <alignment vertical="top" wrapText="1"/>
    </xf>
    <xf numFmtId="1" fontId="5" fillId="2" borderId="9" applyNumberFormat="1" applyFont="1" applyFill="1" applyBorder="1" applyAlignment="1" applyProtection="0">
      <alignment vertical="top" wrapText="1"/>
    </xf>
    <xf numFmtId="1" fontId="5" borderId="9" applyNumberFormat="1" applyFont="1" applyFill="0" applyBorder="1" applyAlignment="1" applyProtection="0">
      <alignment vertical="top" wrapText="1"/>
    </xf>
    <xf numFmtId="49" fontId="4" borderId="12" applyNumberFormat="1" applyFont="1" applyFill="0" applyBorder="1" applyAlignment="1" applyProtection="0">
      <alignment vertical="top" wrapText="1"/>
    </xf>
    <xf numFmtId="0" fontId="5" borderId="13" applyNumberFormat="1" applyFont="1" applyFill="0" applyBorder="1" applyAlignment="1" applyProtection="0">
      <alignment vertical="top" wrapText="1"/>
    </xf>
    <xf numFmtId="59" fontId="5" borderId="14" applyNumberFormat="1" applyFont="1" applyFill="0" applyBorder="1" applyAlignment="1" applyProtection="0">
      <alignment vertical="top" wrapText="1"/>
    </xf>
    <xf numFmtId="1" fontId="5" borderId="14" applyNumberFormat="1" applyFont="1" applyFill="0" applyBorder="1" applyAlignment="1" applyProtection="0">
      <alignment vertical="top" wrapText="1"/>
    </xf>
    <xf numFmtId="1" fontId="5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borderId="16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60" fontId="0" fillId="2" borderId="9" applyNumberFormat="1" applyFont="1" applyFill="1" applyBorder="1" applyAlignment="1" applyProtection="0">
      <alignment vertical="top" wrapText="1"/>
    </xf>
    <xf numFmtId="6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4" borderId="20" applyNumberFormat="1" applyFont="1" applyFill="0" applyBorder="1" applyAlignment="1" applyProtection="0">
      <alignment vertical="top" wrapText="1"/>
    </xf>
    <xf numFmtId="6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0" fillId="2" borderId="23" applyNumberFormat="1" applyFont="1" applyFill="1" applyBorder="1" applyAlignment="1" applyProtection="0">
      <alignment vertical="top" wrapText="1"/>
    </xf>
    <xf numFmtId="60" fontId="0" borderId="21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2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0" fillId="2" borderId="25" applyNumberFormat="1" applyFont="1" applyFill="1" applyBorder="1" applyAlignment="1" applyProtection="0">
      <alignment vertical="top" wrapText="1"/>
    </xf>
    <xf numFmtId="1" fontId="0" fillId="2" borderId="10" applyNumberFormat="1" applyFont="1" applyFill="1" applyBorder="1" applyAlignment="1" applyProtection="0">
      <alignment vertical="top" wrapText="1"/>
    </xf>
    <xf numFmtId="1" fontId="0" fillId="2" borderId="11" applyNumberFormat="1" applyFont="1" applyFill="1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1" fontId="0" borderId="10" applyNumberFormat="1" applyFont="1" applyFill="0" applyBorder="1" applyAlignment="1" applyProtection="0">
      <alignment vertical="top" wrapText="1"/>
    </xf>
    <xf numFmtId="1" fontId="0" borderId="11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1" fontId="0" borderId="14" applyNumberFormat="1" applyFont="1" applyFill="0" applyBorder="1" applyAlignment="1" applyProtection="0">
      <alignment vertical="top" wrapText="1"/>
    </xf>
    <xf numFmtId="1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27" applyNumberFormat="0" applyFont="1" applyFill="0" applyBorder="1" applyAlignment="1" applyProtection="0">
      <alignment vertical="top" wrapText="1"/>
    </xf>
    <xf numFmtId="49" fontId="3" borderId="28" applyNumberFormat="1" applyFont="1" applyFill="0" applyBorder="1" applyAlignment="1" applyProtection="0">
      <alignment vertical="top" wrapText="1"/>
    </xf>
    <xf numFmtId="49" fontId="3" borderId="29" applyNumberFormat="1" applyFont="1" applyFill="0" applyBorder="1" applyAlignment="1" applyProtection="0">
      <alignment vertical="top" wrapText="1"/>
    </xf>
    <xf numFmtId="49" fontId="4" fillId="3" borderId="30" applyNumberFormat="1" applyFont="1" applyFill="1" applyBorder="1" applyAlignment="1" applyProtection="0">
      <alignment vertical="top"/>
    </xf>
    <xf numFmtId="0" fontId="4" fillId="3" borderId="31" applyNumberFormat="0" applyFont="1" applyFill="1" applyBorder="1" applyAlignment="1" applyProtection="0">
      <alignment vertical="top"/>
    </xf>
    <xf numFmtId="49" fontId="4" fillId="3" borderId="31" applyNumberFormat="1" applyFont="1" applyFill="1" applyBorder="1" applyAlignment="1" applyProtection="0">
      <alignment vertical="top"/>
    </xf>
    <xf numFmtId="49" fontId="4" fillId="3" borderId="32" applyNumberFormat="1" applyFont="1" applyFill="1" applyBorder="1" applyAlignment="1" applyProtection="0">
      <alignment vertical="top"/>
    </xf>
    <xf numFmtId="49" fontId="4" fillId="3" borderId="33" applyNumberFormat="1" applyFont="1" applyFill="1" applyBorder="1" applyAlignment="1" applyProtection="0">
      <alignment vertical="top"/>
    </xf>
    <xf numFmtId="0" fontId="4" fillId="3" borderId="34" applyNumberFormat="0" applyFont="1" applyFill="1" applyBorder="1" applyAlignment="1" applyProtection="0">
      <alignment vertical="top"/>
    </xf>
    <xf numFmtId="0" fontId="7" fillId="3" borderId="34" applyNumberFormat="0" applyFont="1" applyFill="1" applyBorder="1" applyAlignment="1" applyProtection="0">
      <alignment vertical="top"/>
    </xf>
    <xf numFmtId="0" fontId="4" fillId="3" borderId="34" applyNumberFormat="1" applyFont="1" applyFill="1" applyBorder="1" applyAlignment="1" applyProtection="0">
      <alignment vertical="top"/>
    </xf>
    <xf numFmtId="1" fontId="4" fillId="3" borderId="34" applyNumberFormat="1" applyFont="1" applyFill="1" applyBorder="1" applyAlignment="1" applyProtection="0">
      <alignment vertical="top"/>
    </xf>
    <xf numFmtId="1" fontId="4" fillId="3" borderId="35" applyNumberFormat="1" applyFont="1" applyFill="1" applyBorder="1" applyAlignment="1" applyProtection="0">
      <alignment vertical="top"/>
    </xf>
    <xf numFmtId="0" fontId="4" borderId="36" applyNumberFormat="0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vertical="top" wrapText="1"/>
    </xf>
    <xf numFmtId="49" fontId="0" borderId="38" applyNumberFormat="1" applyFont="1" applyFill="0" applyBorder="1" applyAlignment="1" applyProtection="0">
      <alignment vertical="top" wrapText="1"/>
    </xf>
    <xf numFmtId="0" fontId="0" borderId="38" applyNumberFormat="1" applyFont="1" applyFill="0" applyBorder="1" applyAlignment="1" applyProtection="0">
      <alignment vertical="top" wrapText="1"/>
    </xf>
    <xf numFmtId="1" fontId="0" borderId="38" applyNumberFormat="1" applyFont="1" applyFill="0" applyBorder="1" applyAlignment="1" applyProtection="0">
      <alignment vertical="top" wrapText="1"/>
    </xf>
    <xf numFmtId="61" fontId="0" borderId="38" applyNumberFormat="1" applyFont="1" applyFill="0" applyBorder="1" applyAlignment="1" applyProtection="0">
      <alignment vertical="top" wrapText="1"/>
    </xf>
    <xf numFmtId="1" fontId="0" borderId="39" applyNumberFormat="1" applyFont="1" applyFill="0" applyBorder="1" applyAlignment="1" applyProtection="0">
      <alignment vertical="top" wrapText="1"/>
    </xf>
    <xf numFmtId="0" fontId="4" borderId="8" applyNumberFormat="0" applyFont="1" applyFill="0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61" fontId="0" fillId="2" borderId="10" applyNumberFormat="1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  <xf numFmtId="62" fontId="0" fillId="2" borderId="10" applyNumberFormat="1" applyFont="1" applyFill="1" applyBorder="1" applyAlignment="1" applyProtection="0">
      <alignment vertical="top" wrapText="1"/>
    </xf>
    <xf numFmtId="62" fontId="0" borderId="10" applyNumberFormat="1" applyFont="1" applyFill="0" applyBorder="1" applyAlignment="1" applyProtection="0">
      <alignment vertical="top" wrapText="1"/>
    </xf>
    <xf numFmtId="0" fontId="4" borderId="40" applyNumberFormat="0" applyFont="1" applyFill="0" applyBorder="1" applyAlignment="1" applyProtection="0">
      <alignment vertical="top" wrapText="1"/>
    </xf>
    <xf numFmtId="0" fontId="0" fillId="2" borderId="41" applyNumberFormat="1" applyFont="1" applyFill="1" applyBorder="1" applyAlignment="1" applyProtection="0">
      <alignment vertical="top" wrapText="1"/>
    </xf>
    <xf numFmtId="49" fontId="0" fillId="2" borderId="42" applyNumberFormat="1" applyFont="1" applyFill="1" applyBorder="1" applyAlignment="1" applyProtection="0">
      <alignment vertical="top" wrapText="1"/>
    </xf>
    <xf numFmtId="0" fontId="0" fillId="2" borderId="42" applyNumberFormat="1" applyFont="1" applyFill="1" applyBorder="1" applyAlignment="1" applyProtection="0">
      <alignment vertical="top" wrapText="1"/>
    </xf>
    <xf numFmtId="62" fontId="0" fillId="2" borderId="42" applyNumberFormat="1" applyFont="1" applyFill="1" applyBorder="1" applyAlignment="1" applyProtection="0">
      <alignment vertical="top" wrapText="1"/>
    </xf>
    <xf numFmtId="1" fontId="0" fillId="2" borderId="42" applyNumberFormat="1" applyFont="1" applyFill="1" applyBorder="1" applyAlignment="1" applyProtection="0">
      <alignment vertical="top" wrapText="1"/>
    </xf>
    <xf numFmtId="61" fontId="0" fillId="2" borderId="42" applyNumberFormat="1" applyFont="1" applyFill="1" applyBorder="1" applyAlignment="1" applyProtection="0">
      <alignment vertical="top" wrapText="1"/>
    </xf>
    <xf numFmtId="1" fontId="0" fillId="2" borderId="43" applyNumberFormat="1" applyFont="1" applyFill="1" applyBorder="1" applyAlignment="1" applyProtection="0">
      <alignment vertical="top" wrapText="1"/>
    </xf>
    <xf numFmtId="49" fontId="4" fillId="3" borderId="44" applyNumberFormat="1" applyFont="1" applyFill="1" applyBorder="1" applyAlignment="1" applyProtection="0">
      <alignment vertical="top"/>
    </xf>
    <xf numFmtId="0" fontId="4" fillId="3" borderId="45" applyNumberFormat="0" applyFont="1" applyFill="1" applyBorder="1" applyAlignment="1" applyProtection="0">
      <alignment vertical="top"/>
    </xf>
    <xf numFmtId="0" fontId="7" fillId="3" borderId="45" applyNumberFormat="0" applyFont="1" applyFill="1" applyBorder="1" applyAlignment="1" applyProtection="0">
      <alignment vertical="top"/>
    </xf>
    <xf numFmtId="0" fontId="4" fillId="3" borderId="45" applyNumberFormat="1" applyFont="1" applyFill="1" applyBorder="1" applyAlignment="1" applyProtection="0">
      <alignment vertical="top"/>
    </xf>
    <xf numFmtId="1" fontId="4" fillId="3" borderId="45" applyNumberFormat="1" applyFont="1" applyFill="1" applyBorder="1" applyAlignment="1" applyProtection="0">
      <alignment vertical="top"/>
    </xf>
    <xf numFmtId="1" fontId="4" fillId="3" borderId="46" applyNumberFormat="1" applyFont="1" applyFill="1" applyBorder="1" applyAlignment="1" applyProtection="0">
      <alignment vertical="top"/>
    </xf>
    <xf numFmtId="0" fontId="0" fillId="2" borderId="37" applyNumberFormat="1" applyFont="1" applyFill="1" applyBorder="1" applyAlignment="1" applyProtection="0">
      <alignment vertical="top" wrapText="1"/>
    </xf>
    <xf numFmtId="49" fontId="0" fillId="2" borderId="38" applyNumberFormat="1" applyFont="1" applyFill="1" applyBorder="1" applyAlignment="1" applyProtection="0">
      <alignment vertical="top" wrapText="1"/>
    </xf>
    <xf numFmtId="0" fontId="0" fillId="2" borderId="38" applyNumberFormat="1" applyFont="1" applyFill="1" applyBorder="1" applyAlignment="1" applyProtection="0">
      <alignment vertical="top" wrapText="1"/>
    </xf>
    <xf numFmtId="1" fontId="0" fillId="2" borderId="38" applyNumberFormat="1" applyFont="1" applyFill="1" applyBorder="1" applyAlignment="1" applyProtection="0">
      <alignment vertical="top" wrapText="1"/>
    </xf>
    <xf numFmtId="61" fontId="0" fillId="2" borderId="38" applyNumberFormat="1" applyFont="1" applyFill="1" applyBorder="1" applyAlignment="1" applyProtection="0">
      <alignment vertical="top" wrapText="1"/>
    </xf>
    <xf numFmtId="1" fontId="0" fillId="2" borderId="39" applyNumberFormat="1" applyFont="1" applyFill="1" applyBorder="1" applyAlignment="1" applyProtection="0">
      <alignment vertical="top" wrapText="1"/>
    </xf>
    <xf numFmtId="0" fontId="0" borderId="41" applyNumberFormat="1" applyFont="1" applyFill="0" applyBorder="1" applyAlignment="1" applyProtection="0">
      <alignment vertical="top" wrapText="1"/>
    </xf>
    <xf numFmtId="49" fontId="0" borderId="42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1" fontId="0" borderId="42" applyNumberFormat="1" applyFont="1" applyFill="0" applyBorder="1" applyAlignment="1" applyProtection="0">
      <alignment vertical="top" wrapText="1"/>
    </xf>
    <xf numFmtId="61" fontId="0" borderId="42" applyNumberFormat="1" applyFont="1" applyFill="0" applyBorder="1" applyAlignment="1" applyProtection="0">
      <alignment vertical="top" wrapText="1"/>
    </xf>
    <xf numFmtId="1" fontId="0" borderId="43" applyNumberFormat="1" applyFont="1" applyFill="0" applyBorder="1" applyAlignment="1" applyProtection="0">
      <alignment vertical="top" wrapText="1"/>
    </xf>
    <xf numFmtId="0" fontId="7" fillId="3" borderId="10" applyNumberFormat="0" applyFont="1" applyFill="1" applyBorder="1" applyAlignment="1" applyProtection="0">
      <alignment vertical="top"/>
    </xf>
    <xf numFmtId="0" fontId="7" fillId="3" borderId="38" applyNumberFormat="0" applyFont="1" applyFill="1" applyBorder="1" applyAlignment="1" applyProtection="0">
      <alignment vertical="top"/>
    </xf>
    <xf numFmtId="62" fontId="0" borderId="42" applyNumberFormat="1" applyFont="1" applyFill="0" applyBorder="1" applyAlignment="1" applyProtection="0">
      <alignment vertical="top" wrapText="1"/>
    </xf>
    <xf numFmtId="0" fontId="7" fillId="3" borderId="42" applyNumberFormat="0" applyFont="1" applyFill="1" applyBorder="1" applyAlignment="1" applyProtection="0">
      <alignment vertical="top"/>
    </xf>
    <xf numFmtId="62" fontId="0" borderId="38" applyNumberFormat="1" applyFont="1" applyFill="0" applyBorder="1" applyAlignment="1" applyProtection="0">
      <alignment vertical="top" wrapText="1"/>
    </xf>
    <xf numFmtId="62" fontId="0" fillId="2" borderId="38" applyNumberFormat="1" applyFont="1" applyFill="1" applyBorder="1" applyAlignment="1" applyProtection="0">
      <alignment vertical="top" wrapText="1"/>
    </xf>
    <xf numFmtId="0" fontId="4" borderId="12" applyNumberFormat="0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61" fontId="0" borderId="1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fillId="2" borderId="48" applyNumberFormat="1" applyFont="1" applyFill="1" applyBorder="1" applyAlignment="1" applyProtection="0">
      <alignment vertical="top" wrapText="1"/>
    </xf>
    <xf numFmtId="0" fontId="0" borderId="48" applyNumberFormat="1" applyFont="1" applyFill="0" applyBorder="1" applyAlignment="1" applyProtection="0">
      <alignment vertical="top" wrapText="1"/>
    </xf>
    <xf numFmtId="0" fontId="0" fillId="2" borderId="49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1" fontId="0" fillId="2" borderId="14" applyNumberFormat="1" applyFont="1" applyFill="1" applyBorder="1" applyAlignment="1" applyProtection="0">
      <alignment vertical="top" wrapText="1"/>
    </xf>
    <xf numFmtId="61" fontId="0" fillId="2" borderId="14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1" fontId="0" fillId="2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borderId="1" applyNumberFormat="1" applyFont="1" applyFill="0" applyBorder="1" applyAlignment="1" applyProtection="0">
      <alignment vertical="center" wrapText="1"/>
    </xf>
    <xf numFmtId="49" fontId="3" borderId="2" applyNumberFormat="1" applyFont="1" applyFill="0" applyBorder="1" applyAlignment="1" applyProtection="0">
      <alignment vertical="center" wrapText="1"/>
    </xf>
    <xf numFmtId="49" fontId="8" borderId="2" applyNumberFormat="1" applyFont="1" applyFill="0" applyBorder="1" applyAlignment="1" applyProtection="0">
      <alignment horizontal="left" vertical="center" wrapText="1" readingOrder="1"/>
    </xf>
    <xf numFmtId="49" fontId="3" borderId="3" applyNumberFormat="1" applyFont="1" applyFill="0" applyBorder="1" applyAlignment="1" applyProtection="0">
      <alignment vertical="center" wrapText="1"/>
    </xf>
    <xf numFmtId="0" fontId="0" borderId="4" applyNumberFormat="1" applyFont="1" applyFill="0" applyBorder="1" applyAlignment="1" applyProtection="0">
      <alignment vertical="center" wrapText="1"/>
    </xf>
    <xf numFmtId="49" fontId="0" borderId="5" applyNumberFormat="1" applyFont="1" applyFill="0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center" wrapText="1"/>
    </xf>
    <xf numFmtId="49" fontId="9" borderId="6" applyNumberFormat="1" applyFont="1" applyFill="0" applyBorder="1" applyAlignment="1" applyProtection="0">
      <alignment horizontal="left" vertical="center" wrapText="1" readingOrder="1"/>
    </xf>
    <xf numFmtId="49" fontId="0" borderId="7" applyNumberFormat="1" applyFont="1" applyFill="0" applyBorder="1" applyAlignment="1" applyProtection="0">
      <alignment vertical="center" wrapText="1"/>
    </xf>
    <xf numFmtId="0" fontId="0" borderId="8" applyNumberFormat="1" applyFont="1" applyFill="0" applyBorder="1" applyAlignment="1" applyProtection="0">
      <alignment vertical="center" wrapText="1"/>
    </xf>
    <xf numFmtId="49" fontId="0" fillId="2" borderId="9" applyNumberFormat="1" applyFont="1" applyFill="1" applyBorder="1" applyAlignment="1" applyProtection="0">
      <alignment vertical="center" wrapText="1"/>
    </xf>
    <xf numFmtId="49" fontId="0" fillId="2" borderId="10" applyNumberFormat="1" applyFont="1" applyFill="1" applyBorder="1" applyAlignment="1" applyProtection="0">
      <alignment vertical="center" wrapText="1"/>
    </xf>
    <xf numFmtId="49" fontId="9" fillId="2" borderId="10" applyNumberFormat="1" applyFont="1" applyFill="1" applyBorder="1" applyAlignment="1" applyProtection="0">
      <alignment horizontal="left" vertical="center" wrapText="1" readingOrder="1"/>
    </xf>
    <xf numFmtId="49" fontId="0" fillId="2" borderId="11" applyNumberFormat="1" applyFont="1" applyFill="1" applyBorder="1" applyAlignment="1" applyProtection="0">
      <alignment vertical="center" wrapText="1"/>
    </xf>
    <xf numFmtId="49" fontId="0" borderId="9" applyNumberFormat="1" applyFont="1" applyFill="0" applyBorder="1" applyAlignment="1" applyProtection="0">
      <alignment vertical="center" wrapText="1"/>
    </xf>
    <xf numFmtId="49" fontId="0" borderId="10" applyNumberFormat="1" applyFont="1" applyFill="0" applyBorder="1" applyAlignment="1" applyProtection="0">
      <alignment vertical="center" wrapText="1"/>
    </xf>
    <xf numFmtId="49" fontId="9" borderId="10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0" fontId="0" fillId="2" borderId="10" applyNumberFormat="0" applyFont="1" applyFill="1" applyBorder="1" applyAlignment="1" applyProtection="0">
      <alignment vertical="center" wrapText="1"/>
    </xf>
    <xf numFmtId="0" fontId="0" borderId="12" applyNumberFormat="1" applyFont="1" applyFill="0" applyBorder="1" applyAlignment="1" applyProtection="0">
      <alignment vertical="center" wrapText="1"/>
    </xf>
    <xf numFmtId="49" fontId="0" fillId="2" borderId="13" applyNumberFormat="1" applyFont="1" applyFill="1" applyBorder="1" applyAlignment="1" applyProtection="0">
      <alignment vertical="center" wrapText="1"/>
    </xf>
    <xf numFmtId="49" fontId="0" fillId="2" borderId="14" applyNumberFormat="1" applyFont="1" applyFill="1" applyBorder="1" applyAlignment="1" applyProtection="0">
      <alignment vertical="center" wrapText="1"/>
    </xf>
    <xf numFmtId="49" fontId="9" fillId="2" borderId="14" applyNumberFormat="1" applyFont="1" applyFill="1" applyBorder="1" applyAlignment="1" applyProtection="0">
      <alignment horizontal="left" vertical="center" wrapText="1" readingOrder="1"/>
    </xf>
    <xf numFmtId="49" fontId="0" fillId="2" borderId="15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3" borderId="3" applyNumberFormat="0" applyFont="1" applyFill="0" applyBorder="1" applyAlignment="1" applyProtection="0">
      <alignment vertical="top" wrapText="1"/>
    </xf>
    <xf numFmtId="0" fontId="0" borderId="50" applyNumberFormat="1" applyFont="1" applyFill="0" applyBorder="1" applyAlignment="1" applyProtection="0">
      <alignment vertical="top" wrapText="1"/>
    </xf>
    <xf numFmtId="0" fontId="0" fillId="2" borderId="51" applyNumberFormat="1" applyFont="1" applyFill="1" applyBorder="1" applyAlignment="1" applyProtection="0">
      <alignment vertical="top" wrapText="1"/>
    </xf>
    <xf numFmtId="0" fontId="0" borderId="51" applyNumberFormat="1" applyFont="1" applyFill="0" applyBorder="1" applyAlignment="1" applyProtection="0">
      <alignment vertical="top" wrapText="1"/>
    </xf>
    <xf numFmtId="63" fontId="0" fillId="2" borderId="51" applyNumberFormat="1" applyFont="1" applyFill="1" applyBorder="1" applyAlignment="1" applyProtection="0">
      <alignment vertical="top" wrapText="1"/>
    </xf>
    <xf numFmtId="2" fontId="0" borderId="5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3" fontId="0" borderId="19" applyNumberFormat="1" applyFont="1" applyFill="0" applyBorder="1" applyAlignment="1" applyProtection="0">
      <alignment vertical="top" wrapText="1"/>
    </xf>
    <xf numFmtId="63" fontId="0" fillId="2" borderId="7" applyNumberFormat="1" applyFont="1" applyFill="1" applyBorder="1" applyAlignment="1" applyProtection="0">
      <alignment vertical="top" wrapText="1"/>
    </xf>
    <xf numFmtId="63" fontId="0" borderId="11" applyNumberFormat="1" applyFont="1" applyFill="0" applyBorder="1" applyAlignment="1" applyProtection="0">
      <alignment vertical="top" wrapText="1"/>
    </xf>
    <xf numFmtId="63" fontId="0" fillId="2" borderId="11" applyNumberFormat="1" applyFont="1" applyFill="1" applyBorder="1" applyAlignment="1" applyProtection="0">
      <alignment vertical="top" wrapText="1"/>
    </xf>
    <xf numFmtId="63" fontId="0" borderId="15" applyNumberFormat="1" applyFont="1" applyFill="0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63" fontId="0" fillId="2" borderId="23" applyNumberFormat="1" applyFont="1" applyFill="1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top" wrapText="1"/>
    </xf>
    <xf numFmtId="63" fontId="0" borderId="2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1" fontId="0" borderId="24" applyNumberFormat="1" applyFont="1" applyFill="0" applyBorder="1" applyAlignment="1" applyProtection="0">
      <alignment vertical="top" wrapText="1"/>
    </xf>
    <xf numFmtId="1" fontId="0" borderId="5" applyNumberFormat="1" applyFont="1" applyFill="0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1" fontId="0" fillId="2" borderId="25" applyNumberFormat="1" applyFont="1" applyFill="1" applyBorder="1" applyAlignment="1" applyProtection="0">
      <alignment vertical="top" wrapText="1"/>
    </xf>
    <xf numFmtId="1" fontId="0" fillId="2" borderId="9" applyNumberFormat="1" applyFont="1" applyFill="1" applyBorder="1" applyAlignment="1" applyProtection="0">
      <alignment vertical="top" wrapText="1"/>
    </xf>
    <xf numFmtId="1" fontId="0" borderId="25" applyNumberFormat="1" applyFont="1" applyFill="0" applyBorder="1" applyAlignment="1" applyProtection="0">
      <alignment vertical="top" wrapText="1"/>
    </xf>
    <xf numFmtId="1" fontId="0" borderId="9" applyNumberFormat="1" applyFont="1" applyFill="0" applyBorder="1" applyAlignment="1" applyProtection="0">
      <alignment vertical="top" wrapText="1"/>
    </xf>
    <xf numFmtId="1" fontId="0" fillId="2" borderId="26" applyNumberFormat="1" applyFont="1" applyFill="1" applyBorder="1" applyAlignment="1" applyProtection="0">
      <alignment vertical="top" wrapText="1"/>
    </xf>
    <xf numFmtId="64" fontId="0" fillId="2" borderId="26" applyNumberFormat="1" applyFont="1" applyFill="1" applyBorder="1" applyAlignment="1" applyProtection="0">
      <alignment vertical="top" wrapText="1"/>
    </xf>
    <xf numFmtId="64" fontId="0" fillId="2" borderId="13" applyNumberFormat="1" applyFont="1" applyFill="1" applyBorder="1" applyAlignment="1" applyProtection="0">
      <alignment vertical="top" wrapText="1"/>
    </xf>
    <xf numFmtId="64" fontId="0" fillId="2" borderId="14" applyNumberFormat="1" applyFont="1" applyFill="1" applyBorder="1" applyAlignment="1" applyProtection="0">
      <alignment vertical="top" wrapText="1"/>
    </xf>
    <xf numFmtId="64" fontId="0" fillId="2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3" fontId="0" borderId="5" applyNumberFormat="1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3" fontId="0" fillId="2" borderId="13" applyNumberFormat="1" applyFont="1" applyFill="1" applyBorder="1" applyAlignment="1" applyProtection="0">
      <alignment vertical="top" wrapText="1"/>
    </xf>
    <xf numFmtId="3" fontId="0" fillId="2" borderId="14" applyNumberFormat="1" applyFont="1" applyFill="1" applyBorder="1" applyAlignment="1" applyProtection="0">
      <alignment vertical="top" wrapText="1"/>
    </xf>
    <xf numFmtId="3" fontId="0" fillId="2" borderId="15" applyNumberFormat="1" applyFont="1" applyFill="1" applyBorder="1" applyAlignment="1" applyProtection="0">
      <alignment vertical="top" wrapText="1"/>
    </xf>
    <xf numFmtId="0" applyNumberFormat="0" applyFont="0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10" fontId="0" borderId="50" applyNumberFormat="1" applyFont="1" applyFill="0" applyBorder="1" applyAlignment="1" applyProtection="0">
      <alignment vertical="top" wrapText="1"/>
    </xf>
    <xf numFmtId="10" fontId="0" fillId="2" borderId="51" applyNumberFormat="1" applyFont="1" applyFill="1" applyBorder="1" applyAlignment="1" applyProtection="0">
      <alignment vertical="top" wrapText="1"/>
    </xf>
    <xf numFmtId="10" fontId="0" borderId="51" applyNumberFormat="1" applyFont="1" applyFill="0" applyBorder="1" applyAlignment="1" applyProtection="0">
      <alignment vertical="top" wrapText="1"/>
    </xf>
    <xf numFmtId="10" fontId="0" borderId="5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3" fontId="0" fillId="2" borderId="10" applyNumberFormat="1" applyFont="1" applyFill="1" applyBorder="1" applyAlignment="1" applyProtection="0">
      <alignment vertical="top" wrapText="1"/>
    </xf>
    <xf numFmtId="3" fontId="0" fillId="2" borderId="11" applyNumberFormat="1" applyFont="1" applyFill="1" applyBorder="1" applyAlignment="1" applyProtection="0">
      <alignment vertical="top" wrapText="1"/>
    </xf>
    <xf numFmtId="3" fontId="0" borderId="9" applyNumberFormat="1" applyFont="1" applyFill="0" applyBorder="1" applyAlignment="1" applyProtection="0">
      <alignment vertical="top" wrapText="1"/>
    </xf>
    <xf numFmtId="3" fontId="0" borderId="10" applyNumberFormat="1" applyFont="1" applyFill="0" applyBorder="1" applyAlignment="1" applyProtection="0">
      <alignment vertical="top" wrapText="1"/>
    </xf>
    <xf numFmtId="3" fontId="0" borderId="11" applyNumberFormat="1" applyFont="1" applyFill="0" applyBorder="1" applyAlignment="1" applyProtection="0">
      <alignment vertical="top" wrapText="1"/>
    </xf>
    <xf numFmtId="3" fontId="0" borderId="13" applyNumberFormat="1" applyFont="1" applyFill="0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 wrapText="1"/>
    </xf>
    <xf numFmtId="3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fffefffe"/>
      <rgbColor rgb="ffb8b8b8"/>
      <rgbColor rgb="ff919191"/>
      <rgbColor rgb="fff8ba00"/>
      <rgbColor rgb="fffe2500"/>
      <rgbColor rgb="ffff5300"/>
      <rgbColor rgb="ff890e00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844"/>
          <c:y val="0.105147"/>
          <c:w val="0.88656"/>
          <c:h val="0.806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'Districts_Total'!$E$2</c:f>
              <c:strCache>
                <c:ptCount val="1"/>
                <c:pt idx="0">
                  <c:v>Cars at P1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'Districts_Total'!$E$3:$E$41</c:f>
              <c:numCache>
                <c:ptCount val="39"/>
                <c:pt idx="0">
                  <c:v>3092.090280</c:v>
                </c:pt>
                <c:pt idx="1">
                  <c:v>60480.470702</c:v>
                </c:pt>
                <c:pt idx="2">
                  <c:v>78391.065537</c:v>
                </c:pt>
                <c:pt idx="3">
                  <c:v>83764.707153</c:v>
                </c:pt>
                <c:pt idx="4">
                  <c:v>137109.656157</c:v>
                </c:pt>
                <c:pt idx="5">
                  <c:v>110112.873444</c:v>
                </c:pt>
                <c:pt idx="6">
                  <c:v>41997.033258</c:v>
                </c:pt>
                <c:pt idx="7">
                  <c:v>95393.486223</c:v>
                </c:pt>
                <c:pt idx="8">
                  <c:v>51006.335727</c:v>
                </c:pt>
                <c:pt idx="9">
                  <c:v>32456.758305</c:v>
                </c:pt>
                <c:pt idx="10">
                  <c:v>45922.820737</c:v>
                </c:pt>
                <c:pt idx="11">
                  <c:v>76484.307409</c:v>
                </c:pt>
                <c:pt idx="12">
                  <c:v>47413.286064</c:v>
                </c:pt>
                <c:pt idx="13">
                  <c:v>51352.227432</c:v>
                </c:pt>
                <c:pt idx="14">
                  <c:v>14352.189922</c:v>
                </c:pt>
                <c:pt idx="15">
                  <c:v>54850.976679</c:v>
                </c:pt>
                <c:pt idx="16">
                  <c:v>82521.386729</c:v>
                </c:pt>
                <c:pt idx="17">
                  <c:v>182222.308482</c:v>
                </c:pt>
                <c:pt idx="18">
                  <c:v>78351.418603</c:v>
                </c:pt>
                <c:pt idx="19">
                  <c:v>68219.959704</c:v>
                </c:pt>
                <c:pt idx="20">
                  <c:v>91891.587453</c:v>
                </c:pt>
                <c:pt idx="21">
                  <c:v>52373.228602</c:v>
                </c:pt>
                <c:pt idx="22">
                  <c:v>89495.356436</c:v>
                </c:pt>
                <c:pt idx="23">
                  <c:v>84470.756048</c:v>
                </c:pt>
                <c:pt idx="24">
                  <c:v>89560.940615</c:v>
                </c:pt>
                <c:pt idx="25">
                  <c:v>149872.263419</c:v>
                </c:pt>
                <c:pt idx="26">
                  <c:v>97921.256132</c:v>
                </c:pt>
                <c:pt idx="27">
                  <c:v>139030.123973</c:v>
                </c:pt>
                <c:pt idx="28">
                  <c:v>90752.201280</c:v>
                </c:pt>
                <c:pt idx="29">
                  <c:v>64927.226298</c:v>
                </c:pt>
                <c:pt idx="30">
                  <c:v>40232.929984</c:v>
                </c:pt>
                <c:pt idx="31">
                  <c:v>66362.482343</c:v>
                </c:pt>
                <c:pt idx="32">
                  <c:v>100512.572293</c:v>
                </c:pt>
                <c:pt idx="33">
                  <c:v>8052.403351</c:v>
                </c:pt>
                <c:pt idx="34">
                  <c:v>51231.248705</c:v>
                </c:pt>
                <c:pt idx="35">
                  <c:v>53519.284352</c:v>
                </c:pt>
                <c:pt idx="36">
                  <c:v>135684.960276</c:v>
                </c:pt>
                <c:pt idx="37">
                  <c:v>97163.147478</c:v>
                </c:pt>
                <c:pt idx="38">
                  <c:v>54211.808826</c:v>
                </c:pt>
              </c:numCache>
            </c:numRef>
          </c:val>
        </c:ser>
        <c:ser>
          <c:idx val="1"/>
          <c:order val="1"/>
          <c:tx>
            <c:strRef>
              <c:f>'Districts_Total'!$F$2</c:f>
              <c:strCache>
                <c:ptCount val="1"/>
                <c:pt idx="0">
                  <c:v>Cars at P2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'Districts_Total'!$F$3:$F$41</c:f>
              <c:numCache>
                <c:ptCount val="39"/>
                <c:pt idx="0">
                  <c:v>3673.624385</c:v>
                </c:pt>
                <c:pt idx="1">
                  <c:v>71855.124487</c:v>
                </c:pt>
                <c:pt idx="2">
                  <c:v>93134.192037</c:v>
                </c:pt>
                <c:pt idx="3">
                  <c:v>99518.462575</c:v>
                </c:pt>
                <c:pt idx="4">
                  <c:v>162896.076986</c:v>
                </c:pt>
                <c:pt idx="5">
                  <c:v>130821.968433</c:v>
                </c:pt>
                <c:pt idx="6">
                  <c:v>49895.478951</c:v>
                </c:pt>
                <c:pt idx="7">
                  <c:v>113334.283749</c:v>
                </c:pt>
                <c:pt idx="8">
                  <c:v>60599.174589</c:v>
                </c:pt>
                <c:pt idx="9">
                  <c:v>38560.950029</c:v>
                </c:pt>
                <c:pt idx="10">
                  <c:v>54559.595231</c:v>
                </c:pt>
                <c:pt idx="11">
                  <c:v>90868.827018</c:v>
                </c:pt>
                <c:pt idx="12">
                  <c:v>56330.374630</c:v>
                </c:pt>
                <c:pt idx="13">
                  <c:v>61010.118671</c:v>
                </c:pt>
                <c:pt idx="14">
                  <c:v>17051.428032</c:v>
                </c:pt>
                <c:pt idx="15">
                  <c:v>65166.882992</c:v>
                </c:pt>
                <c:pt idx="16">
                  <c:v>98041.308996</c:v>
                </c:pt>
                <c:pt idx="17">
                  <c:v>216493.134204</c:v>
                </c:pt>
                <c:pt idx="18">
                  <c:v>93087.088645</c:v>
                </c:pt>
                <c:pt idx="19">
                  <c:v>81050.190915</c:v>
                </c:pt>
                <c:pt idx="20">
                  <c:v>109173.777570</c:v>
                </c:pt>
                <c:pt idx="21">
                  <c:v>62223.141079</c:v>
                </c:pt>
                <c:pt idx="22">
                  <c:v>106326.883754</c:v>
                </c:pt>
                <c:pt idx="23">
                  <c:v>100357.299156</c:v>
                </c:pt>
                <c:pt idx="24">
                  <c:v>106404.802450</c:v>
                </c:pt>
                <c:pt idx="25">
                  <c:v>178058.967137</c:v>
                </c:pt>
                <c:pt idx="26">
                  <c:v>116337.455176</c:v>
                </c:pt>
                <c:pt idx="27">
                  <c:v>165177.730094</c:v>
                </c:pt>
                <c:pt idx="28">
                  <c:v>107820.105314</c:v>
                </c:pt>
                <c:pt idx="29">
                  <c:v>77138.188147</c:v>
                </c:pt>
                <c:pt idx="30">
                  <c:v>47799.598100</c:v>
                </c:pt>
                <c:pt idx="31">
                  <c:v>78843.374972</c:v>
                </c:pt>
                <c:pt idx="32">
                  <c:v>119416.124095</c:v>
                </c:pt>
                <c:pt idx="33">
                  <c:v>9566.831052</c:v>
                </c:pt>
                <c:pt idx="34">
                  <c:v>60866.387292</c:v>
                </c:pt>
                <c:pt idx="35">
                  <c:v>63584.737271</c:v>
                </c:pt>
                <c:pt idx="36">
                  <c:v>161203.436391</c:v>
                </c:pt>
                <c:pt idx="37">
                  <c:v>115436.767879</c:v>
                </c:pt>
                <c:pt idx="38">
                  <c:v>64407.505872</c:v>
                </c:pt>
              </c:numCache>
            </c:numRef>
          </c:val>
        </c:ser>
        <c:ser>
          <c:idx val="2"/>
          <c:order val="2"/>
          <c:tx>
            <c:strRef>
              <c:f>'Districts_Total'!$G$2</c:f>
              <c:strCache>
                <c:ptCount val="1"/>
                <c:pt idx="0">
                  <c:v>Cars at P3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'Districts_Total'!$G$3:$G$41</c:f>
              <c:numCache>
                <c:ptCount val="39"/>
                <c:pt idx="0">
                  <c:v>4364.528490</c:v>
                </c:pt>
                <c:pt idx="1">
                  <c:v>85369.026649</c:v>
                </c:pt>
                <c:pt idx="2">
                  <c:v>110650.080682</c:v>
                </c:pt>
                <c:pt idx="3">
                  <c:v>118235.050656</c:v>
                </c:pt>
                <c:pt idx="4">
                  <c:v>193532.189060</c:v>
                </c:pt>
                <c:pt idx="5">
                  <c:v>155425.854302</c:v>
                </c:pt>
                <c:pt idx="6">
                  <c:v>59279.397295</c:v>
                </c:pt>
                <c:pt idx="7">
                  <c:v>134649.234256</c:v>
                </c:pt>
                <c:pt idx="8">
                  <c:v>71996.153195</c:v>
                </c:pt>
                <c:pt idx="9">
                  <c:v>45813.166342</c:v>
                </c:pt>
                <c:pt idx="10">
                  <c:v>64820.700993</c:v>
                </c:pt>
                <c:pt idx="11">
                  <c:v>107958.665031</c:v>
                </c:pt>
                <c:pt idx="12">
                  <c:v>66924.513558</c:v>
                </c:pt>
                <c:pt idx="13">
                  <c:v>72484.384153</c:v>
                </c:pt>
                <c:pt idx="14">
                  <c:v>20258.315944</c:v>
                </c:pt>
                <c:pt idx="15">
                  <c:v>77422.917439</c:v>
                </c:pt>
                <c:pt idx="16">
                  <c:v>116480.086564</c:v>
                </c:pt>
                <c:pt idx="17">
                  <c:v>257209.326057</c:v>
                </c:pt>
                <c:pt idx="18">
                  <c:v>110594.118483</c:v>
                </c:pt>
                <c:pt idx="19">
                  <c:v>96293.423155</c:v>
                </c:pt>
                <c:pt idx="20">
                  <c:v>129706.255375</c:v>
                </c:pt>
                <c:pt idx="21">
                  <c:v>73925.541523</c:v>
                </c:pt>
                <c:pt idx="22">
                  <c:v>126323.941924</c:v>
                </c:pt>
                <c:pt idx="23">
                  <c:v>119231.648504</c:v>
                </c:pt>
                <c:pt idx="24">
                  <c:v>126416.514907</c:v>
                </c:pt>
                <c:pt idx="25">
                  <c:v>211546.786942</c:v>
                </c:pt>
                <c:pt idx="26">
                  <c:v>138217.216684</c:v>
                </c:pt>
                <c:pt idx="27">
                  <c:v>196242.956126</c:v>
                </c:pt>
                <c:pt idx="28">
                  <c:v>128097.995925</c:v>
                </c:pt>
                <c:pt idx="29">
                  <c:v>91645.684098</c:v>
                </c:pt>
                <c:pt idx="30">
                  <c:v>56789.340957</c:v>
                </c:pt>
                <c:pt idx="31">
                  <c:v>93671.567994</c:v>
                </c:pt>
                <c:pt idx="32">
                  <c:v>141874.895534</c:v>
                </c:pt>
                <c:pt idx="33">
                  <c:v>11366.079467</c:v>
                </c:pt>
                <c:pt idx="34">
                  <c:v>72313.620995</c:v>
                </c:pt>
                <c:pt idx="35">
                  <c:v>75543.215175</c:v>
                </c:pt>
                <c:pt idx="36">
                  <c:v>191521.210984</c:v>
                </c:pt>
                <c:pt idx="37">
                  <c:v>137147.135763</c:v>
                </c:pt>
                <c:pt idx="38">
                  <c:v>76520.723114</c:v>
                </c:pt>
              </c:numCache>
            </c:numRef>
          </c:val>
        </c:ser>
        <c:ser>
          <c:idx val="3"/>
          <c:order val="3"/>
          <c:tx>
            <c:strRef>
              <c:f>'Districts_Total'!$H$2</c:f>
              <c:strCache>
                <c:ptCount val="1"/>
                <c:pt idx="0">
                  <c:v>Cars at P4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'Districts_Total'!$H$3:$H$41</c:f>
              <c:numCache>
                <c:ptCount val="39"/>
                <c:pt idx="0">
                  <c:v>5185.371978</c:v>
                </c:pt>
                <c:pt idx="1">
                  <c:v>101424.508871</c:v>
                </c:pt>
                <c:pt idx="2">
                  <c:v>131460.209050</c:v>
                </c:pt>
                <c:pt idx="3">
                  <c:v>140471.695823</c:v>
                </c:pt>
                <c:pt idx="4">
                  <c:v>229930.081162</c:v>
                </c:pt>
                <c:pt idx="5">
                  <c:v>184657.030275</c:v>
                </c:pt>
                <c:pt idx="6">
                  <c:v>70428.163385</c:v>
                </c:pt>
                <c:pt idx="7">
                  <c:v>159972.919809</c:v>
                </c:pt>
                <c:pt idx="8">
                  <c:v>85536.578839</c:v>
                </c:pt>
                <c:pt idx="9">
                  <c:v>54429.317967</c:v>
                </c:pt>
                <c:pt idx="10">
                  <c:v>77011.628467</c:v>
                </c:pt>
                <c:pt idx="11">
                  <c:v>128262.614778</c:v>
                </c:pt>
                <c:pt idx="12">
                  <c:v>79511.108249</c:v>
                </c:pt>
                <c:pt idx="13">
                  <c:v>86116.632134</c:v>
                </c:pt>
                <c:pt idx="14">
                  <c:v>24068.328125</c:v>
                </c:pt>
                <c:pt idx="15">
                  <c:v>91983.962859</c:v>
                </c:pt>
                <c:pt idx="16">
                  <c:v>138386.672974</c:v>
                </c:pt>
                <c:pt idx="17">
                  <c:v>305583.073819</c:v>
                </c:pt>
                <c:pt idx="18">
                  <c:v>131393.721956</c:v>
                </c:pt>
                <c:pt idx="19">
                  <c:v>114403.473184</c:v>
                </c:pt>
                <c:pt idx="20">
                  <c:v>154100.307398</c:v>
                </c:pt>
                <c:pt idx="21">
                  <c:v>87828.830155</c:v>
                </c:pt>
                <c:pt idx="22">
                  <c:v>150081.877131</c:v>
                </c:pt>
                <c:pt idx="23">
                  <c:v>141655.725338</c:v>
                </c:pt>
                <c:pt idx="24">
                  <c:v>150191.860455</c:v>
                </c:pt>
                <c:pt idx="25">
                  <c:v>251332.711769</c:v>
                </c:pt>
                <c:pt idx="26">
                  <c:v>164211.938100</c:v>
                </c:pt>
                <c:pt idx="27">
                  <c:v>233150.666298</c:v>
                </c:pt>
                <c:pt idx="28">
                  <c:v>152189.580157</c:v>
                </c:pt>
                <c:pt idx="29">
                  <c:v>108881.626799</c:v>
                </c:pt>
                <c:pt idx="30">
                  <c:v>67469.798377</c:v>
                </c:pt>
                <c:pt idx="31">
                  <c:v>111288.521749</c:v>
                </c:pt>
                <c:pt idx="32">
                  <c:v>168557.522154</c:v>
                </c:pt>
                <c:pt idx="33">
                  <c:v>13503.715258</c:v>
                </c:pt>
                <c:pt idx="34">
                  <c:v>85913.753290</c:v>
                </c:pt>
                <c:pt idx="35">
                  <c:v>89750.742141</c:v>
                </c:pt>
                <c:pt idx="36">
                  <c:v>227540.895391</c:v>
                </c:pt>
                <c:pt idx="37">
                  <c:v>162940.605437</c:v>
                </c:pt>
                <c:pt idx="38">
                  <c:v>90912.091480</c:v>
                </c:pt>
              </c:numCache>
            </c:numRef>
          </c:val>
        </c:ser>
        <c:ser>
          <c:idx val="4"/>
          <c:order val="4"/>
          <c:tx>
            <c:strRef>
              <c:f>'Districts_Total'!$I$2</c:f>
              <c:strCache>
                <c:ptCount val="1"/>
                <c:pt idx="0">
                  <c:v>Cars at P5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'Districts_Total'!$I$3:$I$41</c:f>
              <c:numCache>
                <c:ptCount val="39"/>
                <c:pt idx="0">
                  <c:v>6160.592745</c:v>
                </c:pt>
                <c:pt idx="1">
                  <c:v>120499.569967</c:v>
                </c:pt>
                <c:pt idx="2">
                  <c:v>156184.129800</c:v>
                </c:pt>
                <c:pt idx="3">
                  <c:v>166890.420546</c:v>
                </c:pt>
                <c:pt idx="4">
                  <c:v>273173.379994</c:v>
                </c:pt>
                <c:pt idx="5">
                  <c:v>219385.757814</c:v>
                </c:pt>
                <c:pt idx="6">
                  <c:v>83673.694809</c:v>
                </c:pt>
                <c:pt idx="7">
                  <c:v>190059.269283</c:v>
                </c:pt>
                <c:pt idx="8">
                  <c:v>101623.572856</c:v>
                </c:pt>
                <c:pt idx="9">
                  <c:v>64665.922287</c:v>
                </c:pt>
                <c:pt idx="10">
                  <c:v>91495.322147</c:v>
                </c:pt>
                <c:pt idx="11">
                  <c:v>152385.159127</c:v>
                </c:pt>
                <c:pt idx="12">
                  <c:v>94464.882880</c:v>
                </c:pt>
                <c:pt idx="13">
                  <c:v>102312.717652</c:v>
                </c:pt>
                <c:pt idx="14">
                  <c:v>28594.895072</c:v>
                </c:pt>
                <c:pt idx="15">
                  <c:v>109283.526159</c:v>
                </c:pt>
                <c:pt idx="16">
                  <c:v>164413.264290</c:v>
                </c:pt>
                <c:pt idx="17">
                  <c:v>363054.545635</c:v>
                </c:pt>
                <c:pt idx="18">
                  <c:v>156105.138377</c:v>
                </c:pt>
                <c:pt idx="19">
                  <c:v>135919.507769</c:v>
                </c:pt>
                <c:pt idx="20">
                  <c:v>183082.185756</c:v>
                </c:pt>
                <c:pt idx="21">
                  <c:v>104346.931350</c:v>
                </c:pt>
                <c:pt idx="22">
                  <c:v>178308.003218</c:v>
                </c:pt>
                <c:pt idx="23">
                  <c:v>168297.132287</c:v>
                </c:pt>
                <c:pt idx="24">
                  <c:v>178438.671272</c:v>
                </c:pt>
                <c:pt idx="25">
                  <c:v>298601.235776</c:v>
                </c:pt>
                <c:pt idx="26">
                  <c:v>195095.526168</c:v>
                </c:pt>
                <c:pt idx="27">
                  <c:v>276999.665458</c:v>
                </c:pt>
                <c:pt idx="28">
                  <c:v>180812.105146</c:v>
                </c:pt>
                <c:pt idx="29">
                  <c:v>129359.159365</c:v>
                </c:pt>
                <c:pt idx="30">
                  <c:v>80158.945611</c:v>
                </c:pt>
                <c:pt idx="31">
                  <c:v>132218.722696</c:v>
                </c:pt>
                <c:pt idx="32">
                  <c:v>200258.390801</c:v>
                </c:pt>
                <c:pt idx="33">
                  <c:v>16043.379453</c:v>
                </c:pt>
                <c:pt idx="34">
                  <c:v>102071.683077</c:v>
                </c:pt>
                <c:pt idx="35">
                  <c:v>106630.300237</c:v>
                </c:pt>
                <c:pt idx="36">
                  <c:v>270334.856434</c:v>
                </c:pt>
                <c:pt idx="37">
                  <c:v>193585.092045</c:v>
                </c:pt>
                <c:pt idx="38">
                  <c:v>108010.066305</c:v>
                </c:pt>
              </c:numCache>
            </c:numRef>
          </c:val>
        </c:ser>
        <c:ser>
          <c:idx val="5"/>
          <c:order val="5"/>
          <c:tx>
            <c:strRef>
              <c:f>'Districts_Total'!$J$2</c:f>
              <c:strCache>
                <c:ptCount val="1"/>
                <c:pt idx="0">
                  <c:v>Cars at P6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'Districts_Total'!$A$3:$A$41</c:f>
              <c:strCache>
                <c:ptCount val="39"/>
                <c:pt idx="0">
                  <c:v>Adalar</c:v>
                </c:pt>
                <c:pt idx="1">
                  <c:v>Arnavutköy</c:v>
                </c:pt>
                <c:pt idx="2">
                  <c:v>Ataşehir</c:v>
                </c:pt>
                <c:pt idx="3">
                  <c:v>Avcılar</c:v>
                </c:pt>
                <c:pt idx="4">
                  <c:v>Bağcılar</c:v>
                </c:pt>
                <c:pt idx="5">
                  <c:v>Bahçelievler</c:v>
                </c:pt>
                <c:pt idx="6">
                  <c:v>Bakırköy</c:v>
                </c:pt>
                <c:pt idx="7">
                  <c:v>Başakşehir</c:v>
                </c:pt>
                <c:pt idx="8">
                  <c:v>Bayrampaşa</c:v>
                </c:pt>
                <c:pt idx="9">
                  <c:v>Beşiktaş</c:v>
                </c:pt>
                <c:pt idx="10">
                  <c:v>Beykoz</c:v>
                </c:pt>
                <c:pt idx="11">
                  <c:v>Beylikdüzü</c:v>
                </c:pt>
                <c:pt idx="12">
                  <c:v>Beyoğlu</c:v>
                </c:pt>
                <c:pt idx="13">
                  <c:v>Büyükçekmece</c:v>
                </c:pt>
                <c:pt idx="14">
                  <c:v>Çatalca</c:v>
                </c:pt>
                <c:pt idx="15">
                  <c:v>Çekmeköy</c:v>
                </c:pt>
                <c:pt idx="16">
                  <c:v>Esenler</c:v>
                </c:pt>
                <c:pt idx="17">
                  <c:v>Esenyurt</c:v>
                </c:pt>
                <c:pt idx="18">
                  <c:v>Eyüpsultan</c:v>
                </c:pt>
                <c:pt idx="19">
                  <c:v>Fatih</c:v>
                </c:pt>
                <c:pt idx="20">
                  <c:v>Gaziosmanpaşa</c:v>
                </c:pt>
                <c:pt idx="21">
                  <c:v>Güngören</c:v>
                </c:pt>
                <c:pt idx="22">
                  <c:v>Kadıköy</c:v>
                </c:pt>
                <c:pt idx="23">
                  <c:v>Kağıthane</c:v>
                </c:pt>
                <c:pt idx="24">
                  <c:v>Kartal</c:v>
                </c:pt>
                <c:pt idx="25">
                  <c:v>Küçükçekmece</c:v>
                </c:pt>
                <c:pt idx="26">
                  <c:v>Maltepe</c:v>
                </c:pt>
                <c:pt idx="27">
                  <c:v>Pendik</c:v>
                </c:pt>
                <c:pt idx="28">
                  <c:v>Sancaktepe</c:v>
                </c:pt>
                <c:pt idx="29">
                  <c:v>Sarıyer</c:v>
                </c:pt>
                <c:pt idx="30">
                  <c:v>Silivri</c:v>
                </c:pt>
                <c:pt idx="31">
                  <c:v>Sultanbeyli</c:v>
                </c:pt>
                <c:pt idx="32">
                  <c:v>Sultangazi</c:v>
                </c:pt>
                <c:pt idx="33">
                  <c:v>Şile</c:v>
                </c:pt>
                <c:pt idx="34">
                  <c:v>Şişli</c:v>
                </c:pt>
                <c:pt idx="35">
                  <c:v>Tuzla</c:v>
                </c:pt>
                <c:pt idx="36">
                  <c:v>Ümraniye</c:v>
                </c:pt>
                <c:pt idx="37">
                  <c:v>Üsküdar</c:v>
                </c:pt>
                <c:pt idx="38">
                  <c:v>Zeytinburnu</c:v>
                </c:pt>
              </c:strCache>
            </c:strRef>
          </c:cat>
          <c:val>
            <c:numRef>
              <c:f>'Districts_Total'!$J$3:$J$41</c:f>
              <c:numCache>
                <c:ptCount val="39"/>
                <c:pt idx="0">
                  <c:v>7319.224759</c:v>
                </c:pt>
                <c:pt idx="1">
                  <c:v>143162.106712</c:v>
                </c:pt>
                <c:pt idx="2">
                  <c:v>185557.915794</c:v>
                </c:pt>
                <c:pt idx="3">
                  <c:v>198277.754867</c:v>
                </c:pt>
                <c:pt idx="4">
                  <c:v>324549.511574</c:v>
                </c:pt>
                <c:pt idx="5">
                  <c:v>260645.969773</c:v>
                </c:pt>
                <c:pt idx="6">
                  <c:v>99410.333403</c:v>
                </c:pt>
                <c:pt idx="7">
                  <c:v>225804.004099</c:v>
                </c:pt>
                <c:pt idx="8">
                  <c:v>120736.072217</c:v>
                </c:pt>
                <c:pt idx="9">
                  <c:v>76827.740295</c:v>
                </c:pt>
                <c:pt idx="10">
                  <c:v>108702.986048</c:v>
                </c:pt>
                <c:pt idx="11">
                  <c:v>181044.466949</c:v>
                </c:pt>
                <c:pt idx="12">
                  <c:v>112231.036568</c:v>
                </c:pt>
                <c:pt idx="13">
                  <c:v>121554.825520</c:v>
                </c:pt>
                <c:pt idx="14">
                  <c:v>33972.780325</c:v>
                </c:pt>
                <c:pt idx="15">
                  <c:v>129836.644548</c:v>
                </c:pt>
                <c:pt idx="16">
                  <c:v>195334.716080</c:v>
                </c:pt>
                <c:pt idx="17">
                  <c:v>431334.764256</c:v>
                </c:pt>
                <c:pt idx="18">
                  <c:v>185464.068335</c:v>
                </c:pt>
                <c:pt idx="19">
                  <c:v>161482.095586</c:v>
                </c:pt>
                <c:pt idx="20">
                  <c:v>217514.729899</c:v>
                </c:pt>
                <c:pt idx="21">
                  <c:v>123971.616871</c:v>
                </c:pt>
                <c:pt idx="22">
                  <c:v>211842.659615</c:v>
                </c:pt>
                <c:pt idx="23">
                  <c:v>199949.029017</c:v>
                </c:pt>
                <c:pt idx="24">
                  <c:v>211997.902609</c:v>
                </c:pt>
                <c:pt idx="25">
                  <c:v>354759.622730</c:v>
                </c:pt>
                <c:pt idx="26">
                  <c:v>231787.437449</c:v>
                </c:pt>
                <c:pt idx="27">
                  <c:v>329095.412344</c:v>
                </c:pt>
                <c:pt idx="28">
                  <c:v>214817.711788</c:v>
                </c:pt>
                <c:pt idx="29">
                  <c:v>153687.932516</c:v>
                </c:pt>
                <c:pt idx="30">
                  <c:v>95234.559996</c:v>
                </c:pt>
                <c:pt idx="31">
                  <c:v>157085.298256</c:v>
                </c:pt>
                <c:pt idx="32">
                  <c:v>237921.289858</c:v>
                </c:pt>
                <c:pt idx="33">
                  <c:v>19060.682141</c:v>
                </c:pt>
                <c:pt idx="34">
                  <c:v>121268.459207</c:v>
                </c:pt>
                <c:pt idx="35">
                  <c:v>126684.422404</c:v>
                </c:pt>
                <c:pt idx="36">
                  <c:v>321177.142587</c:v>
                </c:pt>
                <c:pt idx="37">
                  <c:v>229992.933691</c:v>
                </c:pt>
                <c:pt idx="38">
                  <c:v>128323.683168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0"/>
        <c:minorUnit val="625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8242"/>
          <c:y val="0.0374031"/>
          <c:w val="0.911176"/>
          <c:h val="0.75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'Districts_EV'!$B$2</c:f>
              <c:strCache/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'Districts_EV'!$B$3:$B$41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'Districts_EV'!$C$2</c:f>
              <c:strCache/>
            </c:strRef>
          </c:tx>
          <c:spPr>
            <a:solidFill>
              <a:schemeClr val="accent4">
                <a:hueOff val="-858837"/>
                <a:lumOff val="-9791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'Districts_EV'!$C$3:$C$41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'Districts_EV'!$D$2</c:f>
              <c:strCache/>
            </c:strRef>
          </c:tx>
          <c:spPr>
            <a:solidFill>
              <a:srgbClr val="FF54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'Districts_EV'!$D$3:$D$41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'Districts_EV'!$E$2</c:f>
              <c:strCache/>
            </c:strRef>
          </c:tx>
          <c:spPr>
            <a:solidFill>
              <a:schemeClr val="accent5">
                <a:hueOff val="-82419"/>
                <a:satOff val="-9513"/>
                <a:lumOff val="-16343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'Districts_EV'!$E$3:$E$41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'Districts_EV'!$F$2</c:f>
              <c:strCache/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'Districts_EV'!$F$3:$F$41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'Districts_EV'!$G$2</c:f>
              <c:strCache/>
            </c:strRef>
          </c:tx>
          <c:spPr>
            <a:solidFill>
              <a:srgbClr val="890F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'Districts_EV'!$G$3:$G$41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'Districts_EV'!$H$2</c:f>
              <c:strCache/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'Districts_EV'!$A$3:$A$41</c:f>
              <c:strCache>
                <c:ptCount val="0"/>
              </c:strCache>
            </c:strRef>
          </c:cat>
          <c:val>
            <c:numRef>
              <c:f>'Districts_EV'!$H$3:$H$41</c:f>
              <c:numCache>
                <c:ptCount val="0"/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42</xdr:row>
      <xdr:rowOff>143570</xdr:rowOff>
    </xdr:from>
    <xdr:to>
      <xdr:col>4</xdr:col>
      <xdr:colOff>262635</xdr:colOff>
      <xdr:row>54</xdr:row>
      <xdr:rowOff>280628</xdr:rowOff>
    </xdr:to>
    <xdr:graphicFrame>
      <xdr:nvGraphicFramePr>
        <xdr:cNvPr id="2" name="Etkileşimli Sütun Grafiği"/>
        <xdr:cNvGraphicFramePr/>
      </xdr:nvGraphicFramePr>
      <xdr:xfrm>
        <a:off x="-211836" y="10909360"/>
        <a:ext cx="5291836" cy="35355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288454</xdr:colOff>
      <xdr:row>0</xdr:row>
      <xdr:rowOff>215447</xdr:rowOff>
    </xdr:from>
    <xdr:to>
      <xdr:col>22</xdr:col>
      <xdr:colOff>149317</xdr:colOff>
      <xdr:row>16</xdr:row>
      <xdr:rowOff>31214</xdr:rowOff>
    </xdr:to>
    <xdr:graphicFrame>
      <xdr:nvGraphicFramePr>
        <xdr:cNvPr id="4" name="Etkileşimli Sütun Grafiği"/>
        <xdr:cNvGraphicFramePr/>
      </xdr:nvGraphicFramePr>
      <xdr:xfrm>
        <a:off x="7006754" y="215447"/>
        <a:ext cx="6845864" cy="39794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9</xdr:col>
      <xdr:colOff>271279</xdr:colOff>
      <xdr:row>34</xdr:row>
      <xdr:rowOff>115839</xdr:rowOff>
    </xdr:to>
    <xdr:grpSp>
      <xdr:nvGrpSpPr>
        <xdr:cNvPr id="8" name="Grupla"/>
        <xdr:cNvGrpSpPr/>
      </xdr:nvGrpSpPr>
      <xdr:grpSpPr>
        <a:xfrm>
          <a:off x="-697103" y="0"/>
          <a:ext cx="7129280" cy="5729240"/>
          <a:chOff x="-19050" y="0"/>
          <a:chExt cx="7129279" cy="5729239"/>
        </a:xfrm>
      </xdr:grpSpPr>
      <xdr:pic>
        <xdr:nvPicPr>
          <xdr:cNvPr id="6" name="yapıştırılan-film.png" descr="yapıştırılan-film.png"/>
          <xdr:cNvPicPr>
            <a:picLocks noChangeAspect="1"/>
          </xdr:cNvPicPr>
        </xdr:nvPicPr>
        <xdr:blipFill>
          <a:blip r:embed="rId1">
            <a:extLst/>
          </a:blip>
          <a:stretch>
            <a:fillRect/>
          </a:stretch>
        </xdr:blipFill>
        <xdr:spPr>
          <a:xfrm>
            <a:off x="0" y="0"/>
            <a:ext cx="7091180" cy="531838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Caption"/>
          <xdr:cNvSpPr/>
        </xdr:nvSpPr>
        <xdr:spPr>
          <a:xfrm>
            <a:off x="-19050" y="5398408"/>
            <a:ext cx="7129280" cy="330832"/>
          </a:xfrm>
          <a:prstGeom prst="roundRect">
            <a:avLst>
              <a:gd name="adj" fmla="val 0"/>
            </a:avLst>
          </a:prstGeom>
          <a:solidFill>
            <a:srgbClr val="000000">
              <a:alpha val="0"/>
            </a:srgbClr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Figure 2.1: S-curves of selected districts</a:t>
            </a:r>
          </a:p>
        </xdr:txBody>
      </xdr:sp>
    </xdr:grpSp>
    <xdr:clientData/>
  </xdr:twoCellAnchor>
  <xdr:twoCellAnchor>
    <xdr:from>
      <xdr:col>9</xdr:col>
      <xdr:colOff>107950</xdr:colOff>
      <xdr:row>0</xdr:row>
      <xdr:rowOff>0</xdr:rowOff>
    </xdr:from>
    <xdr:to>
      <xdr:col>18</xdr:col>
      <xdr:colOff>364815</xdr:colOff>
      <xdr:row>34</xdr:row>
      <xdr:rowOff>115839</xdr:rowOff>
    </xdr:to>
    <xdr:grpSp>
      <xdr:nvGrpSpPr>
        <xdr:cNvPr id="11" name="Grupla"/>
        <xdr:cNvGrpSpPr/>
      </xdr:nvGrpSpPr>
      <xdr:grpSpPr>
        <a:xfrm>
          <a:off x="6965950" y="0"/>
          <a:ext cx="7114866" cy="5729240"/>
          <a:chOff x="-19049" y="0"/>
          <a:chExt cx="7114865" cy="5729239"/>
        </a:xfrm>
      </xdr:grpSpPr>
      <xdr:pic>
        <xdr:nvPicPr>
          <xdr:cNvPr id="9" name="yapıştırılan-film.png" descr="yapıştırılan-film.png"/>
          <xdr:cNvPicPr>
            <a:picLocks noChangeAspect="1"/>
          </xdr:cNvPicPr>
        </xdr:nvPicPr>
        <xdr:blipFill>
          <a:blip r:embed="rId2">
            <a:extLst/>
          </a:blip>
          <a:stretch>
            <a:fillRect/>
          </a:stretch>
        </xdr:blipFill>
        <xdr:spPr>
          <a:xfrm>
            <a:off x="0" y="0"/>
            <a:ext cx="7076766" cy="531838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0" name="Caption"/>
          <xdr:cNvSpPr/>
        </xdr:nvSpPr>
        <xdr:spPr>
          <a:xfrm>
            <a:off x="-19050" y="5398408"/>
            <a:ext cx="7114866" cy="330832"/>
          </a:xfrm>
          <a:prstGeom prst="roundRect">
            <a:avLst>
              <a:gd name="adj" fmla="val 0"/>
            </a:avLst>
          </a:prstGeom>
          <a:solidFill>
            <a:srgbClr val="000000">
              <a:alpha val="0"/>
            </a:srgbClr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Figure 2.2: Diffusion of innovators and SL</a:t>
            </a:r>
          </a:p>
        </xdr:txBody>
      </xdr:sp>
    </xdr:grpSp>
    <xdr:clientData/>
  </xdr:twoCellAnchor>
  <xdr:twoCellAnchor>
    <xdr:from>
      <xdr:col>10</xdr:col>
      <xdr:colOff>83523</xdr:colOff>
      <xdr:row>40</xdr:row>
      <xdr:rowOff>27144</xdr:rowOff>
    </xdr:from>
    <xdr:to>
      <xdr:col>17</xdr:col>
      <xdr:colOff>85809</xdr:colOff>
      <xdr:row>64</xdr:row>
      <xdr:rowOff>11177</xdr:rowOff>
    </xdr:to>
    <xdr:grpSp>
      <xdr:nvGrpSpPr>
        <xdr:cNvPr id="14" name="Grupla"/>
        <xdr:cNvGrpSpPr/>
      </xdr:nvGrpSpPr>
      <xdr:grpSpPr>
        <a:xfrm>
          <a:off x="7703523" y="6631144"/>
          <a:ext cx="5336287" cy="3946434"/>
          <a:chOff x="-19050" y="0"/>
          <a:chExt cx="5336286" cy="3946433"/>
        </a:xfrm>
      </xdr:grpSpPr>
      <xdr:pic>
        <xdr:nvPicPr>
          <xdr:cNvPr id="12" name="yapıştırılan-görüntü.pdf" descr="yapıştırılan-görüntü.pdf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>
            <a:off x="0" y="0"/>
            <a:ext cx="5298187" cy="353557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3" name="Caption"/>
          <xdr:cNvSpPr/>
        </xdr:nvSpPr>
        <xdr:spPr>
          <a:xfrm>
            <a:off x="-19050" y="3615602"/>
            <a:ext cx="5336287" cy="330832"/>
          </a:xfrm>
          <a:prstGeom prst="roundRect">
            <a:avLst>
              <a:gd name="adj" fmla="val 0"/>
            </a:avLst>
          </a:prstGeom>
          <a:solidFill>
            <a:srgbClr val="000000">
              <a:alpha val="0"/>
            </a:srgbClr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Figure 2.4: Total number of cars in Maltepe for each period</a:t>
            </a:r>
          </a:p>
        </xdr:txBody>
      </xdr:sp>
    </xdr:grpSp>
    <xdr:clientData/>
  </xdr:twoCellAnchor>
  <xdr:twoCellAnchor>
    <xdr:from>
      <xdr:col>0</xdr:col>
      <xdr:colOff>0</xdr:colOff>
      <xdr:row>40</xdr:row>
      <xdr:rowOff>27144</xdr:rowOff>
    </xdr:from>
    <xdr:to>
      <xdr:col>7</xdr:col>
      <xdr:colOff>2286</xdr:colOff>
      <xdr:row>64</xdr:row>
      <xdr:rowOff>11177</xdr:rowOff>
    </xdr:to>
    <xdr:grpSp>
      <xdr:nvGrpSpPr>
        <xdr:cNvPr id="17" name="Grupla"/>
        <xdr:cNvGrpSpPr/>
      </xdr:nvGrpSpPr>
      <xdr:grpSpPr>
        <a:xfrm>
          <a:off x="-19051" y="6631144"/>
          <a:ext cx="5336288" cy="3946434"/>
          <a:chOff x="-19050" y="0"/>
          <a:chExt cx="5336286" cy="3946433"/>
        </a:xfrm>
      </xdr:grpSpPr>
      <xdr:pic>
        <xdr:nvPicPr>
          <xdr:cNvPr id="15" name="yapıştırılan-görüntü.pdf" descr="yapıştırılan-görüntü.pdf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>
            <a:off x="0" y="0"/>
            <a:ext cx="5298187" cy="353557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6" name="Caption"/>
          <xdr:cNvSpPr/>
        </xdr:nvSpPr>
        <xdr:spPr>
          <a:xfrm>
            <a:off x="-19050" y="3615602"/>
            <a:ext cx="5336287" cy="330832"/>
          </a:xfrm>
          <a:prstGeom prst="roundRect">
            <a:avLst>
              <a:gd name="adj" fmla="val 0"/>
            </a:avLst>
          </a:prstGeom>
          <a:solidFill>
            <a:srgbClr val="000000">
              <a:alpha val="0"/>
            </a:srgbClr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Figure 2.3: Total number of EV in Maltepe for each period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4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2.3" customHeight="1" outlineLevelRow="0" outlineLevelCol="0"/>
  <cols>
    <col min="1" max="1" width="16.3516" style="1" customWidth="1"/>
    <col min="2" max="2" width="10" style="1" customWidth="1"/>
    <col min="3" max="3" width="18.1719" style="1" customWidth="1"/>
    <col min="4" max="4" width="21.4297" style="1" customWidth="1"/>
    <col min="5" max="5" width="10.8281" style="1" customWidth="1"/>
    <col min="6" max="6" width="10.6719" style="1" customWidth="1"/>
    <col min="7" max="7" width="10.7812" style="1" customWidth="1"/>
    <col min="8" max="8" width="9.94531" style="1" customWidth="1"/>
    <col min="9" max="9" width="10.1484" style="1" customWidth="1"/>
    <col min="10" max="10" width="9.67188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5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5">
        <v>10</v>
      </c>
    </row>
    <row r="3" ht="20.3" customHeight="1">
      <c r="A3" t="s" s="6">
        <v>11</v>
      </c>
      <c r="B3" s="7">
        <v>16690</v>
      </c>
      <c r="C3" s="8">
        <f>B3/SUM($B$3:$B$41)</f>
        <v>0.00104718605296252</v>
      </c>
      <c r="D3" s="9">
        <f>'Constants'!$O$58*C3</f>
        <v>2788.345691116240</v>
      </c>
      <c r="E3" s="9">
        <f>D3*'Constants'!$C$5^3</f>
        <v>3092.090279778130</v>
      </c>
      <c r="F3" s="9">
        <f>E3*'Constants'!$C$5^5</f>
        <v>3673.6243848782</v>
      </c>
      <c r="G3" s="9">
        <f>F3*'Constants'!$C$5^5</f>
        <v>4364.528490461830</v>
      </c>
      <c r="H3" s="9">
        <f>G3*'Constants'!$C$5^5</f>
        <v>5185.371978274420</v>
      </c>
      <c r="I3" s="9">
        <f>H3*'Constants'!$C$5^5</f>
        <v>6160.592744859920</v>
      </c>
      <c r="J3" s="10">
        <f>I3*'Constants'!$C$5^5</f>
        <v>7319.224759001870</v>
      </c>
    </row>
    <row r="4" ht="19.95" customHeight="1">
      <c r="A4" t="s" s="11">
        <v>12</v>
      </c>
      <c r="B4" s="12">
        <v>326452</v>
      </c>
      <c r="C4" s="13">
        <f>B4/SUM($B$3:$B$41)</f>
        <v>0.0204826831253277</v>
      </c>
      <c r="D4" s="14">
        <f>'Constants'!$O$58*C4</f>
        <v>54539.3066241028</v>
      </c>
      <c r="E4" s="14">
        <f>D4*'Constants'!$C$5^3</f>
        <v>60480.470701865</v>
      </c>
      <c r="F4" s="14">
        <f>E4*'Constants'!$C$5^5</f>
        <v>71855.1244872531</v>
      </c>
      <c r="G4" s="14">
        <f>F4*'Constants'!$C$5^5</f>
        <v>85369.026648786094</v>
      </c>
      <c r="H4" s="14">
        <f>G4*'Constants'!$C$5^5</f>
        <v>101424.508870679</v>
      </c>
      <c r="I4" s="14">
        <f>H4*'Constants'!$C$5^5</f>
        <v>120499.569966747</v>
      </c>
      <c r="J4" s="15">
        <f>I4*'Constants'!$C$5^5</f>
        <v>143162.106712144</v>
      </c>
    </row>
    <row r="5" ht="19.95" customHeight="1">
      <c r="A5" t="s" s="11">
        <v>13</v>
      </c>
      <c r="B5" s="16">
        <v>423127</v>
      </c>
      <c r="C5" s="17">
        <f>B5/SUM($B$3:$B$41)</f>
        <v>0.0265483938305495</v>
      </c>
      <c r="D5" s="18">
        <f>'Constants'!$O$58*C5</f>
        <v>70690.494142896307</v>
      </c>
      <c r="E5" s="18">
        <f>D5*'Constants'!$C$5^3</f>
        <v>78391.065536949</v>
      </c>
      <c r="F5" s="18">
        <f>E5*'Constants'!$C$5^5</f>
        <v>93134.1920371693</v>
      </c>
      <c r="G5" s="18">
        <f>F5*'Constants'!$C$5^5</f>
        <v>110650.080682063</v>
      </c>
      <c r="H5" s="18">
        <f>G5*'Constants'!$C$5^5</f>
        <v>131460.209050408</v>
      </c>
      <c r="I5" s="18">
        <f>H5*'Constants'!$C$5^5</f>
        <v>156184.12979954</v>
      </c>
      <c r="J5" s="19">
        <f>I5*'Constants'!$C$5^5</f>
        <v>185557.915794018</v>
      </c>
    </row>
    <row r="6" ht="19.95" customHeight="1">
      <c r="A6" t="s" s="11">
        <v>14</v>
      </c>
      <c r="B6" s="12">
        <v>452132</v>
      </c>
      <c r="C6" s="13">
        <f>B6/SUM($B$3:$B$41)</f>
        <v>0.0283682639004223</v>
      </c>
      <c r="D6" s="14">
        <f>'Constants'!$O$58*C6</f>
        <v>75536.2680656539</v>
      </c>
      <c r="E6" s="14">
        <f>D6*'Constants'!$C$5^3</f>
        <v>83764.7071525848</v>
      </c>
      <c r="F6" s="14">
        <f>E6*'Constants'!$C$5^5</f>
        <v>99518.462575419093</v>
      </c>
      <c r="G6" s="14">
        <f>F6*'Constants'!$C$5^5</f>
        <v>118235.05065605</v>
      </c>
      <c r="H6" s="14">
        <f>G6*'Constants'!$C$5^5</f>
        <v>140471.695822717</v>
      </c>
      <c r="I6" s="14">
        <f>H6*'Constants'!$C$5^5</f>
        <v>166890.420546374</v>
      </c>
      <c r="J6" s="15">
        <f>I6*'Constants'!$C$5^5</f>
        <v>198277.754867406</v>
      </c>
    </row>
    <row r="7" ht="19.95" customHeight="1">
      <c r="A7" t="s" s="11">
        <v>15</v>
      </c>
      <c r="B7" s="16">
        <v>740069</v>
      </c>
      <c r="C7" s="17">
        <f>B7/SUM($B$3:$B$41)</f>
        <v>0.0464343879586529</v>
      </c>
      <c r="D7" s="18">
        <f>'Constants'!$O$58*C7</f>
        <v>123640.995043661</v>
      </c>
      <c r="E7" s="18">
        <f>D7*'Constants'!$C$5^3</f>
        <v>137109.656157287</v>
      </c>
      <c r="F7" s="18">
        <f>E7*'Constants'!$C$5^5</f>
        <v>162896.076985765</v>
      </c>
      <c r="G7" s="18">
        <f>F7*'Constants'!$C$5^5</f>
        <v>193532.189059771</v>
      </c>
      <c r="H7" s="18">
        <f>G7*'Constants'!$C$5^5</f>
        <v>229930.081161746</v>
      </c>
      <c r="I7" s="18">
        <f>H7*'Constants'!$C$5^5</f>
        <v>273173.379993751</v>
      </c>
      <c r="J7" s="19">
        <f>I7*'Constants'!$C$5^5</f>
        <v>324549.51157398</v>
      </c>
    </row>
    <row r="8" ht="19.95" customHeight="1">
      <c r="A8" t="s" s="11">
        <v>16</v>
      </c>
      <c r="B8" s="12">
        <v>594350</v>
      </c>
      <c r="C8" s="13">
        <f>B8/SUM($B$3:$B$41)</f>
        <v>0.0372914937434555</v>
      </c>
      <c r="D8" s="14">
        <f>'Constants'!$O$58*C8</f>
        <v>99296.1810374436</v>
      </c>
      <c r="E8" s="14">
        <f>D8*'Constants'!$C$5^3</f>
        <v>110112.873444346</v>
      </c>
      <c r="F8" s="14">
        <f>E8*'Constants'!$C$5^5</f>
        <v>130821.968433335</v>
      </c>
      <c r="G8" s="14">
        <f>F8*'Constants'!$C$5^5</f>
        <v>155425.854302336</v>
      </c>
      <c r="H8" s="14">
        <f>G8*'Constants'!$C$5^5</f>
        <v>184657.030274859</v>
      </c>
      <c r="I8" s="14">
        <f>H8*'Constants'!$C$5^5</f>
        <v>219385.75781351</v>
      </c>
      <c r="J8" s="15">
        <f>I8*'Constants'!$C$5^5</f>
        <v>260645.969773083</v>
      </c>
    </row>
    <row r="9" ht="19.95" customHeight="1">
      <c r="A9" t="s" s="11">
        <v>17</v>
      </c>
      <c r="B9" s="16">
        <v>226685</v>
      </c>
      <c r="C9" s="17">
        <f>B9/SUM($B$3:$B$41)</f>
        <v>0.0142229700668549</v>
      </c>
      <c r="D9" s="18">
        <f>'Constants'!$O$58*C9</f>
        <v>37871.5484116647</v>
      </c>
      <c r="E9" s="18">
        <f>D9*'Constants'!$C$5^3</f>
        <v>41997.0332577294</v>
      </c>
      <c r="F9" s="18">
        <f>E9*'Constants'!$C$5^5</f>
        <v>49895.4789506359</v>
      </c>
      <c r="G9" s="18">
        <f>F9*'Constants'!$C$5^5</f>
        <v>59279.3972954067</v>
      </c>
      <c r="H9" s="18">
        <f>G9*'Constants'!$C$5^5</f>
        <v>70428.1633849691</v>
      </c>
      <c r="I9" s="18">
        <f>H9*'Constants'!$C$5^5</f>
        <v>83673.6948093809</v>
      </c>
      <c r="J9" s="19">
        <f>I9*'Constants'!$C$5^5</f>
        <v>99410.3334028961</v>
      </c>
    </row>
    <row r="10" ht="19.95" customHeight="1">
      <c r="A10" t="s" s="11">
        <v>18</v>
      </c>
      <c r="B10" s="20">
        <v>514900</v>
      </c>
      <c r="C10" s="13">
        <f>B10/SUM($B$3:$B$41)</f>
        <v>0.0323065367687478</v>
      </c>
      <c r="D10" s="14">
        <f>'Constants'!$O$58*C10</f>
        <v>86022.719973382307</v>
      </c>
      <c r="E10" s="14">
        <f>D10*'Constants'!$C$5^3</f>
        <v>95393.486222753607</v>
      </c>
      <c r="F10" s="14">
        <f>E10*'Constants'!$C$5^5</f>
        <v>113334.283749178</v>
      </c>
      <c r="G10" s="14">
        <f>F10*'Constants'!$C$5^5</f>
        <v>134649.234256368</v>
      </c>
      <c r="H10" s="14">
        <f>G10*'Constants'!$C$5^5</f>
        <v>159972.919809076</v>
      </c>
      <c r="I10" s="14">
        <f>H10*'Constants'!$C$5^5</f>
        <v>190059.269282705</v>
      </c>
      <c r="J10" s="15">
        <f>I10*'Constants'!$C$5^5</f>
        <v>225804.004098864</v>
      </c>
    </row>
    <row r="11" ht="19.95" customHeight="1">
      <c r="A11" t="s" s="11">
        <v>19</v>
      </c>
      <c r="B11" s="16">
        <v>275314</v>
      </c>
      <c r="C11" s="17">
        <f>B11/SUM($B$3:$B$41)</f>
        <v>0.0172741150979822</v>
      </c>
      <c r="D11" s="18">
        <f>'Constants'!$O$58*C11</f>
        <v>45995.8421572184</v>
      </c>
      <c r="E11" s="18">
        <f>D11*'Constants'!$C$5^3</f>
        <v>51006.335727192</v>
      </c>
      <c r="F11" s="18">
        <f>E11*'Constants'!$C$5^5</f>
        <v>60599.174589476</v>
      </c>
      <c r="G11" s="18">
        <f>F11*'Constants'!$C$5^5</f>
        <v>71996.1531949074</v>
      </c>
      <c r="H11" s="18">
        <f>G11*'Constants'!$C$5^5</f>
        <v>85536.5788392234</v>
      </c>
      <c r="I11" s="18">
        <f>H11*'Constants'!$C$5^5</f>
        <v>101623.572855504</v>
      </c>
      <c r="J11" s="19">
        <f>I11*'Constants'!$C$5^5</f>
        <v>120736.072216887</v>
      </c>
    </row>
    <row r="12" ht="19.95" customHeight="1">
      <c r="A12" t="s" s="11">
        <v>20</v>
      </c>
      <c r="B12" s="12">
        <v>175190</v>
      </c>
      <c r="C12" s="13">
        <f>B12/SUM($B$3:$B$41)</f>
        <v>0.0109920026733675</v>
      </c>
      <c r="D12" s="14">
        <f>'Constants'!$O$58*C12</f>
        <v>29268.4410800871</v>
      </c>
      <c r="E12" s="14">
        <f>D12*'Constants'!$C$5^3</f>
        <v>32456.7583052325</v>
      </c>
      <c r="F12" s="14">
        <f>E12*'Constants'!$C$5^5</f>
        <v>38560.9500291679</v>
      </c>
      <c r="G12" s="14">
        <f>F12*'Constants'!$C$5^5</f>
        <v>45813.166341762</v>
      </c>
      <c r="H12" s="14">
        <f>G12*'Constants'!$C$5^5</f>
        <v>54429.3179672795</v>
      </c>
      <c r="I12" s="14">
        <f>H12*'Constants'!$C$5^5</f>
        <v>64665.9222871185</v>
      </c>
      <c r="J12" s="15">
        <f>I12*'Constants'!$C$5^5</f>
        <v>76827.7402953587</v>
      </c>
    </row>
    <row r="13" ht="19.95" customHeight="1">
      <c r="A13" t="s" s="11">
        <v>21</v>
      </c>
      <c r="B13" s="16">
        <v>247875</v>
      </c>
      <c r="C13" s="17">
        <f>B13/SUM($B$3:$B$41)</f>
        <v>0.0155525010711854</v>
      </c>
      <c r="D13" s="18">
        <f>'Constants'!$O$58*C13</f>
        <v>41411.6949182407</v>
      </c>
      <c r="E13" s="18">
        <f>D13*'Constants'!$C$5^3</f>
        <v>45922.8207369684</v>
      </c>
      <c r="F13" s="18">
        <f>E13*'Constants'!$C$5^5</f>
        <v>54559.5952307778</v>
      </c>
      <c r="G13" s="18">
        <f>F13*'Constants'!$C$5^5</f>
        <v>64820.7009930032</v>
      </c>
      <c r="H13" s="18">
        <f>G13*'Constants'!$C$5^5</f>
        <v>77011.628467032206</v>
      </c>
      <c r="I13" s="18">
        <f>H13*'Constants'!$C$5^5</f>
        <v>91495.322146923107</v>
      </c>
      <c r="J13" s="19">
        <f>I13*'Constants'!$C$5^5</f>
        <v>108702.986047788</v>
      </c>
    </row>
    <row r="14" ht="19.95" customHeight="1">
      <c r="A14" t="s" s="11">
        <v>22</v>
      </c>
      <c r="B14" s="12">
        <v>412835</v>
      </c>
      <c r="C14" s="13">
        <f>B14/SUM($B$3:$B$41)</f>
        <v>0.0259026395551097</v>
      </c>
      <c r="D14" s="14">
        <f>'Constants'!$O$58*C14</f>
        <v>68971.0421445159</v>
      </c>
      <c r="E14" s="14">
        <f>D14*'Constants'!$C$5^3</f>
        <v>76484.307408759807</v>
      </c>
      <c r="F14" s="14">
        <f>E14*'Constants'!$C$5^5</f>
        <v>90868.827018045995</v>
      </c>
      <c r="G14" s="14">
        <f>F14*'Constants'!$C$5^5</f>
        <v>107958.665030545</v>
      </c>
      <c r="H14" s="14">
        <f>G14*'Constants'!$C$5^5</f>
        <v>128262.614778364</v>
      </c>
      <c r="I14" s="14">
        <f>H14*'Constants'!$C$5^5</f>
        <v>152385.159126676</v>
      </c>
      <c r="J14" s="15">
        <f>I14*'Constants'!$C$5^5</f>
        <v>181044.466949222</v>
      </c>
    </row>
    <row r="15" ht="19.95" customHeight="1">
      <c r="A15" t="s" s="11">
        <v>23</v>
      </c>
      <c r="B15" s="16">
        <v>255920</v>
      </c>
      <c r="C15" s="17">
        <f>B15/SUM($B$3:$B$41)</f>
        <v>0.0160572711009088</v>
      </c>
      <c r="D15" s="18">
        <f>'Constants'!$O$58*C15</f>
        <v>42755.7477094349</v>
      </c>
      <c r="E15" s="18">
        <f>D15*'Constants'!$C$5^3</f>
        <v>47413.2860635602</v>
      </c>
      <c r="F15" s="18">
        <f>E15*'Constants'!$C$5^5</f>
        <v>56330.3746301995</v>
      </c>
      <c r="G15" s="18">
        <f>F15*'Constants'!$C$5^5</f>
        <v>66924.5135577586</v>
      </c>
      <c r="H15" s="18">
        <f>G15*'Constants'!$C$5^5</f>
        <v>79511.1082492503</v>
      </c>
      <c r="I15" s="18">
        <f>H15*'Constants'!$C$5^5</f>
        <v>94464.8828798411</v>
      </c>
      <c r="J15" s="19">
        <f>I15*'Constants'!$C$5^5</f>
        <v>112231.03656823</v>
      </c>
    </row>
    <row r="16" ht="19.95" customHeight="1">
      <c r="A16" t="s" s="11">
        <v>24</v>
      </c>
      <c r="B16" s="12">
        <v>277181</v>
      </c>
      <c r="C16" s="13">
        <f>B16/SUM($B$3:$B$41)</f>
        <v>0.0173912568811386</v>
      </c>
      <c r="D16" s="14">
        <f>'Constants'!$O$58*C16</f>
        <v>46307.7559622102</v>
      </c>
      <c r="E16" s="14">
        <f>D16*'Constants'!$C$5^3</f>
        <v>51352.227431946</v>
      </c>
      <c r="F16" s="14">
        <f>E16*'Constants'!$C$5^5</f>
        <v>61010.1186713553</v>
      </c>
      <c r="G16" s="14">
        <f>F16*'Constants'!$C$5^5</f>
        <v>72484.3841530674</v>
      </c>
      <c r="H16" s="14">
        <f>G16*'Constants'!$C$5^5</f>
        <v>86116.6321336174</v>
      </c>
      <c r="I16" s="14">
        <f>H16*'Constants'!$C$5^5</f>
        <v>102312.717652068</v>
      </c>
      <c r="J16" s="15">
        <f>I16*'Constants'!$C$5^5</f>
        <v>121554.825519766</v>
      </c>
    </row>
    <row r="17" ht="19.95" customHeight="1">
      <c r="A17" t="s" s="11">
        <v>25</v>
      </c>
      <c r="B17" s="16">
        <v>77468</v>
      </c>
      <c r="C17" s="17">
        <f>B17/SUM($B$3:$B$41)</f>
        <v>0.00486059970946077</v>
      </c>
      <c r="D17" s="18">
        <f>'Constants'!$O$58*C17</f>
        <v>12942.3345715633</v>
      </c>
      <c r="E17" s="18">
        <f>D17*'Constants'!$C$5^3</f>
        <v>14352.1899217406</v>
      </c>
      <c r="F17" s="18">
        <f>E17*'Constants'!$C$5^5</f>
        <v>17051.4280316203</v>
      </c>
      <c r="G17" s="18">
        <f>F17*'Constants'!$C$5^5</f>
        <v>20258.3159436246</v>
      </c>
      <c r="H17" s="18">
        <f>G17*'Constants'!$C$5^5</f>
        <v>24068.328125402</v>
      </c>
      <c r="I17" s="18">
        <f>H17*'Constants'!$C$5^5</f>
        <v>28594.8950724268</v>
      </c>
      <c r="J17" s="19">
        <f>I17*'Constants'!$C$5^5</f>
        <v>33972.7803253656</v>
      </c>
    </row>
    <row r="18" ht="19.95" customHeight="1">
      <c r="A18" t="s" s="11">
        <v>26</v>
      </c>
      <c r="B18" s="12">
        <v>296066</v>
      </c>
      <c r="C18" s="13">
        <f>B18/SUM($B$3:$B$41)</f>
        <v>0.0185761645270462</v>
      </c>
      <c r="D18" s="14">
        <f>'Constants'!$O$58*C18</f>
        <v>49462.813384423</v>
      </c>
      <c r="E18" s="14">
        <f>D18*'Constants'!$C$5^3</f>
        <v>54850.9766790168</v>
      </c>
      <c r="F18" s="14">
        <f>E18*'Constants'!$C$5^5</f>
        <v>65166.8829918123</v>
      </c>
      <c r="G18" s="14">
        <f>F18*'Constants'!$C$5^5</f>
        <v>77422.9174390095</v>
      </c>
      <c r="H18" s="14">
        <f>G18*'Constants'!$C$5^5</f>
        <v>91983.9628591845</v>
      </c>
      <c r="I18" s="14">
        <f>H18*'Constants'!$C$5^5</f>
        <v>109283.526159358</v>
      </c>
      <c r="J18" s="15">
        <f>I18*'Constants'!$C$5^5</f>
        <v>129836.644547552</v>
      </c>
    </row>
    <row r="19" ht="19.95" customHeight="1">
      <c r="A19" t="s" s="11">
        <v>27</v>
      </c>
      <c r="B19" s="16">
        <v>445421</v>
      </c>
      <c r="C19" s="17">
        <f>B19/SUM($B$3:$B$41)</f>
        <v>0.0279471934629489</v>
      </c>
      <c r="D19" s="18">
        <f>'Constants'!$O$58*C19</f>
        <v>74415.0824495316</v>
      </c>
      <c r="E19" s="18">
        <f>D19*'Constants'!$C$5^3</f>
        <v>82521.3867291222</v>
      </c>
      <c r="F19" s="18">
        <f>E19*'Constants'!$C$5^5</f>
        <v>98041.308995615705</v>
      </c>
      <c r="G19" s="18">
        <f>F19*'Constants'!$C$5^5</f>
        <v>116480.08656381</v>
      </c>
      <c r="H19" s="18">
        <f>G19*'Constants'!$C$5^5</f>
        <v>138386.672973934</v>
      </c>
      <c r="I19" s="18">
        <f>H19*'Constants'!$C$5^5</f>
        <v>164413.264290487</v>
      </c>
      <c r="J19" s="19">
        <f>I19*'Constants'!$C$5^5</f>
        <v>195334.716080249</v>
      </c>
    </row>
    <row r="20" ht="19.95" customHeight="1">
      <c r="A20" t="s" s="11">
        <v>28</v>
      </c>
      <c r="B20" s="12">
        <v>983571</v>
      </c>
      <c r="C20" s="13">
        <f>B20/SUM($B$3:$B$41)</f>
        <v>0.0617125124804311</v>
      </c>
      <c r="D20" s="14">
        <f>'Constants'!$O$58*C20</f>
        <v>164322.106636122</v>
      </c>
      <c r="E20" s="14">
        <f>D20*'Constants'!$C$5^3</f>
        <v>182222.308482423</v>
      </c>
      <c r="F20" s="14">
        <f>E20*'Constants'!$C$5^5</f>
        <v>216493.134203656</v>
      </c>
      <c r="G20" s="14">
        <f>F20*'Constants'!$C$5^5</f>
        <v>257209.326057041</v>
      </c>
      <c r="H20" s="14">
        <f>G20*'Constants'!$C$5^5</f>
        <v>305583.073819253</v>
      </c>
      <c r="I20" s="14">
        <f>H20*'Constants'!$C$5^5</f>
        <v>363054.545635386</v>
      </c>
      <c r="J20" s="15">
        <f>I20*'Constants'!$C$5^5</f>
        <v>431334.764256214</v>
      </c>
    </row>
    <row r="21" ht="19.95" customHeight="1">
      <c r="A21" t="s" s="11">
        <v>29</v>
      </c>
      <c r="B21" s="16">
        <v>422913</v>
      </c>
      <c r="C21" s="17">
        <f>B21/SUM($B$3:$B$41)</f>
        <v>0.0265349667595289</v>
      </c>
      <c r="D21" s="18">
        <f>'Constants'!$O$58*C21</f>
        <v>70654.74183745</v>
      </c>
      <c r="E21" s="18">
        <f>D21*'Constants'!$C$5^3</f>
        <v>78351.418603463506</v>
      </c>
      <c r="F21" s="18">
        <f>E21*'Constants'!$C$5^5</f>
        <v>93087.0886448167</v>
      </c>
      <c r="G21" s="18">
        <f>F21*'Constants'!$C$5^5</f>
        <v>110594.118483324</v>
      </c>
      <c r="H21" s="18">
        <f>G21*'Constants'!$C$5^5</f>
        <v>131393.721956139</v>
      </c>
      <c r="I21" s="18">
        <f>H21*'Constants'!$C$5^5</f>
        <v>156105.138376688</v>
      </c>
      <c r="J21" s="19">
        <f>I21*'Constants'!$C$5^5</f>
        <v>185464.068334556</v>
      </c>
    </row>
    <row r="22" ht="19.95" customHeight="1">
      <c r="A22" t="s" s="11">
        <v>30</v>
      </c>
      <c r="B22" s="12">
        <v>368227</v>
      </c>
      <c r="C22" s="13">
        <f>B22/SUM($B$3:$B$41)</f>
        <v>0.0231037854238603</v>
      </c>
      <c r="D22" s="14">
        <f>'Constants'!$O$58*C22</f>
        <v>61518.5241942874</v>
      </c>
      <c r="E22" s="14">
        <f>D22*'Constants'!$C$5^3</f>
        <v>68219.9597035265</v>
      </c>
      <c r="F22" s="14">
        <f>E22*'Constants'!$C$5^5</f>
        <v>81050.1909149515</v>
      </c>
      <c r="G22" s="14">
        <f>F22*'Constants'!$C$5^5</f>
        <v>96293.4231550199</v>
      </c>
      <c r="H22" s="14">
        <f>G22*'Constants'!$C$5^5</f>
        <v>114403.473184185</v>
      </c>
      <c r="I22" s="14">
        <f>H22*'Constants'!$C$5^5</f>
        <v>135919.507768815</v>
      </c>
      <c r="J22" s="15">
        <f>I22*'Constants'!$C$5^5</f>
        <v>161482.095586158</v>
      </c>
    </row>
    <row r="23" ht="19.95" customHeight="1">
      <c r="A23" t="s" s="11">
        <v>31</v>
      </c>
      <c r="B23" s="16">
        <v>495998</v>
      </c>
      <c r="C23" s="17">
        <f>B23/SUM($B$3:$B$41)</f>
        <v>0.0311205624863572</v>
      </c>
      <c r="D23" s="18">
        <f>'Constants'!$O$58*C23</f>
        <v>82864.8224147554</v>
      </c>
      <c r="E23" s="18">
        <f>D23*'Constants'!$C$5^3</f>
        <v>91891.5874529291</v>
      </c>
      <c r="F23" s="18">
        <f>E23*'Constants'!$C$5^5</f>
        <v>109173.77757045</v>
      </c>
      <c r="G23" s="18">
        <f>F23*'Constants'!$C$5^5</f>
        <v>129706.255375199</v>
      </c>
      <c r="H23" s="18">
        <f>G23*'Constants'!$C$5^5</f>
        <v>154100.30739845</v>
      </c>
      <c r="I23" s="18">
        <f>H23*'Constants'!$C$5^5</f>
        <v>183082.185755842</v>
      </c>
      <c r="J23" s="19">
        <f>I23*'Constants'!$C$5^5</f>
        <v>217514.729899064</v>
      </c>
    </row>
    <row r="24" ht="19.95" customHeight="1">
      <c r="A24" t="s" s="11">
        <v>32</v>
      </c>
      <c r="B24" s="12">
        <v>282692</v>
      </c>
      <c r="C24" s="13">
        <f>B24/SUM($B$3:$B$41)</f>
        <v>0.0177370353315806</v>
      </c>
      <c r="D24" s="14">
        <f>'Constants'!$O$58*C24</f>
        <v>47228.4613608766</v>
      </c>
      <c r="E24" s="14">
        <f>D24*'Constants'!$C$5^3</f>
        <v>52373.2286022191</v>
      </c>
      <c r="F24" s="14">
        <f>E24*'Constants'!$C$5^5</f>
        <v>62223.1410790884</v>
      </c>
      <c r="G24" s="14">
        <f>F24*'Constants'!$C$5^5</f>
        <v>73925.5415234051</v>
      </c>
      <c r="H24" s="14">
        <f>G24*'Constants'!$C$5^5</f>
        <v>87828.8301547242</v>
      </c>
      <c r="I24" s="14">
        <f>H24*'Constants'!$C$5^5</f>
        <v>104346.931349906</v>
      </c>
      <c r="J24" s="15">
        <f>I24*'Constants'!$C$5^5</f>
        <v>123971.616870686</v>
      </c>
    </row>
    <row r="25" ht="19.95" customHeight="1">
      <c r="A25" t="s" s="11">
        <v>33</v>
      </c>
      <c r="B25" s="16">
        <v>483064</v>
      </c>
      <c r="C25" s="17">
        <f>B25/SUM($B$3:$B$41)</f>
        <v>0.0303090403528032</v>
      </c>
      <c r="D25" s="18">
        <f>'Constants'!$O$58*C25</f>
        <v>80703.9798042763</v>
      </c>
      <c r="E25" s="18">
        <f>D25*'Constants'!$C$5^3</f>
        <v>89495.3564356344</v>
      </c>
      <c r="F25" s="18">
        <f>E25*'Constants'!$C$5^5</f>
        <v>106326.883754152</v>
      </c>
      <c r="G25" s="18">
        <f>F25*'Constants'!$C$5^5</f>
        <v>126323.941924293</v>
      </c>
      <c r="H25" s="18">
        <f>G25*'Constants'!$C$5^5</f>
        <v>150081.877130806</v>
      </c>
      <c r="I25" s="18">
        <f>H25*'Constants'!$C$5^5</f>
        <v>178308.003217676</v>
      </c>
      <c r="J25" s="19">
        <f>I25*'Constants'!$C$5^5</f>
        <v>211842.659615487</v>
      </c>
    </row>
    <row r="26" ht="19.95" customHeight="1">
      <c r="A26" t="s" s="11">
        <v>34</v>
      </c>
      <c r="B26" s="12">
        <v>455943</v>
      </c>
      <c r="C26" s="13">
        <f>B26/SUM($B$3:$B$41)</f>
        <v>0.0286073787025697</v>
      </c>
      <c r="D26" s="14">
        <f>'Constants'!$O$58*C26</f>
        <v>76172.9598229243</v>
      </c>
      <c r="E26" s="14">
        <f>D26*'Constants'!$C$5^3</f>
        <v>84470.7560475059</v>
      </c>
      <c r="F26" s="14">
        <f>E26*'Constants'!$C$5^5</f>
        <v>100357.299156052</v>
      </c>
      <c r="G26" s="14">
        <f>F26*'Constants'!$C$5^5</f>
        <v>119231.648503692</v>
      </c>
      <c r="H26" s="14">
        <f>G26*'Constants'!$C$5^5</f>
        <v>141655.725337948</v>
      </c>
      <c r="I26" s="14">
        <f>H26*'Constants'!$C$5^5</f>
        <v>168297.132286977</v>
      </c>
      <c r="J26" s="15">
        <f>I26*'Constants'!$C$5^5</f>
        <v>199949.02901699</v>
      </c>
    </row>
    <row r="27" ht="18.5" customHeight="1">
      <c r="A27" t="s" s="11">
        <v>35</v>
      </c>
      <c r="B27" s="16">
        <v>483418</v>
      </c>
      <c r="C27" s="17">
        <f>B27/SUM($B$3:$B$41)</f>
        <v>0.0303312514889775</v>
      </c>
      <c r="D27" s="18">
        <f>'Constants'!$O$58*C27</f>
        <v>80763.1214684259</v>
      </c>
      <c r="E27" s="18">
        <f>D27*'Constants'!$C$5^3</f>
        <v>89560.940615325395</v>
      </c>
      <c r="F27" s="18">
        <f>E27*'Constants'!$C$5^5</f>
        <v>106404.802449913</v>
      </c>
      <c r="G27" s="18">
        <f>F27*'Constants'!$C$5^5</f>
        <v>126416.514907254</v>
      </c>
      <c r="H27" s="18">
        <f>G27*'Constants'!$C$5^5</f>
        <v>150191.86045497</v>
      </c>
      <c r="I27" s="18">
        <f>H27*'Constants'!$C$5^5</f>
        <v>178438.671272299</v>
      </c>
      <c r="J27" s="19">
        <f>I27*'Constants'!$C$5^5</f>
        <v>211997.902609176</v>
      </c>
    </row>
    <row r="28" ht="19.95" customHeight="1">
      <c r="A28" t="s" s="11">
        <v>36</v>
      </c>
      <c r="B28" s="12">
        <v>808957</v>
      </c>
      <c r="C28" s="13">
        <f>B28/SUM($B$3:$B$41)</f>
        <v>0.0507566499608388</v>
      </c>
      <c r="D28" s="14">
        <f>'Constants'!$O$58*C28</f>
        <v>135149.896060414</v>
      </c>
      <c r="E28" s="14">
        <f>D28*'Constants'!$C$5^3</f>
        <v>149872.263418722</v>
      </c>
      <c r="F28" s="14">
        <f>E28*'Constants'!$C$5^5</f>
        <v>178058.967137082</v>
      </c>
      <c r="G28" s="14">
        <f>F28*'Constants'!$C$5^5</f>
        <v>211546.786941792</v>
      </c>
      <c r="H28" s="14">
        <f>G28*'Constants'!$C$5^5</f>
        <v>251332.711769258</v>
      </c>
      <c r="I28" s="14">
        <f>H28*'Constants'!$C$5^5</f>
        <v>298601.23577613</v>
      </c>
      <c r="J28" s="15">
        <f>I28*'Constants'!$C$5^5</f>
        <v>354759.622730248</v>
      </c>
    </row>
    <row r="29" ht="19.95" customHeight="1">
      <c r="A29" t="s" s="11">
        <v>37</v>
      </c>
      <c r="B29" s="16">
        <v>528544</v>
      </c>
      <c r="C29" s="17">
        <f>B29/SUM($B$3:$B$41)</f>
        <v>0.0331626066612954</v>
      </c>
      <c r="D29" s="18">
        <f>'Constants'!$O$58*C29</f>
        <v>88302.180045856</v>
      </c>
      <c r="E29" s="18">
        <f>D29*'Constants'!$C$5^3</f>
        <v>97921.2561315186</v>
      </c>
      <c r="F29" s="18">
        <f>E29*'Constants'!$C$5^5</f>
        <v>116337.455175617</v>
      </c>
      <c r="G29" s="18">
        <f>F29*'Constants'!$C$5^5</f>
        <v>138217.2166844</v>
      </c>
      <c r="H29" s="18">
        <f>G29*'Constants'!$C$5^5</f>
        <v>164211.938099763</v>
      </c>
      <c r="I29" s="18">
        <f>H29*'Constants'!$C$5^5</f>
        <v>195095.526167717</v>
      </c>
      <c r="J29" s="19">
        <f>I29*'Constants'!$C$5^5</f>
        <v>231787.437448882</v>
      </c>
    </row>
    <row r="30" ht="19.95" customHeight="1">
      <c r="A30" t="s" s="11">
        <v>38</v>
      </c>
      <c r="B30" s="12">
        <v>750435</v>
      </c>
      <c r="C30" s="13">
        <f>B30/SUM($B$3:$B$41)</f>
        <v>0.0470847852399596</v>
      </c>
      <c r="D30" s="14">
        <f>'Constants'!$O$58*C30</f>
        <v>125372.809988784</v>
      </c>
      <c r="E30" s="14">
        <f>D30*'Constants'!$C$5^3</f>
        <v>139030.123972755</v>
      </c>
      <c r="F30" s="14">
        <f>E30*'Constants'!$C$5^5</f>
        <v>165177.730093832</v>
      </c>
      <c r="G30" s="14">
        <f>F30*'Constants'!$C$5^5</f>
        <v>196242.956125806</v>
      </c>
      <c r="H30" s="14">
        <f>G30*'Constants'!$C$5^5</f>
        <v>233150.666298163</v>
      </c>
      <c r="I30" s="14">
        <f>H30*'Constants'!$C$5^5</f>
        <v>276999.665457695</v>
      </c>
      <c r="J30" s="15">
        <f>I30*'Constants'!$C$5^5</f>
        <v>329095.412344011</v>
      </c>
    </row>
    <row r="31" ht="19.95" customHeight="1">
      <c r="A31" t="s" s="11">
        <v>39</v>
      </c>
      <c r="B31" s="16">
        <v>489848</v>
      </c>
      <c r="C31" s="17">
        <f>B31/SUM($B$3:$B$41)</f>
        <v>0.030734691052821</v>
      </c>
      <c r="D31" s="18">
        <f>'Constants'!$O$58*C31</f>
        <v>81837.361300293793</v>
      </c>
      <c r="E31" s="18">
        <f>D31*'Constants'!$C$5^3</f>
        <v>90752.201280332694</v>
      </c>
      <c r="F31" s="18">
        <f>E31*'Constants'!$C$5^5</f>
        <v>107820.10531359</v>
      </c>
      <c r="G31" s="18">
        <f>F31*'Constants'!$C$5^5</f>
        <v>128097.995925449</v>
      </c>
      <c r="H31" s="18">
        <f>G31*'Constants'!$C$5^5</f>
        <v>152189.580156607</v>
      </c>
      <c r="I31" s="18">
        <f>H31*'Constants'!$C$5^5</f>
        <v>180812.105145844</v>
      </c>
      <c r="J31" s="19">
        <f>I31*'Constants'!$C$5^5</f>
        <v>214817.711788349</v>
      </c>
    </row>
    <row r="32" ht="19.95" customHeight="1">
      <c r="A32" t="s" s="11">
        <v>40</v>
      </c>
      <c r="B32" s="20">
        <v>350454</v>
      </c>
      <c r="C32" s="13">
        <f>B32/SUM($B$3:$B$41)</f>
        <v>0.0219886483526019</v>
      </c>
      <c r="D32" s="14">
        <f>'Constants'!$O$58*C32</f>
        <v>58549.2451069172</v>
      </c>
      <c r="E32" s="14">
        <f>D32*'Constants'!$C$5^3</f>
        <v>64927.2262977448</v>
      </c>
      <c r="F32" s="14">
        <f>E32*'Constants'!$C$5^5</f>
        <v>77138.1881472798</v>
      </c>
      <c r="G32" s="14">
        <f>F32*'Constants'!$C$5^5</f>
        <v>91645.684098041005</v>
      </c>
      <c r="H32" s="14">
        <f>G32*'Constants'!$C$5^5</f>
        <v>108881.626798932</v>
      </c>
      <c r="I32" s="14">
        <f>H32*'Constants'!$C$5^5</f>
        <v>129359.159365316</v>
      </c>
      <c r="J32" s="15">
        <f>I32*'Constants'!$C$5^5</f>
        <v>153687.932515951</v>
      </c>
    </row>
    <row r="33" ht="19.95" customHeight="1">
      <c r="A33" t="s" s="11">
        <v>41</v>
      </c>
      <c r="B33" s="16">
        <v>217163</v>
      </c>
      <c r="C33" s="17">
        <f>B33/SUM($B$3:$B$41)</f>
        <v>0.0136255281497603</v>
      </c>
      <c r="D33" s="18">
        <f>'Constants'!$O$58*C33</f>
        <v>36280.7378861519</v>
      </c>
      <c r="E33" s="18">
        <f>D33*'Constants'!$C$5^3</f>
        <v>40232.9299836703</v>
      </c>
      <c r="F33" s="18">
        <f>E33*'Constants'!$C$5^5</f>
        <v>47799.5981002579</v>
      </c>
      <c r="G33" s="18">
        <f>F33*'Constants'!$C$5^5</f>
        <v>56789.3409571097</v>
      </c>
      <c r="H33" s="18">
        <f>G33*'Constants'!$C$5^5</f>
        <v>67469.798377352</v>
      </c>
      <c r="I33" s="18">
        <f>H33*'Constants'!$C$5^5</f>
        <v>80158.945611264906</v>
      </c>
      <c r="J33" s="19">
        <f>I33*'Constants'!$C$5^5</f>
        <v>95234.5599963523</v>
      </c>
    </row>
    <row r="34" ht="19.95" customHeight="1">
      <c r="A34" t="s" s="11">
        <v>42</v>
      </c>
      <c r="B34" s="12">
        <v>358201</v>
      </c>
      <c r="C34" s="13">
        <f>B34/SUM($B$3:$B$41)</f>
        <v>0.0224747208722125</v>
      </c>
      <c r="D34" s="14">
        <f>'Constants'!$O$58*C34</f>
        <v>59843.5119774431</v>
      </c>
      <c r="E34" s="14">
        <f>D34*'Constants'!$C$5^3</f>
        <v>66362.482343127806</v>
      </c>
      <c r="F34" s="14">
        <f>E34*'Constants'!$C$5^5</f>
        <v>78843.374972303907</v>
      </c>
      <c r="G34" s="14">
        <f>F34*'Constants'!$C$5^5</f>
        <v>93671.5679935238</v>
      </c>
      <c r="H34" s="14">
        <f>G34*'Constants'!$C$5^5</f>
        <v>111288.521748944</v>
      </c>
      <c r="I34" s="14">
        <f>H34*'Constants'!$C$5^5</f>
        <v>132218.722696319</v>
      </c>
      <c r="J34" s="15">
        <f>I34*'Constants'!$C$5^5</f>
        <v>157085.298256395</v>
      </c>
    </row>
    <row r="35" ht="19.95" customHeight="1">
      <c r="A35" t="s" s="11">
        <v>43</v>
      </c>
      <c r="B35" s="16">
        <v>542531</v>
      </c>
      <c r="C35" s="17">
        <f>B35/SUM($B$3:$B$41)</f>
        <v>0.0340401975134696</v>
      </c>
      <c r="D35" s="18">
        <f>'Constants'!$O$58*C35</f>
        <v>90638.944047152894</v>
      </c>
      <c r="E35" s="18">
        <f>D35*'Constants'!$C$5^3</f>
        <v>100512.572293487</v>
      </c>
      <c r="F35" s="18">
        <f>E35*'Constants'!$C$5^5</f>
        <v>119416.124095407</v>
      </c>
      <c r="G35" s="18">
        <f>F35*'Constants'!$C$5^5</f>
        <v>141874.895533777</v>
      </c>
      <c r="H35" s="18">
        <f>G35*'Constants'!$C$5^5</f>
        <v>168557.522153696</v>
      </c>
      <c r="I35" s="18">
        <f>H35*'Constants'!$C$5^5</f>
        <v>200258.390800574</v>
      </c>
      <c r="J35" s="19">
        <f>I35*'Constants'!$C$5^5</f>
        <v>237921.289857761</v>
      </c>
    </row>
    <row r="36" ht="19.95" customHeight="1">
      <c r="A36" t="s" s="11">
        <v>44</v>
      </c>
      <c r="B36" s="12">
        <v>43464</v>
      </c>
      <c r="C36" s="13">
        <f>B36/SUM($B$3:$B$41)</f>
        <v>0.00272707577027938</v>
      </c>
      <c r="D36" s="14">
        <f>'Constants'!$O$58*C36</f>
        <v>7261.3934762538</v>
      </c>
      <c r="E36" s="14">
        <f>D36*'Constants'!$C$5^3</f>
        <v>8052.403350525840</v>
      </c>
      <c r="F36" s="14">
        <f>E36*'Constants'!$C$5^5</f>
        <v>9566.831052387401</v>
      </c>
      <c r="G36" s="14">
        <f>F36*'Constants'!$C$5^5</f>
        <v>11366.0794673117</v>
      </c>
      <c r="H36" s="14">
        <f>G36*'Constants'!$C$5^5</f>
        <v>13503.7152584613</v>
      </c>
      <c r="I36" s="14">
        <f>H36*'Constants'!$C$5^5</f>
        <v>16043.3794525219</v>
      </c>
      <c r="J36" s="15">
        <f>I36*'Constants'!$C$5^5</f>
        <v>19060.6821405186</v>
      </c>
    </row>
    <row r="37" ht="19.95" customHeight="1">
      <c r="A37" t="s" s="11">
        <v>45</v>
      </c>
      <c r="B37" s="16">
        <v>276528</v>
      </c>
      <c r="C37" s="17">
        <f>B37/SUM($B$3:$B$41)</f>
        <v>0.017350285491529</v>
      </c>
      <c r="D37" s="18">
        <f>'Constants'!$O$58*C37</f>
        <v>46198.6613105446</v>
      </c>
      <c r="E37" s="18">
        <f>D37*'Constants'!$C$5^3</f>
        <v>51231.248705002</v>
      </c>
      <c r="F37" s="18">
        <f>E37*'Constants'!$C$5^5</f>
        <v>60866.387291887</v>
      </c>
      <c r="G37" s="18">
        <f>F37*'Constants'!$C$5^5</f>
        <v>72313.620995232006</v>
      </c>
      <c r="H37" s="18">
        <f>G37*'Constants'!$C$5^5</f>
        <v>85913.7532898897</v>
      </c>
      <c r="I37" s="18">
        <f>H37*'Constants'!$C$5^5</f>
        <v>102071.683076729</v>
      </c>
      <c r="J37" s="19">
        <f>I37*'Constants'!$C$5^5</f>
        <v>121268.459206546</v>
      </c>
    </row>
    <row r="38" ht="19.95" customHeight="1">
      <c r="A38" t="s" s="11">
        <v>46</v>
      </c>
      <c r="B38" s="20">
        <v>288878</v>
      </c>
      <c r="C38" s="13">
        <f>B38/SUM($B$3:$B$41)</f>
        <v>0.0181251655247277</v>
      </c>
      <c r="D38" s="14">
        <f>'Constants'!$O$58*C38</f>
        <v>48261.9368818618</v>
      </c>
      <c r="E38" s="14">
        <f>D38*'Constants'!$C$5^3</f>
        <v>53519.2843524112</v>
      </c>
      <c r="F38" s="14">
        <f>E38*'Constants'!$C$5^5</f>
        <v>63584.7372711109</v>
      </c>
      <c r="G38" s="14">
        <f>F38*'Constants'!$C$5^5</f>
        <v>75543.2151748129</v>
      </c>
      <c r="H38" s="14">
        <f>G38*'Constants'!$C$5^5</f>
        <v>89750.7421413991</v>
      </c>
      <c r="I38" s="14">
        <f>H38*'Constants'!$C$5^5</f>
        <v>106630.300236647</v>
      </c>
      <c r="J38" s="15">
        <f>I38*'Constants'!$C$5^5</f>
        <v>126684.42240449</v>
      </c>
    </row>
    <row r="39" ht="19.95" customHeight="1">
      <c r="A39" t="s" s="11">
        <v>47</v>
      </c>
      <c r="B39" s="21">
        <v>732379</v>
      </c>
      <c r="C39" s="17">
        <f>B39/SUM($B$3:$B$41)</f>
        <v>0.0459518918084263</v>
      </c>
      <c r="D39" s="18">
        <f>'Constants'!$O$58*C39</f>
        <v>122356.250983464</v>
      </c>
      <c r="E39" s="18">
        <f>D39*'Constants'!$C$5^3</f>
        <v>135684.96027643</v>
      </c>
      <c r="F39" s="18">
        <f>E39*'Constants'!$C$5^5</f>
        <v>161203.436391414</v>
      </c>
      <c r="G39" s="18">
        <f>F39*'Constants'!$C$5^5</f>
        <v>191521.210983579</v>
      </c>
      <c r="H39" s="18">
        <f>G39*'Constants'!$C$5^5</f>
        <v>227540.89539105</v>
      </c>
      <c r="I39" s="18">
        <f>H39*'Constants'!$C$5^5</f>
        <v>270334.856434257</v>
      </c>
      <c r="J39" s="19">
        <f>I39*'Constants'!$C$5^5</f>
        <v>321177.14258676</v>
      </c>
    </row>
    <row r="40" ht="19.95" customHeight="1">
      <c r="A40" t="s" s="11">
        <v>48</v>
      </c>
      <c r="B40" s="12">
        <v>524452</v>
      </c>
      <c r="C40" s="13">
        <f>B40/SUM($B$3:$B$41)</f>
        <v>0.0329058609855182</v>
      </c>
      <c r="D40" s="14">
        <f>'Constants'!$O$58*C40</f>
        <v>87618.5425043315</v>
      </c>
      <c r="E40" s="14">
        <f>D40*'Constants'!$C$5^3</f>
        <v>97163.147478142506</v>
      </c>
      <c r="F40" s="14">
        <f>E40*'Constants'!$C$5^5</f>
        <v>115436.767878858</v>
      </c>
      <c r="G40" s="14">
        <f>F40*'Constants'!$C$5^5</f>
        <v>137147.135762713</v>
      </c>
      <c r="H40" s="14">
        <f>G40*'Constants'!$C$5^5</f>
        <v>162940.605437386</v>
      </c>
      <c r="I40" s="14">
        <f>H40*'Constants'!$C$5^5</f>
        <v>193585.092044773</v>
      </c>
      <c r="J40" s="15">
        <f>I40*'Constants'!$C$5^5</f>
        <v>229992.933691314</v>
      </c>
    </row>
    <row r="41" ht="20.2" customHeight="1">
      <c r="A41" t="s" s="22">
        <v>49</v>
      </c>
      <c r="B41" s="23">
        <v>292616</v>
      </c>
      <c r="C41" s="24">
        <f>B41/SUM($B$3:$B$41)</f>
        <v>0.0183597000643307</v>
      </c>
      <c r="D41" s="25">
        <f>'Constants'!$O$58*C41</f>
        <v>48886.432759237</v>
      </c>
      <c r="E41" s="25">
        <f>D41*'Constants'!$C$5^3</f>
        <v>54211.8088260966</v>
      </c>
      <c r="F41" s="25">
        <f>E41*'Constants'!$C$5^5</f>
        <v>64407.5058721098</v>
      </c>
      <c r="G41" s="25">
        <f>F41*'Constants'!$C$5^5</f>
        <v>76520.723113539207</v>
      </c>
      <c r="H41" s="25">
        <f>G41*'Constants'!$C$5^5</f>
        <v>90912.0914796127</v>
      </c>
      <c r="I41" s="25">
        <f>H41*'Constants'!$C$5^5</f>
        <v>108010.066304968</v>
      </c>
      <c r="J41" s="26">
        <f>I41*'Constants'!$C$5^5</f>
        <v>128323.683168369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41"/>
  <sheetViews>
    <sheetView workbookViewId="0" showGridLines="0" defaultGridColor="1"/>
  </sheetViews>
  <sheetFormatPr defaultColWidth="8.33333" defaultRowHeight="22.3" customHeight="1" outlineLevelRow="0" outlineLevelCol="0"/>
  <cols>
    <col min="1" max="1" width="14.1719" style="27" customWidth="1"/>
    <col min="2" max="8" width="16.1719" style="27" customWidth="1"/>
    <col min="9" max="16384" width="8.35156" style="27" customWidth="1"/>
  </cols>
  <sheetData>
    <row r="1" ht="27.65" customHeight="1">
      <c r="A1" t="s" s="2">
        <v>50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4">
        <v>51</v>
      </c>
      <c r="C2" t="s" s="4">
        <v>52</v>
      </c>
      <c r="D2" t="s" s="4">
        <v>53</v>
      </c>
      <c r="E2" t="s" s="4">
        <v>54</v>
      </c>
      <c r="F2" t="s" s="4">
        <v>55</v>
      </c>
      <c r="G2" t="s" s="4">
        <v>56</v>
      </c>
      <c r="H2" t="s" s="5">
        <v>57</v>
      </c>
    </row>
    <row r="3" ht="9" customHeight="1" hidden="1">
      <c r="A3" t="s" s="28">
        <v>45</v>
      </c>
      <c r="B3" s="29">
        <v>0.00135</v>
      </c>
      <c r="C3" s="30">
        <v>0.02275</v>
      </c>
      <c r="D3" s="30">
        <v>0.15866</v>
      </c>
      <c r="E3" s="30">
        <v>0.5</v>
      </c>
      <c r="F3" s="30">
        <v>0.84134</v>
      </c>
      <c r="G3" s="30">
        <v>0.97725</v>
      </c>
      <c r="H3" s="31">
        <v>0.99865</v>
      </c>
    </row>
    <row r="4" ht="20.3" customHeight="1">
      <c r="A4" t="s" s="6">
        <v>20</v>
      </c>
      <c r="B4" s="32">
        <v>0.00078</v>
      </c>
      <c r="C4" s="33">
        <v>0.01531</v>
      </c>
      <c r="D4" s="33">
        <v>0.12262</v>
      </c>
      <c r="E4" s="33">
        <v>0.43565</v>
      </c>
      <c r="F4" s="33">
        <v>0.79898</v>
      </c>
      <c r="G4" s="33">
        <v>0.96697</v>
      </c>
      <c r="H4" s="34">
        <v>0.99773</v>
      </c>
    </row>
    <row r="5" ht="8.25" customHeight="1" hidden="1">
      <c r="A5" t="s" s="11">
        <v>33</v>
      </c>
      <c r="B5" s="35">
        <v>0.00044</v>
      </c>
      <c r="C5" s="36">
        <v>0.009979999999999999</v>
      </c>
      <c r="D5" s="36">
        <v>0.09225</v>
      </c>
      <c r="E5" s="36">
        <v>0.37183</v>
      </c>
      <c r="F5" s="36">
        <v>0.74953</v>
      </c>
      <c r="G5" s="36">
        <v>0.95284</v>
      </c>
      <c r="H5" s="37">
        <v>0.99624</v>
      </c>
    </row>
    <row r="6" ht="8.25" customHeight="1" hidden="1">
      <c r="A6" t="s" s="11">
        <v>17</v>
      </c>
      <c r="B6" s="38">
        <v>0.00034</v>
      </c>
      <c r="C6" s="39">
        <v>0.00826</v>
      </c>
      <c r="D6" s="39">
        <v>0.08121</v>
      </c>
      <c r="E6" s="39">
        <v>0.34568</v>
      </c>
      <c r="F6" s="39">
        <v>0.72675</v>
      </c>
      <c r="G6" s="39">
        <v>0.94553</v>
      </c>
      <c r="H6" s="40">
        <v>0.99538</v>
      </c>
    </row>
    <row r="7" ht="19.95" customHeight="1">
      <c r="A7" t="s" s="11">
        <v>30</v>
      </c>
      <c r="B7" s="35">
        <v>0.0003</v>
      </c>
      <c r="C7" s="36">
        <v>0.00743</v>
      </c>
      <c r="D7" s="36">
        <v>0.0755</v>
      </c>
      <c r="E7" s="36">
        <v>0.33142</v>
      </c>
      <c r="F7" s="36">
        <v>0.71362</v>
      </c>
      <c r="G7" s="36">
        <v>0.94109</v>
      </c>
      <c r="H7" s="37">
        <v>0.99483</v>
      </c>
    </row>
    <row r="8" ht="8.25" customHeight="1" hidden="1">
      <c r="A8" t="s" s="11">
        <v>13</v>
      </c>
      <c r="B8" s="38">
        <v>0.0002</v>
      </c>
      <c r="C8" s="39">
        <v>0.00548</v>
      </c>
      <c r="D8" s="39">
        <v>0.06129</v>
      </c>
      <c r="E8" s="39">
        <v>0.29322</v>
      </c>
      <c r="F8" s="39">
        <v>0.67581</v>
      </c>
      <c r="G8" s="39">
        <v>0.9273</v>
      </c>
      <c r="H8" s="40">
        <v>0.99298</v>
      </c>
    </row>
    <row r="9" ht="8.25" customHeight="1" hidden="1">
      <c r="A9" t="s" s="11">
        <v>18</v>
      </c>
      <c r="B9" s="35">
        <v>0.00019</v>
      </c>
      <c r="C9" s="36">
        <v>0.00529</v>
      </c>
      <c r="D9" s="36">
        <v>0.05985</v>
      </c>
      <c r="E9" s="36">
        <v>0.28911</v>
      </c>
      <c r="F9" s="36">
        <v>0.67148</v>
      </c>
      <c r="G9" s="36">
        <v>0.92563</v>
      </c>
      <c r="H9" s="37">
        <v>0.99274</v>
      </c>
    </row>
    <row r="10" ht="8.25" customHeight="1" hidden="1">
      <c r="A10" t="s" s="11">
        <v>23</v>
      </c>
      <c r="B10" s="38">
        <v>0.00018</v>
      </c>
      <c r="C10" s="39">
        <v>0.00511</v>
      </c>
      <c r="D10" s="39">
        <v>0.05844</v>
      </c>
      <c r="E10" s="39">
        <v>0.28502</v>
      </c>
      <c r="F10" s="39">
        <v>0.66713</v>
      </c>
      <c r="G10" s="39">
        <v>0.92393</v>
      </c>
      <c r="H10" s="40">
        <v>0.99249</v>
      </c>
    </row>
    <row r="11" ht="8.25" customHeight="1" hidden="1">
      <c r="A11" t="s" s="11">
        <v>47</v>
      </c>
      <c r="B11" s="35">
        <v>0.00018</v>
      </c>
      <c r="C11" s="36">
        <v>0.00504</v>
      </c>
      <c r="D11" s="36">
        <v>0.05786</v>
      </c>
      <c r="E11" s="36">
        <v>0.28332</v>
      </c>
      <c r="F11" s="36">
        <v>0.66531</v>
      </c>
      <c r="G11" s="36">
        <v>0.92321</v>
      </c>
      <c r="H11" s="37">
        <v>0.99239</v>
      </c>
    </row>
    <row r="12" ht="8.25" customHeight="1" hidden="1">
      <c r="A12" t="s" s="11">
        <v>40</v>
      </c>
      <c r="B12" s="38">
        <v>0.00016</v>
      </c>
      <c r="C12" s="39">
        <v>0.00478</v>
      </c>
      <c r="D12" s="39">
        <v>0.0558</v>
      </c>
      <c r="E12" s="39">
        <v>0.27726</v>
      </c>
      <c r="F12" s="39">
        <v>0.65873</v>
      </c>
      <c r="G12" s="39">
        <v>0.92058</v>
      </c>
      <c r="H12" s="40">
        <v>0.992</v>
      </c>
    </row>
    <row r="13" ht="8.25" customHeight="1" hidden="1">
      <c r="A13" t="s" s="11">
        <v>48</v>
      </c>
      <c r="B13" s="35">
        <v>0.00015</v>
      </c>
      <c r="C13" s="36">
        <v>0.00435</v>
      </c>
      <c r="D13" s="36">
        <v>0.05219</v>
      </c>
      <c r="E13" s="36">
        <v>0.26631</v>
      </c>
      <c r="F13" s="36">
        <v>0.64654</v>
      </c>
      <c r="G13" s="36">
        <v>0.91559</v>
      </c>
      <c r="H13" s="37">
        <v>0.99125</v>
      </c>
    </row>
    <row r="14" ht="8.25" customHeight="1" hidden="1">
      <c r="A14" t="s" s="11">
        <v>46</v>
      </c>
      <c r="B14" s="38">
        <v>0.00012</v>
      </c>
      <c r="C14" s="39">
        <v>0.00375</v>
      </c>
      <c r="D14" s="39">
        <v>0.04707</v>
      </c>
      <c r="E14" s="39">
        <v>0.25016</v>
      </c>
      <c r="F14" s="39">
        <v>0.62779</v>
      </c>
      <c r="G14" s="39">
        <v>0.9075800000000001</v>
      </c>
      <c r="H14" s="40">
        <v>0.98999</v>
      </c>
    </row>
    <row r="15" ht="19.95" customHeight="1">
      <c r="A15" t="s" s="11">
        <v>37</v>
      </c>
      <c r="B15" s="35">
        <v>0.00012</v>
      </c>
      <c r="C15" s="36">
        <v>0.00367</v>
      </c>
      <c r="D15" s="36">
        <v>0.04638</v>
      </c>
      <c r="E15" s="36">
        <v>0.24794</v>
      </c>
      <c r="F15" s="36">
        <v>0.62514</v>
      </c>
      <c r="G15" s="36">
        <v>0.90642</v>
      </c>
      <c r="H15" s="37">
        <v>0.9898</v>
      </c>
    </row>
    <row r="16" ht="8.25" customHeight="1" hidden="1">
      <c r="A16" t="s" s="11">
        <v>22</v>
      </c>
      <c r="B16" s="38">
        <v>0.0001</v>
      </c>
      <c r="C16" s="39">
        <v>0.00336</v>
      </c>
      <c r="D16" s="39">
        <v>0.04363</v>
      </c>
      <c r="E16" s="39">
        <v>0.23885</v>
      </c>
      <c r="F16" s="39">
        <v>0.61409</v>
      </c>
      <c r="G16" s="39">
        <v>0.90147</v>
      </c>
      <c r="H16" s="40">
        <v>0.98899</v>
      </c>
    </row>
    <row r="17" ht="8.25" customHeight="1" hidden="1">
      <c r="A17" t="s" s="11">
        <v>38</v>
      </c>
      <c r="B17" s="35">
        <v>0.0001</v>
      </c>
      <c r="C17" s="36">
        <v>0.00333</v>
      </c>
      <c r="D17" s="36">
        <v>0.04336</v>
      </c>
      <c r="E17" s="36">
        <v>0.23792</v>
      </c>
      <c r="F17" s="36">
        <v>0.61294</v>
      </c>
      <c r="G17" s="36">
        <v>0.90095</v>
      </c>
      <c r="H17" s="37">
        <v>0.9889</v>
      </c>
    </row>
    <row r="18" ht="8.25" customHeight="1" hidden="1">
      <c r="A18" t="s" s="11">
        <v>28</v>
      </c>
      <c r="B18" s="38">
        <v>0.0001</v>
      </c>
      <c r="C18" s="39">
        <v>0.00332</v>
      </c>
      <c r="D18" s="39">
        <v>0.04326</v>
      </c>
      <c r="E18" s="39">
        <v>0.23761</v>
      </c>
      <c r="F18" s="39">
        <v>0.61256</v>
      </c>
      <c r="G18" s="39">
        <v>0.90078</v>
      </c>
      <c r="H18" s="40">
        <v>0.98887</v>
      </c>
    </row>
    <row r="19" ht="8.25" customHeight="1" hidden="1">
      <c r="A19" t="s" s="11">
        <v>16</v>
      </c>
      <c r="B19" s="35">
        <v>0.0001</v>
      </c>
      <c r="C19" s="36">
        <v>0.00323</v>
      </c>
      <c r="D19" s="36">
        <v>0.04244</v>
      </c>
      <c r="E19" s="36">
        <v>0.23484</v>
      </c>
      <c r="F19" s="36">
        <v>0.60911</v>
      </c>
      <c r="G19" s="36">
        <v>0.8992</v>
      </c>
      <c r="H19" s="37">
        <v>0.98861</v>
      </c>
    </row>
    <row r="20" ht="8.25" customHeight="1" hidden="1">
      <c r="A20" t="s" s="11">
        <v>49</v>
      </c>
      <c r="B20" s="38">
        <v>0.0001</v>
      </c>
      <c r="C20" s="39">
        <v>0.00318</v>
      </c>
      <c r="D20" s="39">
        <v>0.0419</v>
      </c>
      <c r="E20" s="39">
        <v>0.233</v>
      </c>
      <c r="F20" s="39">
        <v>0.6068</v>
      </c>
      <c r="G20" s="39">
        <v>0.89814</v>
      </c>
      <c r="H20" s="40">
        <v>0.98843</v>
      </c>
    </row>
    <row r="21" ht="8.25" customHeight="1" hidden="1">
      <c r="A21" t="s" s="11">
        <v>15</v>
      </c>
      <c r="B21" s="41">
        <v>9.000000000000001e-05</v>
      </c>
      <c r="C21" s="36">
        <v>0.00312</v>
      </c>
      <c r="D21" s="36">
        <v>0.04137</v>
      </c>
      <c r="E21" s="36">
        <v>0.23117</v>
      </c>
      <c r="F21" s="36">
        <v>0.6045</v>
      </c>
      <c r="G21" s="36">
        <v>0.89706</v>
      </c>
      <c r="H21" s="37">
        <v>0.98824</v>
      </c>
    </row>
    <row r="22" ht="8.25" customHeight="1" hidden="1">
      <c r="A22" t="s" s="11">
        <v>35</v>
      </c>
      <c r="B22" s="42">
        <v>9.000000000000001e-05</v>
      </c>
      <c r="C22" s="39">
        <v>0.00308</v>
      </c>
      <c r="D22" s="39">
        <v>0.04102</v>
      </c>
      <c r="E22" s="39">
        <v>0.22995</v>
      </c>
      <c r="F22" s="39">
        <v>0.60295</v>
      </c>
      <c r="G22" s="39">
        <v>0.89635</v>
      </c>
      <c r="H22" s="40">
        <v>0.98812</v>
      </c>
    </row>
    <row r="23" ht="8.25" customHeight="1" hidden="1">
      <c r="A23" t="s" s="11">
        <v>19</v>
      </c>
      <c r="B23" s="41">
        <v>9.000000000000001e-05</v>
      </c>
      <c r="C23" s="36">
        <v>0.003</v>
      </c>
      <c r="D23" s="36">
        <v>0.04023</v>
      </c>
      <c r="E23" s="36">
        <v>0.22723</v>
      </c>
      <c r="F23" s="36">
        <v>0.59948</v>
      </c>
      <c r="G23" s="36">
        <v>0.89472</v>
      </c>
      <c r="H23" s="37">
        <v>0.9878400000000001</v>
      </c>
    </row>
    <row r="24" ht="8.25" customHeight="1" hidden="1">
      <c r="A24" t="s" s="11">
        <v>34</v>
      </c>
      <c r="B24" s="42">
        <v>8.000000000000001e-05</v>
      </c>
      <c r="C24" s="39">
        <v>0.00286</v>
      </c>
      <c r="D24" s="39">
        <v>0.03895</v>
      </c>
      <c r="E24" s="39">
        <v>0.22273</v>
      </c>
      <c r="F24" s="39">
        <v>0.59367</v>
      </c>
      <c r="G24" s="39">
        <v>0.89196</v>
      </c>
      <c r="H24" s="40">
        <v>0.98736</v>
      </c>
    </row>
    <row r="25" ht="19.95" customHeight="1">
      <c r="A25" t="s" s="11">
        <v>36</v>
      </c>
      <c r="B25" s="41">
        <v>8.000000000000001e-05</v>
      </c>
      <c r="C25" s="36">
        <v>0.00285</v>
      </c>
      <c r="D25" s="36">
        <v>0.03878</v>
      </c>
      <c r="E25" s="36">
        <v>0.22214</v>
      </c>
      <c r="F25" s="36">
        <v>0.5929</v>
      </c>
      <c r="G25" s="36">
        <v>0.89158</v>
      </c>
      <c r="H25" s="37">
        <v>0.98729</v>
      </c>
    </row>
    <row r="26" ht="8.25" customHeight="1" hidden="1">
      <c r="A26" t="s" s="11">
        <v>32</v>
      </c>
      <c r="B26" s="42">
        <v>6.999999999999999e-05</v>
      </c>
      <c r="C26" s="39">
        <v>0.00253</v>
      </c>
      <c r="D26" s="39">
        <v>0.03569</v>
      </c>
      <c r="E26" s="39">
        <v>0.21099</v>
      </c>
      <c r="F26" s="39">
        <v>0.57809</v>
      </c>
      <c r="G26" s="39">
        <v>0.88435</v>
      </c>
      <c r="H26" s="40">
        <v>0.98599</v>
      </c>
    </row>
    <row r="27" ht="8.25" customHeight="1" hidden="1">
      <c r="A27" t="s" s="11">
        <v>24</v>
      </c>
      <c r="B27" s="41">
        <v>6.999999999999999e-05</v>
      </c>
      <c r="C27" s="36">
        <v>0.00249</v>
      </c>
      <c r="D27" s="36">
        <v>0.0353</v>
      </c>
      <c r="E27" s="36">
        <v>0.20955</v>
      </c>
      <c r="F27" s="36">
        <v>0.57613</v>
      </c>
      <c r="G27" s="36">
        <v>0.88337</v>
      </c>
      <c r="H27" s="37">
        <v>0.98581</v>
      </c>
    </row>
    <row r="28" ht="8.25" customHeight="1" hidden="1">
      <c r="A28" t="s" s="11">
        <v>29</v>
      </c>
      <c r="B28" s="42">
        <v>6.999999999999999e-05</v>
      </c>
      <c r="C28" s="39">
        <v>0.00243</v>
      </c>
      <c r="D28" s="39">
        <v>0.03469</v>
      </c>
      <c r="E28" s="39">
        <v>0.20725</v>
      </c>
      <c r="F28" s="39">
        <v>0.57299</v>
      </c>
      <c r="G28" s="39">
        <v>0.88179</v>
      </c>
      <c r="H28" s="40">
        <v>0.98552</v>
      </c>
    </row>
    <row r="29" ht="8.25" customHeight="1" hidden="1">
      <c r="A29" t="s" s="11">
        <v>11</v>
      </c>
      <c r="B29" s="41">
        <v>6.999999999999999e-05</v>
      </c>
      <c r="C29" s="36">
        <v>0.00241</v>
      </c>
      <c r="D29" s="36">
        <v>0.03446</v>
      </c>
      <c r="E29" s="36">
        <v>0.20639</v>
      </c>
      <c r="F29" s="36">
        <v>0.57182</v>
      </c>
      <c r="G29" s="36">
        <v>0.8812</v>
      </c>
      <c r="H29" s="37">
        <v>0.98541</v>
      </c>
    </row>
    <row r="30" ht="8.25" customHeight="1" hidden="1">
      <c r="A30" t="s" s="11">
        <v>21</v>
      </c>
      <c r="B30" s="42">
        <v>6e-05</v>
      </c>
      <c r="C30" s="39">
        <v>0.00231</v>
      </c>
      <c r="D30" s="39">
        <v>0.0334</v>
      </c>
      <c r="E30" s="39">
        <v>0.20242</v>
      </c>
      <c r="F30" s="39">
        <v>0.56631</v>
      </c>
      <c r="G30" s="39">
        <v>0.87839</v>
      </c>
      <c r="H30" s="40">
        <v>0.98488</v>
      </c>
    </row>
    <row r="31" ht="8.25" customHeight="1" hidden="1">
      <c r="A31" t="s" s="11">
        <v>14</v>
      </c>
      <c r="B31" s="41">
        <v>6e-05</v>
      </c>
      <c r="C31" s="36">
        <v>0.0022</v>
      </c>
      <c r="D31" s="36">
        <v>0.0323</v>
      </c>
      <c r="E31" s="36">
        <v>0.19822</v>
      </c>
      <c r="F31" s="36">
        <v>0.56041</v>
      </c>
      <c r="G31" s="36">
        <v>0.87534</v>
      </c>
      <c r="H31" s="37">
        <v>0.9843</v>
      </c>
    </row>
    <row r="32" ht="8.25" customHeight="1" hidden="1">
      <c r="A32" t="s" s="11">
        <v>31</v>
      </c>
      <c r="B32" s="42">
        <v>5e-05</v>
      </c>
      <c r="C32" s="39">
        <v>0.00201</v>
      </c>
      <c r="D32" s="39">
        <v>0.03033</v>
      </c>
      <c r="E32" s="39">
        <v>0.19052</v>
      </c>
      <c r="F32" s="39">
        <v>0.5493400000000001</v>
      </c>
      <c r="G32" s="39">
        <v>0.86949</v>
      </c>
      <c r="H32" s="40">
        <v>0.98316</v>
      </c>
    </row>
    <row r="33" ht="20.2" customHeight="1">
      <c r="A33" t="s" s="22">
        <v>26</v>
      </c>
      <c r="B33" s="43">
        <v>5e-05</v>
      </c>
      <c r="C33" s="44">
        <v>0.002</v>
      </c>
      <c r="D33" s="44">
        <v>0.03019</v>
      </c>
      <c r="E33" s="44">
        <v>0.18997</v>
      </c>
      <c r="F33" s="44">
        <v>0.54855</v>
      </c>
      <c r="G33" s="44">
        <v>0.86907</v>
      </c>
      <c r="H33" s="45">
        <v>0.98308</v>
      </c>
    </row>
    <row r="34" ht="8.75" customHeight="1" hidden="1">
      <c r="A34" t="s" s="46">
        <v>27</v>
      </c>
      <c r="B34" s="47">
        <v>5e-05</v>
      </c>
      <c r="C34" s="48">
        <v>0.00191</v>
      </c>
      <c r="D34" s="48">
        <v>0.02918</v>
      </c>
      <c r="E34" s="48">
        <v>0.18593</v>
      </c>
      <c r="F34" s="48">
        <v>0.54261</v>
      </c>
      <c r="G34" s="48">
        <v>0.86585</v>
      </c>
      <c r="H34" s="49">
        <v>0.98244</v>
      </c>
    </row>
    <row r="35" ht="8.75" customHeight="1" hidden="1">
      <c r="A35" t="s" s="46">
        <v>41</v>
      </c>
      <c r="B35" s="50">
        <v>5e-05</v>
      </c>
      <c r="C35" s="51">
        <v>0.00187</v>
      </c>
      <c r="D35" s="51">
        <v>0.02872</v>
      </c>
      <c r="E35" s="51">
        <v>0.18406</v>
      </c>
      <c r="F35" s="51">
        <v>0.53983</v>
      </c>
      <c r="G35" s="51">
        <v>0.86433</v>
      </c>
      <c r="H35" s="52">
        <v>0.98214</v>
      </c>
    </row>
    <row r="36" ht="8.75" customHeight="1" hidden="1">
      <c r="A36" t="s" s="46">
        <v>39</v>
      </c>
      <c r="B36" s="47">
        <v>5e-05</v>
      </c>
      <c r="C36" s="48">
        <v>0.00183</v>
      </c>
      <c r="D36" s="48">
        <v>0.02833</v>
      </c>
      <c r="E36" s="48">
        <v>0.18247</v>
      </c>
      <c r="F36" s="48">
        <v>0.53745</v>
      </c>
      <c r="G36" s="48">
        <v>0.86302</v>
      </c>
      <c r="H36" s="49">
        <v>0.98187</v>
      </c>
    </row>
    <row r="37" ht="8.75" customHeight="1" hidden="1">
      <c r="A37" t="s" s="46">
        <v>43</v>
      </c>
      <c r="B37" s="50">
        <v>3e-05</v>
      </c>
      <c r="C37" s="51">
        <v>0.00145</v>
      </c>
      <c r="D37" s="51">
        <v>0.02391</v>
      </c>
      <c r="E37" s="51">
        <v>0.16379</v>
      </c>
      <c r="F37" s="51">
        <v>0.5083800000000001</v>
      </c>
      <c r="G37" s="51">
        <v>0.84637</v>
      </c>
      <c r="H37" s="52">
        <v>0.97836</v>
      </c>
    </row>
    <row r="38" ht="8.75" customHeight="1" hidden="1">
      <c r="A38" t="s" s="46">
        <v>12</v>
      </c>
      <c r="B38" s="47">
        <v>3e-05</v>
      </c>
      <c r="C38" s="48">
        <v>0.00141</v>
      </c>
      <c r="D38" s="48">
        <v>0.02352</v>
      </c>
      <c r="E38" s="48">
        <v>0.16207</v>
      </c>
      <c r="F38" s="48">
        <v>0.50559</v>
      </c>
      <c r="G38" s="48">
        <v>0.84471</v>
      </c>
      <c r="H38" s="49">
        <v>0.978</v>
      </c>
    </row>
    <row r="39" ht="8.75" customHeight="1" hidden="1">
      <c r="A39" t="s" s="46">
        <v>25</v>
      </c>
      <c r="B39" s="50">
        <v>3e-05</v>
      </c>
      <c r="C39" s="51">
        <v>0.0014</v>
      </c>
      <c r="D39" s="51">
        <v>0.02341</v>
      </c>
      <c r="E39" s="51">
        <v>0.16158</v>
      </c>
      <c r="F39" s="51">
        <v>0.50479</v>
      </c>
      <c r="G39" s="51">
        <v>0.84423</v>
      </c>
      <c r="H39" s="52">
        <v>0.97789</v>
      </c>
    </row>
    <row r="40" ht="8.75" customHeight="1" hidden="1">
      <c r="A40" t="s" s="46">
        <v>44</v>
      </c>
      <c r="B40" s="47">
        <v>3e-05</v>
      </c>
      <c r="C40" s="48">
        <v>0.00136</v>
      </c>
      <c r="D40" s="48">
        <v>0.02286</v>
      </c>
      <c r="E40" s="48">
        <v>0.15914</v>
      </c>
      <c r="F40" s="48">
        <v>0.5008</v>
      </c>
      <c r="G40" s="48">
        <v>0.84183</v>
      </c>
      <c r="H40" s="49">
        <v>0.97736</v>
      </c>
    </row>
    <row r="41" ht="8.75" customHeight="1" hidden="1">
      <c r="A41" t="s" s="46">
        <v>42</v>
      </c>
      <c r="B41" s="50">
        <v>3e-05</v>
      </c>
      <c r="C41" s="51">
        <v>0.00135</v>
      </c>
      <c r="D41" s="51">
        <v>0.02275</v>
      </c>
      <c r="E41" s="51">
        <v>0.15866</v>
      </c>
      <c r="F41" s="51">
        <v>0.5</v>
      </c>
      <c r="G41" s="51">
        <v>0.84134</v>
      </c>
      <c r="H41" s="52">
        <v>0.97725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41"/>
  <sheetViews>
    <sheetView workbookViewId="0" showGridLines="0" defaultGridColor="1"/>
  </sheetViews>
  <sheetFormatPr defaultColWidth="8.33333" defaultRowHeight="22.3" customHeight="1" outlineLevelRow="0" outlineLevelCol="0"/>
  <cols>
    <col min="1" max="1" width="14.1719" style="53" customWidth="1"/>
    <col min="2" max="2" hidden="1" width="8.33333" style="53" customWidth="1"/>
    <col min="3" max="8" width="8.17188" style="53" customWidth="1"/>
    <col min="9" max="16384" width="8.35156" style="53" customWidth="1"/>
  </cols>
  <sheetData>
    <row r="1" ht="27.65" customHeight="1">
      <c r="A1" t="s" s="2">
        <v>58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4">
        <v>59</v>
      </c>
      <c r="C2" t="s" s="4">
        <v>60</v>
      </c>
      <c r="D2" t="s" s="4">
        <v>61</v>
      </c>
      <c r="E2" t="s" s="4">
        <v>62</v>
      </c>
      <c r="F2" t="s" s="4">
        <v>63</v>
      </c>
      <c r="G2" t="s" s="4">
        <v>64</v>
      </c>
      <c r="H2" t="s" s="5">
        <v>65</v>
      </c>
    </row>
    <row r="3" ht="20.3" customHeight="1">
      <c r="A3" t="s" s="6">
        <v>11</v>
      </c>
      <c r="B3" s="54">
        <f>'Districts_Total'!D29*'Multipliers'!B29*'Constants'!$C$6</f>
        <v>4.32680682224694</v>
      </c>
      <c r="C3" s="55">
        <f>'Districts_Total'!E29*'Multipliers'!C29*'Constants'!$C$6</f>
        <v>165.193159093872</v>
      </c>
      <c r="D3" s="56">
        <f>'Districts_Total'!F29*'Multipliers'!D29*'Constants'!$C$6</f>
        <v>2806.292093746230</v>
      </c>
      <c r="E3" s="56">
        <f>'Districts_Total'!G29*'Multipliers'!E29*'Constants'!$C$6</f>
        <v>19968.6559460453</v>
      </c>
      <c r="F3" s="56">
        <f>'Districts_Total'!H29*'Multipliers'!F29*'Constants'!$C$6</f>
        <v>65729.7693109445</v>
      </c>
      <c r="G3" s="56">
        <f>'Districts_Total'!I29*'Multipliers'!G29*'Constants'!$C$6</f>
        <v>120342.724361295</v>
      </c>
      <c r="H3" s="57">
        <f>'Districts_Total'!J29*'Multipliers'!H29*'Constants'!$C$6</f>
        <v>159883.961115552</v>
      </c>
    </row>
    <row r="4" ht="19.95" customHeight="1">
      <c r="A4" t="s" s="11">
        <v>12</v>
      </c>
      <c r="B4" s="58">
        <f>'Districts_Total'!D38*'Multipliers'!B38*'Constants'!$C$6</f>
        <v>1.0135006745191</v>
      </c>
      <c r="C4" s="38">
        <f>'Districts_Total'!E38*'Multipliers'!C38*'Constants'!$C$6</f>
        <v>52.8235336558299</v>
      </c>
      <c r="D4" s="59">
        <f>'Districts_Total'!F38*'Multipliers'!D38*'Constants'!$C$6</f>
        <v>1046.859114431570</v>
      </c>
      <c r="E4" s="59">
        <f>'Districts_Total'!G38*'Multipliers'!E38*'Constants'!$C$6</f>
        <v>8570.302218367349</v>
      </c>
      <c r="F4" s="59">
        <f>'Districts_Total'!H38*'Multipliers'!F38*'Constants'!$C$6</f>
        <v>31763.954403489</v>
      </c>
      <c r="G4" s="59">
        <f>'Districts_Total'!I38*'Multipliers'!G38*'Constants'!$C$6</f>
        <v>63050.1766390287</v>
      </c>
      <c r="H4" s="60">
        <f>'Districts_Total'!J38*'Multipliers'!H38*'Constants'!$C$6</f>
        <v>86728.1555781139</v>
      </c>
    </row>
    <row r="5" ht="19.95" customHeight="1">
      <c r="A5" t="s" s="11">
        <v>13</v>
      </c>
      <c r="B5" s="61">
        <f>'Districts_Total'!D8*'Multipliers'!B8*'Constants'!$C$6</f>
        <v>13.9014653452421</v>
      </c>
      <c r="C5" s="35">
        <f>'Districts_Total'!E8*'Multipliers'!C8*'Constants'!$C$6</f>
        <v>422.392982532511</v>
      </c>
      <c r="D5" s="62">
        <f>'Districts_Total'!F8*'Multipliers'!D8*'Constants'!$C$6</f>
        <v>5612.654911695370</v>
      </c>
      <c r="E5" s="62">
        <f>'Districts_Total'!G8*'Multipliers'!E8*'Constants'!$C$6</f>
        <v>31901.7782989717</v>
      </c>
      <c r="F5" s="62">
        <f>'Districts_Total'!H8*'Multipliers'!F8*'Constants'!$C$6</f>
        <v>87355.1473410367</v>
      </c>
      <c r="G5" s="62">
        <f>'Districts_Total'!I8*'Multipliers'!G8*'Constants'!$C$6</f>
        <v>142405.489254327</v>
      </c>
      <c r="H5" s="63">
        <f>'Districts_Total'!J8*'Multipliers'!H8*'Constants'!$C$6</f>
        <v>181171.364545693</v>
      </c>
    </row>
    <row r="6" ht="19.95" customHeight="1">
      <c r="A6" t="s" s="11">
        <v>14</v>
      </c>
      <c r="B6" s="58">
        <f>'Districts_Total'!D31*'Multipliers'!B31*'Constants'!$C$6</f>
        <v>3.43716917461234</v>
      </c>
      <c r="C6" s="38">
        <f>'Districts_Total'!E31*'Multipliers'!C31*'Constants'!$C$6</f>
        <v>139.758389971712</v>
      </c>
      <c r="D6" s="59">
        <f>'Districts_Total'!F31*'Multipliers'!D31*'Constants'!$C$6</f>
        <v>2437.812581140270</v>
      </c>
      <c r="E6" s="59">
        <f>'Districts_Total'!G31*'Multipliers'!E31*'Constants'!$C$6</f>
        <v>17774.1093266398</v>
      </c>
      <c r="F6" s="59">
        <f>'Districts_Total'!H31*'Multipliers'!F31*'Constants'!$C$6</f>
        <v>59701.9938308949</v>
      </c>
      <c r="G6" s="59">
        <f>'Districts_Total'!I31*'Multipliers'!G31*'Constants'!$C$6</f>
        <v>110790.447682854</v>
      </c>
      <c r="H6" s="60">
        <f>'Districts_Total'!J31*'Multipliers'!H31*'Constants'!$C$6</f>
        <v>148011.55159929</v>
      </c>
    </row>
    <row r="7" ht="19.95" customHeight="1">
      <c r="A7" t="s" s="11">
        <v>15</v>
      </c>
      <c r="B7" s="61">
        <f>'Districts_Total'!D21*'Multipliers'!B21*'Constants'!$C$6</f>
        <v>4.45124873575935</v>
      </c>
      <c r="C7" s="35">
        <f>'Districts_Total'!E21*'Multipliers'!C21*'Constants'!$C$6</f>
        <v>171.119498229964</v>
      </c>
      <c r="D7" s="62">
        <f>'Districts_Total'!F21*'Multipliers'!D21*'Constants'!$C$6</f>
        <v>2695.709000065250</v>
      </c>
      <c r="E7" s="62">
        <f>'Districts_Total'!G21*'Multipliers'!E21*'Constants'!$C$6</f>
        <v>17896.229658853</v>
      </c>
      <c r="F7" s="62">
        <f>'Districts_Total'!H21*'Multipliers'!F21*'Constants'!$C$6</f>
        <v>55599.2534457402</v>
      </c>
      <c r="G7" s="62">
        <f>'Districts_Total'!I21*'Multipliers'!G21*'Constants'!$C$6</f>
        <v>98024.9728025342</v>
      </c>
      <c r="H7" s="63">
        <f>'Districts_Total'!J21*'Multipliers'!H21*'Constants'!$C$6</f>
        <v>128298.107623659</v>
      </c>
    </row>
    <row r="8" ht="19.95" customHeight="1">
      <c r="A8" t="s" s="11">
        <v>16</v>
      </c>
      <c r="B8" s="58">
        <f>'Districts_Total'!D19*'Multipliers'!B19*'Constants'!$C$6</f>
        <v>5.20905577146721</v>
      </c>
      <c r="C8" s="38">
        <f>'Districts_Total'!E19*'Multipliers'!C19*'Constants'!$C$6</f>
        <v>186.580855394545</v>
      </c>
      <c r="D8" s="59">
        <f>'Districts_Total'!F19*'Multipliers'!D19*'Constants'!$C$6</f>
        <v>2912.611207641750</v>
      </c>
      <c r="E8" s="59">
        <f>'Districts_Total'!G19*'Multipliers'!E19*'Constants'!$C$6</f>
        <v>19147.9284700516</v>
      </c>
      <c r="F8" s="59">
        <f>'Districts_Total'!H19*'Multipliers'!F19*'Constants'!$C$6</f>
        <v>59004.8944626071</v>
      </c>
      <c r="G8" s="59">
        <f>'Districts_Total'!I19*'Multipliers'!G19*'Constants'!$C$6</f>
        <v>103488.285075004</v>
      </c>
      <c r="H8" s="60">
        <f>'Districts_Total'!J19*'Multipliers'!H19*'Constants'!$C$6</f>
        <v>135176.897564866</v>
      </c>
    </row>
    <row r="9" ht="19.95" customHeight="1">
      <c r="A9" t="s" s="11">
        <v>17</v>
      </c>
      <c r="B9" s="61">
        <f>'Districts_Total'!D6*'Multipliers'!B6*'Constants'!$C$6</f>
        <v>17.9776317996256</v>
      </c>
      <c r="C9" s="35">
        <f>'Districts_Total'!E6*'Multipliers'!C6*'Constants'!$C$6</f>
        <v>484.327536756245</v>
      </c>
      <c r="D9" s="62">
        <f>'Districts_Total'!F6*'Multipliers'!D6*'Constants'!$C$6</f>
        <v>5657.326042024850</v>
      </c>
      <c r="E9" s="62">
        <f>'Districts_Total'!G6*'Multipliers'!E6*'Constants'!$C$6</f>
        <v>28610.0446175484</v>
      </c>
      <c r="F9" s="62">
        <f>'Districts_Total'!H6*'Multipliers'!F6*'Constants'!$C$6</f>
        <v>71461.463457411694</v>
      </c>
      <c r="G9" s="62">
        <f>'Districts_Total'!I6*'Multipliers'!G6*'Constants'!$C$6</f>
        <v>110459.929537449</v>
      </c>
      <c r="H9" s="63">
        <f>'Districts_Total'!J6*'Multipliers'!H6*'Constants'!$C$6</f>
        <v>138153.198147943</v>
      </c>
    </row>
    <row r="10" ht="19.95" customHeight="1">
      <c r="A10" t="s" s="11">
        <v>18</v>
      </c>
      <c r="B10" s="58">
        <f>'Districts_Total'!D9*'Multipliers'!B9*'Constants'!$C$6</f>
        <v>5.03691593875141</v>
      </c>
      <c r="C10" s="38">
        <f>'Districts_Total'!E9*'Multipliers'!C9*'Constants'!$C$6</f>
        <v>155.515014153372</v>
      </c>
      <c r="D10" s="59">
        <f>'Districts_Total'!F9*'Multipliers'!D9*'Constants'!$C$6</f>
        <v>2090.371090636890</v>
      </c>
      <c r="E10" s="59">
        <f>'Districts_Total'!G9*'Multipliers'!E9*'Constants'!$C$6</f>
        <v>11996.7865864525</v>
      </c>
      <c r="F10" s="59">
        <f>'Districts_Total'!H9*'Multipliers'!F9*'Constants'!$C$6</f>
        <v>33103.7722048173</v>
      </c>
      <c r="G10" s="59">
        <f>'Districts_Total'!I9*'Multipliers'!G9*'Constants'!$C$6</f>
        <v>54215.6174884851</v>
      </c>
      <c r="H10" s="60">
        <f>'Districts_Total'!J9*'Multipliers'!H9*'Constants'!$C$6</f>
        <v>69082.0300676738</v>
      </c>
    </row>
    <row r="11" ht="19.95" customHeight="1">
      <c r="A11" t="s" s="11">
        <v>19</v>
      </c>
      <c r="B11" s="61">
        <f>'Districts_Total'!D23*'Multipliers'!B23*'Constants'!$C$6</f>
        <v>5.22048381212959</v>
      </c>
      <c r="C11" s="35">
        <f>'Districts_Total'!E23*'Multipliers'!C23*'Constants'!$C$6</f>
        <v>192.972333651151</v>
      </c>
      <c r="D11" s="62">
        <f>'Districts_Total'!F23*'Multipliers'!D23*'Constants'!$C$6</f>
        <v>3074.442750161440</v>
      </c>
      <c r="E11" s="62">
        <f>'Districts_Total'!G23*'Multipliers'!E23*'Constants'!$C$6</f>
        <v>20631.2066862345</v>
      </c>
      <c r="F11" s="62">
        <f>'Districts_Total'!H23*'Multipliers'!F23*'Constants'!$C$6</f>
        <v>64666.036595456</v>
      </c>
      <c r="G11" s="62">
        <f>'Districts_Total'!I23*'Multipliers'!G23*'Constants'!$C$6</f>
        <v>114665.105267627</v>
      </c>
      <c r="H11" s="63">
        <f>'Districts_Total'!J23*'Multipliers'!H23*'Constants'!$C$6</f>
        <v>150408.825548444</v>
      </c>
    </row>
    <row r="12" ht="19.95" customHeight="1">
      <c r="A12" t="s" s="11">
        <v>20</v>
      </c>
      <c r="B12" s="58">
        <f>'Districts_Total'!D4*'Multipliers'!B4*'Constants'!$C$6</f>
        <v>29.7784614167601</v>
      </c>
      <c r="C12" s="38">
        <f>'Districts_Total'!E4*'Multipliers'!C4*'Constants'!$C$6</f>
        <v>648.169204511887</v>
      </c>
      <c r="D12" s="59">
        <f>'Districts_Total'!F4*'Multipliers'!D4*'Constants'!$C$6</f>
        <v>6167.612755238880</v>
      </c>
      <c r="E12" s="59">
        <f>'Districts_Total'!G4*'Multipliers'!E4*'Constants'!$C$6</f>
        <v>26033.7115216806</v>
      </c>
      <c r="F12" s="59">
        <f>'Districts_Total'!H4*'Multipliers'!F4*'Constants'!$C$6</f>
        <v>56725.3078682466</v>
      </c>
      <c r="G12" s="59">
        <f>'Districts_Total'!I4*'Multipliers'!G4*'Constants'!$C$6</f>
        <v>81563.6284195217</v>
      </c>
      <c r="H12" s="60">
        <f>'Districts_Total'!J4*'Multipliers'!H4*'Constants'!$C$6</f>
        <v>99985.990110935207</v>
      </c>
    </row>
    <row r="13" ht="19.95" customHeight="1">
      <c r="A13" t="s" s="11">
        <v>21</v>
      </c>
      <c r="B13" s="61">
        <f>'Districts_Total'!D30*'Multipliers'!B30*'Constants'!$C$6</f>
        <v>5.26565801952893</v>
      </c>
      <c r="C13" s="35">
        <f>'Districts_Total'!E30*'Multipliers'!C30*'Constants'!$C$6</f>
        <v>224.811710463945</v>
      </c>
      <c r="D13" s="62">
        <f>'Districts_Total'!F30*'Multipliers'!D30*'Constants'!$C$6</f>
        <v>3861.855329593790</v>
      </c>
      <c r="E13" s="62">
        <f>'Districts_Total'!G30*'Multipliers'!E30*'Constants'!$C$6</f>
        <v>27806.44942529</v>
      </c>
      <c r="F13" s="62">
        <f>'Districts_Total'!H30*'Multipliers'!F30*'Constants'!$C$6</f>
        <v>92424.8876819189</v>
      </c>
      <c r="G13" s="62">
        <f>'Districts_Total'!I30*'Multipliers'!G30*'Constants'!$C$6</f>
        <v>170319.615298969</v>
      </c>
      <c r="H13" s="63">
        <f>'Districts_Total'!J30*'Multipliers'!H30*'Constants'!$C$6</f>
        <v>226883.642796559</v>
      </c>
    </row>
    <row r="14" ht="19.95" customHeight="1">
      <c r="A14" t="s" s="11">
        <v>22</v>
      </c>
      <c r="B14" s="58">
        <f>'Districts_Total'!D16*'Multipliers'!B16*'Constants'!$C$6</f>
        <v>3.24154291735471</v>
      </c>
      <c r="C14" s="38">
        <f>'Districts_Total'!E16*'Multipliers'!C16*'Constants'!$C$6</f>
        <v>120.780438919937</v>
      </c>
      <c r="D14" s="59">
        <f>'Districts_Total'!F16*'Multipliers'!D16*'Constants'!$C$6</f>
        <v>1863.310034341860</v>
      </c>
      <c r="E14" s="59">
        <f>'Districts_Total'!G16*'Multipliers'!E16*'Constants'!$C$6</f>
        <v>12119.0266084721</v>
      </c>
      <c r="F14" s="59">
        <f>'Districts_Total'!H16*'Multipliers'!F16*'Constants'!$C$6</f>
        <v>37018.3538388532</v>
      </c>
      <c r="G14" s="59">
        <f>'Districts_Total'!I16*'Multipliers'!G16*'Constants'!$C$6</f>
        <v>64562.2919072668</v>
      </c>
      <c r="H14" s="60">
        <f>'Districts_Total'!J16*'Multipliers'!H16*'Constants'!$C$6</f>
        <v>84151.5548235554</v>
      </c>
    </row>
    <row r="15" ht="19.95" customHeight="1">
      <c r="A15" t="s" s="11">
        <v>23</v>
      </c>
      <c r="B15" s="61">
        <f>'Districts_Total'!D10*'Multipliers'!B10*'Constants'!$C$6</f>
        <v>10.8388627166462</v>
      </c>
      <c r="C15" s="35">
        <f>'Districts_Total'!E10*'Multipliers'!C10*'Constants'!$C$6</f>
        <v>341.222500218790</v>
      </c>
      <c r="D15" s="62">
        <f>'Districts_Total'!F10*'Multipliers'!D10*'Constants'!$C$6</f>
        <v>4636.278879611370</v>
      </c>
      <c r="E15" s="62">
        <f>'Districts_Total'!G10*'Multipliers'!E10*'Constants'!$C$6</f>
        <v>26864.407323425</v>
      </c>
      <c r="F15" s="62">
        <f>'Districts_Total'!H10*'Multipliers'!F10*'Constants'!$C$6</f>
        <v>74705.9137945602</v>
      </c>
      <c r="G15" s="62">
        <f>'Districts_Total'!I10*'Multipliers'!G10*'Constants'!$C$6</f>
        <v>122921.022467859</v>
      </c>
      <c r="H15" s="63">
        <f>'Districts_Total'!J10*'Multipliers'!H10*'Constants'!$C$6</f>
        <v>156875.751219657</v>
      </c>
    </row>
    <row r="16" ht="19.95" customHeight="1">
      <c r="A16" t="s" s="11">
        <v>24</v>
      </c>
      <c r="B16" s="58">
        <f>'Districts_Total'!D27*'Multipliers'!B27*'Constants'!$C$6</f>
        <v>3.95739295195287</v>
      </c>
      <c r="C16" s="38">
        <f>'Districts_Total'!E27*'Multipliers'!C27*'Constants'!$C$6</f>
        <v>156.104719492512</v>
      </c>
      <c r="D16" s="59">
        <f>'Districts_Total'!F27*'Multipliers'!D27*'Constants'!$C$6</f>
        <v>2629.262668537350</v>
      </c>
      <c r="E16" s="59">
        <f>'Districts_Total'!G27*'Multipliers'!E27*'Constants'!$C$6</f>
        <v>18543.4064891706</v>
      </c>
      <c r="F16" s="59">
        <f>'Districts_Total'!H27*'Multipliers'!F27*'Constants'!$C$6</f>
        <v>60571.0255947453</v>
      </c>
      <c r="G16" s="59">
        <f>'Districts_Total'!I27*'Multipliers'!G27*'Constants'!$C$6</f>
        <v>110339.158329268</v>
      </c>
      <c r="H16" s="60">
        <f>'Districts_Total'!J27*'Multipliers'!H27*'Constants'!$C$6</f>
        <v>146292.756659806</v>
      </c>
    </row>
    <row r="17" ht="19.95" customHeight="1">
      <c r="A17" t="s" s="11">
        <v>25</v>
      </c>
      <c r="B17" s="61">
        <f>'Districts_Total'!D39*'Multipliers'!B39*'Constants'!$C$6</f>
        <v>2.56948127065274</v>
      </c>
      <c r="C17" s="35">
        <f>'Districts_Total'!E39*'Multipliers'!C39*'Constants'!$C$6</f>
        <v>132.971261070901</v>
      </c>
      <c r="D17" s="62">
        <f>'Districts_Total'!F39*'Multipliers'!D39*'Constants'!$C$6</f>
        <v>2641.6407121461</v>
      </c>
      <c r="E17" s="62">
        <f>'Districts_Total'!G39*'Multipliers'!E39*'Constants'!$C$6</f>
        <v>21662.1980895087</v>
      </c>
      <c r="F17" s="62">
        <f>'Districts_Total'!H39*'Multipliers'!F39*'Constants'!$C$6</f>
        <v>80402.258009113706</v>
      </c>
      <c r="G17" s="62">
        <f>'Districts_Total'!I39*'Multipliers'!G39*'Constants'!$C$6</f>
        <v>159757.357093245</v>
      </c>
      <c r="H17" s="63">
        <f>'Districts_Total'!J39*'Multipliers'!H39*'Constants'!$C$6</f>
        <v>219853.141174917</v>
      </c>
    </row>
    <row r="18" ht="19.95" customHeight="1">
      <c r="A18" t="s" s="11">
        <v>26</v>
      </c>
      <c r="B18" s="58">
        <f>'Districts_Total'!D33*'Multipliers'!B33*'Constants'!$C$6</f>
        <v>1.26982582601532</v>
      </c>
      <c r="C18" s="38">
        <f>'Districts_Total'!E33*'Multipliers'!C33*'Constants'!$C$6</f>
        <v>56.3261019771384</v>
      </c>
      <c r="D18" s="59">
        <f>'Districts_Total'!F33*'Multipliers'!D33*'Constants'!$C$6</f>
        <v>1010.148906652750</v>
      </c>
      <c r="E18" s="59">
        <f>'Districts_Total'!G33*'Multipliers'!E33*'Constants'!$C$6</f>
        <v>7551.789771135490</v>
      </c>
      <c r="F18" s="59">
        <f>'Districts_Total'!H33*'Multipliers'!F33*'Constants'!$C$6</f>
        <v>25907.3905299275</v>
      </c>
      <c r="G18" s="59">
        <f>'Districts_Total'!I33*'Multipliers'!G33*'Constants'!$C$6</f>
        <v>48764.6144036674</v>
      </c>
      <c r="H18" s="60">
        <f>'Districts_Total'!J33*'Multipliers'!H33*'Constants'!$C$6</f>
        <v>65536.2338688498</v>
      </c>
    </row>
    <row r="19" ht="19.95" customHeight="1">
      <c r="A19" t="s" s="11">
        <v>27</v>
      </c>
      <c r="B19" s="61">
        <f>'Districts_Total'!D34*'Multipliers'!B34*'Constants'!$C$6</f>
        <v>2.09452291921051</v>
      </c>
      <c r="C19" s="35">
        <f>'Districts_Total'!E34*'Multipliers'!C34*'Constants'!$C$6</f>
        <v>88.7266388927619</v>
      </c>
      <c r="D19" s="62">
        <f>'Districts_Total'!F34*'Multipliers'!D34*'Constants'!$C$6</f>
        <v>1610.454777184280</v>
      </c>
      <c r="E19" s="62">
        <f>'Districts_Total'!G34*'Multipliers'!E34*'Constants'!$C$6</f>
        <v>12191.4482459251</v>
      </c>
      <c r="F19" s="62">
        <f>'Districts_Total'!H34*'Multipliers'!F34*'Constants'!$C$6</f>
        <v>42270.3853503362</v>
      </c>
      <c r="G19" s="62">
        <f>'Districts_Total'!I34*'Multipliers'!G34*'Constants'!$C$6</f>
        <v>80137.1067326255</v>
      </c>
      <c r="H19" s="63">
        <f>'Districts_Total'!J34*'Multipliers'!H34*'Constants'!$C$6</f>
        <v>108028.816293309</v>
      </c>
    </row>
    <row r="20" ht="19.95" customHeight="1">
      <c r="A20" t="s" s="11">
        <v>28</v>
      </c>
      <c r="B20" s="58">
        <f>'Districts_Total'!D18*'Multipliers'!B18*'Constants'!$C$6</f>
        <v>3.46239693690961</v>
      </c>
      <c r="C20" s="38">
        <f>'Districts_Total'!E18*'Multipliers'!C18*'Constants'!$C$6</f>
        <v>127.473669802035</v>
      </c>
      <c r="D20" s="59">
        <f>'Districts_Total'!F18*'Multipliers'!D18*'Constants'!$C$6</f>
        <v>1973.383550758060</v>
      </c>
      <c r="E20" s="59">
        <f>'Districts_Total'!G18*'Multipliers'!E18*'Constants'!$C$6</f>
        <v>12877.5215888781</v>
      </c>
      <c r="F20" s="59">
        <f>'Districts_Total'!H18*'Multipliers'!F18*'Constants'!$C$6</f>
        <v>39441.9874023154</v>
      </c>
      <c r="G20" s="59">
        <f>'Districts_Total'!I18*'Multipliers'!G18*'Constants'!$C$6</f>
        <v>68908.290285678493</v>
      </c>
      <c r="H20" s="60">
        <f>'Districts_Total'!J18*'Multipliers'!H18*'Constants'!$C$6</f>
        <v>89874.0938856164</v>
      </c>
    </row>
    <row r="21" ht="19.95" customHeight="1">
      <c r="A21" t="s" s="11">
        <v>29</v>
      </c>
      <c r="B21" s="61">
        <f>'Districts_Total'!D28*'Multipliers'!B28*'Constants'!$C$6</f>
        <v>6.62234490696029</v>
      </c>
      <c r="C21" s="35">
        <f>'Districts_Total'!E28*'Multipliers'!C28*'Constants'!$C$6</f>
        <v>254.932720075246</v>
      </c>
      <c r="D21" s="62">
        <f>'Districts_Total'!F28*'Multipliers'!D28*'Constants'!$C$6</f>
        <v>4323.805898989760</v>
      </c>
      <c r="E21" s="62">
        <f>'Districts_Total'!G28*'Multipliers'!E28*'Constants'!$C$6</f>
        <v>30690.1501155805</v>
      </c>
      <c r="F21" s="62">
        <f>'Districts_Total'!H28*'Multipliers'!F28*'Constants'!$C$6</f>
        <v>100807.791361667</v>
      </c>
      <c r="G21" s="62">
        <f>'Districts_Total'!I28*'Multipliers'!G28*'Constants'!$C$6</f>
        <v>184312.508586524</v>
      </c>
      <c r="H21" s="63">
        <f>'Districts_Total'!J28*'Multipliers'!H28*'Constants'!$C$6</f>
        <v>244735.89237518</v>
      </c>
    </row>
    <row r="22" ht="19.95" customHeight="1">
      <c r="A22" t="s" s="11">
        <v>30</v>
      </c>
      <c r="B22" s="58">
        <f>'Districts_Total'!D7*'Multipliers'!B7*'Constants'!$C$6</f>
        <v>25.9646089591688</v>
      </c>
      <c r="C22" s="38">
        <f>'Districts_Total'!E7*'Multipliers'!C7*'Constants'!$C$6</f>
        <v>713.107321674050</v>
      </c>
      <c r="D22" s="59">
        <f>'Districts_Total'!F7*'Multipliers'!D7*'Constants'!$C$6</f>
        <v>8609.057668697680</v>
      </c>
      <c r="E22" s="59">
        <f>'Districts_Total'!G7*'Multipliers'!E7*'Constants'!$C$6</f>
        <v>44898.3066687325</v>
      </c>
      <c r="F22" s="59">
        <f>'Districts_Total'!H7*'Multipliers'!F7*'Constants'!$C$6</f>
        <v>114857.893163052</v>
      </c>
      <c r="G22" s="59">
        <f>'Districts_Total'!I7*'Multipliers'!G7*'Constants'!$C$6</f>
        <v>179956.515324823</v>
      </c>
      <c r="H22" s="60">
        <f>'Districts_Total'!J7*'Multipliers'!H7*'Constants'!$C$6</f>
        <v>226010.1134194</v>
      </c>
    </row>
    <row r="23" ht="19.95" customHeight="1">
      <c r="A23" t="s" s="11">
        <v>31</v>
      </c>
      <c r="B23" s="61">
        <f>'Districts_Total'!D32*'Multipliers'!B32*'Constants'!$C$6</f>
        <v>2.0492235787421</v>
      </c>
      <c r="C23" s="35">
        <f>'Districts_Total'!E32*'Multipliers'!C32*'Constants'!$C$6</f>
        <v>91.3526074009269</v>
      </c>
      <c r="D23" s="62">
        <f>'Districts_Total'!F32*'Multipliers'!D32*'Constants'!$C$6</f>
        <v>1637.7208725549</v>
      </c>
      <c r="E23" s="62">
        <f>'Districts_Total'!G32*'Multipliers'!E32*'Constants'!$C$6</f>
        <v>12222.2350140511</v>
      </c>
      <c r="F23" s="62">
        <f>'Districts_Total'!H32*'Multipliers'!F32*'Constants'!$C$6</f>
        <v>41869.1230060077</v>
      </c>
      <c r="G23" s="62">
        <f>'Districts_Total'!I32*'Multipliers'!G32*'Constants'!$C$6</f>
        <v>78733.546833584</v>
      </c>
      <c r="H23" s="63">
        <f>'Districts_Total'!J32*'Multipliers'!H32*'Constants'!$C$6</f>
        <v>105769.879412668</v>
      </c>
    </row>
    <row r="24" ht="19.95" customHeight="1">
      <c r="A24" t="s" s="11">
        <v>32</v>
      </c>
      <c r="B24" s="58">
        <f>'Districts_Total'!D26*'Multipliers'!B26*'Constants'!$C$6</f>
        <v>3.73247503132329</v>
      </c>
      <c r="C24" s="38">
        <f>'Districts_Total'!E26*'Multipliers'!C26*'Constants'!$C$6</f>
        <v>149.597708960133</v>
      </c>
      <c r="D24" s="59">
        <f>'Districts_Total'!F26*'Multipliers'!D26*'Constants'!$C$6</f>
        <v>2507.226404815650</v>
      </c>
      <c r="E24" s="59">
        <f>'Districts_Total'!G26*'Multipliers'!E26*'Constants'!$C$6</f>
        <v>17609.6798624558</v>
      </c>
      <c r="F24" s="59">
        <f>'Districts_Total'!H26*'Multipliers'!F26*'Constants'!$C$6</f>
        <v>57322.8307824301</v>
      </c>
      <c r="G24" s="59">
        <f>'Districts_Total'!I26*'Multipliers'!G26*'Constants'!$C$6</f>
        <v>104183.498256592</v>
      </c>
      <c r="H24" s="60">
        <f>'Districts_Total'!J26*'Multipliers'!H26*'Constants'!$C$6</f>
        <v>138003.420184323</v>
      </c>
    </row>
    <row r="25" ht="19.95" customHeight="1">
      <c r="A25" t="s" s="11">
        <v>33</v>
      </c>
      <c r="B25" s="61">
        <f>'Districts_Total'!D5*'Multipliers'!B5*'Constants'!$C$6</f>
        <v>21.7726721960121</v>
      </c>
      <c r="C25" s="35">
        <f>'Districts_Total'!E5*'Multipliers'!C5*'Constants'!$C$6</f>
        <v>547.639983841126</v>
      </c>
      <c r="D25" s="62">
        <f>'Districts_Total'!F5*'Multipliers'!D5*'Constants'!$C$6</f>
        <v>6014.140450800210</v>
      </c>
      <c r="E25" s="62">
        <f>'Districts_Total'!G5*'Multipliers'!E5*'Constants'!$C$6</f>
        <v>28800.113650008</v>
      </c>
      <c r="F25" s="62">
        <f>'Districts_Total'!H5*'Multipliers'!F5*'Constants'!$C$6</f>
        <v>68973.3593426866</v>
      </c>
      <c r="G25" s="62">
        <f>'Districts_Total'!I5*'Multipliers'!G5*'Constants'!$C$6</f>
        <v>104172.940366736</v>
      </c>
      <c r="H25" s="63">
        <f>'Districts_Total'!J5*'Multipliers'!H5*'Constants'!$C$6</f>
        <v>129402.152621443</v>
      </c>
    </row>
    <row r="26" ht="19.95" customHeight="1">
      <c r="A26" t="s" s="11">
        <v>34</v>
      </c>
      <c r="B26" s="58">
        <f>'Districts_Total'!D24*'Multipliers'!B24*'Constants'!$C$6</f>
        <v>2.64479383620909</v>
      </c>
      <c r="C26" s="38">
        <f>'Districts_Total'!E24*'Multipliers'!C24*'Constants'!$C$6</f>
        <v>104.851203661643</v>
      </c>
      <c r="D26" s="59">
        <f>'Districts_Total'!F24*'Multipliers'!D24*'Constants'!$C$6</f>
        <v>1696.513941521350</v>
      </c>
      <c r="E26" s="59">
        <f>'Districts_Total'!G24*'Multipliers'!E24*'Constants'!$C$6</f>
        <v>11525.8051044556</v>
      </c>
      <c r="F26" s="59">
        <f>'Districts_Total'!H24*'Multipliers'!F24*'Constants'!$C$6</f>
        <v>36498.9391185686</v>
      </c>
      <c r="G26" s="59">
        <f>'Districts_Total'!I24*'Multipliers'!G24*'Constants'!$C$6</f>
        <v>65151.3022208035</v>
      </c>
      <c r="H26" s="60">
        <f>'Districts_Total'!J24*'Multipliers'!H24*'Constants'!$C$6</f>
        <v>85683.2309434084</v>
      </c>
    </row>
    <row r="27" ht="19.95" customHeight="1">
      <c r="A27" t="s" s="11">
        <v>35</v>
      </c>
      <c r="B27" s="61">
        <f>'Districts_Total'!D22*'Multipliers'!B22*'Constants'!$C$6</f>
        <v>3.87566702424011</v>
      </c>
      <c r="C27" s="35">
        <f>'Districts_Total'!E22*'Multipliers'!C22*'Constants'!$C$6</f>
        <v>147.082233120803</v>
      </c>
      <c r="D27" s="62">
        <f>'Districts_Total'!F22*'Multipliers'!D22*'Constants'!$C$6</f>
        <v>2327.275181931920</v>
      </c>
      <c r="E27" s="62">
        <f>'Districts_Total'!G22*'Multipliers'!E22*'Constants'!$C$6</f>
        <v>15499.8708581478</v>
      </c>
      <c r="F27" s="62">
        <f>'Districts_Total'!H22*'Multipliers'!F22*'Constants'!$C$6</f>
        <v>48285.701909483</v>
      </c>
      <c r="G27" s="62">
        <f>'Districts_Total'!I22*'Multipliers'!G22*'Constants'!$C$6</f>
        <v>85282.0155520041</v>
      </c>
      <c r="H27" s="63">
        <f>'Districts_Total'!J22*'Multipliers'!H22*'Constants'!$C$6</f>
        <v>111694.581803416</v>
      </c>
    </row>
    <row r="28" ht="19.95" customHeight="1">
      <c r="A28" t="s" s="11">
        <v>36</v>
      </c>
      <c r="B28" s="58">
        <f>'Districts_Total'!D25*'Multipliers'!B25*'Constants'!$C$6</f>
        <v>4.51942286903947</v>
      </c>
      <c r="C28" s="38">
        <f>'Districts_Total'!E25*'Multipliers'!C25*'Constants'!$C$6</f>
        <v>178.543236089091</v>
      </c>
      <c r="D28" s="59">
        <f>'Districts_Total'!F25*'Multipliers'!D25*'Constants'!$C$6</f>
        <v>2886.349586390210</v>
      </c>
      <c r="E28" s="59">
        <f>'Districts_Total'!G25*'Multipliers'!E25*'Constants'!$C$6</f>
        <v>19643.1203213437</v>
      </c>
      <c r="F28" s="59">
        <f>'Districts_Total'!H25*'Multipliers'!F25*'Constants'!$C$6</f>
        <v>62288.4814655984</v>
      </c>
      <c r="G28" s="59">
        <f>'Districts_Total'!I25*'Multipliers'!G25*'Constants'!$C$6</f>
        <v>111283.094656171</v>
      </c>
      <c r="H28" s="60">
        <f>'Districts_Total'!J25*'Multipliers'!H25*'Constants'!$C$6</f>
        <v>146405.097588242</v>
      </c>
    </row>
    <row r="29" ht="19.95" customHeight="1">
      <c r="A29" t="s" s="11">
        <v>37</v>
      </c>
      <c r="B29" s="61">
        <f>'Districts_Total'!D15*'Multipliers'!B15*'Constants'!$C$6</f>
        <v>3.59148280759253</v>
      </c>
      <c r="C29" s="35">
        <f>'Districts_Total'!E15*'Multipliers'!C15*'Constants'!$C$6</f>
        <v>121.804731897286</v>
      </c>
      <c r="D29" s="62">
        <f>'Districts_Total'!F15*'Multipliers'!D15*'Constants'!$C$6</f>
        <v>1828.821942744060</v>
      </c>
      <c r="E29" s="62">
        <f>'Districts_Total'!G15*'Multipliers'!E15*'Constants'!$C$6</f>
        <v>11615.2847240575</v>
      </c>
      <c r="F29" s="62">
        <f>'Districts_Total'!H15*'Multipliers'!F15*'Constants'!$C$6</f>
        <v>34793.9019476554</v>
      </c>
      <c r="G29" s="62">
        <f>'Districts_Total'!I15*'Multipliers'!G15*'Constants'!$C$6</f>
        <v>59937.4013979619</v>
      </c>
      <c r="H29" s="63">
        <f>'Districts_Total'!J15*'Multipliers'!H15*'Constants'!$C$6</f>
        <v>77760.395996663807</v>
      </c>
    </row>
    <row r="30" ht="19.95" customHeight="1">
      <c r="A30" t="s" s="11">
        <v>38</v>
      </c>
      <c r="B30" s="58">
        <f>'Districts_Total'!D17*'Multipliers'!B17*'Constants'!$C$6</f>
        <v>0.905963420009431</v>
      </c>
      <c r="C30" s="38">
        <f>'Districts_Total'!E17*'Multipliers'!C17*'Constants'!$C$6</f>
        <v>33.4549547075773</v>
      </c>
      <c r="D30" s="59">
        <f>'Districts_Total'!F17*'Multipliers'!D17*'Constants'!$C$6</f>
        <v>517.544943615739</v>
      </c>
      <c r="E30" s="59">
        <f>'Districts_Total'!G17*'Multipliers'!E17*'Constants'!$C$6</f>
        <v>3373.900970515020</v>
      </c>
      <c r="F30" s="59">
        <f>'Districts_Total'!H17*'Multipliers'!F17*'Constants'!$C$6</f>
        <v>10326.7087288287</v>
      </c>
      <c r="G30" s="59">
        <f>'Districts_Total'!I17*'Multipliers'!G17*'Constants'!$C$6</f>
        <v>18033.799500852</v>
      </c>
      <c r="H30" s="60">
        <f>'Districts_Total'!J17*'Multipliers'!H17*'Constants'!$C$6</f>
        <v>23516.9777246278</v>
      </c>
    </row>
    <row r="31" ht="19.95" customHeight="1">
      <c r="A31" t="s" s="11">
        <v>39</v>
      </c>
      <c r="B31" s="61">
        <f>'Districts_Total'!D36*'Multipliers'!B36*'Constants'!$C$6</f>
        <v>0.254148771668883</v>
      </c>
      <c r="C31" s="35">
        <f>'Districts_Total'!E36*'Multipliers'!C36*'Constants'!$C$6</f>
        <v>10.3151286920236</v>
      </c>
      <c r="D31" s="62">
        <f>'Districts_Total'!F36*'Multipliers'!D36*'Constants'!$C$6</f>
        <v>189.719826599895</v>
      </c>
      <c r="E31" s="62">
        <f>'Districts_Total'!G36*'Multipliers'!E36*'Constants'!$C$6</f>
        <v>1451.777964280260</v>
      </c>
      <c r="F31" s="62">
        <f>'Districts_Total'!H36*'Multipliers'!F36*'Constants'!$C$6</f>
        <v>5080.300235962020</v>
      </c>
      <c r="G31" s="62">
        <f>'Districts_Total'!I36*'Multipliers'!G36*'Constants'!$C$6</f>
        <v>9692.030134580820</v>
      </c>
      <c r="H31" s="63">
        <f>'Districts_Total'!J36*'Multipliers'!H36*'Constants'!$C$6</f>
        <v>13100.5783813177</v>
      </c>
    </row>
    <row r="32" ht="19.95" customHeight="1">
      <c r="A32" t="s" s="11">
        <v>40</v>
      </c>
      <c r="B32" s="58">
        <f>'Districts_Total'!D12*'Multipliers'!B12*'Constants'!$C$6</f>
        <v>3.27806540096976</v>
      </c>
      <c r="C32" s="38">
        <f>'Districts_Total'!E12*'Multipliers'!C12*'Constants'!$C$6</f>
        <v>108.600313289308</v>
      </c>
      <c r="D32" s="59">
        <f>'Districts_Total'!F12*'Multipliers'!D12*'Constants'!$C$6</f>
        <v>1506.1907081393</v>
      </c>
      <c r="E32" s="59">
        <f>'Districts_Total'!G12*'Multipliers'!E12*'Constants'!$C$6</f>
        <v>8891.510949941850</v>
      </c>
      <c r="F32" s="59">
        <f>'Districts_Total'!H12*'Multipliers'!F12*'Constants'!$C$6</f>
        <v>25097.9572372102</v>
      </c>
      <c r="G32" s="59">
        <f>'Districts_Total'!I12*'Multipliers'!G12*'Constants'!$C$6</f>
        <v>41671.1083173529</v>
      </c>
      <c r="H32" s="60">
        <f>'Districts_Total'!J12*'Multipliers'!H12*'Constants'!$C$6</f>
        <v>53349.1828610971</v>
      </c>
    </row>
    <row r="33" ht="19.95" customHeight="1">
      <c r="A33" t="s" s="11">
        <v>41</v>
      </c>
      <c r="B33" s="61">
        <f>'Districts_Total'!D35*'Multipliers'!B35*'Constants'!$C$6</f>
        <v>3.17236304165035</v>
      </c>
      <c r="C33" s="35">
        <f>'Districts_Total'!E35*'Multipliers'!C35*'Constants'!$C$6</f>
        <v>131.570957132174</v>
      </c>
      <c r="D33" s="62">
        <f>'Districts_Total'!F35*'Multipliers'!D35*'Constants'!$C$6</f>
        <v>2400.741758814060</v>
      </c>
      <c r="E33" s="62">
        <f>'Districts_Total'!G35*'Multipliers'!E35*'Constants'!$C$6</f>
        <v>18279.4452903629</v>
      </c>
      <c r="F33" s="62">
        <f>'Districts_Total'!H35*'Multipliers'!F35*'Constants'!$C$6</f>
        <v>63694.6850289608</v>
      </c>
      <c r="G33" s="62">
        <f>'Districts_Total'!I35*'Multipliers'!G35*'Constants'!$C$6</f>
        <v>121162.534444462</v>
      </c>
      <c r="H33" s="63">
        <f>'Districts_Total'!J35*'Multipliers'!H35*'Constants'!$C$6</f>
        <v>163570.410934631</v>
      </c>
    </row>
    <row r="34" ht="19.95" customHeight="1">
      <c r="A34" t="s" s="11">
        <v>42</v>
      </c>
      <c r="B34" s="58">
        <f>'Districts_Total'!D41*'Multipliers'!B41*'Constants'!$C$6</f>
        <v>1.02661508794398</v>
      </c>
      <c r="C34" s="38">
        <f>'Districts_Total'!E41*'Multipliers'!C41*'Constants'!$C$6</f>
        <v>51.2301593406613</v>
      </c>
      <c r="D34" s="59">
        <f>'Districts_Total'!F41*'Multipliers'!D41*'Constants'!$C$6</f>
        <v>1025.689531013350</v>
      </c>
      <c r="E34" s="59">
        <f>'Districts_Total'!G41*'Multipliers'!E41*'Constants'!$C$6</f>
        <v>8498.544550435890</v>
      </c>
      <c r="F34" s="59">
        <f>'Districts_Total'!H41*'Multipliers'!F41*'Constants'!$C$6</f>
        <v>31819.2320178644</v>
      </c>
      <c r="G34" s="59">
        <f>'Districts_Total'!I41*'Multipliers'!G41*'Constants'!$C$6</f>
        <v>63611.2324295152</v>
      </c>
      <c r="H34" s="60">
        <f>'Districts_Total'!J41*'Multipliers'!H41*'Constants'!$C$6</f>
        <v>87783.023563402006</v>
      </c>
    </row>
    <row r="35" ht="19.95" customHeight="1">
      <c r="A35" t="s" s="11">
        <v>43</v>
      </c>
      <c r="B35" s="61">
        <f>'Districts_Total'!D37*'Multipliers'!B37*'Constants'!$C$6</f>
        <v>0.970171887521437</v>
      </c>
      <c r="C35" s="35">
        <f>'Districts_Total'!E37*'Multipliers'!C37*'Constants'!$C$6</f>
        <v>51.999717435577</v>
      </c>
      <c r="D35" s="62">
        <f>'Districts_Total'!F37*'Multipliers'!D37*'Constants'!$C$6</f>
        <v>1018.720724104310</v>
      </c>
      <c r="E35" s="62">
        <f>'Districts_Total'!G37*'Multipliers'!E37*'Constants'!$C$6</f>
        <v>8290.973587966329</v>
      </c>
      <c r="F35" s="62">
        <f>'Districts_Total'!H37*'Multipliers'!F37*'Constants'!$C$6</f>
        <v>30573.7837282599</v>
      </c>
      <c r="G35" s="62">
        <f>'Districts_Total'!I37*'Multipliers'!G37*'Constants'!$C$6</f>
        <v>60473.2872839558</v>
      </c>
      <c r="H35" s="63">
        <f>'Districts_Total'!J37*'Multipliers'!H37*'Constants'!$C$6</f>
        <v>83050.946824521394</v>
      </c>
    </row>
    <row r="36" ht="19.95" customHeight="1">
      <c r="A36" t="s" s="11">
        <v>44</v>
      </c>
      <c r="B36" s="58">
        <f>'Districts_Total'!D40*'Multipliers'!B40*'Constants'!$C$6</f>
        <v>1.83998939259096</v>
      </c>
      <c r="C36" s="38">
        <f>'Districts_Total'!E40*'Multipliers'!C40*'Constants'!$C$6</f>
        <v>92.4993163991917</v>
      </c>
      <c r="D36" s="59">
        <f>'Districts_Total'!F40*'Multipliers'!D40*'Constants'!$C$6</f>
        <v>1847.219159597490</v>
      </c>
      <c r="E36" s="59">
        <f>'Districts_Total'!G40*'Multipliers'!E40*'Constants'!$C$6</f>
        <v>15277.9166296947</v>
      </c>
      <c r="F36" s="59">
        <f>'Districts_Total'!H40*'Multipliers'!F40*'Constants'!$C$6</f>
        <v>57120.45864213</v>
      </c>
      <c r="G36" s="59">
        <f>'Districts_Total'!I40*'Multipliers'!G40*'Constants'!$C$6</f>
        <v>114076.016625236</v>
      </c>
      <c r="H36" s="60">
        <f>'Districts_Total'!J40*'Multipliers'!H40*'Constants'!$C$6</f>
        <v>157350.12557078</v>
      </c>
    </row>
    <row r="37" ht="19.95" customHeight="1">
      <c r="A37" t="s" s="11">
        <v>45</v>
      </c>
      <c r="B37" s="61">
        <f>'Districts_Total'!D3*'Multipliers'!B3*'Constants'!$C$6</f>
        <v>2.63498667810485</v>
      </c>
      <c r="C37" s="35">
        <f>'Districts_Total'!E3*'Multipliers'!C3*'Constants'!$C$6</f>
        <v>49.2415377054667</v>
      </c>
      <c r="D37" s="62">
        <f>'Districts_Total'!F3*'Multipliers'!D3*'Constants'!$C$6</f>
        <v>408.000071433343</v>
      </c>
      <c r="E37" s="62">
        <f>'Districts_Total'!G3*'Multipliers'!E3*'Constants'!$C$6</f>
        <v>1527.584971661640</v>
      </c>
      <c r="F37" s="62">
        <f>'Districts_Total'!H3*'Multipliers'!F3*'Constants'!$C$6</f>
        <v>3053.862602140980</v>
      </c>
      <c r="G37" s="62">
        <f>'Districts_Total'!I3*'Multipliers'!G3*'Constants'!$C$6</f>
        <v>4214.307481940050</v>
      </c>
      <c r="H37" s="63">
        <f>'Districts_Total'!J3*'Multipliers'!H3*'Constants'!$C$6</f>
        <v>5116.540663904050</v>
      </c>
    </row>
    <row r="38" ht="19.95" customHeight="1">
      <c r="A38" t="s" s="11">
        <v>46</v>
      </c>
      <c r="B38" s="58">
        <f>'Districts_Total'!D14*'Multipliers'!B14*'Constants'!$C$6</f>
        <v>5.79356754013934</v>
      </c>
      <c r="C38" s="38">
        <f>'Districts_Total'!E14*'Multipliers'!C14*'Constants'!$C$6</f>
        <v>200.771306947994</v>
      </c>
      <c r="D38" s="59">
        <f>'Districts_Total'!F14*'Multipliers'!D14*'Constants'!$C$6</f>
        <v>2994.0369814176</v>
      </c>
      <c r="E38" s="59">
        <f>'Districts_Total'!G14*'Multipliers'!E14*'Constants'!$C$6</f>
        <v>18904.8577508288</v>
      </c>
      <c r="F38" s="59">
        <f>'Districts_Total'!H14*'Multipliers'!F14*'Constants'!$C$6</f>
        <v>56365.3908521964</v>
      </c>
      <c r="G38" s="59">
        <f>'Districts_Total'!I14*'Multipliers'!G14*'Constants'!$C$6</f>
        <v>96811.205904132</v>
      </c>
      <c r="H38" s="60">
        <f>'Districts_Total'!J14*'Multipliers'!H14*'Constants'!$C$6</f>
        <v>125462.548284542</v>
      </c>
    </row>
    <row r="39" ht="19.95" customHeight="1">
      <c r="A39" t="s" s="11">
        <v>47</v>
      </c>
      <c r="B39" s="61">
        <f>'Districts_Total'!D11*'Multipliers'!B11*'Constants'!$C$6</f>
        <v>5.79547611180952</v>
      </c>
      <c r="C39" s="35">
        <f>'Districts_Total'!E11*'Multipliers'!C11*'Constants'!$C$6</f>
        <v>179.950352445533</v>
      </c>
      <c r="D39" s="62">
        <f>'Districts_Total'!F11*'Multipliers'!D11*'Constants'!$C$6</f>
        <v>2454.387769222960</v>
      </c>
      <c r="E39" s="62">
        <f>'Districts_Total'!G11*'Multipliers'!E11*'Constants'!$C$6</f>
        <v>14278.5650862268</v>
      </c>
      <c r="F39" s="62">
        <f>'Districts_Total'!H11*'Multipliers'!F11*'Constants'!$C$6</f>
        <v>39835.8388872666</v>
      </c>
      <c r="G39" s="62">
        <f>'Districts_Total'!I11*'Multipliers'!G11*'Constants'!$C$6</f>
        <v>65673.9290871509</v>
      </c>
      <c r="H39" s="63">
        <f>'Districts_Total'!J11*'Multipliers'!H11*'Constants'!$C$6</f>
        <v>83872.0894951215</v>
      </c>
    </row>
    <row r="40" ht="19.95" customHeight="1">
      <c r="A40" t="s" s="11">
        <v>48</v>
      </c>
      <c r="B40" s="58">
        <f>'Districts_Total'!D13*'Multipliers'!B13*'Constants'!$C$6</f>
        <v>4.34822796641527</v>
      </c>
      <c r="C40" s="38">
        <f>'Districts_Total'!E13*'Multipliers'!C13*'Constants'!$C$6</f>
        <v>139.834989144069</v>
      </c>
      <c r="D40" s="59">
        <f>'Districts_Total'!F13*'Multipliers'!D13*'Constants'!$C$6</f>
        <v>1993.225692566010</v>
      </c>
      <c r="E40" s="59">
        <f>'Districts_Total'!G13*'Multipliers'!E13*'Constants'!$C$6</f>
        <v>12083.6806170127</v>
      </c>
      <c r="F40" s="59">
        <f>'Districts_Total'!H13*'Multipliers'!F13*'Constants'!$C$6</f>
        <v>34853.7687883525</v>
      </c>
      <c r="G40" s="59">
        <f>'Districts_Total'!I13*'Multipliers'!G13*'Constants'!$C$6</f>
        <v>58640.5414031509</v>
      </c>
      <c r="H40" s="60">
        <f>'Districts_Total'!J13*'Multipliers'!H13*'Constants'!$C$6</f>
        <v>75426.284443908895</v>
      </c>
    </row>
    <row r="41" ht="20.2" customHeight="1">
      <c r="A41" t="s" s="22">
        <v>49</v>
      </c>
      <c r="B41" s="64">
        <f>'Districts_Total'!D20*'Multipliers'!B20*'Constants'!$C$6</f>
        <v>11.5025474645285</v>
      </c>
      <c r="C41" s="65">
        <f>'Districts_Total'!E20*'Multipliers'!C20*'Constants'!$C$6</f>
        <v>405.626858681874</v>
      </c>
      <c r="D41" s="66">
        <f>'Districts_Total'!F20*'Multipliers'!D20*'Constants'!$C$6</f>
        <v>6349.743626193230</v>
      </c>
      <c r="E41" s="66">
        <f>'Districts_Total'!G20*'Multipliers'!E20*'Constants'!$C$6</f>
        <v>41950.8410799034</v>
      </c>
      <c r="F41" s="66">
        <f>'Districts_Total'!H20*'Multipliers'!F20*'Constants'!$C$6</f>
        <v>129799.466435466</v>
      </c>
      <c r="G41" s="66">
        <f>'Districts_Total'!I20*'Multipliers'!G20*'Constants'!$C$6</f>
        <v>228251.666731876</v>
      </c>
      <c r="H41" s="67">
        <f>'Districts_Total'!J20*'Multipliers'!H20*'Constants'!$C$6</f>
        <v>298440.954723639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C1952"/>
  <sheetViews>
    <sheetView workbookViewId="0" showGridLines="0" defaultGridColor="1"/>
  </sheetViews>
  <sheetFormatPr defaultColWidth="8.83333" defaultRowHeight="19.9" customHeight="1" outlineLevelRow="0" outlineLevelCol="0"/>
  <cols>
    <col min="1" max="1" width="8.35156" style="68" customWidth="1"/>
    <col min="2" max="2" width="3.67188" style="68" customWidth="1"/>
    <col min="3" max="3" width="22.5" style="68" customWidth="1"/>
    <col min="4" max="6" width="15.3359" style="68" customWidth="1"/>
    <col min="7" max="7" width="13.2656" style="68" customWidth="1"/>
    <col min="8" max="8" width="10" style="68" customWidth="1"/>
    <col min="9" max="9" width="10.6719" style="68" customWidth="1"/>
    <col min="10" max="10" width="15.3516" style="68" customWidth="1"/>
    <col min="11" max="16" width="8.17188" style="68" customWidth="1"/>
    <col min="17" max="17" width="3.67188" style="131" customWidth="1"/>
    <col min="18" max="18" width="22.5" style="131" customWidth="1"/>
    <col min="19" max="19" width="15.3359" style="131" customWidth="1"/>
    <col min="20" max="20" width="13.2656" style="131" customWidth="1"/>
    <col min="21" max="21" width="9.17188" style="131" customWidth="1"/>
    <col min="22" max="22" width="10.6719" style="131" customWidth="1"/>
    <col min="23" max="23" width="15.3516" style="131" customWidth="1"/>
    <col min="24" max="29" width="8.17188" style="131" customWidth="1"/>
    <col min="30" max="16384" width="8.85156" style="131" customWidth="1"/>
  </cols>
  <sheetData>
    <row r="1" ht="27.65" customHeight="1">
      <c r="A1" t="s" s="2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.05" customHeight="1">
      <c r="A2" s="69"/>
      <c r="B2" t="s" s="70">
        <v>67</v>
      </c>
      <c r="C2" t="s" s="70">
        <v>68</v>
      </c>
      <c r="D2" t="s" s="70">
        <v>69</v>
      </c>
      <c r="E2" t="s" s="70">
        <v>70</v>
      </c>
      <c r="F2" t="s" s="70">
        <v>71</v>
      </c>
      <c r="G2" t="s" s="70">
        <v>2</v>
      </c>
      <c r="H2" t="s" s="70">
        <v>50</v>
      </c>
      <c r="I2" t="s" s="70">
        <v>72</v>
      </c>
      <c r="J2" t="s" s="70">
        <v>73</v>
      </c>
      <c r="K2" t="s" s="70">
        <v>60</v>
      </c>
      <c r="L2" t="s" s="70">
        <v>61</v>
      </c>
      <c r="M2" t="s" s="70">
        <v>62</v>
      </c>
      <c r="N2" t="s" s="70">
        <v>63</v>
      </c>
      <c r="O2" t="s" s="70">
        <v>64</v>
      </c>
      <c r="P2" t="s" s="71">
        <v>65</v>
      </c>
    </row>
    <row r="3" ht="20.7" customHeight="1">
      <c r="A3" t="s" s="72">
        <v>74</v>
      </c>
      <c r="B3" s="73"/>
      <c r="C3" s="73"/>
      <c r="D3" s="73"/>
      <c r="E3" s="73"/>
      <c r="F3" s="73"/>
      <c r="G3" t="s" s="74">
        <v>75</v>
      </c>
      <c r="H3" s="73"/>
      <c r="I3" s="73"/>
      <c r="J3" s="73"/>
      <c r="K3" t="s" s="74">
        <v>75</v>
      </c>
      <c r="L3" t="s" s="74">
        <v>75</v>
      </c>
      <c r="M3" t="s" s="74">
        <v>75</v>
      </c>
      <c r="N3" t="s" s="74">
        <v>75</v>
      </c>
      <c r="O3" t="s" s="74">
        <v>75</v>
      </c>
      <c r="P3" t="s" s="75">
        <v>75</v>
      </c>
    </row>
    <row r="4" ht="20.05" customHeight="1">
      <c r="A4" t="s" s="76">
        <v>12</v>
      </c>
      <c r="B4" s="77"/>
      <c r="C4" s="77"/>
      <c r="D4" s="77"/>
      <c r="E4" s="78"/>
      <c r="F4" s="78"/>
      <c r="G4" s="79">
        <f>SUM(G5:G42)</f>
        <v>261655</v>
      </c>
      <c r="H4" s="77"/>
      <c r="I4" s="77"/>
      <c r="J4" s="77"/>
      <c r="K4" s="80">
        <f>SUM(K5:K42)</f>
        <v>52.8235336558299</v>
      </c>
      <c r="L4" s="80">
        <f>SUM(L5:L42)</f>
        <v>1046.859114431570</v>
      </c>
      <c r="M4" s="80">
        <f>SUM(M5:M42)</f>
        <v>8570.302218367349</v>
      </c>
      <c r="N4" s="80">
        <f>SUM(N5:N42)</f>
        <v>31763.954403489</v>
      </c>
      <c r="O4" s="80">
        <f>SUM(O5:O42)</f>
        <v>63050.1766390287</v>
      </c>
      <c r="P4" s="81">
        <f>SUM(P5:P42)</f>
        <v>86728.1555781139</v>
      </c>
    </row>
    <row r="5" ht="20.2" customHeight="1">
      <c r="A5" s="82"/>
      <c r="B5" s="83">
        <v>306</v>
      </c>
      <c r="C5" t="s" s="84">
        <v>76</v>
      </c>
      <c r="D5" t="s" s="84">
        <v>12</v>
      </c>
      <c r="E5" s="85">
        <v>1.5</v>
      </c>
      <c r="F5" s="86">
        <v>21607</v>
      </c>
      <c r="G5" s="86">
        <v>33177</v>
      </c>
      <c r="H5" s="87">
        <v>0.126796736160211</v>
      </c>
      <c r="I5" s="85">
        <v>41.1851685</v>
      </c>
      <c r="J5" s="85">
        <v>28.7494522</v>
      </c>
      <c r="K5" s="86">
        <f>VLOOKUP($D5,'Districts_EV'!$A$2:$H$41,3,0)*$H5</f>
        <v>6.69785166000829</v>
      </c>
      <c r="L5" s="86">
        <f>VLOOKUP($D5,'Districts_EV'!$A$2:$H$41,4,0)*$H5</f>
        <v>132.738318929492</v>
      </c>
      <c r="M5" s="86">
        <f>VLOOKUP($D5,'Districts_EV'!$A$2:$H$41,5,0)*$H5</f>
        <v>1086.6863491956</v>
      </c>
      <c r="N5" s="86">
        <f>VLOOKUP($D5,'Districts_EV'!$A$2:$H$41,6,0)*$H5</f>
        <v>4027.565745904170</v>
      </c>
      <c r="O5" s="86">
        <f>VLOOKUP($D5,'Districts_EV'!$A$2:$H$41,7,0)*$H5</f>
        <v>7994.556612153620</v>
      </c>
      <c r="P5" s="88">
        <f>VLOOKUP($D5,'Districts_EV'!$A$2:$H$41,8,0)*$H5</f>
        <v>10996.8470604998</v>
      </c>
    </row>
    <row r="6" ht="19.95" customHeight="1">
      <c r="A6" s="89"/>
      <c r="B6" s="38">
        <v>421</v>
      </c>
      <c r="C6" t="s" s="90">
        <v>77</v>
      </c>
      <c r="D6" t="s" s="90">
        <v>12</v>
      </c>
      <c r="E6" s="39">
        <v>1.1</v>
      </c>
      <c r="F6" s="59">
        <v>14919</v>
      </c>
      <c r="G6" s="59">
        <v>16085</v>
      </c>
      <c r="H6" s="91">
        <v>0.061474078462097</v>
      </c>
      <c r="I6" s="39">
        <v>41.1851922</v>
      </c>
      <c r="J6" s="39">
        <v>28.7605273</v>
      </c>
      <c r="K6" s="59">
        <f>VLOOKUP($D6,'Districts_EV'!$A$2:$H$41,3,0)*$H6</f>
        <v>3.24727805260371</v>
      </c>
      <c r="L6" s="59">
        <f>VLOOKUP($D6,'Districts_EV'!$A$2:$H$41,4,0)*$H6</f>
        <v>64.35469933932769</v>
      </c>
      <c r="M6" s="59">
        <f>VLOOKUP($D6,'Districts_EV'!$A$2:$H$41,5,0)*$H6</f>
        <v>526.851431015798</v>
      </c>
      <c r="N6" s="59">
        <f>VLOOKUP($D6,'Districts_EV'!$A$2:$H$41,6,0)*$H6</f>
        <v>1952.659825266550</v>
      </c>
      <c r="O6" s="59">
        <f>VLOOKUP($D6,'Districts_EV'!$A$2:$H$41,7,0)*$H6</f>
        <v>3875.951505756730</v>
      </c>
      <c r="P6" s="60">
        <f>VLOOKUP($D6,'Districts_EV'!$A$2:$H$41,8,0)*$H6</f>
        <v>5331.533440881930</v>
      </c>
    </row>
    <row r="7" ht="19.95" customHeight="1">
      <c r="A7" s="89"/>
      <c r="B7" s="35">
        <v>479</v>
      </c>
      <c r="C7" t="s" s="92">
        <v>78</v>
      </c>
      <c r="D7" t="s" s="92">
        <v>12</v>
      </c>
      <c r="E7" s="36">
        <v>0.65</v>
      </c>
      <c r="F7" s="62">
        <v>11965</v>
      </c>
      <c r="G7" s="62">
        <v>7726</v>
      </c>
      <c r="H7" s="93">
        <v>0.0295274311593511</v>
      </c>
      <c r="I7" s="36">
        <v>41.184471</v>
      </c>
      <c r="J7" s="36">
        <v>28.7412446</v>
      </c>
      <c r="K7" s="62">
        <f>VLOOKUP($D7,'Districts_EV'!$A$2:$H$41,3,0)*$H7</f>
        <v>1.55974325361618</v>
      </c>
      <c r="L7" s="62">
        <f>VLOOKUP($D7,'Districts_EV'!$A$2:$H$41,4,0)*$H7</f>
        <v>30.9110604349174</v>
      </c>
      <c r="M7" s="62">
        <f>VLOOKUP($D7,'Districts_EV'!$A$2:$H$41,5,0)*$H7</f>
        <v>253.059008767676</v>
      </c>
      <c r="N7" s="62">
        <f>VLOOKUP($D7,'Districts_EV'!$A$2:$H$41,6,0)*$H7</f>
        <v>937.907976997789</v>
      </c>
      <c r="O7" s="62">
        <f>VLOOKUP($D7,'Districts_EV'!$A$2:$H$41,7,0)*$H7</f>
        <v>1861.709750293850</v>
      </c>
      <c r="P7" s="63">
        <f>VLOOKUP($D7,'Districts_EV'!$A$2:$H$41,8,0)*$H7</f>
        <v>2560.859643410250</v>
      </c>
    </row>
    <row r="8" ht="19.95" customHeight="1">
      <c r="A8" s="89"/>
      <c r="B8" s="38">
        <v>481</v>
      </c>
      <c r="C8" t="s" s="90">
        <v>79</v>
      </c>
      <c r="D8" t="s" s="90">
        <v>12</v>
      </c>
      <c r="E8" s="39">
        <v>1.6</v>
      </c>
      <c r="F8" s="59">
        <v>11923</v>
      </c>
      <c r="G8" s="59">
        <v>18832</v>
      </c>
      <c r="H8" s="91">
        <v>0.0719726357226118</v>
      </c>
      <c r="I8" s="39">
        <v>41.184745</v>
      </c>
      <c r="J8" s="39">
        <v>28.7411081</v>
      </c>
      <c r="K8" s="59">
        <f>VLOOKUP($D8,'Districts_EV'!$A$2:$H$41,3,0)*$H8</f>
        <v>3.80184894539217</v>
      </c>
      <c r="L8" s="59">
        <f>VLOOKUP($D8,'Districts_EV'!$A$2:$H$41,4,0)*$H8</f>
        <v>75.3452096958794</v>
      </c>
      <c r="M8" s="59">
        <f>VLOOKUP($D8,'Districts_EV'!$A$2:$H$41,5,0)*$H8</f>
        <v>616.827239595245</v>
      </c>
      <c r="N8" s="59">
        <f>VLOOKUP($D8,'Districts_EV'!$A$2:$H$41,6,0)*$H8</f>
        <v>2286.135519391960</v>
      </c>
      <c r="O8" s="59">
        <f>VLOOKUP($D8,'Districts_EV'!$A$2:$H$41,7,0)*$H8</f>
        <v>4537.887395487140</v>
      </c>
      <c r="P8" s="60">
        <f>VLOOKUP($D8,'Districts_EV'!$A$2:$H$41,8,0)*$H8</f>
        <v>6242.053948317590</v>
      </c>
    </row>
    <row r="9" ht="19.95" customHeight="1">
      <c r="A9" s="89"/>
      <c r="B9" s="35">
        <v>539</v>
      </c>
      <c r="C9" t="s" s="92">
        <v>80</v>
      </c>
      <c r="D9" t="s" s="92">
        <v>12</v>
      </c>
      <c r="E9" s="36">
        <v>1.3</v>
      </c>
      <c r="F9" s="62">
        <v>9630</v>
      </c>
      <c r="G9" s="62">
        <v>12585</v>
      </c>
      <c r="H9" s="93">
        <v>0.048097685884084</v>
      </c>
      <c r="I9" s="36">
        <v>41.1868267</v>
      </c>
      <c r="J9" s="36">
        <v>28.7358834</v>
      </c>
      <c r="K9" s="62">
        <f>VLOOKUP($D9,'Districts_EV'!$A$2:$H$41,3,0)*$H9</f>
        <v>2.54068972906545</v>
      </c>
      <c r="L9" s="62">
        <f>VLOOKUP($D9,'Districts_EV'!$A$2:$H$41,4,0)*$H9</f>
        <v>50.351500850820</v>
      </c>
      <c r="M9" s="62">
        <f>VLOOKUP($D9,'Districts_EV'!$A$2:$H$41,5,0)*$H9</f>
        <v>412.211704030701</v>
      </c>
      <c r="N9" s="62">
        <f>VLOOKUP($D9,'Districts_EV'!$A$2:$H$41,6,0)*$H9</f>
        <v>1527.772701335380</v>
      </c>
      <c r="O9" s="62">
        <f>VLOOKUP($D9,'Districts_EV'!$A$2:$H$41,7,0)*$H9</f>
        <v>3032.567590920010</v>
      </c>
      <c r="P9" s="63">
        <f>VLOOKUP($D9,'Districts_EV'!$A$2:$H$41,8,0)*$H9</f>
        <v>4171.423584302090</v>
      </c>
    </row>
    <row r="10" ht="19.95" customHeight="1">
      <c r="A10" s="89"/>
      <c r="B10" s="38">
        <v>582</v>
      </c>
      <c r="C10" t="s" s="90">
        <v>81</v>
      </c>
      <c r="D10" t="s" s="90">
        <v>12</v>
      </c>
      <c r="E10" s="39">
        <v>1.2</v>
      </c>
      <c r="F10" s="59">
        <v>6756</v>
      </c>
      <c r="G10" s="59">
        <v>8344</v>
      </c>
      <c r="H10" s="91">
        <v>0.0318893199059831</v>
      </c>
      <c r="I10" s="39">
        <v>41.2018343</v>
      </c>
      <c r="J10" s="39">
        <v>28.7289861</v>
      </c>
      <c r="K10" s="59">
        <f>VLOOKUP($D10,'Districts_EV'!$A$2:$H$41,3,0)*$H10</f>
        <v>1.68450656331522</v>
      </c>
      <c r="L10" s="59">
        <f>VLOOKUP($D10,'Districts_EV'!$A$2:$H$41,4,0)*$H10</f>
        <v>33.3836251966025</v>
      </c>
      <c r="M10" s="59">
        <f>VLOOKUP($D10,'Districts_EV'!$A$2:$H$41,5,0)*$H10</f>
        <v>273.301109132473</v>
      </c>
      <c r="N10" s="59">
        <f>VLOOKUP($D10,'Districts_EV'!$A$2:$H$41,6,0)*$H10</f>
        <v>1012.930903451920</v>
      </c>
      <c r="O10" s="59">
        <f>VLOOKUP($D10,'Districts_EV'!$A$2:$H$41,7,0)*$H10</f>
        <v>2010.627252970730</v>
      </c>
      <c r="P10" s="60">
        <f>VLOOKUP($D10,'Districts_EV'!$A$2:$H$41,8,0)*$H10</f>
        <v>2765.701898086350</v>
      </c>
    </row>
    <row r="11" ht="19.95" customHeight="1">
      <c r="A11" s="89"/>
      <c r="B11" s="35">
        <v>585</v>
      </c>
      <c r="C11" t="s" s="92">
        <v>82</v>
      </c>
      <c r="D11" t="s" s="92">
        <v>12</v>
      </c>
      <c r="E11" s="36">
        <v>1.3</v>
      </c>
      <c r="F11" s="62">
        <v>6491</v>
      </c>
      <c r="G11" s="62">
        <v>8308</v>
      </c>
      <c r="H11" s="93">
        <v>0.0317517341537521</v>
      </c>
      <c r="I11" s="36">
        <v>41.1817543</v>
      </c>
      <c r="J11" s="36">
        <v>28.7149951</v>
      </c>
      <c r="K11" s="62">
        <f>VLOOKUP($D11,'Districts_EV'!$A$2:$H$41,3,0)*$H11</f>
        <v>1.67723879770169</v>
      </c>
      <c r="L11" s="62">
        <f>VLOOKUP($D11,'Districts_EV'!$A$2:$H$41,4,0)*$H11</f>
        <v>33.2395922978636</v>
      </c>
      <c r="M11" s="62">
        <f>VLOOKUP($D11,'Districts_EV'!$A$2:$H$41,5,0)*$H11</f>
        <v>272.121957654912</v>
      </c>
      <c r="N11" s="62">
        <f>VLOOKUP($D11,'Districts_EV'!$A$2:$H$41,6,0)*$H11</f>
        <v>1008.560635891490</v>
      </c>
      <c r="O11" s="62">
        <f>VLOOKUP($D11,'Districts_EV'!$A$2:$H$41,7,0)*$H11</f>
        <v>2001.952446989550</v>
      </c>
      <c r="P11" s="63">
        <f>VLOOKUP($D11,'Districts_EV'!$A$2:$H$41,8,0)*$H11</f>
        <v>2753.769339561520</v>
      </c>
    </row>
    <row r="12" ht="19.95" customHeight="1">
      <c r="A12" s="89"/>
      <c r="B12" s="38">
        <v>607</v>
      </c>
      <c r="C12" t="s" s="90">
        <v>83</v>
      </c>
      <c r="D12" t="s" s="90">
        <v>12</v>
      </c>
      <c r="E12" s="39">
        <v>2.1</v>
      </c>
      <c r="F12" s="59">
        <v>5460</v>
      </c>
      <c r="G12" s="59">
        <v>11217</v>
      </c>
      <c r="H12" s="91">
        <v>0.0428694272993063</v>
      </c>
      <c r="I12" s="39">
        <v>41.184471</v>
      </c>
      <c r="J12" s="39">
        <v>28.7412446</v>
      </c>
      <c r="K12" s="59">
        <f>VLOOKUP($D12,'Districts_EV'!$A$2:$H$41,3,0)*$H12</f>
        <v>2.26451463575106</v>
      </c>
      <c r="L12" s="59">
        <f>VLOOKUP($D12,'Districts_EV'!$A$2:$H$41,4,0)*$H12</f>
        <v>44.8782506987404</v>
      </c>
      <c r="M12" s="59">
        <f>VLOOKUP($D12,'Districts_EV'!$A$2:$H$41,5,0)*$H12</f>
        <v>367.403947883383</v>
      </c>
      <c r="N12" s="59">
        <f>VLOOKUP($D12,'Districts_EV'!$A$2:$H$41,6,0)*$H12</f>
        <v>1361.702534038850</v>
      </c>
      <c r="O12" s="59">
        <f>VLOOKUP($D12,'Districts_EV'!$A$2:$H$41,7,0)*$H12</f>
        <v>2702.924963635260</v>
      </c>
      <c r="P12" s="60">
        <f>VLOOKUP($D12,'Districts_EV'!$A$2:$H$41,8,0)*$H12</f>
        <v>3717.986360358880</v>
      </c>
    </row>
    <row r="13" ht="19.95" customHeight="1">
      <c r="A13" s="89"/>
      <c r="B13" s="35">
        <v>623</v>
      </c>
      <c r="C13" t="s" s="92">
        <v>84</v>
      </c>
      <c r="D13" t="s" s="92">
        <v>12</v>
      </c>
      <c r="E13" s="36">
        <v>1.6</v>
      </c>
      <c r="F13" s="62">
        <v>4782</v>
      </c>
      <c r="G13" s="62">
        <v>7412</v>
      </c>
      <c r="H13" s="93">
        <v>0.0283273776537807</v>
      </c>
      <c r="I13" s="36">
        <v>41.2042176</v>
      </c>
      <c r="J13" s="36">
        <v>28.764377</v>
      </c>
      <c r="K13" s="62">
        <f>VLOOKUP($D13,'Districts_EV'!$A$2:$H$41,3,0)*$H13</f>
        <v>1.49635218687589</v>
      </c>
      <c r="L13" s="62">
        <f>VLOOKUP($D13,'Districts_EV'!$A$2:$H$41,4,0)*$H13</f>
        <v>29.6547734848055</v>
      </c>
      <c r="M13" s="62">
        <f>VLOOKUP($D13,'Districts_EV'!$A$2:$H$41,5,0)*$H13</f>
        <v>242.774187546726</v>
      </c>
      <c r="N13" s="62">
        <f>VLOOKUP($D13,'Districts_EV'!$A$2:$H$41,6,0)*$H13</f>
        <v>899.789532165103</v>
      </c>
      <c r="O13" s="62">
        <f>VLOOKUP($D13,'Districts_EV'!$A$2:$H$41,7,0)*$H13</f>
        <v>1786.046164791350</v>
      </c>
      <c r="P13" s="63">
        <f>VLOOKUP($D13,'Districts_EV'!$A$2:$H$41,8,0)*$H13</f>
        <v>2456.781216277080</v>
      </c>
    </row>
    <row r="14" ht="19.95" customHeight="1">
      <c r="A14" s="89"/>
      <c r="B14" s="38">
        <v>643</v>
      </c>
      <c r="C14" t="s" s="90">
        <v>85</v>
      </c>
      <c r="D14" t="s" s="90">
        <v>12</v>
      </c>
      <c r="E14" s="39">
        <v>1.6</v>
      </c>
      <c r="F14" s="59">
        <v>3694</v>
      </c>
      <c r="G14" s="59">
        <v>5816</v>
      </c>
      <c r="H14" s="91">
        <v>0.0222277426382068</v>
      </c>
      <c r="I14" s="39">
        <v>41.1960582</v>
      </c>
      <c r="J14" s="39">
        <v>28.7167959</v>
      </c>
      <c r="K14" s="59">
        <f>VLOOKUP($D14,'Districts_EV'!$A$2:$H$41,3,0)*$H14</f>
        <v>1.17414791134244</v>
      </c>
      <c r="L14" s="59">
        <f>VLOOKUP($D14,'Districts_EV'!$A$2:$H$41,4,0)*$H14</f>
        <v>23.269314974046</v>
      </c>
      <c r="M14" s="59">
        <f>VLOOKUP($D14,'Districts_EV'!$A$2:$H$41,5,0)*$H14</f>
        <v>190.498472041522</v>
      </c>
      <c r="N14" s="59">
        <f>VLOOKUP($D14,'Districts_EV'!$A$2:$H$41,6,0)*$H14</f>
        <v>706.0410036524891</v>
      </c>
      <c r="O14" s="59">
        <f>VLOOKUP($D14,'Districts_EV'!$A$2:$H$41,7,0)*$H14</f>
        <v>1401.463099625810</v>
      </c>
      <c r="P14" s="60">
        <f>VLOOKUP($D14,'Districts_EV'!$A$2:$H$41,8,0)*$H14</f>
        <v>1927.771121676680</v>
      </c>
    </row>
    <row r="15" ht="19.95" customHeight="1">
      <c r="A15" s="89"/>
      <c r="B15" s="35">
        <v>657</v>
      </c>
      <c r="C15" t="s" s="92">
        <v>86</v>
      </c>
      <c r="D15" t="s" s="92">
        <v>12</v>
      </c>
      <c r="E15" s="36">
        <v>0.98</v>
      </c>
      <c r="F15" s="62">
        <v>3155</v>
      </c>
      <c r="G15" s="62">
        <v>3086</v>
      </c>
      <c r="H15" s="93">
        <v>0.0117941564273566</v>
      </c>
      <c r="I15" s="36">
        <v>41.197665</v>
      </c>
      <c r="J15" s="36">
        <v>28.7551223</v>
      </c>
      <c r="K15" s="62">
        <f>VLOOKUP($D15,'Districts_EV'!$A$2:$H$41,3,0)*$H15</f>
        <v>0.623009018982594</v>
      </c>
      <c r="L15" s="62">
        <f>VLOOKUP($D15,'Districts_EV'!$A$2:$H$41,4,0)*$H15</f>
        <v>12.3468201530099</v>
      </c>
      <c r="M15" s="62">
        <f>VLOOKUP($D15,'Districts_EV'!$A$2:$H$41,5,0)*$H15</f>
        <v>101.079484993146</v>
      </c>
      <c r="N15" s="62">
        <f>VLOOKUP($D15,'Districts_EV'!$A$2:$H$41,6,0)*$H15</f>
        <v>374.629046986172</v>
      </c>
      <c r="O15" s="62">
        <f>VLOOKUP($D15,'Districts_EV'!$A$2:$H$41,7,0)*$H15</f>
        <v>743.623646053169</v>
      </c>
      <c r="P15" s="63">
        <f>VLOOKUP($D15,'Districts_EV'!$A$2:$H$41,8,0)*$H15</f>
        <v>1022.8854335444</v>
      </c>
    </row>
    <row r="16" ht="19.95" customHeight="1">
      <c r="A16" s="89"/>
      <c r="B16" s="38">
        <v>663</v>
      </c>
      <c r="C16" t="s" s="90">
        <v>87</v>
      </c>
      <c r="D16" t="s" s="90">
        <v>12</v>
      </c>
      <c r="E16" s="39">
        <v>2.1</v>
      </c>
      <c r="F16" s="59">
        <v>3023</v>
      </c>
      <c r="G16" s="59">
        <v>6349</v>
      </c>
      <c r="H16" s="91">
        <v>0.0242647761365156</v>
      </c>
      <c r="I16" s="39">
        <v>41.210753</v>
      </c>
      <c r="J16" s="39">
        <v>28.7123431068948</v>
      </c>
      <c r="K16" s="59">
        <f>VLOOKUP($D16,'Districts_EV'!$A$2:$H$41,3,0)*$H16</f>
        <v>1.28175121889841</v>
      </c>
      <c r="L16" s="59">
        <f>VLOOKUP($D16,'Districts_EV'!$A$2:$H$41,4,0)*$H16</f>
        <v>25.401802058153</v>
      </c>
      <c r="M16" s="59">
        <f>VLOOKUP($D16,'Districts_EV'!$A$2:$H$41,5,0)*$H16</f>
        <v>207.956464750967</v>
      </c>
      <c r="N16" s="59">
        <f>VLOOKUP($D16,'Districts_EV'!$A$2:$H$41,6,0)*$H16</f>
        <v>770.745242811149</v>
      </c>
      <c r="O16" s="59">
        <f>VLOOKUP($D16,'Districts_EV'!$A$2:$H$41,7,0)*$H16</f>
        <v>1529.8984215138</v>
      </c>
      <c r="P16" s="60">
        <f>VLOOKUP($D16,'Districts_EV'!$A$2:$H$41,8,0)*$H16</f>
        <v>2104.439279835830</v>
      </c>
    </row>
    <row r="17" ht="19.95" customHeight="1">
      <c r="A17" s="89"/>
      <c r="B17" s="35">
        <v>676</v>
      </c>
      <c r="C17" t="s" s="92">
        <v>88</v>
      </c>
      <c r="D17" t="s" s="92">
        <v>12</v>
      </c>
      <c r="E17" s="36">
        <v>6.7</v>
      </c>
      <c r="F17" s="62">
        <v>2771</v>
      </c>
      <c r="G17" s="62">
        <v>18695</v>
      </c>
      <c r="H17" s="93">
        <v>0.0714490454988439</v>
      </c>
      <c r="I17" s="36">
        <v>41.1823968</v>
      </c>
      <c r="J17" s="36">
        <v>28.7426319</v>
      </c>
      <c r="K17" s="62">
        <f>VLOOKUP($D17,'Districts_EV'!$A$2:$H$41,3,0)*$H17</f>
        <v>3.7741910595851</v>
      </c>
      <c r="L17" s="62">
        <f>VLOOKUP($D17,'Districts_EV'!$A$2:$H$41,4,0)*$H17</f>
        <v>74.7970844979007</v>
      </c>
      <c r="M17" s="62">
        <f>VLOOKUP($D17,'Districts_EV'!$A$2:$H$41,5,0)*$H17</f>
        <v>612.339913138972</v>
      </c>
      <c r="N17" s="62">
        <f>VLOOKUP($D17,'Districts_EV'!$A$2:$H$41,6,0)*$H17</f>
        <v>2269.504223398090</v>
      </c>
      <c r="O17" s="62">
        <f>VLOOKUP($D17,'Districts_EV'!$A$2:$H$41,7,0)*$H17</f>
        <v>4504.874939392110</v>
      </c>
      <c r="P17" s="63">
        <f>VLOOKUP($D17,'Districts_EV'!$A$2:$H$41,8,0)*$H17</f>
        <v>6196.643933931470</v>
      </c>
    </row>
    <row r="18" ht="19.95" customHeight="1">
      <c r="A18" s="89"/>
      <c r="B18" s="38">
        <v>686</v>
      </c>
      <c r="C18" t="s" s="90">
        <v>89</v>
      </c>
      <c r="D18" t="s" s="90">
        <v>12</v>
      </c>
      <c r="E18" s="39">
        <v>0.35</v>
      </c>
      <c r="F18" s="59">
        <v>2248</v>
      </c>
      <c r="G18" s="59">
        <v>792</v>
      </c>
      <c r="H18" s="91">
        <v>0.00302688654908181</v>
      </c>
      <c r="I18" s="39">
        <v>41.184471</v>
      </c>
      <c r="J18" s="39">
        <v>28.7412446</v>
      </c>
      <c r="K18" s="59">
        <f>VLOOKUP($D18,'Districts_EV'!$A$2:$H$41,3,0)*$H18</f>
        <v>0.159890843497802</v>
      </c>
      <c r="L18" s="59">
        <f>VLOOKUP($D18,'Districts_EV'!$A$2:$H$41,4,0)*$H18</f>
        <v>3.16872377225661</v>
      </c>
      <c r="M18" s="59">
        <f>VLOOKUP($D18,'Districts_EV'!$A$2:$H$41,5,0)*$H18</f>
        <v>25.9413325063421</v>
      </c>
      <c r="N18" s="59">
        <f>VLOOKUP($D18,'Districts_EV'!$A$2:$H$41,6,0)*$H18</f>
        <v>96.1458863295688</v>
      </c>
      <c r="O18" s="59">
        <f>VLOOKUP($D18,'Districts_EV'!$A$2:$H$41,7,0)*$H18</f>
        <v>190.845731585908</v>
      </c>
      <c r="P18" s="60">
        <f>VLOOKUP($D18,'Districts_EV'!$A$2:$H$41,8,0)*$H18</f>
        <v>262.516287546068</v>
      </c>
    </row>
    <row r="19" ht="19.95" customHeight="1">
      <c r="A19" s="89"/>
      <c r="B19" s="35">
        <v>689</v>
      </c>
      <c r="C19" t="s" s="92">
        <v>90</v>
      </c>
      <c r="D19" t="s" s="92">
        <v>12</v>
      </c>
      <c r="E19" s="36">
        <v>10.1</v>
      </c>
      <c r="F19" s="62">
        <v>2146</v>
      </c>
      <c r="G19" s="62">
        <v>21598</v>
      </c>
      <c r="H19" s="93">
        <v>0.082543807685693</v>
      </c>
      <c r="I19" s="36">
        <v>41.1585587</v>
      </c>
      <c r="J19" s="36">
        <v>28.6212692</v>
      </c>
      <c r="K19" s="62">
        <f>VLOOKUP($D19,'Districts_EV'!$A$2:$H$41,3,0)*$H19</f>
        <v>4.36025560336555</v>
      </c>
      <c r="L19" s="62">
        <f>VLOOKUP($D19,'Districts_EV'!$A$2:$H$41,4,0)*$H19</f>
        <v>86.4117374156544</v>
      </c>
      <c r="M19" s="62">
        <f>VLOOKUP($D19,'Districts_EV'!$A$2:$H$41,5,0)*$H19</f>
        <v>707.425378121183</v>
      </c>
      <c r="N19" s="62">
        <f>VLOOKUP($D19,'Districts_EV'!$A$2:$H$41,6,0)*$H19</f>
        <v>2621.917743618720</v>
      </c>
      <c r="O19" s="62">
        <f>VLOOKUP($D19,'Districts_EV'!$A$2:$H$41,7,0)*$H19</f>
        <v>5204.401655040960</v>
      </c>
      <c r="P19" s="63">
        <f>VLOOKUP($D19,'Districts_EV'!$A$2:$H$41,8,0)*$H19</f>
        <v>7158.8721949747</v>
      </c>
    </row>
    <row r="20" ht="19.95" customHeight="1">
      <c r="A20" s="89"/>
      <c r="B20" s="38">
        <v>694</v>
      </c>
      <c r="C20" t="s" s="90">
        <v>91</v>
      </c>
      <c r="D20" t="s" s="90">
        <v>12</v>
      </c>
      <c r="E20" s="39">
        <v>2.6</v>
      </c>
      <c r="F20" s="59">
        <v>1804</v>
      </c>
      <c r="G20" s="59">
        <v>4611</v>
      </c>
      <c r="H20" s="91">
        <v>0.0176224417649195</v>
      </c>
      <c r="I20" s="39">
        <v>41.210753</v>
      </c>
      <c r="J20" s="39">
        <v>28.7123431068948</v>
      </c>
      <c r="K20" s="59">
        <f>VLOOKUP($D20,'Districts_EV'!$A$2:$H$41,3,0)*$H20</f>
        <v>0.930879645667128</v>
      </c>
      <c r="L20" s="59">
        <f>VLOOKUP($D20,'Districts_EV'!$A$2:$H$41,4,0)*$H20</f>
        <v>18.4482137801455</v>
      </c>
      <c r="M20" s="59">
        <f>VLOOKUP($D20,'Districts_EV'!$A$2:$H$41,5,0)*$H20</f>
        <v>151.029651750939</v>
      </c>
      <c r="N20" s="59">
        <f>VLOOKUP($D20,'Districts_EV'!$A$2:$H$41,6,0)*$H20</f>
        <v>559.758436699043</v>
      </c>
      <c r="O20" s="59">
        <f>VLOOKUP($D20,'Districts_EV'!$A$2:$H$41,7,0)*$H20</f>
        <v>1111.098066089170</v>
      </c>
      <c r="P20" s="60">
        <f>VLOOKUP($D20,'Districts_EV'!$A$2:$H$41,8,0)*$H20</f>
        <v>1528.361871054190</v>
      </c>
    </row>
    <row r="21" ht="19.95" customHeight="1">
      <c r="A21" s="89"/>
      <c r="B21" s="35">
        <v>698</v>
      </c>
      <c r="C21" t="s" s="92">
        <v>92</v>
      </c>
      <c r="D21" t="s" s="92">
        <v>12</v>
      </c>
      <c r="E21" s="36">
        <v>2.3</v>
      </c>
      <c r="F21" s="62">
        <v>1757</v>
      </c>
      <c r="G21" s="62">
        <v>3996</v>
      </c>
      <c r="H21" s="93">
        <v>0.01527201849764</v>
      </c>
      <c r="I21" s="36">
        <v>41.184471</v>
      </c>
      <c r="J21" s="36">
        <v>28.7412446</v>
      </c>
      <c r="K21" s="62">
        <f>VLOOKUP($D21,'Districts_EV'!$A$2:$H$41,3,0)*$H21</f>
        <v>0.8067219831025429</v>
      </c>
      <c r="L21" s="62">
        <f>VLOOKUP($D21,'Districts_EV'!$A$2:$H$41,4,0)*$H21</f>
        <v>15.987651760022</v>
      </c>
      <c r="M21" s="62">
        <f>VLOOKUP($D21,'Districts_EV'!$A$2:$H$41,5,0)*$H21</f>
        <v>130.885814009271</v>
      </c>
      <c r="N21" s="62">
        <f>VLOOKUP($D21,'Districts_EV'!$A$2:$H$41,6,0)*$H21</f>
        <v>485.099699208278</v>
      </c>
      <c r="O21" s="62">
        <f>VLOOKUP($D21,'Districts_EV'!$A$2:$H$41,7,0)*$H21</f>
        <v>962.903463910716</v>
      </c>
      <c r="P21" s="63">
        <f>VLOOKUP($D21,'Districts_EV'!$A$2:$H$41,8,0)*$H21</f>
        <v>1324.513996255160</v>
      </c>
    </row>
    <row r="22" ht="19.95" customHeight="1">
      <c r="A22" s="89"/>
      <c r="B22" s="38">
        <v>707</v>
      </c>
      <c r="C22" t="s" s="90">
        <v>93</v>
      </c>
      <c r="D22" t="s" s="90">
        <v>12</v>
      </c>
      <c r="E22" s="39">
        <v>5.7</v>
      </c>
      <c r="F22" s="59">
        <v>1446</v>
      </c>
      <c r="G22" s="59">
        <v>8205</v>
      </c>
      <c r="H22" s="91">
        <v>0.0313580860293134</v>
      </c>
      <c r="I22" s="39">
        <v>41.153773</v>
      </c>
      <c r="J22" s="39">
        <v>28.6194517</v>
      </c>
      <c r="K22" s="59">
        <f>VLOOKUP($D22,'Districts_EV'!$A$2:$H$41,3,0)*$H22</f>
        <v>1.65644491275185</v>
      </c>
      <c r="L22" s="59">
        <f>VLOOKUP($D22,'Districts_EV'!$A$2:$H$41,4,0)*$H22</f>
        <v>32.827498170916</v>
      </c>
      <c r="M22" s="59">
        <f>VLOOKUP($D22,'Districts_EV'!$A$2:$H$41,5,0)*$H22</f>
        <v>268.748274260779</v>
      </c>
      <c r="N22" s="59">
        <f>VLOOKUP($D22,'Districts_EV'!$A$2:$H$41,6,0)*$H22</f>
        <v>996.056814815796</v>
      </c>
      <c r="O22" s="59">
        <f>VLOOKUP($D22,'Districts_EV'!$A$2:$H$41,7,0)*$H22</f>
        <v>1977.132863210070</v>
      </c>
      <c r="P22" s="60">
        <f>VLOOKUP($D22,'Districts_EV'!$A$2:$H$41,8,0)*$H22</f>
        <v>2719.628963782170</v>
      </c>
    </row>
    <row r="23" ht="19.95" customHeight="1">
      <c r="A23" s="89"/>
      <c r="B23" s="35">
        <v>733</v>
      </c>
      <c r="C23" t="s" s="92">
        <v>94</v>
      </c>
      <c r="D23" t="s" s="92">
        <v>12</v>
      </c>
      <c r="E23" s="36">
        <v>2.5</v>
      </c>
      <c r="F23" s="62">
        <v>991</v>
      </c>
      <c r="G23" s="62">
        <v>2484</v>
      </c>
      <c r="H23" s="93">
        <v>0.00949341690393839</v>
      </c>
      <c r="I23" s="36">
        <v>41.210753</v>
      </c>
      <c r="J23" s="36">
        <v>28.7123431068948</v>
      </c>
      <c r="K23" s="62">
        <f>VLOOKUP($D23,'Districts_EV'!$A$2:$H$41,3,0)*$H23</f>
        <v>0.501475827334014</v>
      </c>
      <c r="L23" s="62">
        <f>VLOOKUP($D23,'Districts_EV'!$A$2:$H$41,4,0)*$H23</f>
        <v>9.93827001298664</v>
      </c>
      <c r="M23" s="62">
        <f>VLOOKUP($D23,'Districts_EV'!$A$2:$H$41,5,0)*$H23</f>
        <v>81.3614519517093</v>
      </c>
      <c r="N23" s="62">
        <f>VLOOKUP($D23,'Districts_EV'!$A$2:$H$41,6,0)*$H23</f>
        <v>301.548461670011</v>
      </c>
      <c r="O23" s="62">
        <f>VLOOKUP($D23,'Districts_EV'!$A$2:$H$41,7,0)*$H23</f>
        <v>598.561612701256</v>
      </c>
      <c r="P23" s="63">
        <f>VLOOKUP($D23,'Districts_EV'!$A$2:$H$41,8,0)*$H23</f>
        <v>823.346538212665</v>
      </c>
    </row>
    <row r="24" ht="19.95" customHeight="1">
      <c r="A24" s="89"/>
      <c r="B24" s="38">
        <v>737</v>
      </c>
      <c r="C24" t="s" s="90">
        <v>95</v>
      </c>
      <c r="D24" t="s" s="90">
        <v>12</v>
      </c>
      <c r="E24" s="39">
        <v>8.699999999999999</v>
      </c>
      <c r="F24" s="59">
        <v>954</v>
      </c>
      <c r="G24" s="59">
        <v>8297</v>
      </c>
      <c r="H24" s="91">
        <v>0.0317096940627926</v>
      </c>
      <c r="I24" s="39">
        <v>41.1763646</v>
      </c>
      <c r="J24" s="39">
        <v>28.7024285</v>
      </c>
      <c r="K24" s="59">
        <f>VLOOKUP($D24,'Districts_EV'!$A$2:$H$41,3,0)*$H24</f>
        <v>1.67501809154199</v>
      </c>
      <c r="L24" s="59">
        <f>VLOOKUP($D24,'Districts_EV'!$A$2:$H$41,4,0)*$H24</f>
        <v>33.1955822454711</v>
      </c>
      <c r="M24" s="59">
        <f>VLOOKUP($D24,'Districts_EV'!$A$2:$H$41,5,0)*$H24</f>
        <v>271.761661370101</v>
      </c>
      <c r="N24" s="59">
        <f>VLOOKUP($D24,'Districts_EV'!$A$2:$H$41,6,0)*$H24</f>
        <v>1007.225276359130</v>
      </c>
      <c r="O24" s="59">
        <f>VLOOKUP($D24,'Districts_EV'!$A$2:$H$41,7,0)*$H24</f>
        <v>1999.301811828630</v>
      </c>
      <c r="P24" s="60">
        <f>VLOOKUP($D24,'Districts_EV'!$A$2:$H$41,8,0)*$H24</f>
        <v>2750.123280012270</v>
      </c>
    </row>
    <row r="25" ht="19.95" customHeight="1">
      <c r="A25" s="89"/>
      <c r="B25" s="35">
        <v>741</v>
      </c>
      <c r="C25" t="s" s="92">
        <v>96</v>
      </c>
      <c r="D25" t="s" s="92">
        <v>12</v>
      </c>
      <c r="E25" s="36">
        <v>5.7</v>
      </c>
      <c r="F25" s="62">
        <v>847</v>
      </c>
      <c r="G25" s="62">
        <v>4857</v>
      </c>
      <c r="H25" s="93">
        <v>0.0185626110718312</v>
      </c>
      <c r="I25" s="36">
        <v>41.1115232</v>
      </c>
      <c r="J25" s="36">
        <v>28.6545292</v>
      </c>
      <c r="K25" s="62">
        <f>VLOOKUP($D25,'Districts_EV'!$A$2:$H$41,3,0)*$H25</f>
        <v>0.980542710692956</v>
      </c>
      <c r="L25" s="62">
        <f>VLOOKUP($D25,'Districts_EV'!$A$2:$H$41,4,0)*$H25</f>
        <v>19.4324385881949</v>
      </c>
      <c r="M25" s="62">
        <f>VLOOKUP($D25,'Districts_EV'!$A$2:$H$41,5,0)*$H25</f>
        <v>159.087186847605</v>
      </c>
      <c r="N25" s="62">
        <f>VLOOKUP($D25,'Districts_EV'!$A$2:$H$41,6,0)*$H25</f>
        <v>589.621931695346</v>
      </c>
      <c r="O25" s="62">
        <f>VLOOKUP($D25,'Districts_EV'!$A$2:$H$41,7,0)*$H25</f>
        <v>1170.375906960550</v>
      </c>
      <c r="P25" s="63">
        <f>VLOOKUP($D25,'Districts_EV'!$A$2:$H$41,8,0)*$H25</f>
        <v>1609.9010209738</v>
      </c>
    </row>
    <row r="26" ht="19.95" customHeight="1">
      <c r="A26" s="89"/>
      <c r="B26" s="38">
        <v>748</v>
      </c>
      <c r="C26" t="s" s="90">
        <v>97</v>
      </c>
      <c r="D26" t="s" s="90">
        <v>12</v>
      </c>
      <c r="E26" s="39">
        <v>10.8</v>
      </c>
      <c r="F26" s="59">
        <v>633</v>
      </c>
      <c r="G26" s="59">
        <v>6818</v>
      </c>
      <c r="H26" s="91">
        <v>0.0260572127419694</v>
      </c>
      <c r="I26" s="39">
        <v>41.1161343</v>
      </c>
      <c r="J26" s="39">
        <v>28.6380008</v>
      </c>
      <c r="K26" s="59">
        <f>VLOOKUP($D26,'Districts_EV'!$A$2:$H$41,3,0)*$H26</f>
        <v>1.37643405425254</v>
      </c>
      <c r="L26" s="59">
        <f>VLOOKUP($D26,'Districts_EV'!$A$2:$H$41,4,0)*$H26</f>
        <v>27.2782306556131</v>
      </c>
      <c r="M26" s="59">
        <f>VLOOKUP($D26,'Districts_EV'!$A$2:$H$41,5,0)*$H26</f>
        <v>223.318188166970</v>
      </c>
      <c r="N26" s="59">
        <f>VLOOKUP($D26,'Districts_EV'!$A$2:$H$41,6,0)*$H26</f>
        <v>827.680117417929</v>
      </c>
      <c r="O26" s="59">
        <f>VLOOKUP($D26,'Districts_EV'!$A$2:$H$41,7,0)*$H26</f>
        <v>1642.911866101920</v>
      </c>
      <c r="P26" s="60">
        <f>VLOOKUP($D26,'Districts_EV'!$A$2:$H$41,8,0)*$H26</f>
        <v>2259.894000617530</v>
      </c>
    </row>
    <row r="27" ht="19.95" customHeight="1">
      <c r="A27" s="89"/>
      <c r="B27" s="35">
        <v>754</v>
      </c>
      <c r="C27" t="s" s="92">
        <v>98</v>
      </c>
      <c r="D27" t="s" s="92">
        <v>12</v>
      </c>
      <c r="E27" s="36">
        <v>12.1</v>
      </c>
      <c r="F27" s="62">
        <v>579</v>
      </c>
      <c r="G27" s="62">
        <v>6984</v>
      </c>
      <c r="H27" s="93">
        <v>0.0266916359328123</v>
      </c>
      <c r="I27" s="36">
        <v>41.184471</v>
      </c>
      <c r="J27" s="36">
        <v>28.7412446</v>
      </c>
      <c r="K27" s="62">
        <f>VLOOKUP($D27,'Districts_EV'!$A$2:$H$41,3,0)*$H27</f>
        <v>1.40994652902607</v>
      </c>
      <c r="L27" s="62">
        <f>VLOOKUP($D27,'Districts_EV'!$A$2:$H$41,4,0)*$H27</f>
        <v>27.9423823553538</v>
      </c>
      <c r="M27" s="62">
        <f>VLOOKUP($D27,'Districts_EV'!$A$2:$H$41,5,0)*$H27</f>
        <v>228.755386646835</v>
      </c>
      <c r="N27" s="62">
        <f>VLOOKUP($D27,'Districts_EV'!$A$2:$H$41,6,0)*$H27</f>
        <v>847.831906724378</v>
      </c>
      <c r="O27" s="62">
        <f>VLOOKUP($D27,'Districts_EV'!$A$2:$H$41,7,0)*$H27</f>
        <v>1682.912360348460</v>
      </c>
      <c r="P27" s="63">
        <f>VLOOKUP($D27,'Districts_EV'!$A$2:$H$41,8,0)*$H27</f>
        <v>2314.916353815320</v>
      </c>
    </row>
    <row r="28" ht="19.95" customHeight="1">
      <c r="A28" s="89"/>
      <c r="B28" s="38">
        <v>771</v>
      </c>
      <c r="C28" t="s" s="90">
        <v>99</v>
      </c>
      <c r="D28" t="s" s="90">
        <v>12</v>
      </c>
      <c r="E28" s="39">
        <v>29.4</v>
      </c>
      <c r="F28" s="59">
        <v>337</v>
      </c>
      <c r="G28" s="59">
        <v>9925</v>
      </c>
      <c r="H28" s="91">
        <v>0.0379316275247941</v>
      </c>
      <c r="I28" s="39">
        <v>41.1816651</v>
      </c>
      <c r="J28" s="39">
        <v>28.7738364</v>
      </c>
      <c r="K28" s="59">
        <f>VLOOKUP($D28,'Districts_EV'!$A$2:$H$41,3,0)*$H28</f>
        <v>2.00368260317636</v>
      </c>
      <c r="L28" s="59">
        <f>VLOOKUP($D28,'Districts_EV'!$A$2:$H$41,4,0)*$H28</f>
        <v>39.7090699995541</v>
      </c>
      <c r="M28" s="59">
        <f>VLOOKUP($D28,'Districts_EV'!$A$2:$H$41,5,0)*$H28</f>
        <v>325.085511522027</v>
      </c>
      <c r="N28" s="59">
        <f>VLOOKUP($D28,'Districts_EV'!$A$2:$H$41,6,0)*$H28</f>
        <v>1204.858487147690</v>
      </c>
      <c r="O28" s="59">
        <f>VLOOKUP($D28,'Districts_EV'!$A$2:$H$41,7,0)*$H28</f>
        <v>2391.595815644110</v>
      </c>
      <c r="P28" s="60">
        <f>VLOOKUP($D28,'Districts_EV'!$A$2:$H$41,8,0)*$H28</f>
        <v>3289.740093301410</v>
      </c>
    </row>
    <row r="29" ht="19.95" customHeight="1">
      <c r="A29" s="89"/>
      <c r="B29" s="35">
        <v>774</v>
      </c>
      <c r="C29" t="s" s="92">
        <v>100</v>
      </c>
      <c r="D29" t="s" s="92">
        <v>12</v>
      </c>
      <c r="E29" s="36">
        <v>33.2</v>
      </c>
      <c r="F29" s="62">
        <v>302</v>
      </c>
      <c r="G29" s="62">
        <v>10052</v>
      </c>
      <c r="H29" s="93">
        <v>0.0384169994840534</v>
      </c>
      <c r="I29" s="36">
        <v>41.2560325</v>
      </c>
      <c r="J29" s="36">
        <v>28.7426028</v>
      </c>
      <c r="K29" s="62">
        <f>VLOOKUP($D29,'Districts_EV'!$A$2:$H$41,3,0)*$H29</f>
        <v>2.02932166520189</v>
      </c>
      <c r="L29" s="62">
        <f>VLOOKUP($D29,'Districts_EV'!$A$2:$H$41,4,0)*$H29</f>
        <v>40.2171860589942</v>
      </c>
      <c r="M29" s="62">
        <f>VLOOKUP($D29,'Districts_EV'!$A$2:$H$41,5,0)*$H29</f>
        <v>329.2452959012</v>
      </c>
      <c r="N29" s="62">
        <f>VLOOKUP($D29,'Districts_EV'!$A$2:$H$41,6,0)*$H29</f>
        <v>1220.275819930330</v>
      </c>
      <c r="O29" s="62">
        <f>VLOOKUP($D29,'Districts_EV'!$A$2:$H$41,7,0)*$H29</f>
        <v>2422.198603411040</v>
      </c>
      <c r="P29" s="63">
        <f>VLOOKUP($D29,'Districts_EV'!$A$2:$H$41,8,0)*$H29</f>
        <v>3331.8355080973</v>
      </c>
    </row>
    <row r="30" ht="19.95" customHeight="1">
      <c r="A30" s="89"/>
      <c r="B30" s="38">
        <v>791</v>
      </c>
      <c r="C30" t="s" s="90">
        <v>101</v>
      </c>
      <c r="D30" t="s" s="90">
        <v>12</v>
      </c>
      <c r="E30" s="39">
        <v>7.5</v>
      </c>
      <c r="F30" s="59">
        <v>202</v>
      </c>
      <c r="G30" s="59">
        <v>1521</v>
      </c>
      <c r="H30" s="91">
        <v>0.00581299803175938</v>
      </c>
      <c r="I30" s="39">
        <v>41.3458809</v>
      </c>
      <c r="J30" s="39">
        <v>28.6820201</v>
      </c>
      <c r="K30" s="59">
        <f>VLOOKUP($D30,'Districts_EV'!$A$2:$H$41,3,0)*$H30</f>
        <v>0.307063097171915</v>
      </c>
      <c r="L30" s="59">
        <f>VLOOKUP($D30,'Districts_EV'!$A$2:$H$41,4,0)*$H30</f>
        <v>6.08538997172008</v>
      </c>
      <c r="M30" s="59">
        <f>VLOOKUP($D30,'Districts_EV'!$A$2:$H$41,5,0)*$H30</f>
        <v>49.8191499269525</v>
      </c>
      <c r="N30" s="59">
        <f>VLOOKUP($D30,'Districts_EV'!$A$2:$H$41,6,0)*$H30</f>
        <v>184.643804428376</v>
      </c>
      <c r="O30" s="59">
        <f>VLOOKUP($D30,'Districts_EV'!$A$2:$H$41,7,0)*$H30</f>
        <v>366.510552704755</v>
      </c>
      <c r="P30" s="60">
        <f>VLOOKUP($D30,'Districts_EV'!$A$2:$H$41,8,0)*$H30</f>
        <v>504.150597673697</v>
      </c>
    </row>
    <row r="31" ht="19.95" customHeight="1">
      <c r="A31" s="89"/>
      <c r="B31" s="35">
        <v>797</v>
      </c>
      <c r="C31" t="s" s="92">
        <v>102</v>
      </c>
      <c r="D31" t="s" s="92">
        <v>12</v>
      </c>
      <c r="E31" s="36">
        <v>35.3</v>
      </c>
      <c r="F31" s="62">
        <v>149</v>
      </c>
      <c r="G31" s="62">
        <v>5242</v>
      </c>
      <c r="H31" s="93">
        <v>0.0200340142554127</v>
      </c>
      <c r="I31" s="36">
        <v>41.269504</v>
      </c>
      <c r="J31" s="36">
        <v>28.689606</v>
      </c>
      <c r="K31" s="62">
        <f>VLOOKUP($D31,'Districts_EV'!$A$2:$H$41,3,0)*$H31</f>
        <v>1.05826742628217</v>
      </c>
      <c r="L31" s="62">
        <f>VLOOKUP($D31,'Districts_EV'!$A$2:$H$41,4,0)*$H31</f>
        <v>20.9727904219308</v>
      </c>
      <c r="M31" s="62">
        <f>VLOOKUP($D31,'Districts_EV'!$A$2:$H$41,5,0)*$H31</f>
        <v>171.697556815967</v>
      </c>
      <c r="N31" s="62">
        <f>VLOOKUP($D31,'Districts_EV'!$A$2:$H$41,6,0)*$H31</f>
        <v>636.359515327778</v>
      </c>
      <c r="O31" s="62">
        <f>VLOOKUP($D31,'Districts_EV'!$A$2:$H$41,7,0)*$H31</f>
        <v>1263.148137592590</v>
      </c>
      <c r="P31" s="63">
        <f>VLOOKUP($D31,'Districts_EV'!$A$2:$H$41,8,0)*$H31</f>
        <v>1737.513105197580</v>
      </c>
    </row>
    <row r="32" ht="19.95" customHeight="1">
      <c r="A32" s="89"/>
      <c r="B32" s="38">
        <v>814</v>
      </c>
      <c r="C32" t="s" s="90">
        <v>103</v>
      </c>
      <c r="D32" t="s" s="90">
        <v>12</v>
      </c>
      <c r="E32" s="39">
        <v>12</v>
      </c>
      <c r="F32" s="94">
        <v>89.5</v>
      </c>
      <c r="G32" s="59">
        <v>1072</v>
      </c>
      <c r="H32" s="91">
        <v>0.00409699795532285</v>
      </c>
      <c r="I32" s="39">
        <v>41.184471</v>
      </c>
      <c r="J32" s="39">
        <v>28.7412446</v>
      </c>
      <c r="K32" s="59">
        <f>VLOOKUP($D32,'Districts_EV'!$A$2:$H$41,3,0)*$H32</f>
        <v>0.216417909380863</v>
      </c>
      <c r="L32" s="59">
        <f>VLOOKUP($D32,'Districts_EV'!$A$2:$H$41,4,0)*$H32</f>
        <v>4.28897965133723</v>
      </c>
      <c r="M32" s="59">
        <f>VLOOKUP($D32,'Districts_EV'!$A$2:$H$41,5,0)*$H32</f>
        <v>35.1125106651499</v>
      </c>
      <c r="N32" s="59">
        <f>VLOOKUP($D32,'Districts_EV'!$A$2:$H$41,6,0)*$H32</f>
        <v>130.136856244063</v>
      </c>
      <c r="O32" s="59">
        <f>VLOOKUP($D32,'Districts_EV'!$A$2:$H$41,7,0)*$H32</f>
        <v>258.316444772845</v>
      </c>
      <c r="P32" s="60">
        <f>VLOOKUP($D32,'Districts_EV'!$A$2:$H$41,8,0)*$H32</f>
        <v>355.325076072455</v>
      </c>
    </row>
    <row r="33" ht="19.95" customHeight="1">
      <c r="A33" s="89"/>
      <c r="B33" s="35">
        <v>829</v>
      </c>
      <c r="C33" t="s" s="92">
        <v>104</v>
      </c>
      <c r="D33" t="s" s="92">
        <v>12</v>
      </c>
      <c r="E33" s="36">
        <v>17.1</v>
      </c>
      <c r="F33" s="95">
        <v>67.09999999999999</v>
      </c>
      <c r="G33" s="62">
        <v>1149</v>
      </c>
      <c r="H33" s="93">
        <v>0.00439127859203914</v>
      </c>
      <c r="I33" s="36">
        <v>41.1557323</v>
      </c>
      <c r="J33" s="36">
        <v>28.673678</v>
      </c>
      <c r="K33" s="62">
        <f>VLOOKUP($D33,'Districts_EV'!$A$2:$H$41,3,0)*$H33</f>
        <v>0.231962852498705</v>
      </c>
      <c r="L33" s="62">
        <f>VLOOKUP($D33,'Districts_EV'!$A$2:$H$41,4,0)*$H33</f>
        <v>4.59705001808441</v>
      </c>
      <c r="M33" s="62">
        <f>VLOOKUP($D33,'Districts_EV'!$A$2:$H$41,5,0)*$H33</f>
        <v>37.6345846588221</v>
      </c>
      <c r="N33" s="62">
        <f>VLOOKUP($D33,'Districts_EV'!$A$2:$H$41,6,0)*$H33</f>
        <v>139.484372970549</v>
      </c>
      <c r="O33" s="62">
        <f>VLOOKUP($D33,'Districts_EV'!$A$2:$H$41,7,0)*$H33</f>
        <v>276.870890899253</v>
      </c>
      <c r="P33" s="63">
        <f>VLOOKUP($D33,'Districts_EV'!$A$2:$H$41,8,0)*$H33</f>
        <v>380.847492917211</v>
      </c>
    </row>
    <row r="34" ht="19.95" customHeight="1">
      <c r="A34" s="89"/>
      <c r="B34" s="38">
        <v>832</v>
      </c>
      <c r="C34" t="s" s="90">
        <v>105</v>
      </c>
      <c r="D34" t="s" s="90">
        <v>12</v>
      </c>
      <c r="E34" s="39">
        <v>15.1</v>
      </c>
      <c r="F34" s="94">
        <v>61.9</v>
      </c>
      <c r="G34" s="59">
        <v>935</v>
      </c>
      <c r="H34" s="91">
        <v>0.00357340773155491</v>
      </c>
      <c r="I34" s="39">
        <v>41.303644</v>
      </c>
      <c r="J34" s="39">
        <v>28.6760707</v>
      </c>
      <c r="K34" s="59">
        <f>VLOOKUP($D34,'Districts_EV'!$A$2:$H$41,3,0)*$H34</f>
        <v>0.188760023573794</v>
      </c>
      <c r="L34" s="59">
        <f>VLOOKUP($D34,'Districts_EV'!$A$2:$H$41,4,0)*$H34</f>
        <v>3.7408544533585</v>
      </c>
      <c r="M34" s="59">
        <f>VLOOKUP($D34,'Districts_EV'!$A$2:$H$41,5,0)*$H34</f>
        <v>30.6251842088761</v>
      </c>
      <c r="N34" s="59">
        <f>VLOOKUP($D34,'Districts_EV'!$A$2:$H$41,6,0)*$H34</f>
        <v>113.505560250185</v>
      </c>
      <c r="O34" s="59">
        <f>VLOOKUP($D34,'Districts_EV'!$A$2:$H$41,7,0)*$H34</f>
        <v>225.303988677808</v>
      </c>
      <c r="P34" s="60">
        <f>VLOOKUP($D34,'Districts_EV'!$A$2:$H$41,8,0)*$H34</f>
        <v>309.915061686329</v>
      </c>
    </row>
    <row r="35" ht="19.95" customHeight="1">
      <c r="A35" s="89"/>
      <c r="B35" s="35">
        <v>844</v>
      </c>
      <c r="C35" t="s" s="92">
        <v>106</v>
      </c>
      <c r="D35" t="s" s="92">
        <v>12</v>
      </c>
      <c r="E35" s="36">
        <v>17.6</v>
      </c>
      <c r="F35" s="95">
        <v>46.9</v>
      </c>
      <c r="G35" s="62">
        <v>825</v>
      </c>
      <c r="H35" s="93">
        <v>0.00315300682196021</v>
      </c>
      <c r="I35" s="36">
        <v>41.258862</v>
      </c>
      <c r="J35" s="36">
        <v>28.652605</v>
      </c>
      <c r="K35" s="62">
        <f>VLOOKUP($D35,'Districts_EV'!$A$2:$H$41,3,0)*$H35</f>
        <v>0.166552961976876</v>
      </c>
      <c r="L35" s="62">
        <f>VLOOKUP($D35,'Districts_EV'!$A$2:$H$41,4,0)*$H35</f>
        <v>3.30075392943396</v>
      </c>
      <c r="M35" s="62">
        <f>VLOOKUP($D35,'Districts_EV'!$A$2:$H$41,5,0)*$H35</f>
        <v>27.022221360773</v>
      </c>
      <c r="N35" s="62">
        <f>VLOOKUP($D35,'Districts_EV'!$A$2:$H$41,6,0)*$H35</f>
        <v>100.151964926634</v>
      </c>
      <c r="O35" s="62">
        <f>VLOOKUP($D35,'Districts_EV'!$A$2:$H$41,7,0)*$H35</f>
        <v>198.797637068654</v>
      </c>
      <c r="P35" s="63">
        <f>VLOOKUP($D35,'Districts_EV'!$A$2:$H$41,8,0)*$H35</f>
        <v>273.454466193820</v>
      </c>
    </row>
    <row r="36" ht="19.95" customHeight="1">
      <c r="A36" s="89"/>
      <c r="B36" s="38">
        <v>848</v>
      </c>
      <c r="C36" t="s" s="90">
        <v>107</v>
      </c>
      <c r="D36" t="s" s="90">
        <v>12</v>
      </c>
      <c r="E36" s="39">
        <v>31.5</v>
      </c>
      <c r="F36" s="94">
        <v>44.3</v>
      </c>
      <c r="G36" s="59">
        <v>1397</v>
      </c>
      <c r="H36" s="91">
        <v>0.00533909155185263</v>
      </c>
      <c r="I36" s="39">
        <v>41.3178498</v>
      </c>
      <c r="J36" s="39">
        <v>28.7231106</v>
      </c>
      <c r="K36" s="59">
        <f>VLOOKUP($D36,'Districts_EV'!$A$2:$H$41,3,0)*$H36</f>
        <v>0.282029682280844</v>
      </c>
      <c r="L36" s="59">
        <f>VLOOKUP($D36,'Districts_EV'!$A$2:$H$41,4,0)*$H36</f>
        <v>5.58927665384152</v>
      </c>
      <c r="M36" s="59">
        <f>VLOOKUP($D36,'Districts_EV'!$A$2:$H$41,5,0)*$H36</f>
        <v>45.757628170909</v>
      </c>
      <c r="N36" s="59">
        <f>VLOOKUP($D36,'Districts_EV'!$A$2:$H$41,6,0)*$H36</f>
        <v>169.5906606091</v>
      </c>
      <c r="O36" s="59">
        <f>VLOOKUP($D36,'Districts_EV'!$A$2:$H$41,7,0)*$H36</f>
        <v>336.630665436254</v>
      </c>
      <c r="P36" s="60">
        <f>VLOOKUP($D36,'Districts_EV'!$A$2:$H$41,8,0)*$H36</f>
        <v>463.049562754868</v>
      </c>
    </row>
    <row r="37" ht="19.95" customHeight="1">
      <c r="A37" s="89"/>
      <c r="B37" s="35">
        <v>853</v>
      </c>
      <c r="C37" t="s" s="92">
        <v>108</v>
      </c>
      <c r="D37" t="s" s="92">
        <v>12</v>
      </c>
      <c r="E37" s="36">
        <v>14.2</v>
      </c>
      <c r="F37" s="95">
        <v>42.3</v>
      </c>
      <c r="G37" s="62">
        <v>600</v>
      </c>
      <c r="H37" s="93">
        <v>0.00229309587051652</v>
      </c>
      <c r="I37" s="36">
        <v>41.1302002</v>
      </c>
      <c r="J37" s="36">
        <v>28.6085615</v>
      </c>
      <c r="K37" s="62">
        <f>VLOOKUP($D37,'Districts_EV'!$A$2:$H$41,3,0)*$H37</f>
        <v>0.121129426892274</v>
      </c>
      <c r="L37" s="62">
        <f>VLOOKUP($D37,'Districts_EV'!$A$2:$H$41,4,0)*$H37</f>
        <v>2.40054831231561</v>
      </c>
      <c r="M37" s="62">
        <f>VLOOKUP($D37,'Districts_EV'!$A$2:$H$41,5,0)*$H37</f>
        <v>19.6525246260167</v>
      </c>
      <c r="N37" s="62">
        <f>VLOOKUP($D37,'Districts_EV'!$A$2:$H$41,6,0)*$H37</f>
        <v>72.8377926739157</v>
      </c>
      <c r="O37" s="62">
        <f>VLOOKUP($D37,'Districts_EV'!$A$2:$H$41,7,0)*$H37</f>
        <v>144.580099686294</v>
      </c>
      <c r="P37" s="63">
        <f>VLOOKUP($D37,'Districts_EV'!$A$2:$H$41,8,0)*$H37</f>
        <v>198.875975413687</v>
      </c>
    </row>
    <row r="38" ht="19.95" customHeight="1">
      <c r="A38" s="89"/>
      <c r="B38" s="38">
        <v>891</v>
      </c>
      <c r="C38" t="s" s="90">
        <v>109</v>
      </c>
      <c r="D38" t="s" s="90">
        <v>12</v>
      </c>
      <c r="E38" s="39">
        <v>27.1</v>
      </c>
      <c r="F38" s="94">
        <v>24.8</v>
      </c>
      <c r="G38" s="59">
        <v>674</v>
      </c>
      <c r="H38" s="91">
        <v>0.00257591102788022</v>
      </c>
      <c r="I38" s="39">
        <v>41.2634653</v>
      </c>
      <c r="J38" s="39">
        <v>28.6293234</v>
      </c>
      <c r="K38" s="59">
        <f>VLOOKUP($D38,'Districts_EV'!$A$2:$H$41,3,0)*$H38</f>
        <v>0.136068722875654</v>
      </c>
      <c r="L38" s="59">
        <f>VLOOKUP($D38,'Districts_EV'!$A$2:$H$41,4,0)*$H38</f>
        <v>2.6966159375012</v>
      </c>
      <c r="M38" s="59">
        <f>VLOOKUP($D38,'Districts_EV'!$A$2:$H$41,5,0)*$H38</f>
        <v>22.0763359965588</v>
      </c>
      <c r="N38" s="59">
        <f>VLOOKUP($D38,'Districts_EV'!$A$2:$H$41,6,0)*$H38</f>
        <v>81.82112043703179</v>
      </c>
      <c r="O38" s="59">
        <f>VLOOKUP($D38,'Districts_EV'!$A$2:$H$41,7,0)*$H38</f>
        <v>162.411645314270</v>
      </c>
      <c r="P38" s="60">
        <f>VLOOKUP($D38,'Districts_EV'!$A$2:$H$41,8,0)*$H38</f>
        <v>223.404012381375</v>
      </c>
    </row>
    <row r="39" ht="19.95" customHeight="1">
      <c r="A39" s="89"/>
      <c r="B39" s="35">
        <v>905</v>
      </c>
      <c r="C39" t="s" s="92">
        <v>110</v>
      </c>
      <c r="D39" t="s" s="92">
        <v>12</v>
      </c>
      <c r="E39" s="36">
        <v>28.6</v>
      </c>
      <c r="F39" s="95">
        <v>19.3</v>
      </c>
      <c r="G39" s="62">
        <v>551</v>
      </c>
      <c r="H39" s="93">
        <v>0.00210582637442434</v>
      </c>
      <c r="I39" s="36">
        <v>41.155584</v>
      </c>
      <c r="J39" s="36">
        <v>28.7145992</v>
      </c>
      <c r="K39" s="62">
        <f>VLOOKUP($D39,'Districts_EV'!$A$2:$H$41,3,0)*$H39</f>
        <v>0.111237190362738</v>
      </c>
      <c r="L39" s="62">
        <f>VLOOKUP($D39,'Districts_EV'!$A$2:$H$41,4,0)*$H39</f>
        <v>2.20450353347651</v>
      </c>
      <c r="M39" s="62">
        <f>VLOOKUP($D39,'Districts_EV'!$A$2:$H$41,5,0)*$H39</f>
        <v>18.0475684482254</v>
      </c>
      <c r="N39" s="62">
        <f>VLOOKUP($D39,'Districts_EV'!$A$2:$H$41,6,0)*$H39</f>
        <v>66.8893729388793</v>
      </c>
      <c r="O39" s="62">
        <f>VLOOKUP($D39,'Districts_EV'!$A$2:$H$41,7,0)*$H39</f>
        <v>132.772724878580</v>
      </c>
      <c r="P39" s="63">
        <f>VLOOKUP($D39,'Districts_EV'!$A$2:$H$41,8,0)*$H39</f>
        <v>182.634437421570</v>
      </c>
    </row>
    <row r="40" ht="19.95" customHeight="1">
      <c r="A40" s="89"/>
      <c r="B40" s="38">
        <v>916</v>
      </c>
      <c r="C40" t="s" s="90">
        <v>111</v>
      </c>
      <c r="D40" t="s" s="90">
        <v>12</v>
      </c>
      <c r="E40" s="39">
        <v>26.4</v>
      </c>
      <c r="F40" s="94">
        <v>17.6</v>
      </c>
      <c r="G40" s="59">
        <v>464</v>
      </c>
      <c r="H40" s="91">
        <v>0.00177332747319944</v>
      </c>
      <c r="I40" s="39">
        <v>41.2041032</v>
      </c>
      <c r="J40" s="39">
        <v>28.6362006</v>
      </c>
      <c r="K40" s="59">
        <f>VLOOKUP($D40,'Districts_EV'!$A$2:$H$41,3,0)*$H40</f>
        <v>0.0936734234633584</v>
      </c>
      <c r="L40" s="59">
        <f>VLOOKUP($D40,'Districts_EV'!$A$2:$H$41,4,0)*$H40</f>
        <v>1.85642402819074</v>
      </c>
      <c r="M40" s="59">
        <f>VLOOKUP($D40,'Districts_EV'!$A$2:$H$41,5,0)*$H40</f>
        <v>15.1979523774529</v>
      </c>
      <c r="N40" s="59">
        <f>VLOOKUP($D40,'Districts_EV'!$A$2:$H$41,6,0)*$H40</f>
        <v>56.3278930011614</v>
      </c>
      <c r="O40" s="59">
        <f>VLOOKUP($D40,'Districts_EV'!$A$2:$H$41,7,0)*$H40</f>
        <v>111.808610424067</v>
      </c>
      <c r="P40" s="60">
        <f>VLOOKUP($D40,'Districts_EV'!$A$2:$H$41,8,0)*$H40</f>
        <v>153.797420986585</v>
      </c>
    </row>
    <row r="41" ht="19.95" customHeight="1">
      <c r="A41" s="89"/>
      <c r="B41" s="35">
        <v>930</v>
      </c>
      <c r="C41" t="s" s="92">
        <v>112</v>
      </c>
      <c r="D41" t="s" s="92">
        <v>12</v>
      </c>
      <c r="E41" s="36">
        <v>29.8</v>
      </c>
      <c r="F41" s="95">
        <v>13.8</v>
      </c>
      <c r="G41" s="62">
        <v>413</v>
      </c>
      <c r="H41" s="93">
        <v>0.00157841432420554</v>
      </c>
      <c r="I41" s="36">
        <v>41.3098086</v>
      </c>
      <c r="J41" s="36">
        <v>28.6137897</v>
      </c>
      <c r="K41" s="62">
        <f>VLOOKUP($D41,'Districts_EV'!$A$2:$H$41,3,0)*$H41</f>
        <v>0.0833774221775153</v>
      </c>
      <c r="L41" s="62">
        <f>VLOOKUP($D41,'Districts_EV'!$A$2:$H$41,4,0)*$H41</f>
        <v>1.65237742164392</v>
      </c>
      <c r="M41" s="62">
        <f>VLOOKUP($D41,'Districts_EV'!$A$2:$H$41,5,0)*$H41</f>
        <v>13.5274877842415</v>
      </c>
      <c r="N41" s="62">
        <f>VLOOKUP($D41,'Districts_EV'!$A$2:$H$41,6,0)*$H41</f>
        <v>50.1366806238787</v>
      </c>
      <c r="O41" s="62">
        <f>VLOOKUP($D41,'Districts_EV'!$A$2:$H$41,7,0)*$H41</f>
        <v>99.5193019507324</v>
      </c>
      <c r="P41" s="63">
        <f>VLOOKUP($D41,'Districts_EV'!$A$2:$H$41,8,0)*$H41</f>
        <v>136.892963076422</v>
      </c>
    </row>
    <row r="42" ht="20.8" customHeight="1">
      <c r="A42" s="96"/>
      <c r="B42" s="97">
        <v>931</v>
      </c>
      <c r="C42" t="s" s="98">
        <v>113</v>
      </c>
      <c r="D42" t="s" s="98">
        <v>12</v>
      </c>
      <c r="E42" s="99">
        <v>41.1</v>
      </c>
      <c r="F42" s="100">
        <v>13.7</v>
      </c>
      <c r="G42" s="101">
        <v>561</v>
      </c>
      <c r="H42" s="102">
        <v>0.00214404463893295</v>
      </c>
      <c r="I42" s="99">
        <v>41.234817</v>
      </c>
      <c r="J42" s="99">
        <v>28.595838</v>
      </c>
      <c r="K42" s="101">
        <f>VLOOKUP($D42,'Districts_EV'!$A$2:$H$41,3,0)*$H42</f>
        <v>0.113256014144276</v>
      </c>
      <c r="L42" s="101">
        <f>VLOOKUP($D42,'Districts_EV'!$A$2:$H$41,4,0)*$H42</f>
        <v>2.2445126720151</v>
      </c>
      <c r="M42" s="101">
        <f>VLOOKUP($D42,'Districts_EV'!$A$2:$H$41,5,0)*$H42</f>
        <v>18.3751105253257</v>
      </c>
      <c r="N42" s="101">
        <f>VLOOKUP($D42,'Districts_EV'!$A$2:$H$41,6,0)*$H42</f>
        <v>68.1033361501113</v>
      </c>
      <c r="O42" s="101">
        <f>VLOOKUP($D42,'Districts_EV'!$A$2:$H$41,7,0)*$H42</f>
        <v>135.182393206685</v>
      </c>
      <c r="P42" s="103">
        <f>VLOOKUP($D42,'Districts_EV'!$A$2:$H$41,8,0)*$H42</f>
        <v>185.949037011798</v>
      </c>
    </row>
    <row r="43" ht="21.05" customHeight="1">
      <c r="A43" t="s" s="104">
        <v>13</v>
      </c>
      <c r="B43" s="105"/>
      <c r="C43" s="105"/>
      <c r="D43" s="105"/>
      <c r="E43" s="106"/>
      <c r="F43" s="106"/>
      <c r="G43" s="107">
        <f>SUM(G44:G60)</f>
        <v>423372</v>
      </c>
      <c r="H43" s="105"/>
      <c r="I43" s="105"/>
      <c r="J43" s="105"/>
      <c r="K43" s="108">
        <f>SUM(K44:K60)</f>
        <v>422.392982532511</v>
      </c>
      <c r="L43" s="108">
        <f>SUM(L44:L60)</f>
        <v>5612.654911695370</v>
      </c>
      <c r="M43" s="108">
        <f>SUM(M44:M60)</f>
        <v>31901.7782989717</v>
      </c>
      <c r="N43" s="108">
        <f>SUM(N44:N60)</f>
        <v>87355.1473410367</v>
      </c>
      <c r="O43" s="108">
        <f>SUM(O44:O60)</f>
        <v>142405.489254327</v>
      </c>
      <c r="P43" s="109">
        <f>SUM(P44:P60)</f>
        <v>181171.364545693</v>
      </c>
    </row>
    <row r="44" ht="20.2" customHeight="1">
      <c r="A44" s="82"/>
      <c r="B44" s="110">
        <v>210</v>
      </c>
      <c r="C44" t="s" s="111">
        <v>114</v>
      </c>
      <c r="D44" t="s" s="111">
        <v>13</v>
      </c>
      <c r="E44" s="112">
        <v>0.42</v>
      </c>
      <c r="F44" s="113">
        <v>31612</v>
      </c>
      <c r="G44" s="113">
        <v>13225</v>
      </c>
      <c r="H44" s="114">
        <v>0.0312373043092127</v>
      </c>
      <c r="I44" s="112">
        <v>41.0045725</v>
      </c>
      <c r="J44" s="112">
        <v>29.091795</v>
      </c>
      <c r="K44" s="113">
        <f>VLOOKUP($D44,'Districts_EV'!$A$2:$H$41,3,0)*$H44</f>
        <v>13.194418133444</v>
      </c>
      <c r="L44" s="113">
        <f>VLOOKUP($D44,'Districts_EV'!$A$2:$H$41,4,0)*$H44</f>
        <v>175.324209459226</v>
      </c>
      <c r="M44" s="113">
        <f>VLOOKUP($D44,'Districts_EV'!$A$2:$H$41,5,0)*$H44</f>
        <v>996.525556730017</v>
      </c>
      <c r="N44" s="113">
        <f>VLOOKUP($D44,'Districts_EV'!$A$2:$H$41,6,0)*$H44</f>
        <v>2728.739320468080</v>
      </c>
      <c r="O44" s="113">
        <f>VLOOKUP($D44,'Districts_EV'!$A$2:$H$41,7,0)*$H44</f>
        <v>4448.363603139730</v>
      </c>
      <c r="P44" s="115">
        <f>VLOOKUP($D44,'Districts_EV'!$A$2:$H$41,8,0)*$H44</f>
        <v>5659.305046429120</v>
      </c>
    </row>
    <row r="45" ht="19.95" customHeight="1">
      <c r="A45" s="89"/>
      <c r="B45" s="35">
        <v>225</v>
      </c>
      <c r="C45" t="s" s="92">
        <v>115</v>
      </c>
      <c r="D45" t="s" s="92">
        <v>13</v>
      </c>
      <c r="E45" s="36">
        <v>0.42</v>
      </c>
      <c r="F45" s="62">
        <v>29144</v>
      </c>
      <c r="G45" s="62">
        <v>12218</v>
      </c>
      <c r="H45" s="93">
        <v>0.0288587814026435</v>
      </c>
      <c r="I45" s="36">
        <v>41.0046423</v>
      </c>
      <c r="J45" s="36">
        <v>29.0762052</v>
      </c>
      <c r="K45" s="62">
        <f>VLOOKUP($D45,'Districts_EV'!$A$2:$H$41,3,0)*$H45</f>
        <v>12.1897467489163</v>
      </c>
      <c r="L45" s="62">
        <f>VLOOKUP($D45,'Districts_EV'!$A$2:$H$41,4,0)*$H45</f>
        <v>161.974381185090</v>
      </c>
      <c r="M45" s="62">
        <f>VLOOKUP($D45,'Districts_EV'!$A$2:$H$41,5,0)*$H45</f>
        <v>920.646446285620</v>
      </c>
      <c r="N45" s="62">
        <f>VLOOKUP($D45,'Districts_EV'!$A$2:$H$41,6,0)*$H45</f>
        <v>2520.963101510690</v>
      </c>
      <c r="O45" s="62">
        <f>VLOOKUP($D45,'Districts_EV'!$A$2:$H$41,7,0)*$H45</f>
        <v>4109.648884927120</v>
      </c>
      <c r="P45" s="63">
        <f>VLOOKUP($D45,'Districts_EV'!$A$2:$H$41,8,0)*$H45</f>
        <v>5228.384805842790</v>
      </c>
    </row>
    <row r="46" ht="19.95" customHeight="1">
      <c r="A46" s="89"/>
      <c r="B46" s="38">
        <v>229</v>
      </c>
      <c r="C46" t="s" s="90">
        <v>116</v>
      </c>
      <c r="D46" t="s" s="90">
        <v>13</v>
      </c>
      <c r="E46" s="39">
        <v>0.96</v>
      </c>
      <c r="F46" s="59">
        <v>28712</v>
      </c>
      <c r="G46" s="59">
        <v>27615</v>
      </c>
      <c r="H46" s="91">
        <v>0.06522632578441651</v>
      </c>
      <c r="I46" s="39">
        <v>40.9956672</v>
      </c>
      <c r="J46" s="39">
        <v>29.0784307</v>
      </c>
      <c r="K46" s="59">
        <f>VLOOKUP($D46,'Districts_EV'!$A$2:$H$41,3,0)*$H46</f>
        <v>27.5511422877169</v>
      </c>
      <c r="L46" s="59">
        <f>VLOOKUP($D46,'Districts_EV'!$A$2:$H$41,4,0)*$H46</f>
        <v>366.092857785748</v>
      </c>
      <c r="M46" s="59">
        <f>VLOOKUP($D46,'Districts_EV'!$A$2:$H$41,5,0)*$H46</f>
        <v>2080.835784430960</v>
      </c>
      <c r="N46" s="59">
        <f>VLOOKUP($D46,'Districts_EV'!$A$2:$H$41,6,0)*$H46</f>
        <v>5697.855299412160</v>
      </c>
      <c r="O46" s="59">
        <f>VLOOKUP($D46,'Districts_EV'!$A$2:$H$41,7,0)*$H46</f>
        <v>9288.586835591959</v>
      </c>
      <c r="P46" s="60">
        <f>VLOOKUP($D46,'Districts_EV'!$A$2:$H$41,8,0)*$H46</f>
        <v>11817.1424466647</v>
      </c>
    </row>
    <row r="47" ht="19.95" customHeight="1">
      <c r="A47" s="89"/>
      <c r="B47" s="35">
        <v>242</v>
      </c>
      <c r="C47" t="s" s="92">
        <v>117</v>
      </c>
      <c r="D47" t="s" s="92">
        <v>13</v>
      </c>
      <c r="E47" s="36">
        <v>0.99</v>
      </c>
      <c r="F47" s="62">
        <v>27272</v>
      </c>
      <c r="G47" s="62">
        <v>26866</v>
      </c>
      <c r="H47" s="93">
        <v>0.06345719603563769</v>
      </c>
      <c r="I47" s="36">
        <v>41.0049779</v>
      </c>
      <c r="J47" s="36">
        <v>29.0828597</v>
      </c>
      <c r="K47" s="62">
        <f>VLOOKUP($D47,'Districts_EV'!$A$2:$H$41,3,0)*$H47</f>
        <v>26.8038742966432</v>
      </c>
      <c r="L47" s="62">
        <f>VLOOKUP($D47,'Districts_EV'!$A$2:$H$41,4,0)*$H47</f>
        <v>356.163343011838</v>
      </c>
      <c r="M47" s="62">
        <f>VLOOKUP($D47,'Districts_EV'!$A$2:$H$41,5,0)*$H47</f>
        <v>2024.3973994033</v>
      </c>
      <c r="N47" s="62">
        <f>VLOOKUP($D47,'Districts_EV'!$A$2:$H$41,6,0)*$H47</f>
        <v>5543.312709542180</v>
      </c>
      <c r="O47" s="62">
        <f>VLOOKUP($D47,'Districts_EV'!$A$2:$H$41,7,0)*$H47</f>
        <v>9036.653048162731</v>
      </c>
      <c r="P47" s="63">
        <f>VLOOKUP($D47,'Districts_EV'!$A$2:$H$41,8,0)*$H47</f>
        <v>11496.62679602</v>
      </c>
    </row>
    <row r="48" ht="19.95" customHeight="1">
      <c r="A48" s="89"/>
      <c r="B48" s="38">
        <v>267</v>
      </c>
      <c r="C48" t="s" s="90">
        <v>118</v>
      </c>
      <c r="D48" t="s" s="90">
        <v>13</v>
      </c>
      <c r="E48" s="39">
        <v>0.6</v>
      </c>
      <c r="F48" s="59">
        <v>24979</v>
      </c>
      <c r="G48" s="59">
        <v>15033</v>
      </c>
      <c r="H48" s="91">
        <v>0.0355077803917123</v>
      </c>
      <c r="I48" s="39">
        <v>41.001533</v>
      </c>
      <c r="J48" s="39">
        <v>29.0952356</v>
      </c>
      <c r="K48" s="59">
        <f>VLOOKUP($D48,'Districts_EV'!$A$2:$H$41,3,0)*$H48</f>
        <v>14.9982372627648</v>
      </c>
      <c r="L48" s="59">
        <f>VLOOKUP($D48,'Districts_EV'!$A$2:$H$41,4,0)*$H48</f>
        <v>199.292918018945</v>
      </c>
      <c r="M48" s="59">
        <f>VLOOKUP($D48,'Districts_EV'!$A$2:$H$41,5,0)*$H48</f>
        <v>1132.761337944980</v>
      </c>
      <c r="N48" s="59">
        <f>VLOOKUP($D48,'Districts_EV'!$A$2:$H$41,6,0)*$H48</f>
        <v>3101.7873878712</v>
      </c>
      <c r="O48" s="59">
        <f>VLOOKUP($D48,'Districts_EV'!$A$2:$H$41,7,0)*$H48</f>
        <v>5056.502839016990</v>
      </c>
      <c r="P48" s="60">
        <f>VLOOKUP($D48,'Districts_EV'!$A$2:$H$41,8,0)*$H48</f>
        <v>6432.993025555320</v>
      </c>
    </row>
    <row r="49" ht="19.95" customHeight="1">
      <c r="A49" s="89"/>
      <c r="B49" s="35">
        <v>278</v>
      </c>
      <c r="C49" t="s" s="92">
        <v>119</v>
      </c>
      <c r="D49" t="s" s="92">
        <v>13</v>
      </c>
      <c r="E49" s="36">
        <v>0.8</v>
      </c>
      <c r="F49" s="62">
        <v>23601</v>
      </c>
      <c r="G49" s="62">
        <v>18832</v>
      </c>
      <c r="H49" s="93">
        <v>0.0444809765407254</v>
      </c>
      <c r="I49" s="36">
        <v>40.9858884</v>
      </c>
      <c r="J49" s="36">
        <v>29.1532413</v>
      </c>
      <c r="K49" s="62">
        <f>VLOOKUP($D49,'Districts_EV'!$A$2:$H$41,3,0)*$H49</f>
        <v>18.7884523469957</v>
      </c>
      <c r="L49" s="62">
        <f>VLOOKUP($D49,'Districts_EV'!$A$2:$H$41,4,0)*$H49</f>
        <v>249.656371458309</v>
      </c>
      <c r="M49" s="62">
        <f>VLOOKUP($D49,'Districts_EV'!$A$2:$H$41,5,0)*$H49</f>
        <v>1419.022252123980</v>
      </c>
      <c r="N49" s="62">
        <f>VLOOKUP($D49,'Districts_EV'!$A$2:$H$41,6,0)*$H49</f>
        <v>3885.642259588260</v>
      </c>
      <c r="O49" s="62">
        <f>VLOOKUP($D49,'Districts_EV'!$A$2:$H$41,7,0)*$H49</f>
        <v>6334.335226792240</v>
      </c>
      <c r="P49" s="63">
        <f>VLOOKUP($D49,'Districts_EV'!$A$2:$H$41,8,0)*$H49</f>
        <v>8058.679216208180</v>
      </c>
    </row>
    <row r="50" ht="19.95" customHeight="1">
      <c r="A50" s="89"/>
      <c r="B50" s="38">
        <v>285</v>
      </c>
      <c r="C50" t="s" s="90">
        <v>120</v>
      </c>
      <c r="D50" t="s" s="90">
        <v>13</v>
      </c>
      <c r="E50" s="39">
        <v>1.2</v>
      </c>
      <c r="F50" s="59">
        <v>22867</v>
      </c>
      <c r="G50" s="59">
        <v>28456</v>
      </c>
      <c r="H50" s="91">
        <v>0.0672127585196943</v>
      </c>
      <c r="I50" s="39">
        <v>40.9772942</v>
      </c>
      <c r="J50" s="39">
        <v>29.1385217</v>
      </c>
      <c r="K50" s="59">
        <f>VLOOKUP($D50,'Districts_EV'!$A$2:$H$41,3,0)*$H50</f>
        <v>28.3901975353711</v>
      </c>
      <c r="L50" s="59">
        <f>VLOOKUP($D50,'Districts_EV'!$A$2:$H$41,4,0)*$H50</f>
        <v>377.242019234157</v>
      </c>
      <c r="M50" s="59">
        <f>VLOOKUP($D50,'Districts_EV'!$A$2:$H$41,5,0)*$H50</f>
        <v>2144.206521157610</v>
      </c>
      <c r="N50" s="59">
        <f>VLOOKUP($D50,'Districts_EV'!$A$2:$H$41,6,0)*$H50</f>
        <v>5871.380423685420</v>
      </c>
      <c r="O50" s="59">
        <f>VLOOKUP($D50,'Districts_EV'!$A$2:$H$41,7,0)*$H50</f>
        <v>9571.465761130001</v>
      </c>
      <c r="P50" s="60">
        <f>VLOOKUP($D50,'Districts_EV'!$A$2:$H$41,8,0)*$H50</f>
        <v>12177.0271758932</v>
      </c>
    </row>
    <row r="51" ht="19.95" customHeight="1">
      <c r="A51" s="89"/>
      <c r="B51" s="35">
        <v>291</v>
      </c>
      <c r="C51" t="s" s="92">
        <v>121</v>
      </c>
      <c r="D51" t="s" s="92">
        <v>13</v>
      </c>
      <c r="E51" s="36">
        <v>1.8</v>
      </c>
      <c r="F51" s="62">
        <v>22630</v>
      </c>
      <c r="G51" s="62">
        <v>41757</v>
      </c>
      <c r="H51" s="93">
        <v>0.0986295739916669</v>
      </c>
      <c r="I51" s="36">
        <v>40.9836971</v>
      </c>
      <c r="J51" s="36">
        <v>29.1431977</v>
      </c>
      <c r="K51" s="62">
        <f>VLOOKUP($D51,'Districts_EV'!$A$2:$H$41,3,0)*$H51</f>
        <v>41.6604399242512</v>
      </c>
      <c r="L51" s="62">
        <f>VLOOKUP($D51,'Districts_EV'!$A$2:$H$41,4,0)*$H51</f>
        <v>553.573762902751</v>
      </c>
      <c r="M51" s="62">
        <f>VLOOKUP($D51,'Districts_EV'!$A$2:$H$41,5,0)*$H51</f>
        <v>3146.458803204180</v>
      </c>
      <c r="N51" s="62">
        <f>VLOOKUP($D51,'Districts_EV'!$A$2:$H$41,6,0)*$H51</f>
        <v>8615.800968225740</v>
      </c>
      <c r="O51" s="62">
        <f>VLOOKUP($D51,'Districts_EV'!$A$2:$H$41,7,0)*$H51</f>
        <v>14045.3927392292</v>
      </c>
      <c r="P51" s="63">
        <f>VLOOKUP($D51,'Districts_EV'!$A$2:$H$41,8,0)*$H51</f>
        <v>17868.8545046307</v>
      </c>
    </row>
    <row r="52" ht="19.95" customHeight="1">
      <c r="A52" s="89"/>
      <c r="B52" s="38">
        <v>310</v>
      </c>
      <c r="C52" t="s" s="90">
        <v>122</v>
      </c>
      <c r="D52" t="s" s="90">
        <v>13</v>
      </c>
      <c r="E52" s="39">
        <v>0.5</v>
      </c>
      <c r="F52" s="59">
        <v>21210</v>
      </c>
      <c r="G52" s="59">
        <v>10637</v>
      </c>
      <c r="H52" s="91">
        <v>0.0251244768194401</v>
      </c>
      <c r="I52" s="39">
        <v>40.9929379</v>
      </c>
      <c r="J52" s="39">
        <v>29.1135187</v>
      </c>
      <c r="K52" s="59">
        <f>VLOOKUP($D52,'Districts_EV'!$A$2:$H$41,3,0)*$H52</f>
        <v>10.6124026983322</v>
      </c>
      <c r="L52" s="59">
        <f>VLOOKUP($D52,'Districts_EV'!$A$2:$H$41,4,0)*$H52</f>
        <v>141.015018224407</v>
      </c>
      <c r="M52" s="59">
        <f>VLOOKUP($D52,'Districts_EV'!$A$2:$H$41,5,0)*$H52</f>
        <v>801.515489371432</v>
      </c>
      <c r="N52" s="59">
        <f>VLOOKUP($D52,'Districts_EV'!$A$2:$H$41,6,0)*$H52</f>
        <v>2194.752374428650</v>
      </c>
      <c r="O52" s="59">
        <f>VLOOKUP($D52,'Districts_EV'!$A$2:$H$41,7,0)*$H52</f>
        <v>3577.863413731360</v>
      </c>
      <c r="P52" s="60">
        <f>VLOOKUP($D52,'Districts_EV'!$A$2:$H$41,8,0)*$H52</f>
        <v>4551.8357488746</v>
      </c>
    </row>
    <row r="53" ht="19.95" customHeight="1">
      <c r="A53" s="89"/>
      <c r="B53" s="35">
        <v>311</v>
      </c>
      <c r="C53" t="s" s="92">
        <v>123</v>
      </c>
      <c r="D53" t="s" s="92">
        <v>13</v>
      </c>
      <c r="E53" s="36">
        <v>3.6</v>
      </c>
      <c r="F53" s="62">
        <v>21205</v>
      </c>
      <c r="G53" s="62">
        <v>76344</v>
      </c>
      <c r="H53" s="93">
        <v>0.180323686970324</v>
      </c>
      <c r="I53" s="36">
        <v>40.9701086</v>
      </c>
      <c r="J53" s="36">
        <v>29.1110569</v>
      </c>
      <c r="K53" s="62">
        <f>VLOOKUP($D53,'Districts_EV'!$A$2:$H$41,3,0)*$H53</f>
        <v>76.167459960654</v>
      </c>
      <c r="L53" s="62">
        <f>VLOOKUP($D53,'Districts_EV'!$A$2:$H$41,4,0)*$H53</f>
        <v>1012.094627369010</v>
      </c>
      <c r="M53" s="62">
        <f>VLOOKUP($D53,'Districts_EV'!$A$2:$H$41,5,0)*$H53</f>
        <v>5752.646283780450</v>
      </c>
      <c r="N53" s="62">
        <f>VLOOKUP($D53,'Districts_EV'!$A$2:$H$41,6,0)*$H53</f>
        <v>15752.2022443716</v>
      </c>
      <c r="O53" s="62">
        <f>VLOOKUP($D53,'Districts_EV'!$A$2:$H$41,7,0)*$H53</f>
        <v>25679.0828671531</v>
      </c>
      <c r="P53" s="63">
        <f>VLOOKUP($D53,'Districts_EV'!$A$2:$H$41,8,0)*$H53</f>
        <v>32669.488428324</v>
      </c>
    </row>
    <row r="54" ht="19.95" customHeight="1">
      <c r="A54" s="89"/>
      <c r="B54" s="38">
        <v>350</v>
      </c>
      <c r="C54" t="s" s="90">
        <v>124</v>
      </c>
      <c r="D54" t="s" s="90">
        <v>13</v>
      </c>
      <c r="E54" s="39">
        <v>0.74</v>
      </c>
      <c r="F54" s="59">
        <v>19142</v>
      </c>
      <c r="G54" s="59">
        <v>14109</v>
      </c>
      <c r="H54" s="91">
        <v>0.0333253025707888</v>
      </c>
      <c r="I54" s="39">
        <v>40.9929379</v>
      </c>
      <c r="J54" s="39">
        <v>29.1135187</v>
      </c>
      <c r="K54" s="59">
        <f>VLOOKUP($D54,'Districts_EV'!$A$2:$H$41,3,0)*$H54</f>
        <v>14.0763739466738</v>
      </c>
      <c r="L54" s="59">
        <f>VLOOKUP($D54,'Districts_EV'!$A$2:$H$41,4,0)*$H54</f>
        <v>187.043423157672</v>
      </c>
      <c r="M54" s="59">
        <f>VLOOKUP($D54,'Districts_EV'!$A$2:$H$41,5,0)*$H54</f>
        <v>1063.136414359460</v>
      </c>
      <c r="N54" s="59">
        <f>VLOOKUP($D54,'Districts_EV'!$A$2:$H$41,6,0)*$H54</f>
        <v>2911.136716255880</v>
      </c>
      <c r="O54" s="59">
        <f>VLOOKUP($D54,'Districts_EV'!$A$2:$H$41,7,0)*$H54</f>
        <v>4745.706017141660</v>
      </c>
      <c r="P54" s="60">
        <f>VLOOKUP($D54,'Districts_EV'!$A$2:$H$41,8,0)*$H54</f>
        <v>6037.5905406479</v>
      </c>
    </row>
    <row r="55" ht="19.95" customHeight="1">
      <c r="A55" s="89"/>
      <c r="B55" s="35">
        <v>400</v>
      </c>
      <c r="C55" t="s" s="92">
        <v>125</v>
      </c>
      <c r="D55" t="s" s="92">
        <v>13</v>
      </c>
      <c r="E55" s="36">
        <v>0.71</v>
      </c>
      <c r="F55" s="62">
        <v>16164</v>
      </c>
      <c r="G55" s="62">
        <v>11428</v>
      </c>
      <c r="H55" s="93">
        <v>0.0269928101055337</v>
      </c>
      <c r="I55" s="36">
        <v>40.9887283</v>
      </c>
      <c r="J55" s="36">
        <v>29.0906789</v>
      </c>
      <c r="K55" s="62">
        <f>VLOOKUP($D55,'Districts_EV'!$A$2:$H$41,3,0)*$H55</f>
        <v>11.4015735674101</v>
      </c>
      <c r="L55" s="62">
        <f>VLOOKUP($D55,'Districts_EV'!$A$2:$H$41,4,0)*$H55</f>
        <v>151.501328219284</v>
      </c>
      <c r="M55" s="62">
        <f>VLOOKUP($D55,'Districts_EV'!$A$2:$H$41,5,0)*$H55</f>
        <v>861.118643652979</v>
      </c>
      <c r="N55" s="62">
        <f>VLOOKUP($D55,'Districts_EV'!$A$2:$H$41,6,0)*$H55</f>
        <v>2357.960903917520</v>
      </c>
      <c r="O55" s="62">
        <f>VLOOKUP($D55,'Districts_EV'!$A$2:$H$41,7,0)*$H55</f>
        <v>3843.924329427670</v>
      </c>
      <c r="P55" s="63">
        <f>VLOOKUP($D55,'Districts_EV'!$A$2:$H$41,8,0)*$H55</f>
        <v>4890.324239742310</v>
      </c>
    </row>
    <row r="56" ht="19.95" customHeight="1">
      <c r="A56" s="89"/>
      <c r="B56" s="38">
        <v>402</v>
      </c>
      <c r="C56" t="s" s="90">
        <v>126</v>
      </c>
      <c r="D56" t="s" s="90">
        <v>13</v>
      </c>
      <c r="E56" s="39">
        <v>0.82</v>
      </c>
      <c r="F56" s="59">
        <v>15932</v>
      </c>
      <c r="G56" s="59">
        <v>13016</v>
      </c>
      <c r="H56" s="91">
        <v>0.0307436486116229</v>
      </c>
      <c r="I56" s="39">
        <v>40.9939446</v>
      </c>
      <c r="J56" s="39">
        <v>29.140645</v>
      </c>
      <c r="K56" s="59">
        <f>VLOOKUP($D56,'Districts_EV'!$A$2:$H$41,3,0)*$H56</f>
        <v>12.9859014309949</v>
      </c>
      <c r="L56" s="59">
        <f>VLOOKUP($D56,'Districts_EV'!$A$2:$H$41,4,0)*$H56</f>
        <v>172.553490383462</v>
      </c>
      <c r="M56" s="59">
        <f>VLOOKUP($D56,'Districts_EV'!$A$2:$H$41,5,0)*$H56</f>
        <v>980.777062109483</v>
      </c>
      <c r="N56" s="59">
        <f>VLOOKUP($D56,'Districts_EV'!$A$2:$H$41,6,0)*$H56</f>
        <v>2685.615954269380</v>
      </c>
      <c r="O56" s="59">
        <f>VLOOKUP($D56,'Districts_EV'!$A$2:$H$41,7,0)*$H56</f>
        <v>4378.064322001270</v>
      </c>
      <c r="P56" s="60">
        <f>VLOOKUP($D56,'Districts_EV'!$A$2:$H$41,8,0)*$H56</f>
        <v>5569.868770081020</v>
      </c>
    </row>
    <row r="57" ht="19.95" customHeight="1">
      <c r="A57" s="89"/>
      <c r="B57" s="35">
        <v>457</v>
      </c>
      <c r="C57" t="s" s="92">
        <v>127</v>
      </c>
      <c r="D57" t="s" s="92">
        <v>13</v>
      </c>
      <c r="E57" s="36">
        <v>2.3</v>
      </c>
      <c r="F57" s="62">
        <v>12777</v>
      </c>
      <c r="G57" s="62">
        <v>29032</v>
      </c>
      <c r="H57" s="93">
        <v>0.06857326417429591</v>
      </c>
      <c r="I57" s="36">
        <v>40.9803353</v>
      </c>
      <c r="J57" s="36">
        <v>29.1130781</v>
      </c>
      <c r="K57" s="62">
        <f>VLOOKUP($D57,'Districts_EV'!$A$2:$H$41,3,0)*$H57</f>
        <v>28.9648655765706</v>
      </c>
      <c r="L57" s="62">
        <f>VLOOKUP($D57,'Districts_EV'!$A$2:$H$41,4,0)*$H57</f>
        <v>384.878067978846</v>
      </c>
      <c r="M57" s="62">
        <f>VLOOKUP($D57,'Districts_EV'!$A$2:$H$41,5,0)*$H57</f>
        <v>2187.609070925210</v>
      </c>
      <c r="N57" s="62">
        <f>VLOOKUP($D57,'Districts_EV'!$A$2:$H$41,6,0)*$H57</f>
        <v>5990.227595601450</v>
      </c>
      <c r="O57" s="62">
        <f>VLOOKUP($D57,'Districts_EV'!$A$2:$H$41,7,0)*$H57</f>
        <v>9765.209234506819</v>
      </c>
      <c r="P57" s="63">
        <f>VLOOKUP($D57,'Districts_EV'!$A$2:$H$41,8,0)*$H57</f>
        <v>12423.5118418095</v>
      </c>
    </row>
    <row r="58" ht="19.95" customHeight="1">
      <c r="A58" s="89"/>
      <c r="B58" s="38">
        <v>485</v>
      </c>
      <c r="C58" t="s" s="90">
        <v>128</v>
      </c>
      <c r="D58" t="s" s="90">
        <v>13</v>
      </c>
      <c r="E58" s="39">
        <v>2.5</v>
      </c>
      <c r="F58" s="59">
        <v>11843</v>
      </c>
      <c r="G58" s="59">
        <v>30063</v>
      </c>
      <c r="H58" s="91">
        <v>0.0710084748164735</v>
      </c>
      <c r="I58" s="39">
        <v>40.9908392</v>
      </c>
      <c r="J58" s="39">
        <v>29.1265531</v>
      </c>
      <c r="K58" s="59">
        <f>VLOOKUP($D58,'Districts_EV'!$A$2:$H$41,3,0)*$H58</f>
        <v>29.9934814628149</v>
      </c>
      <c r="L58" s="59">
        <f>VLOOKUP($D58,'Districts_EV'!$A$2:$H$41,4,0)*$H58</f>
        <v>398.546064950677</v>
      </c>
      <c r="M58" s="59">
        <f>VLOOKUP($D58,'Districts_EV'!$A$2:$H$41,5,0)*$H58</f>
        <v>2265.296620943250</v>
      </c>
      <c r="N58" s="59">
        <f>VLOOKUP($D58,'Districts_EV'!$A$2:$H$41,6,0)*$H58</f>
        <v>6202.955780055340</v>
      </c>
      <c r="O58" s="59">
        <f>VLOOKUP($D58,'Districts_EV'!$A$2:$H$41,7,0)*$H58</f>
        <v>10111.9965974435</v>
      </c>
      <c r="P58" s="60">
        <f>VLOOKUP($D58,'Districts_EV'!$A$2:$H$41,8,0)*$H58</f>
        <v>12864.702276809</v>
      </c>
    </row>
    <row r="59" ht="19.95" customHeight="1">
      <c r="A59" s="89"/>
      <c r="B59" s="35">
        <v>505</v>
      </c>
      <c r="C59" t="s" s="92">
        <v>129</v>
      </c>
      <c r="D59" t="s" s="92">
        <v>13</v>
      </c>
      <c r="E59" s="36">
        <v>2.9</v>
      </c>
      <c r="F59" s="62">
        <v>11065</v>
      </c>
      <c r="G59" s="62">
        <v>32487</v>
      </c>
      <c r="H59" s="93">
        <v>0.07673393611292199</v>
      </c>
      <c r="I59" s="36">
        <v>40.9902522</v>
      </c>
      <c r="J59" s="36">
        <v>29.1035997</v>
      </c>
      <c r="K59" s="62">
        <f>VLOOKUP($D59,'Districts_EV'!$A$2:$H$41,3,0)*$H59</f>
        <v>32.4118761361963</v>
      </c>
      <c r="L59" s="62">
        <f>VLOOKUP($D59,'Districts_EV'!$A$2:$H$41,4,0)*$H59</f>
        <v>430.681103417910</v>
      </c>
      <c r="M59" s="62">
        <f>VLOOKUP($D59,'Districts_EV'!$A$2:$H$41,5,0)*$H59</f>
        <v>2447.9490178819</v>
      </c>
      <c r="N59" s="62">
        <f>VLOOKUP($D59,'Districts_EV'!$A$2:$H$41,6,0)*$H59</f>
        <v>6703.104295202</v>
      </c>
      <c r="O59" s="62">
        <f>VLOOKUP($D59,'Districts_EV'!$A$2:$H$41,7,0)*$H59</f>
        <v>10927.3337145709</v>
      </c>
      <c r="P59" s="63">
        <f>VLOOKUP($D59,'Districts_EV'!$A$2:$H$41,8,0)*$H59</f>
        <v>13901.9919125401</v>
      </c>
    </row>
    <row r="60" ht="20.8" customHeight="1">
      <c r="A60" s="96"/>
      <c r="B60" s="97">
        <v>599</v>
      </c>
      <c r="C60" t="s" s="98">
        <v>130</v>
      </c>
      <c r="D60" t="s" s="98">
        <v>13</v>
      </c>
      <c r="E60" s="99">
        <v>3.8</v>
      </c>
      <c r="F60" s="101">
        <v>5825</v>
      </c>
      <c r="G60" s="101">
        <v>22254</v>
      </c>
      <c r="H60" s="102">
        <v>0.0525637028428899</v>
      </c>
      <c r="I60" s="99">
        <v>40.9860474</v>
      </c>
      <c r="J60" s="99">
        <v>29.1803805</v>
      </c>
      <c r="K60" s="101">
        <f>VLOOKUP($D60,'Districts_EV'!$A$2:$H$41,3,0)*$H60</f>
        <v>22.2025392167609</v>
      </c>
      <c r="L60" s="101">
        <f>VLOOKUP($D60,'Districts_EV'!$A$2:$H$41,4,0)*$H60</f>
        <v>295.021924938042</v>
      </c>
      <c r="M60" s="101">
        <f>VLOOKUP($D60,'Districts_EV'!$A$2:$H$41,5,0)*$H60</f>
        <v>1676.8755946669</v>
      </c>
      <c r="N60" s="101">
        <f>VLOOKUP($D60,'Districts_EV'!$A$2:$H$41,6,0)*$H60</f>
        <v>4591.710006631120</v>
      </c>
      <c r="O60" s="101">
        <f>VLOOKUP($D60,'Districts_EV'!$A$2:$H$41,7,0)*$H60</f>
        <v>7485.3598203608</v>
      </c>
      <c r="P60" s="103">
        <f>VLOOKUP($D60,'Districts_EV'!$A$2:$H$41,8,0)*$H60</f>
        <v>9523.037769620691</v>
      </c>
    </row>
    <row r="61" ht="21.05" customHeight="1">
      <c r="A61" t="s" s="104">
        <v>14</v>
      </c>
      <c r="B61" s="105"/>
      <c r="C61" s="105"/>
      <c r="D61" s="105"/>
      <c r="E61" s="106"/>
      <c r="F61" s="106"/>
      <c r="G61" s="107">
        <f>SUM(G62:G71)</f>
        <v>435682</v>
      </c>
      <c r="H61" s="105"/>
      <c r="I61" s="105"/>
      <c r="J61" s="105"/>
      <c r="K61" s="108">
        <f>SUM(K62:K71)</f>
        <v>139.758389971712</v>
      </c>
      <c r="L61" s="108">
        <f>SUM(L62:L71)</f>
        <v>2437.812581140270</v>
      </c>
      <c r="M61" s="108">
        <f>SUM(M62:M71)</f>
        <v>17774.1093266398</v>
      </c>
      <c r="N61" s="108">
        <f>SUM(N62:N71)</f>
        <v>59701.9938308949</v>
      </c>
      <c r="O61" s="108">
        <f>SUM(O62:O71)</f>
        <v>110790.447682854</v>
      </c>
      <c r="P61" s="109">
        <f>SUM(P62:P71)</f>
        <v>148011.55159929</v>
      </c>
    </row>
    <row r="62" ht="20.2" customHeight="1">
      <c r="A62" s="82"/>
      <c r="B62" s="110">
        <v>89</v>
      </c>
      <c r="C62" t="s" s="111">
        <v>80</v>
      </c>
      <c r="D62" t="s" s="111">
        <v>14</v>
      </c>
      <c r="E62" s="112">
        <v>0.93</v>
      </c>
      <c r="F62" s="113">
        <v>50617</v>
      </c>
      <c r="G62" s="113">
        <v>47027</v>
      </c>
      <c r="H62" s="114">
        <v>0.107938817761578</v>
      </c>
      <c r="I62" s="112">
        <v>41.0017915</v>
      </c>
      <c r="J62" s="112">
        <v>28.7060425</v>
      </c>
      <c r="K62" s="113">
        <f>VLOOKUP($D62,'Districts_EV'!$A$2:$H$41,3,0)*$H62</f>
        <v>15.0853553858082</v>
      </c>
      <c r="L62" s="113">
        <f>VLOOKUP($D62,'Districts_EV'!$A$2:$H$41,4,0)*$H62</f>
        <v>263.134607932582</v>
      </c>
      <c r="M62" s="113">
        <f>VLOOKUP($D62,'Districts_EV'!$A$2:$H$41,5,0)*$H62</f>
        <v>1918.516347482540</v>
      </c>
      <c r="N62" s="113">
        <f>VLOOKUP($D62,'Districts_EV'!$A$2:$H$41,6,0)*$H62</f>
        <v>6444.162632115820</v>
      </c>
      <c r="O62" s="113">
        <f>VLOOKUP($D62,'Districts_EV'!$A$2:$H$41,7,0)*$H62</f>
        <v>11958.5899421632</v>
      </c>
      <c r="P62" s="115">
        <f>VLOOKUP($D62,'Districts_EV'!$A$2:$H$41,8,0)*$H62</f>
        <v>15976.1918946842</v>
      </c>
    </row>
    <row r="63" ht="19.95" customHeight="1">
      <c r="A63" s="89"/>
      <c r="B63" s="35">
        <v>171</v>
      </c>
      <c r="C63" t="s" s="92">
        <v>131</v>
      </c>
      <c r="D63" t="s" s="92">
        <v>14</v>
      </c>
      <c r="E63" s="36">
        <v>0.86</v>
      </c>
      <c r="F63" s="62">
        <v>37079</v>
      </c>
      <c r="G63" s="62">
        <v>31820</v>
      </c>
      <c r="H63" s="93">
        <v>0.0730349199645613</v>
      </c>
      <c r="I63" s="36">
        <v>40.9818362</v>
      </c>
      <c r="J63" s="36">
        <v>28.7223189</v>
      </c>
      <c r="K63" s="62">
        <f>VLOOKUP($D63,'Districts_EV'!$A$2:$H$41,3,0)*$H63</f>
        <v>10.2072428259599</v>
      </c>
      <c r="L63" s="62">
        <f>VLOOKUP($D63,'Districts_EV'!$A$2:$H$41,4,0)*$H63</f>
        <v>178.045446752180</v>
      </c>
      <c r="M63" s="62">
        <f>VLOOKUP($D63,'Districts_EV'!$A$2:$H$41,5,0)*$H63</f>
        <v>1298.1306521125</v>
      </c>
      <c r="N63" s="62">
        <f>VLOOKUP($D63,'Districts_EV'!$A$2:$H$41,6,0)*$H63</f>
        <v>4360.330341164140</v>
      </c>
      <c r="O63" s="62">
        <f>VLOOKUP($D63,'Districts_EV'!$A$2:$H$41,7,0)*$H63</f>
        <v>8091.571479355160</v>
      </c>
      <c r="P63" s="63">
        <f>VLOOKUP($D63,'Districts_EV'!$A$2:$H$41,8,0)*$H63</f>
        <v>10810.0118248847</v>
      </c>
    </row>
    <row r="64" ht="19.95" customHeight="1">
      <c r="A64" s="89"/>
      <c r="B64" s="38">
        <v>179</v>
      </c>
      <c r="C64" t="s" s="90">
        <v>132</v>
      </c>
      <c r="D64" t="s" s="90">
        <v>14</v>
      </c>
      <c r="E64" s="39">
        <v>1.1</v>
      </c>
      <c r="F64" s="59">
        <v>35971</v>
      </c>
      <c r="G64" s="59">
        <v>41317</v>
      </c>
      <c r="H64" s="91">
        <v>0.09483292860389</v>
      </c>
      <c r="I64" s="39">
        <v>40.98106</v>
      </c>
      <c r="J64" s="39">
        <v>28.7357032</v>
      </c>
      <c r="K64" s="59">
        <f>VLOOKUP($D64,'Districts_EV'!$A$2:$H$41,3,0)*$H64</f>
        <v>13.253697417982</v>
      </c>
      <c r="L64" s="59">
        <f>VLOOKUP($D64,'Districts_EV'!$A$2:$H$41,4,0)*$H64</f>
        <v>231.184906456940</v>
      </c>
      <c r="M64" s="59">
        <f>VLOOKUP($D64,'Districts_EV'!$A$2:$H$41,5,0)*$H64</f>
        <v>1685.570840770970</v>
      </c>
      <c r="N64" s="59">
        <f>VLOOKUP($D64,'Districts_EV'!$A$2:$H$41,6,0)*$H64</f>
        <v>5661.714918475140</v>
      </c>
      <c r="O64" s="59">
        <f>VLOOKUP($D64,'Districts_EV'!$A$2:$H$41,7,0)*$H64</f>
        <v>10506.5826151011</v>
      </c>
      <c r="P64" s="60">
        <f>VLOOKUP($D64,'Districts_EV'!$A$2:$H$41,8,0)*$H64</f>
        <v>14036.3689053664</v>
      </c>
    </row>
    <row r="65" ht="19.95" customHeight="1">
      <c r="A65" s="89"/>
      <c r="B65" s="35">
        <v>241</v>
      </c>
      <c r="C65" t="s" s="92">
        <v>133</v>
      </c>
      <c r="D65" t="s" s="92">
        <v>14</v>
      </c>
      <c r="E65" s="36">
        <v>1.7</v>
      </c>
      <c r="F65" s="62">
        <v>27287</v>
      </c>
      <c r="G65" s="62">
        <v>45942</v>
      </c>
      <c r="H65" s="93">
        <v>0.105448469296413</v>
      </c>
      <c r="I65" s="36">
        <v>40.9764683</v>
      </c>
      <c r="J65" s="36">
        <v>28.7330024</v>
      </c>
      <c r="K65" s="62">
        <f>VLOOKUP($D65,'Districts_EV'!$A$2:$H$41,3,0)*$H65</f>
        <v>14.7373082938482</v>
      </c>
      <c r="L65" s="62">
        <f>VLOOKUP($D65,'Districts_EV'!$A$2:$H$41,4,0)*$H65</f>
        <v>257.063605112779</v>
      </c>
      <c r="M65" s="62">
        <f>VLOOKUP($D65,'Districts_EV'!$A$2:$H$41,5,0)*$H65</f>
        <v>1874.252621601260</v>
      </c>
      <c r="N65" s="62">
        <f>VLOOKUP($D65,'Districts_EV'!$A$2:$H$41,6,0)*$H65</f>
        <v>6295.483863411760</v>
      </c>
      <c r="O65" s="62">
        <f>VLOOKUP($D65,'Districts_EV'!$A$2:$H$41,7,0)*$H65</f>
        <v>11682.6831208213</v>
      </c>
      <c r="P65" s="63">
        <f>VLOOKUP($D65,'Districts_EV'!$A$2:$H$41,8,0)*$H65</f>
        <v>15607.5915543322</v>
      </c>
    </row>
    <row r="66" ht="19.95" customHeight="1">
      <c r="A66" s="89"/>
      <c r="B66" s="38">
        <v>315</v>
      </c>
      <c r="C66" t="s" s="90">
        <v>134</v>
      </c>
      <c r="D66" t="s" s="90">
        <v>14</v>
      </c>
      <c r="E66" s="39">
        <v>1.8</v>
      </c>
      <c r="F66" s="59">
        <v>21054</v>
      </c>
      <c r="G66" s="59">
        <v>38318</v>
      </c>
      <c r="H66" s="91">
        <v>0.0879494677310515</v>
      </c>
      <c r="I66" s="39">
        <v>40.9737318</v>
      </c>
      <c r="J66" s="39">
        <v>28.7141652</v>
      </c>
      <c r="K66" s="59">
        <f>VLOOKUP($D66,'Districts_EV'!$A$2:$H$41,3,0)*$H66</f>
        <v>12.2916760089608</v>
      </c>
      <c r="L66" s="59">
        <f>VLOOKUP($D66,'Districts_EV'!$A$2:$H$41,4,0)*$H66</f>
        <v>214.404318939348</v>
      </c>
      <c r="M66" s="59">
        <f>VLOOKUP($D66,'Districts_EV'!$A$2:$H$41,5,0)*$H66</f>
        <v>1563.223454671490</v>
      </c>
      <c r="N66" s="59">
        <f>VLOOKUP($D66,'Districts_EV'!$A$2:$H$41,6,0)*$H66</f>
        <v>5250.758579909730</v>
      </c>
      <c r="O66" s="59">
        <f>VLOOKUP($D66,'Districts_EV'!$A$2:$H$41,7,0)*$H66</f>
        <v>9743.960903391921</v>
      </c>
      <c r="P66" s="60">
        <f>VLOOKUP($D66,'Districts_EV'!$A$2:$H$41,8,0)*$H66</f>
        <v>13017.5371812046</v>
      </c>
    </row>
    <row r="67" ht="19.95" customHeight="1">
      <c r="A67" s="89"/>
      <c r="B67" s="35">
        <v>397</v>
      </c>
      <c r="C67" t="s" s="92">
        <v>135</v>
      </c>
      <c r="D67" t="s" s="92">
        <v>14</v>
      </c>
      <c r="E67" s="36">
        <v>3.8</v>
      </c>
      <c r="F67" s="62">
        <v>16300</v>
      </c>
      <c r="G67" s="62">
        <v>62149</v>
      </c>
      <c r="H67" s="93">
        <v>0.142647619135057</v>
      </c>
      <c r="I67" s="36">
        <v>40.9873293</v>
      </c>
      <c r="J67" s="36">
        <v>28.7097252</v>
      </c>
      <c r="K67" s="62">
        <f>VLOOKUP($D67,'Districts_EV'!$A$2:$H$41,3,0)*$H67</f>
        <v>19.9362015836135</v>
      </c>
      <c r="L67" s="62">
        <f>VLOOKUP($D67,'Districts_EV'!$A$2:$H$41,4,0)*$H67</f>
        <v>347.748160597147</v>
      </c>
      <c r="M67" s="62">
        <f>VLOOKUP($D67,'Districts_EV'!$A$2:$H$41,5,0)*$H67</f>
        <v>2535.434377691380</v>
      </c>
      <c r="N67" s="62">
        <f>VLOOKUP($D67,'Districts_EV'!$A$2:$H$41,6,0)*$H67</f>
        <v>8516.347277593020</v>
      </c>
      <c r="O67" s="62">
        <f>VLOOKUP($D67,'Districts_EV'!$A$2:$H$41,7,0)*$H67</f>
        <v>15803.9935848662</v>
      </c>
      <c r="P67" s="63">
        <f>VLOOKUP($D67,'Districts_EV'!$A$2:$H$41,8,0)*$H67</f>
        <v>21113.4954401244</v>
      </c>
    </row>
    <row r="68" ht="19.95" customHeight="1">
      <c r="A68" s="89"/>
      <c r="B68" s="38">
        <v>434</v>
      </c>
      <c r="C68" t="s" s="90">
        <v>136</v>
      </c>
      <c r="D68" t="s" s="90">
        <v>14</v>
      </c>
      <c r="E68" s="39">
        <v>5.1</v>
      </c>
      <c r="F68" s="59">
        <v>14168</v>
      </c>
      <c r="G68" s="59">
        <v>71783</v>
      </c>
      <c r="H68" s="91">
        <v>0.164760077304089</v>
      </c>
      <c r="I68" s="39">
        <v>41.031415</v>
      </c>
      <c r="J68" s="39">
        <v>28.7023797</v>
      </c>
      <c r="K68" s="59">
        <f>VLOOKUP($D68,'Districts_EV'!$A$2:$H$41,3,0)*$H68</f>
        <v>23.0266031356343</v>
      </c>
      <c r="L68" s="59">
        <f>VLOOKUP($D68,'Districts_EV'!$A$2:$H$41,4,0)*$H68</f>
        <v>401.654189321552</v>
      </c>
      <c r="M68" s="59">
        <f>VLOOKUP($D68,'Districts_EV'!$A$2:$H$41,5,0)*$H68</f>
        <v>2928.4636266685</v>
      </c>
      <c r="N68" s="59">
        <f>VLOOKUP($D68,'Districts_EV'!$A$2:$H$41,6,0)*$H68</f>
        <v>9836.505118786490</v>
      </c>
      <c r="O68" s="59">
        <f>VLOOKUP($D68,'Districts_EV'!$A$2:$H$41,7,0)*$H68</f>
        <v>18253.8427247817</v>
      </c>
      <c r="P68" s="60">
        <f>VLOOKUP($D68,'Districts_EV'!$A$2:$H$41,8,0)*$H68</f>
        <v>24386.3946833972</v>
      </c>
    </row>
    <row r="69" ht="19.95" customHeight="1">
      <c r="A69" s="89"/>
      <c r="B69" s="35">
        <v>568</v>
      </c>
      <c r="C69" t="s" s="92">
        <v>137</v>
      </c>
      <c r="D69" t="s" s="92">
        <v>14</v>
      </c>
      <c r="E69" s="36">
        <v>2.8</v>
      </c>
      <c r="F69" s="62">
        <v>7623</v>
      </c>
      <c r="G69" s="62">
        <v>21621</v>
      </c>
      <c r="H69" s="93">
        <v>0.0496256443920107</v>
      </c>
      <c r="I69" s="36">
        <v>40.99205525</v>
      </c>
      <c r="J69" s="36">
        <v>28.7229540545493</v>
      </c>
      <c r="K69" s="62">
        <f>VLOOKUP($D69,'Districts_EV'!$A$2:$H$41,3,0)*$H69</f>
        <v>6.93560016153613</v>
      </c>
      <c r="L69" s="62">
        <f>VLOOKUP($D69,'Districts_EV'!$A$2:$H$41,4,0)*$H69</f>
        <v>120.978020246037</v>
      </c>
      <c r="M69" s="62">
        <f>VLOOKUP($D69,'Districts_EV'!$A$2:$H$41,5,0)*$H69</f>
        <v>882.051628828547</v>
      </c>
      <c r="N69" s="62">
        <f>VLOOKUP($D69,'Districts_EV'!$A$2:$H$41,6,0)*$H69</f>
        <v>2962.749915346010</v>
      </c>
      <c r="O69" s="62">
        <f>VLOOKUP($D69,'Districts_EV'!$A$2:$H$41,7,0)*$H69</f>
        <v>5498.047358740980</v>
      </c>
      <c r="P69" s="63">
        <f>VLOOKUP($D69,'Districts_EV'!$A$2:$H$41,8,0)*$H69</f>
        <v>7345.168625576110</v>
      </c>
    </row>
    <row r="70" ht="19.95" customHeight="1">
      <c r="A70" s="89"/>
      <c r="B70" s="38">
        <v>625</v>
      </c>
      <c r="C70" t="s" s="90">
        <v>138</v>
      </c>
      <c r="D70" t="s" s="90">
        <v>14</v>
      </c>
      <c r="E70" s="39">
        <v>11.4</v>
      </c>
      <c r="F70" s="59">
        <v>4657</v>
      </c>
      <c r="G70" s="59">
        <v>53209</v>
      </c>
      <c r="H70" s="91">
        <v>0.122128065882915</v>
      </c>
      <c r="I70" s="39">
        <v>41.0585293</v>
      </c>
      <c r="J70" s="39">
        <v>28.728009</v>
      </c>
      <c r="K70" s="59">
        <f>VLOOKUP($D70,'Districts_EV'!$A$2:$H$41,3,0)*$H70</f>
        <v>17.0684218581554</v>
      </c>
      <c r="L70" s="59">
        <f>VLOOKUP($D70,'Districts_EV'!$A$2:$H$41,4,0)*$H70</f>
        <v>297.725335519698</v>
      </c>
      <c r="M70" s="59">
        <f>VLOOKUP($D70,'Districts_EV'!$A$2:$H$41,5,0)*$H70</f>
        <v>2170.717594854</v>
      </c>
      <c r="N70" s="59">
        <f>VLOOKUP($D70,'Districts_EV'!$A$2:$H$41,6,0)*$H70</f>
        <v>7291.289035920920</v>
      </c>
      <c r="O70" s="59">
        <f>VLOOKUP($D70,'Districts_EV'!$A$2:$H$41,7,0)*$H70</f>
        <v>13530.6230938092</v>
      </c>
      <c r="P70" s="60">
        <f>VLOOKUP($D70,'Districts_EV'!$A$2:$H$41,8,0)*$H70</f>
        <v>18076.3645251506</v>
      </c>
    </row>
    <row r="71" ht="20.8" customHeight="1">
      <c r="A71" s="96"/>
      <c r="B71" s="116">
        <v>695</v>
      </c>
      <c r="C71" t="s" s="117">
        <v>139</v>
      </c>
      <c r="D71" t="s" s="117">
        <v>14</v>
      </c>
      <c r="E71" s="118">
        <v>12.5</v>
      </c>
      <c r="F71" s="119">
        <v>1800</v>
      </c>
      <c r="G71" s="119">
        <v>22496</v>
      </c>
      <c r="H71" s="120">
        <v>0.051633989928434</v>
      </c>
      <c r="I71" s="118">
        <v>41.0085033</v>
      </c>
      <c r="J71" s="118">
        <v>28.7100714</v>
      </c>
      <c r="K71" s="119">
        <f>VLOOKUP($D71,'Districts_EV'!$A$2:$H$41,3,0)*$H71</f>
        <v>7.21628330021353</v>
      </c>
      <c r="L71" s="119">
        <f>VLOOKUP($D71,'Districts_EV'!$A$2:$H$41,4,0)*$H71</f>
        <v>125.873990262006</v>
      </c>
      <c r="M71" s="119">
        <f>VLOOKUP($D71,'Districts_EV'!$A$2:$H$41,5,0)*$H71</f>
        <v>917.7481819586041</v>
      </c>
      <c r="N71" s="119">
        <f>VLOOKUP($D71,'Districts_EV'!$A$2:$H$41,6,0)*$H71</f>
        <v>3082.652148171860</v>
      </c>
      <c r="O71" s="119">
        <f>VLOOKUP($D71,'Districts_EV'!$A$2:$H$41,7,0)*$H71</f>
        <v>5720.552859823180</v>
      </c>
      <c r="P71" s="121">
        <f>VLOOKUP($D71,'Districts_EV'!$A$2:$H$41,8,0)*$H71</f>
        <v>7642.426964569630</v>
      </c>
    </row>
    <row r="72" ht="21.05" customHeight="1">
      <c r="A72" t="s" s="104">
        <v>15</v>
      </c>
      <c r="B72" s="105"/>
      <c r="C72" s="105"/>
      <c r="D72" s="105"/>
      <c r="E72" s="106"/>
      <c r="F72" s="106"/>
      <c r="G72" s="107">
        <f>SUM(G73:G94)</f>
        <v>748483</v>
      </c>
      <c r="H72" s="105"/>
      <c r="I72" s="105"/>
      <c r="J72" s="105"/>
      <c r="K72" s="108">
        <f>SUM(K73:K94)</f>
        <v>244.587050250187</v>
      </c>
      <c r="L72" s="108">
        <f>SUM(L73:L94)</f>
        <v>3853.070628881650</v>
      </c>
      <c r="M72" s="108">
        <f>SUM(M73:M94)</f>
        <v>25579.7034711752</v>
      </c>
      <c r="N72" s="108">
        <f>SUM(N73:N94)</f>
        <v>79469.9466575744</v>
      </c>
      <c r="O72" s="108">
        <f>SUM(O73:O94)</f>
        <v>140110.502874467</v>
      </c>
      <c r="P72" s="109">
        <f>SUM(P73:P94)</f>
        <v>183380.947355168</v>
      </c>
    </row>
    <row r="73" ht="20.2" customHeight="1">
      <c r="A73" s="82"/>
      <c r="B73" s="83">
        <v>5</v>
      </c>
      <c r="C73" t="s" s="84">
        <v>140</v>
      </c>
      <c r="D73" t="s" s="84">
        <v>15</v>
      </c>
      <c r="E73" s="85">
        <v>0.57</v>
      </c>
      <c r="F73" s="86">
        <v>82759</v>
      </c>
      <c r="G73" s="86">
        <v>23112</v>
      </c>
      <c r="H73" s="87">
        <v>0.0308784568253387</v>
      </c>
      <c r="I73" s="85">
        <v>41.0226361</v>
      </c>
      <c r="J73" s="85">
        <v>28.8590918</v>
      </c>
      <c r="K73" s="86">
        <f>VLOOKUP($D73,'Districts_EV'!$A$2:$H$41,3,0)*$H73</f>
        <v>5.28390603806757</v>
      </c>
      <c r="L73" s="86">
        <f>VLOOKUP($D73,'Districts_EV'!$A$2:$H$41,4,0)*$H73</f>
        <v>83.2393339721918</v>
      </c>
      <c r="M73" s="86">
        <f>VLOOKUP($D73,'Districts_EV'!$A$2:$H$41,5,0)*$H73</f>
        <v>552.607954857238</v>
      </c>
      <c r="N73" s="86">
        <f>VLOOKUP($D73,'Districts_EV'!$A$2:$H$41,6,0)*$H73</f>
        <v>1716.819147045350</v>
      </c>
      <c r="O73" s="86">
        <f>VLOOKUP($D73,'Districts_EV'!$A$2:$H$41,7,0)*$H73</f>
        <v>3026.859890488050</v>
      </c>
      <c r="P73" s="88">
        <f>VLOOKUP($D73,'Districts_EV'!$A$2:$H$41,8,0)*$H73</f>
        <v>3961.647577029810</v>
      </c>
    </row>
    <row r="74" ht="19.95" customHeight="1">
      <c r="A74" s="89"/>
      <c r="B74" s="38">
        <v>28</v>
      </c>
      <c r="C74" t="s" s="90">
        <v>30</v>
      </c>
      <c r="D74" t="s" s="90">
        <v>15</v>
      </c>
      <c r="E74" s="39">
        <v>0.8100000000000001</v>
      </c>
      <c r="F74" s="59">
        <v>81140</v>
      </c>
      <c r="G74" s="59">
        <v>45242</v>
      </c>
      <c r="H74" s="91">
        <v>0.0604449266048795</v>
      </c>
      <c r="I74" s="39">
        <v>41.0518502</v>
      </c>
      <c r="J74" s="39">
        <v>28.8450387</v>
      </c>
      <c r="K74" s="59">
        <f>VLOOKUP($D74,'Districts_EV'!$A$2:$H$41,3,0)*$H74</f>
        <v>10.343305511174</v>
      </c>
      <c r="L74" s="59">
        <f>VLOOKUP($D74,'Districts_EV'!$A$2:$H$41,4,0)*$H74</f>
        <v>162.941932657057</v>
      </c>
      <c r="M74" s="59">
        <f>VLOOKUP($D74,'Districts_EV'!$A$2:$H$41,5,0)*$H74</f>
        <v>1081.736288233440</v>
      </c>
      <c r="N74" s="59">
        <f>VLOOKUP($D74,'Districts_EV'!$A$2:$H$41,6,0)*$H74</f>
        <v>3360.692793813860</v>
      </c>
      <c r="O74" s="59">
        <f>VLOOKUP($D74,'Districts_EV'!$A$2:$H$41,7,0)*$H74</f>
        <v>5925.112286494490</v>
      </c>
      <c r="P74" s="60">
        <f>VLOOKUP($D74,'Districts_EV'!$A$2:$H$41,8,0)*$H74</f>
        <v>7754.969698857</v>
      </c>
    </row>
    <row r="75" ht="19.95" customHeight="1">
      <c r="A75" s="89"/>
      <c r="B75" s="35">
        <v>31</v>
      </c>
      <c r="C75" t="s" s="92">
        <v>141</v>
      </c>
      <c r="D75" t="s" s="92">
        <v>15</v>
      </c>
      <c r="E75" s="36">
        <v>1.1</v>
      </c>
      <c r="F75" s="62">
        <v>78772</v>
      </c>
      <c r="G75" s="62">
        <v>40160</v>
      </c>
      <c r="H75" s="93">
        <v>0.0536551932375218</v>
      </c>
      <c r="I75" s="36">
        <v>41.0261986</v>
      </c>
      <c r="J75" s="36">
        <v>28.8556979</v>
      </c>
      <c r="K75" s="62">
        <f>VLOOKUP($D75,'Districts_EV'!$A$2:$H$41,3,0)*$H75</f>
        <v>9.18144974423649</v>
      </c>
      <c r="L75" s="62">
        <f>VLOOKUP($D75,'Districts_EV'!$A$2:$H$41,4,0)*$H75</f>
        <v>144.638787310628</v>
      </c>
      <c r="M75" s="62">
        <f>VLOOKUP($D75,'Districts_EV'!$A$2:$H$41,5,0)*$H75</f>
        <v>960.225660568827</v>
      </c>
      <c r="N75" s="62">
        <f>VLOOKUP($D75,'Districts_EV'!$A$2:$H$41,6,0)*$H75</f>
        <v>2983.188687493140</v>
      </c>
      <c r="O75" s="62">
        <f>VLOOKUP($D75,'Districts_EV'!$A$2:$H$41,7,0)*$H75</f>
        <v>5259.548857822790</v>
      </c>
      <c r="P75" s="63">
        <f>VLOOKUP($D75,'Districts_EV'!$A$2:$H$41,8,0)*$H75</f>
        <v>6883.859756555790</v>
      </c>
    </row>
    <row r="76" ht="19.95" customHeight="1">
      <c r="A76" s="89"/>
      <c r="B76" s="38">
        <v>32</v>
      </c>
      <c r="C76" t="s" s="90">
        <v>142</v>
      </c>
      <c r="D76" t="s" s="90">
        <v>15</v>
      </c>
      <c r="E76" s="39">
        <v>0.96</v>
      </c>
      <c r="F76" s="59">
        <v>74494</v>
      </c>
      <c r="G76" s="59">
        <v>36588</v>
      </c>
      <c r="H76" s="91">
        <v>0.0488828737593239</v>
      </c>
      <c r="I76" s="39">
        <v>41.0368162</v>
      </c>
      <c r="J76" s="39">
        <v>28.8605304</v>
      </c>
      <c r="K76" s="59">
        <f>VLOOKUP($D76,'Districts_EV'!$A$2:$H$41,3,0)*$H76</f>
        <v>8.364812829734181</v>
      </c>
      <c r="L76" s="59">
        <f>VLOOKUP($D76,'Districts_EV'!$A$2:$H$41,4,0)*$H76</f>
        <v>131.774002742063</v>
      </c>
      <c r="M76" s="59">
        <f>VLOOKUP($D76,'Districts_EV'!$A$2:$H$41,5,0)*$H76</f>
        <v>874.819135181579</v>
      </c>
      <c r="N76" s="59">
        <f>VLOOKUP($D76,'Districts_EV'!$A$2:$H$41,6,0)*$H76</f>
        <v>2717.851287300770</v>
      </c>
      <c r="O76" s="59">
        <f>VLOOKUP($D76,'Districts_EV'!$A$2:$H$41,7,0)*$H76</f>
        <v>4791.742370767440</v>
      </c>
      <c r="P76" s="60">
        <f>VLOOKUP($D76,'Districts_EV'!$A$2:$H$41,8,0)*$H76</f>
        <v>6271.580198527470</v>
      </c>
    </row>
    <row r="77" ht="19.95" customHeight="1">
      <c r="A77" s="89"/>
      <c r="B77" s="35">
        <v>45</v>
      </c>
      <c r="C77" t="s" s="92">
        <v>143</v>
      </c>
      <c r="D77" t="s" s="92">
        <v>15</v>
      </c>
      <c r="E77" s="36">
        <v>0.7</v>
      </c>
      <c r="F77" s="62">
        <v>59967</v>
      </c>
      <c r="G77" s="62">
        <v>34581</v>
      </c>
      <c r="H77" s="93">
        <v>0.046201450133136</v>
      </c>
      <c r="I77" s="36">
        <v>41.0511389</v>
      </c>
      <c r="J77" s="36">
        <v>28.8514469</v>
      </c>
      <c r="K77" s="62">
        <f>VLOOKUP($D77,'Districts_EV'!$A$2:$H$41,3,0)*$H77</f>
        <v>7.90596896427894</v>
      </c>
      <c r="L77" s="62">
        <f>VLOOKUP($D77,'Districts_EV'!$A$2:$H$41,4,0)*$H77</f>
        <v>124.545664939961</v>
      </c>
      <c r="M77" s="62">
        <f>VLOOKUP($D77,'Districts_EV'!$A$2:$H$41,5,0)*$H77</f>
        <v>826.831762154646</v>
      </c>
      <c r="N77" s="62">
        <f>VLOOKUP($D77,'Districts_EV'!$A$2:$H$41,6,0)*$H77</f>
        <v>2568.766135512960</v>
      </c>
      <c r="O77" s="62">
        <f>VLOOKUP($D77,'Districts_EV'!$A$2:$H$41,7,0)*$H77</f>
        <v>4528.8958927383</v>
      </c>
      <c r="P77" s="63">
        <f>VLOOKUP($D77,'Districts_EV'!$A$2:$H$41,8,0)*$H77</f>
        <v>5927.5586215502</v>
      </c>
    </row>
    <row r="78" ht="19.95" customHeight="1">
      <c r="A78" s="89"/>
      <c r="B78" s="38">
        <v>55</v>
      </c>
      <c r="C78" t="s" s="90">
        <v>144</v>
      </c>
      <c r="D78" t="s" s="90">
        <v>15</v>
      </c>
      <c r="E78" s="39">
        <v>1.1</v>
      </c>
      <c r="F78" s="59">
        <v>52796</v>
      </c>
      <c r="G78" s="59">
        <v>28688</v>
      </c>
      <c r="H78" s="91">
        <v>0.03832819182266</v>
      </c>
      <c r="I78" s="39">
        <v>41.0256078</v>
      </c>
      <c r="J78" s="39">
        <v>28.8455217</v>
      </c>
      <c r="K78" s="59">
        <f>VLOOKUP($D78,'Districts_EV'!$A$2:$H$41,3,0)*$H78</f>
        <v>6.55870095275539</v>
      </c>
      <c r="L78" s="59">
        <f>VLOOKUP($D78,'Districts_EV'!$A$2:$H$41,4,0)*$H78</f>
        <v>103.321651652572</v>
      </c>
      <c r="M78" s="59">
        <f>VLOOKUP($D78,'Districts_EV'!$A$2:$H$41,5,0)*$H78</f>
        <v>685.930123266895</v>
      </c>
      <c r="N78" s="59">
        <f>VLOOKUP($D78,'Districts_EV'!$A$2:$H$41,6,0)*$H78</f>
        <v>2131.018851265020</v>
      </c>
      <c r="O78" s="59">
        <f>VLOOKUP($D78,'Districts_EV'!$A$2:$H$41,7,0)*$H78</f>
        <v>3757.119960986560</v>
      </c>
      <c r="P78" s="60">
        <f>VLOOKUP($D78,'Districts_EV'!$A$2:$H$41,8,0)*$H78</f>
        <v>4917.434479483880</v>
      </c>
    </row>
    <row r="79" ht="19.95" customHeight="1">
      <c r="A79" s="89"/>
      <c r="B79" s="35">
        <v>83</v>
      </c>
      <c r="C79" t="s" s="92">
        <v>145</v>
      </c>
      <c r="D79" t="s" s="92">
        <v>15</v>
      </c>
      <c r="E79" s="36">
        <v>0.53</v>
      </c>
      <c r="F79" s="62">
        <v>49501</v>
      </c>
      <c r="G79" s="62">
        <v>55446</v>
      </c>
      <c r="H79" s="93">
        <v>0.07407783476712231</v>
      </c>
      <c r="I79" s="36">
        <v>41.0497862</v>
      </c>
      <c r="J79" s="36">
        <v>28.8367479</v>
      </c>
      <c r="K79" s="62">
        <f>VLOOKUP($D79,'Districts_EV'!$A$2:$H$41,3,0)*$H79</f>
        <v>12.6761619153122</v>
      </c>
      <c r="L79" s="62">
        <f>VLOOKUP($D79,'Districts_EV'!$A$2:$H$41,4,0)*$H79</f>
        <v>199.692285887078</v>
      </c>
      <c r="M79" s="62">
        <f>VLOOKUP($D79,'Districts_EV'!$A$2:$H$41,5,0)*$H79</f>
        <v>1325.713943622990</v>
      </c>
      <c r="N79" s="62">
        <f>VLOOKUP($D79,'Districts_EV'!$A$2:$H$41,6,0)*$H79</f>
        <v>4118.6723099289</v>
      </c>
      <c r="O79" s="62">
        <f>VLOOKUP($D79,'Districts_EV'!$A$2:$H$41,7,0)*$H79</f>
        <v>7261.477738317790</v>
      </c>
      <c r="P79" s="63">
        <f>VLOOKUP($D79,'Districts_EV'!$A$2:$H$41,8,0)*$H79</f>
        <v>9504.046017479890</v>
      </c>
    </row>
    <row r="80" ht="19.95" customHeight="1">
      <c r="A80" s="89"/>
      <c r="B80" s="38">
        <v>90</v>
      </c>
      <c r="C80" t="s" s="90">
        <v>129</v>
      </c>
      <c r="D80" t="s" s="90">
        <v>15</v>
      </c>
      <c r="E80" s="39">
        <v>2</v>
      </c>
      <c r="F80" s="59">
        <v>36835</v>
      </c>
      <c r="G80" s="59">
        <v>21929</v>
      </c>
      <c r="H80" s="91">
        <v>0.0292979266062155</v>
      </c>
      <c r="I80" s="39">
        <v>41.0245293</v>
      </c>
      <c r="J80" s="39">
        <v>28.8387167</v>
      </c>
      <c r="K80" s="59">
        <f>VLOOKUP($D80,'Districts_EV'!$A$2:$H$41,3,0)*$H80</f>
        <v>5.01344650003391</v>
      </c>
      <c r="L80" s="59">
        <f>VLOOKUP($D80,'Districts_EV'!$A$2:$H$41,4,0)*$H80</f>
        <v>78.97868443562631</v>
      </c>
      <c r="M80" s="59">
        <f>VLOOKUP($D80,'Districts_EV'!$A$2:$H$41,5,0)*$H80</f>
        <v>524.3224230730521</v>
      </c>
      <c r="N80" s="59">
        <f>VLOOKUP($D80,'Districts_EV'!$A$2:$H$41,6,0)*$H80</f>
        <v>1628.942846813670</v>
      </c>
      <c r="O80" s="59">
        <f>VLOOKUP($D80,'Districts_EV'!$A$2:$H$41,7,0)*$H80</f>
        <v>2871.928458744920</v>
      </c>
      <c r="P80" s="60">
        <f>VLOOKUP($D80,'Districts_EV'!$A$2:$H$41,8,0)*$H80</f>
        <v>3758.8685408743</v>
      </c>
    </row>
    <row r="81" ht="19.95" customHeight="1">
      <c r="A81" s="89"/>
      <c r="B81" s="35">
        <v>93</v>
      </c>
      <c r="C81" t="s" s="92">
        <v>120</v>
      </c>
      <c r="D81" t="s" s="92">
        <v>15</v>
      </c>
      <c r="E81" s="36">
        <v>1.3</v>
      </c>
      <c r="F81" s="62">
        <v>26433</v>
      </c>
      <c r="G81" s="62">
        <v>24735</v>
      </c>
      <c r="H81" s="93">
        <v>0.0330468427472635</v>
      </c>
      <c r="I81" s="36">
        <v>41.0328836</v>
      </c>
      <c r="J81" s="36">
        <v>28.8541921</v>
      </c>
      <c r="K81" s="62">
        <f>VLOOKUP($D81,'Districts_EV'!$A$2:$H$41,3,0)*$H81</f>
        <v>5.65495914899626</v>
      </c>
      <c r="L81" s="62">
        <f>VLOOKUP($D81,'Districts_EV'!$A$2:$H$41,4,0)*$H81</f>
        <v>89.0846714175392</v>
      </c>
      <c r="M81" s="62">
        <f>VLOOKUP($D81,'Districts_EV'!$A$2:$H$41,5,0)*$H81</f>
        <v>591.413887305028</v>
      </c>
      <c r="N81" s="62">
        <f>VLOOKUP($D81,'Districts_EV'!$A$2:$H$41,6,0)*$H81</f>
        <v>1837.379785486620</v>
      </c>
      <c r="O81" s="62">
        <f>VLOOKUP($D81,'Districts_EV'!$A$2:$H$41,7,0)*$H81</f>
        <v>3239.415861510130</v>
      </c>
      <c r="P81" s="63">
        <f>VLOOKUP($D81,'Districts_EV'!$A$2:$H$41,8,0)*$H81</f>
        <v>4239.847387410550</v>
      </c>
    </row>
    <row r="82" ht="19.95" customHeight="1">
      <c r="A82" s="89"/>
      <c r="B82" s="38">
        <v>95</v>
      </c>
      <c r="C82" t="s" s="90">
        <v>39</v>
      </c>
      <c r="D82" t="s" s="90">
        <v>15</v>
      </c>
      <c r="E82" s="39">
        <v>3.2</v>
      </c>
      <c r="F82" s="59">
        <v>19452</v>
      </c>
      <c r="G82" s="59">
        <v>19528</v>
      </c>
      <c r="H82" s="91">
        <v>0.0260901049188826</v>
      </c>
      <c r="I82" s="39">
        <v>41.0366758</v>
      </c>
      <c r="J82" s="39">
        <v>28.8571152</v>
      </c>
      <c r="K82" s="59">
        <f>VLOOKUP($D82,'Districts_EV'!$A$2:$H$41,3,0)*$H82</f>
        <v>4.46452566248631</v>
      </c>
      <c r="L82" s="59">
        <f>VLOOKUP($D82,'Districts_EV'!$A$2:$H$41,4,0)*$H82</f>
        <v>70.33133064247851</v>
      </c>
      <c r="M82" s="59">
        <f>VLOOKUP($D82,'Districts_EV'!$A$2:$H$41,5,0)*$H82</f>
        <v>466.914509451893</v>
      </c>
      <c r="N82" s="59">
        <f>VLOOKUP($D82,'Districts_EV'!$A$2:$H$41,6,0)*$H82</f>
        <v>1450.590355810910</v>
      </c>
      <c r="O82" s="59">
        <f>VLOOKUP($D82,'Districts_EV'!$A$2:$H$41,7,0)*$H82</f>
        <v>2557.481825088730</v>
      </c>
      <c r="P82" s="60">
        <f>VLOOKUP($D82,'Districts_EV'!$A$2:$H$41,8,0)*$H82</f>
        <v>3347.311088795350</v>
      </c>
    </row>
    <row r="83" ht="19.95" customHeight="1">
      <c r="A83" s="89"/>
      <c r="B83" s="35">
        <v>99</v>
      </c>
      <c r="C83" t="s" s="92">
        <v>146</v>
      </c>
      <c r="D83" t="s" s="92">
        <v>15</v>
      </c>
      <c r="E83" s="36">
        <v>4.4</v>
      </c>
      <c r="F83" s="62">
        <v>7805</v>
      </c>
      <c r="G83" s="62">
        <v>35448</v>
      </c>
      <c r="H83" s="93">
        <v>0.0837277854936085</v>
      </c>
      <c r="I83" s="36">
        <v>41.0457899</v>
      </c>
      <c r="J83" s="36">
        <v>28.8556182</v>
      </c>
      <c r="K83" s="62">
        <f>VLOOKUP($D83,'Districts_EV'!$A$2:$H$41,3,0)*$H83</f>
        <v>14.3274566415723</v>
      </c>
      <c r="L83" s="62">
        <f>VLOOKUP($D83,'Districts_EV'!$A$2:$H$41,4,0)*$H83</f>
        <v>225.705744910653</v>
      </c>
      <c r="M83" s="62">
        <f>VLOOKUP($D83,'Districts_EV'!$A$2:$H$41,5,0)*$H83</f>
        <v>1498.4116780208</v>
      </c>
      <c r="N83" s="62">
        <f>VLOOKUP($D83,'Districts_EV'!$A$2:$H$41,6,0)*$H83</f>
        <v>4655.202366109710</v>
      </c>
      <c r="O83" s="62">
        <f>VLOOKUP($D83,'Districts_EV'!$A$2:$H$41,7,0)*$H83</f>
        <v>8207.413895827391</v>
      </c>
      <c r="P83" s="63">
        <f>VLOOKUP($D83,'Districts_EV'!$A$2:$H$41,8,0)*$H83</f>
        <v>10742.1164343496</v>
      </c>
    </row>
    <row r="84" ht="19.95" customHeight="1">
      <c r="A84" s="89"/>
      <c r="B84" s="38">
        <v>117</v>
      </c>
      <c r="C84" t="s" s="90">
        <v>147</v>
      </c>
      <c r="D84" t="s" s="90">
        <v>15</v>
      </c>
      <c r="E84" s="122"/>
      <c r="F84" s="122"/>
      <c r="G84" s="59">
        <v>43390</v>
      </c>
      <c r="H84" s="91">
        <v>0.102486702002022</v>
      </c>
      <c r="I84" s="39">
        <v>41.0318236</v>
      </c>
      <c r="J84" s="39">
        <v>28.8422874</v>
      </c>
      <c r="K84" s="59">
        <f>VLOOKUP($D84,'Districts_EV'!$A$2:$H$41,3,0)*$H84</f>
        <v>17.5374730218299</v>
      </c>
      <c r="L84" s="59">
        <f>VLOOKUP($D84,'Districts_EV'!$A$2:$H$41,4,0)*$H84</f>
        <v>276.274324973856</v>
      </c>
      <c r="M84" s="59">
        <f>VLOOKUP($D84,'Districts_EV'!$A$2:$H$41,5,0)*$H84</f>
        <v>1834.125556006620</v>
      </c>
      <c r="N84" s="59">
        <f>VLOOKUP($D84,'Districts_EV'!$A$2:$H$41,6,0)*$H84</f>
        <v>5698.184119428470</v>
      </c>
      <c r="O84" s="59">
        <f>VLOOKUP($D84,'Districts_EV'!$A$2:$H$41,7,0)*$H84</f>
        <v>10046.2561763696</v>
      </c>
      <c r="P84" s="60">
        <f>VLOOKUP($D84,'Districts_EV'!$A$2:$H$41,8,0)*$H84</f>
        <v>13148.8499234493</v>
      </c>
    </row>
    <row r="85" ht="19.95" customHeight="1">
      <c r="A85" s="89"/>
      <c r="B85" s="35">
        <v>122</v>
      </c>
      <c r="C85" t="s" s="92">
        <v>148</v>
      </c>
      <c r="D85" t="s" s="92">
        <v>15</v>
      </c>
      <c r="E85" s="36">
        <v>0.23</v>
      </c>
      <c r="F85" s="62">
        <v>29809</v>
      </c>
      <c r="G85" s="62">
        <v>34907</v>
      </c>
      <c r="H85" s="93">
        <v>0.0824499494534357</v>
      </c>
      <c r="I85" s="36">
        <v>41.0416128</v>
      </c>
      <c r="J85" s="36">
        <v>28.8397196</v>
      </c>
      <c r="K85" s="62">
        <f>VLOOKUP($D85,'Districts_EV'!$A$2:$H$41,3,0)*$H85</f>
        <v>14.1087939795578</v>
      </c>
      <c r="L85" s="62">
        <f>VLOOKUP($D85,'Districts_EV'!$A$2:$H$41,4,0)*$H85</f>
        <v>222.261070796552</v>
      </c>
      <c r="M85" s="62">
        <f>VLOOKUP($D85,'Districts_EV'!$A$2:$H$41,5,0)*$H85</f>
        <v>1475.543230779510</v>
      </c>
      <c r="N85" s="62">
        <f>VLOOKUP($D85,'Districts_EV'!$A$2:$H$41,6,0)*$H85</f>
        <v>4584.155636250040</v>
      </c>
      <c r="O85" s="62">
        <f>VLOOKUP($D85,'Districts_EV'!$A$2:$H$41,7,0)*$H85</f>
        <v>8082.154052743350</v>
      </c>
      <c r="P85" s="63">
        <f>VLOOKUP($D85,'Districts_EV'!$A$2:$H$41,8,0)*$H85</f>
        <v>10578.1724885421</v>
      </c>
    </row>
    <row r="86" ht="19.95" customHeight="1">
      <c r="A86" s="89"/>
      <c r="B86" s="38">
        <v>124</v>
      </c>
      <c r="C86" t="s" s="90">
        <v>149</v>
      </c>
      <c r="D86" t="s" s="90">
        <v>15</v>
      </c>
      <c r="E86" s="39">
        <v>0.19</v>
      </c>
      <c r="F86" s="59">
        <v>28679</v>
      </c>
      <c r="G86" s="59">
        <v>28833</v>
      </c>
      <c r="H86" s="91">
        <v>0.0681032283665429</v>
      </c>
      <c r="I86" s="39">
        <v>41.0355961</v>
      </c>
      <c r="J86" s="39">
        <v>28.8516841</v>
      </c>
      <c r="K86" s="59">
        <f>VLOOKUP($D86,'Districts_EV'!$A$2:$H$41,3,0)*$H86</f>
        <v>11.6537902659235</v>
      </c>
      <c r="L86" s="59">
        <f>VLOOKUP($D86,'Districts_EV'!$A$2:$H$41,4,0)*$H86</f>
        <v>183.586485641189</v>
      </c>
      <c r="M86" s="59">
        <f>VLOOKUP($D86,'Districts_EV'!$A$2:$H$41,5,0)*$H86</f>
        <v>1218.791015356960</v>
      </c>
      <c r="N86" s="59">
        <f>VLOOKUP($D86,'Districts_EV'!$A$2:$H$41,6,0)*$H86</f>
        <v>3786.488654424540</v>
      </c>
      <c r="O86" s="59">
        <f>VLOOKUP($D86,'Districts_EV'!$A$2:$H$41,7,0)*$H86</f>
        <v>6675.817108395140</v>
      </c>
      <c r="P86" s="60">
        <f>VLOOKUP($D86,'Districts_EV'!$A$2:$H$41,8,0)*$H86</f>
        <v>8737.515322489349</v>
      </c>
    </row>
    <row r="87" ht="19.95" customHeight="1">
      <c r="A87" s="89"/>
      <c r="B87" s="35">
        <v>136</v>
      </c>
      <c r="C87" t="s" s="92">
        <v>150</v>
      </c>
      <c r="D87" t="s" s="92">
        <v>15</v>
      </c>
      <c r="E87" s="36">
        <v>1.3</v>
      </c>
      <c r="F87" s="62">
        <v>28268</v>
      </c>
      <c r="G87" s="62">
        <v>25196</v>
      </c>
      <c r="H87" s="93">
        <v>0.0595126744328864</v>
      </c>
      <c r="I87" s="36">
        <v>41.0278845</v>
      </c>
      <c r="J87" s="36">
        <v>28.8308208</v>
      </c>
      <c r="K87" s="62">
        <f>VLOOKUP($D87,'Districts_EV'!$A$2:$H$41,3,0)*$H87</f>
        <v>10.1837789872787</v>
      </c>
      <c r="L87" s="62">
        <f>VLOOKUP($D87,'Districts_EV'!$A$2:$H$41,4,0)*$H87</f>
        <v>160.428852086685</v>
      </c>
      <c r="M87" s="62">
        <f>VLOOKUP($D87,'Districts_EV'!$A$2:$H$41,5,0)*$H87</f>
        <v>1065.052489263480</v>
      </c>
      <c r="N87" s="62">
        <f>VLOOKUP($D87,'Districts_EV'!$A$2:$H$41,6,0)*$H87</f>
        <v>3308.860269027870</v>
      </c>
      <c r="O87" s="62">
        <f>VLOOKUP($D87,'Districts_EV'!$A$2:$H$41,7,0)*$H87</f>
        <v>5833.728292689760</v>
      </c>
      <c r="P87" s="63">
        <f>VLOOKUP($D87,'Districts_EV'!$A$2:$H$41,8,0)*$H87</f>
        <v>7635.363509362240</v>
      </c>
    </row>
    <row r="88" ht="19.95" customHeight="1">
      <c r="A88" s="89"/>
      <c r="B88" s="38">
        <v>163</v>
      </c>
      <c r="C88" t="s" s="90">
        <v>151</v>
      </c>
      <c r="D88" t="s" s="90">
        <v>15</v>
      </c>
      <c r="E88" s="39">
        <v>0.38</v>
      </c>
      <c r="F88" s="59">
        <v>21258</v>
      </c>
      <c r="G88" s="59">
        <v>46831</v>
      </c>
      <c r="H88" s="91">
        <v>0.110614306094876</v>
      </c>
      <c r="I88" s="39">
        <v>41.0330866</v>
      </c>
      <c r="J88" s="39">
        <v>28.8305182</v>
      </c>
      <c r="K88" s="59">
        <f>VLOOKUP($D88,'Districts_EV'!$A$2:$H$41,3,0)*$H88</f>
        <v>18.9282645560108</v>
      </c>
      <c r="L88" s="59">
        <f>VLOOKUP($D88,'Districts_EV'!$A$2:$H$41,4,0)*$H88</f>
        <v>298.183980475930</v>
      </c>
      <c r="M88" s="59">
        <f>VLOOKUP($D88,'Districts_EV'!$A$2:$H$41,5,0)*$H88</f>
        <v>1979.579025428560</v>
      </c>
      <c r="N88" s="59">
        <f>VLOOKUP($D88,'Districts_EV'!$A$2:$H$41,6,0)*$H88</f>
        <v>6150.0728392937</v>
      </c>
      <c r="O88" s="59">
        <f>VLOOKUP($D88,'Districts_EV'!$A$2:$H$41,7,0)*$H88</f>
        <v>10842.9643465214</v>
      </c>
      <c r="P88" s="60">
        <f>VLOOKUP($D88,'Districts_EV'!$A$2:$H$41,8,0)*$H88</f>
        <v>14191.6061480768</v>
      </c>
    </row>
    <row r="89" ht="19.95" customHeight="1">
      <c r="A89" s="89"/>
      <c r="B89" s="35">
        <v>169</v>
      </c>
      <c r="C89" t="s" s="92">
        <v>152</v>
      </c>
      <c r="D89" t="s" s="92">
        <v>15</v>
      </c>
      <c r="E89" s="36">
        <v>0.29</v>
      </c>
      <c r="F89" s="62">
        <v>18610</v>
      </c>
      <c r="G89" s="62">
        <v>49136</v>
      </c>
      <c r="H89" s="93">
        <v>0.116058690702267</v>
      </c>
      <c r="I89" s="36">
        <v>41.0603851</v>
      </c>
      <c r="J89" s="36">
        <v>28.85286</v>
      </c>
      <c r="K89" s="62">
        <f>VLOOKUP($D89,'Districts_EV'!$A$2:$H$41,3,0)*$H89</f>
        <v>19.8599049181985</v>
      </c>
      <c r="L89" s="62">
        <f>VLOOKUP($D89,'Districts_EV'!$A$2:$H$41,4,0)*$H89</f>
        <v>312.860457061890</v>
      </c>
      <c r="M89" s="62">
        <f>VLOOKUP($D89,'Districts_EV'!$A$2:$H$41,5,0)*$H89</f>
        <v>2077.012982713560</v>
      </c>
      <c r="N89" s="62">
        <f>VLOOKUP($D89,'Districts_EV'!$A$2:$H$41,6,0)*$H89</f>
        <v>6452.776558936110</v>
      </c>
      <c r="O89" s="62">
        <f>VLOOKUP($D89,'Districts_EV'!$A$2:$H$41,7,0)*$H89</f>
        <v>11376.6499995875</v>
      </c>
      <c r="P89" s="63">
        <f>VLOOKUP($D89,'Districts_EV'!$A$2:$H$41,8,0)*$H89</f>
        <v>14890.1103903804</v>
      </c>
    </row>
    <row r="90" ht="19.95" customHeight="1">
      <c r="A90" s="89"/>
      <c r="B90" s="38">
        <v>215</v>
      </c>
      <c r="C90" t="s" s="90">
        <v>131</v>
      </c>
      <c r="D90" t="s" s="90">
        <v>15</v>
      </c>
      <c r="E90" s="39">
        <v>0.64</v>
      </c>
      <c r="F90" s="59">
        <v>12669</v>
      </c>
      <c r="G90" s="59">
        <v>26146</v>
      </c>
      <c r="H90" s="91">
        <v>0.0617565639673857</v>
      </c>
      <c r="I90" s="39">
        <v>41.0323551</v>
      </c>
      <c r="J90" s="39">
        <v>28.8633027</v>
      </c>
      <c r="K90" s="59">
        <f>VLOOKUP($D90,'Districts_EV'!$A$2:$H$41,3,0)*$H90</f>
        <v>10.5677522385057</v>
      </c>
      <c r="L90" s="59">
        <f>VLOOKUP($D90,'Districts_EV'!$A$2:$H$41,4,0)*$H90</f>
        <v>166.477725299987</v>
      </c>
      <c r="M90" s="59">
        <f>VLOOKUP($D90,'Districts_EV'!$A$2:$H$41,5,0)*$H90</f>
        <v>1105.209651701980</v>
      </c>
      <c r="N90" s="59">
        <f>VLOOKUP($D90,'Districts_EV'!$A$2:$H$41,6,0)*$H90</f>
        <v>3433.618851960740</v>
      </c>
      <c r="O90" s="59">
        <f>VLOOKUP($D90,'Districts_EV'!$A$2:$H$41,7,0)*$H90</f>
        <v>6053.685503280950</v>
      </c>
      <c r="P90" s="60">
        <f>VLOOKUP($D90,'Districts_EV'!$A$2:$H$41,8,0)*$H90</f>
        <v>7923.250290355030</v>
      </c>
    </row>
    <row r="91" ht="19.95" customHeight="1">
      <c r="A91" s="89"/>
      <c r="B91" s="35">
        <v>247</v>
      </c>
      <c r="C91" t="s" s="92">
        <v>153</v>
      </c>
      <c r="D91" t="s" s="92">
        <v>15</v>
      </c>
      <c r="E91" s="36">
        <v>2.1</v>
      </c>
      <c r="F91" s="62">
        <v>11918</v>
      </c>
      <c r="G91" s="62">
        <v>50755</v>
      </c>
      <c r="H91" s="93">
        <v>0.11988275086685</v>
      </c>
      <c r="I91" s="36">
        <v>41.0378945</v>
      </c>
      <c r="J91" s="36">
        <v>28.8195777</v>
      </c>
      <c r="K91" s="62">
        <f>VLOOKUP($D91,'Districts_EV'!$A$2:$H$41,3,0)*$H91</f>
        <v>20.5142761747632</v>
      </c>
      <c r="L91" s="62">
        <f>VLOOKUP($D91,'Districts_EV'!$A$2:$H$41,4,0)*$H91</f>
        <v>323.169010464348</v>
      </c>
      <c r="M91" s="62">
        <f>VLOOKUP($D91,'Districts_EV'!$A$2:$H$41,5,0)*$H91</f>
        <v>2145.449241648210</v>
      </c>
      <c r="N91" s="62">
        <f>VLOOKUP($D91,'Districts_EV'!$A$2:$H$41,6,0)*$H91</f>
        <v>6665.391449218520</v>
      </c>
      <c r="O91" s="62">
        <f>VLOOKUP($D91,'Districts_EV'!$A$2:$H$41,7,0)*$H91</f>
        <v>11751.503393216</v>
      </c>
      <c r="P91" s="63">
        <f>VLOOKUP($D91,'Districts_EV'!$A$2:$H$41,8,0)*$H91</f>
        <v>15380.7300729354</v>
      </c>
    </row>
    <row r="92" ht="19.95" customHeight="1">
      <c r="A92" s="89"/>
      <c r="B92" s="38">
        <v>281</v>
      </c>
      <c r="C92" t="s" s="90">
        <v>154</v>
      </c>
      <c r="D92" t="s" s="90">
        <v>15</v>
      </c>
      <c r="E92" s="39">
        <v>1.8</v>
      </c>
      <c r="F92" s="59">
        <v>11368</v>
      </c>
      <c r="G92" s="59">
        <v>37553</v>
      </c>
      <c r="H92" s="91">
        <v>0.088699772304262</v>
      </c>
      <c r="I92" s="39">
        <v>41.0605086</v>
      </c>
      <c r="J92" s="39">
        <v>28.835553</v>
      </c>
      <c r="K92" s="59">
        <f>VLOOKUP($D92,'Districts_EV'!$A$2:$H$41,3,0)*$H92</f>
        <v>15.1782605298174</v>
      </c>
      <c r="L92" s="59">
        <f>VLOOKUP($D92,'Districts_EV'!$A$2:$H$41,4,0)*$H92</f>
        <v>239.108774504337</v>
      </c>
      <c r="M92" s="59">
        <f>VLOOKUP($D92,'Districts_EV'!$A$2:$H$41,5,0)*$H92</f>
        <v>1587.391495845040</v>
      </c>
      <c r="N92" s="59">
        <f>VLOOKUP($D92,'Districts_EV'!$A$2:$H$41,6,0)*$H92</f>
        <v>4931.641120924110</v>
      </c>
      <c r="O92" s="59">
        <f>VLOOKUP($D92,'Districts_EV'!$A$2:$H$41,7,0)*$H92</f>
        <v>8694.792767716261</v>
      </c>
      <c r="P92" s="60">
        <f>VLOOKUP($D92,'Districts_EV'!$A$2:$H$41,8,0)*$H92</f>
        <v>11380.0129332863</v>
      </c>
    </row>
    <row r="93" ht="19.95" customHeight="1">
      <c r="A93" s="89"/>
      <c r="B93" s="35">
        <v>491</v>
      </c>
      <c r="C93" t="s" s="92">
        <v>155</v>
      </c>
      <c r="D93" t="s" s="92">
        <v>15</v>
      </c>
      <c r="E93" s="36">
        <v>0.6899999999999999</v>
      </c>
      <c r="F93" s="62">
        <v>11333</v>
      </c>
      <c r="G93" s="62">
        <v>15683</v>
      </c>
      <c r="H93" s="93">
        <v>0.0370430732311065</v>
      </c>
      <c r="I93" s="36">
        <v>41.0228866</v>
      </c>
      <c r="J93" s="36">
        <v>28.8248289</v>
      </c>
      <c r="K93" s="62">
        <f>VLOOKUP($D93,'Districts_EV'!$A$2:$H$41,3,0)*$H93</f>
        <v>6.33879210420276</v>
      </c>
      <c r="L93" s="62">
        <f>VLOOKUP($D93,'Districts_EV'!$A$2:$H$41,4,0)*$H93</f>
        <v>99.8573458991699</v>
      </c>
      <c r="M93" s="62">
        <f>VLOOKUP($D93,'Districts_EV'!$A$2:$H$41,5,0)*$H93</f>
        <v>662.931345813592</v>
      </c>
      <c r="N93" s="62">
        <f>VLOOKUP($D93,'Districts_EV'!$A$2:$H$41,6,0)*$H93</f>
        <v>2059.5672169854</v>
      </c>
      <c r="O93" s="62">
        <f>VLOOKUP($D93,'Districts_EV'!$A$2:$H$41,7,0)*$H93</f>
        <v>3631.1462460015</v>
      </c>
      <c r="P93" s="63">
        <f>VLOOKUP($D93,'Districts_EV'!$A$2:$H$41,8,0)*$H93</f>
        <v>4752.556196115580</v>
      </c>
    </row>
    <row r="94" ht="20.8" customHeight="1">
      <c r="A94" s="96"/>
      <c r="B94" s="97">
        <v>613</v>
      </c>
      <c r="C94" t="s" s="98">
        <v>156</v>
      </c>
      <c r="D94" t="s" s="98">
        <v>15</v>
      </c>
      <c r="E94" s="99">
        <v>1.2</v>
      </c>
      <c r="F94" s="101">
        <v>11131</v>
      </c>
      <c r="G94" s="101">
        <v>24596</v>
      </c>
      <c r="H94" s="102">
        <v>0.0580954810426764</v>
      </c>
      <c r="I94" s="99">
        <v>41.0551119</v>
      </c>
      <c r="J94" s="99">
        <v>28.8306301</v>
      </c>
      <c r="K94" s="101">
        <f>VLOOKUP($D94,'Districts_EV'!$A$2:$H$41,3,0)*$H94</f>
        <v>9.94126956545117</v>
      </c>
      <c r="L94" s="101">
        <f>VLOOKUP($D94,'Districts_EV'!$A$2:$H$41,4,0)*$H94</f>
        <v>156.608511109863</v>
      </c>
      <c r="M94" s="101">
        <f>VLOOKUP($D94,'Districts_EV'!$A$2:$H$41,5,0)*$H94</f>
        <v>1039.690070881280</v>
      </c>
      <c r="N94" s="101">
        <f>VLOOKUP($D94,'Districts_EV'!$A$2:$H$41,6,0)*$H94</f>
        <v>3230.065374543960</v>
      </c>
      <c r="O94" s="101">
        <f>VLOOKUP($D94,'Districts_EV'!$A$2:$H$41,7,0)*$H94</f>
        <v>5694.8079491585</v>
      </c>
      <c r="P94" s="103">
        <f>VLOOKUP($D94,'Districts_EV'!$A$2:$H$41,8,0)*$H94</f>
        <v>7453.540279261540</v>
      </c>
    </row>
    <row r="95" ht="21.05" customHeight="1">
      <c r="A95" t="s" s="104">
        <v>16</v>
      </c>
      <c r="B95" s="105"/>
      <c r="C95" s="105"/>
      <c r="D95" s="105"/>
      <c r="E95" s="106"/>
      <c r="F95" s="106"/>
      <c r="G95" s="107">
        <f>SUM(G96:G106)</f>
        <v>598454</v>
      </c>
      <c r="H95" s="105"/>
      <c r="I95" s="105"/>
      <c r="J95" s="105"/>
      <c r="K95" s="108">
        <f>SUM(K96:K106)</f>
        <v>186.580855394545</v>
      </c>
      <c r="L95" s="108">
        <f>SUM(L96:L106)</f>
        <v>2912.611207641750</v>
      </c>
      <c r="M95" s="108">
        <f>SUM(M96:M106)</f>
        <v>19147.9284700516</v>
      </c>
      <c r="N95" s="108">
        <f>SUM(N96:N106)</f>
        <v>59004.894462607</v>
      </c>
      <c r="O95" s="108">
        <f>SUM(O96:O106)</f>
        <v>103488.285075004</v>
      </c>
      <c r="P95" s="109">
        <f>SUM(P96:P106)</f>
        <v>135176.897564866</v>
      </c>
    </row>
    <row r="96" ht="20.2" customHeight="1">
      <c r="A96" s="82"/>
      <c r="B96" s="110">
        <v>7</v>
      </c>
      <c r="C96" t="s" s="111">
        <v>150</v>
      </c>
      <c r="D96" t="s" s="111">
        <v>16</v>
      </c>
      <c r="E96" s="112">
        <v>3</v>
      </c>
      <c r="F96" s="113">
        <v>9388</v>
      </c>
      <c r="G96" s="113">
        <v>47377</v>
      </c>
      <c r="H96" s="114">
        <v>0.0791656501585753</v>
      </c>
      <c r="I96" s="112">
        <v>40.9941482</v>
      </c>
      <c r="J96" s="112">
        <v>28.8411642</v>
      </c>
      <c r="K96" s="113">
        <f>VLOOKUP($D96,'Districts_EV'!$A$2:$H$41,3,0)*$H96</f>
        <v>14.7707947244523</v>
      </c>
      <c r="L96" s="113">
        <f>VLOOKUP($D96,'Districts_EV'!$A$2:$H$41,4,0)*$H96</f>
        <v>230.578759912112</v>
      </c>
      <c r="M96" s="113">
        <f>VLOOKUP($D96,'Districts_EV'!$A$2:$H$41,5,0)*$H96</f>
        <v>1515.858206521530</v>
      </c>
      <c r="N96" s="113">
        <f>VLOOKUP($D96,'Districts_EV'!$A$2:$H$41,6,0)*$H96</f>
        <v>4671.160832670410</v>
      </c>
      <c r="O96" s="113">
        <f>VLOOKUP($D96,'Districts_EV'!$A$2:$H$41,7,0)*$H96</f>
        <v>8192.717371758679</v>
      </c>
      <c r="P96" s="115">
        <f>VLOOKUP($D96,'Districts_EV'!$A$2:$H$41,8,0)*$H96</f>
        <v>10701.3669821418</v>
      </c>
    </row>
    <row r="97" ht="19.95" customHeight="1">
      <c r="A97" s="89"/>
      <c r="B97" s="35">
        <v>9</v>
      </c>
      <c r="C97" t="s" s="92">
        <v>157</v>
      </c>
      <c r="D97" t="s" s="92">
        <v>16</v>
      </c>
      <c r="E97" s="36">
        <v>1.6</v>
      </c>
      <c r="F97" s="62">
        <v>3814</v>
      </c>
      <c r="G97" s="62">
        <v>65868</v>
      </c>
      <c r="H97" s="93">
        <v>0.110063597202124</v>
      </c>
      <c r="I97" s="36">
        <v>40.9988133</v>
      </c>
      <c r="J97" s="36">
        <v>28.8541961</v>
      </c>
      <c r="K97" s="62">
        <f>VLOOKUP($D97,'Districts_EV'!$A$2:$H$41,3,0)*$H97</f>
        <v>20.5357601137729</v>
      </c>
      <c r="L97" s="62">
        <f>VLOOKUP($D97,'Districts_EV'!$A$2:$H$41,4,0)*$H97</f>
        <v>320.572466764274</v>
      </c>
      <c r="M97" s="62">
        <f>VLOOKUP($D97,'Districts_EV'!$A$2:$H$41,5,0)*$H97</f>
        <v>2107.489886382840</v>
      </c>
      <c r="N97" s="62">
        <f>VLOOKUP($D97,'Districts_EV'!$A$2:$H$41,6,0)*$H97</f>
        <v>6494.290937086220</v>
      </c>
      <c r="O97" s="62">
        <f>VLOOKUP($D97,'Districts_EV'!$A$2:$H$41,7,0)*$H97</f>
        <v>11390.2929236338</v>
      </c>
      <c r="P97" s="63">
        <f>VLOOKUP($D97,'Districts_EV'!$A$2:$H$41,8,0)*$H97</f>
        <v>14878.0556046122</v>
      </c>
    </row>
    <row r="98" ht="19.95" customHeight="1">
      <c r="A98" s="89"/>
      <c r="B98" s="38">
        <v>13</v>
      </c>
      <c r="C98" t="s" s="90">
        <v>158</v>
      </c>
      <c r="D98" t="s" s="90">
        <v>16</v>
      </c>
      <c r="E98" s="39">
        <v>0.64</v>
      </c>
      <c r="F98" s="59">
        <v>2622</v>
      </c>
      <c r="G98" s="59">
        <v>85464</v>
      </c>
      <c r="H98" s="91">
        <v>0.142807968532251</v>
      </c>
      <c r="I98" s="39">
        <v>41.0007517</v>
      </c>
      <c r="J98" s="39">
        <v>28.8375769</v>
      </c>
      <c r="K98" s="59">
        <f>VLOOKUP($D98,'Districts_EV'!$A$2:$H$41,3,0)*$H98</f>
        <v>26.6452329259047</v>
      </c>
      <c r="L98" s="59">
        <f>VLOOKUP($D98,'Districts_EV'!$A$2:$H$41,4,0)*$H98</f>
        <v>415.944089687585</v>
      </c>
      <c r="M98" s="59">
        <f>VLOOKUP($D98,'Districts_EV'!$A$2:$H$41,5,0)*$H98</f>
        <v>2734.476766408920</v>
      </c>
      <c r="N98" s="59">
        <f>VLOOKUP($D98,'Districts_EV'!$A$2:$H$41,6,0)*$H98</f>
        <v>8426.369111664790</v>
      </c>
      <c r="O98" s="59">
        <f>VLOOKUP($D98,'Districts_EV'!$A$2:$H$41,7,0)*$H98</f>
        <v>14778.9517584478</v>
      </c>
      <c r="P98" s="60">
        <f>VLOOKUP($D98,'Districts_EV'!$A$2:$H$41,8,0)*$H98</f>
        <v>19304.3381337307</v>
      </c>
    </row>
    <row r="99" ht="19.95" customHeight="1">
      <c r="A99" s="89"/>
      <c r="B99" s="35">
        <v>18</v>
      </c>
      <c r="C99" t="s" s="92">
        <v>159</v>
      </c>
      <c r="D99" t="s" s="92">
        <v>16</v>
      </c>
      <c r="E99" s="36">
        <v>13.3</v>
      </c>
      <c r="F99" s="62">
        <v>1794</v>
      </c>
      <c r="G99" s="62">
        <v>71388</v>
      </c>
      <c r="H99" s="93">
        <v>0.119287363773991</v>
      </c>
      <c r="I99" s="36">
        <v>41.0109005</v>
      </c>
      <c r="J99" s="36">
        <v>28.8555162</v>
      </c>
      <c r="K99" s="62">
        <f>VLOOKUP($D99,'Districts_EV'!$A$2:$H$41,3,0)*$H99</f>
        <v>22.2567383707115</v>
      </c>
      <c r="L99" s="62">
        <f>VLOOKUP($D99,'Districts_EV'!$A$2:$H$41,4,0)*$H99</f>
        <v>347.437712658165</v>
      </c>
      <c r="M99" s="62">
        <f>VLOOKUP($D99,'Districts_EV'!$A$2:$H$41,5,0)*$H99</f>
        <v>2284.1059089254</v>
      </c>
      <c r="N99" s="62">
        <f>VLOOKUP($D99,'Districts_EV'!$A$2:$H$41,6,0)*$H99</f>
        <v>7038.538310206960</v>
      </c>
      <c r="O99" s="62">
        <f>VLOOKUP($D99,'Districts_EV'!$A$2:$H$41,7,0)*$H99</f>
        <v>12344.8447080885</v>
      </c>
      <c r="P99" s="63">
        <f>VLOOKUP($D99,'Districts_EV'!$A$2:$H$41,8,0)*$H99</f>
        <v>16124.8957536597</v>
      </c>
    </row>
    <row r="100" ht="19.95" customHeight="1">
      <c r="A100" s="89"/>
      <c r="B100" s="38">
        <v>49</v>
      </c>
      <c r="C100" t="s" s="90">
        <v>160</v>
      </c>
      <c r="D100" t="s" s="90">
        <v>16</v>
      </c>
      <c r="E100" s="122"/>
      <c r="F100" s="122"/>
      <c r="G100" s="59">
        <v>41720</v>
      </c>
      <c r="H100" s="91">
        <v>0.0697129603946168</v>
      </c>
      <c r="I100" s="39">
        <v>41.0171118</v>
      </c>
      <c r="J100" s="39">
        <v>28.8529333</v>
      </c>
      <c r="K100" s="59">
        <f>VLOOKUP($D100,'Districts_EV'!$A$2:$H$41,3,0)*$H100</f>
        <v>13.0071037825136</v>
      </c>
      <c r="L100" s="59">
        <f>VLOOKUP($D100,'Districts_EV'!$A$2:$H$41,4,0)*$H100</f>
        <v>203.046749763246</v>
      </c>
      <c r="M100" s="59">
        <f>VLOOKUP($D100,'Districts_EV'!$A$2:$H$41,5,0)*$H100</f>
        <v>1334.858779071660</v>
      </c>
      <c r="N100" s="59">
        <f>VLOOKUP($D100,'Districts_EV'!$A$2:$H$41,6,0)*$H100</f>
        <v>4113.405870760270</v>
      </c>
      <c r="O100" s="59">
        <f>VLOOKUP($D100,'Districts_EV'!$A$2:$H$41,7,0)*$H100</f>
        <v>7214.474718740570</v>
      </c>
      <c r="P100" s="60">
        <f>VLOOKUP($D100,'Districts_EV'!$A$2:$H$41,8,0)*$H100</f>
        <v>9423.581706206680</v>
      </c>
    </row>
    <row r="101" ht="19.95" customHeight="1">
      <c r="A101" s="89"/>
      <c r="B101" s="35">
        <v>77</v>
      </c>
      <c r="C101" t="s" s="92">
        <v>161</v>
      </c>
      <c r="D101" t="s" s="92">
        <v>16</v>
      </c>
      <c r="E101" s="36">
        <v>0.84</v>
      </c>
      <c r="F101" s="62">
        <v>52713</v>
      </c>
      <c r="G101" s="62">
        <v>57641</v>
      </c>
      <c r="H101" s="93">
        <v>0.09631650887119141</v>
      </c>
      <c r="I101" s="36">
        <v>40.9956523</v>
      </c>
      <c r="J101" s="36">
        <v>28.8486348</v>
      </c>
      <c r="K101" s="62">
        <f>VLOOKUP($D101,'Districts_EV'!$A$2:$H$41,3,0)*$H101</f>
        <v>17.9708166138032</v>
      </c>
      <c r="L101" s="62">
        <f>VLOOKUP($D101,'Districts_EV'!$A$2:$H$41,4,0)*$H101</f>
        <v>280.532543219158</v>
      </c>
      <c r="M101" s="62">
        <f>VLOOKUP($D101,'Districts_EV'!$A$2:$H$41,5,0)*$H101</f>
        <v>1844.261622350660</v>
      </c>
      <c r="N101" s="62">
        <f>VLOOKUP($D101,'Districts_EV'!$A$2:$H$41,6,0)*$H101</f>
        <v>5683.145440951410</v>
      </c>
      <c r="O101" s="62">
        <f>VLOOKUP($D101,'Districts_EV'!$A$2:$H$41,7,0)*$H101</f>
        <v>9967.630327491010</v>
      </c>
      <c r="P101" s="63">
        <f>VLOOKUP($D101,'Districts_EV'!$A$2:$H$41,8,0)*$H101</f>
        <v>13019.7668534865</v>
      </c>
    </row>
    <row r="102" ht="19.95" customHeight="1">
      <c r="A102" s="89"/>
      <c r="B102" s="38">
        <v>94</v>
      </c>
      <c r="C102" t="s" s="90">
        <v>146</v>
      </c>
      <c r="D102" t="s" s="90">
        <v>16</v>
      </c>
      <c r="E102" s="39">
        <v>0.23</v>
      </c>
      <c r="F102" s="59">
        <v>44120</v>
      </c>
      <c r="G102" s="59">
        <v>26191</v>
      </c>
      <c r="H102" s="91">
        <v>0.0437644330224211</v>
      </c>
      <c r="I102" s="39">
        <v>41.0016533</v>
      </c>
      <c r="J102" s="39">
        <v>28.8329435</v>
      </c>
      <c r="K102" s="59">
        <f>VLOOKUP($D102,'Districts_EV'!$A$2:$H$41,3,0)*$H102</f>
        <v>8.1656053491806</v>
      </c>
      <c r="L102" s="59">
        <f>VLOOKUP($D102,'Districts_EV'!$A$2:$H$41,4,0)*$H102</f>
        <v>127.468778117190</v>
      </c>
      <c r="M102" s="59">
        <f>VLOOKUP($D102,'Districts_EV'!$A$2:$H$41,5,0)*$H102</f>
        <v>837.998233045683</v>
      </c>
      <c r="N102" s="59">
        <f>VLOOKUP($D102,'Districts_EV'!$A$2:$H$41,6,0)*$H102</f>
        <v>2582.315751703790</v>
      </c>
      <c r="O102" s="59">
        <f>VLOOKUP($D102,'Districts_EV'!$A$2:$H$41,7,0)*$H102</f>
        <v>4529.106120770230</v>
      </c>
      <c r="P102" s="60">
        <f>VLOOKUP($D102,'Districts_EV'!$A$2:$H$41,8,0)*$H102</f>
        <v>5915.940279656260</v>
      </c>
    </row>
    <row r="103" ht="19.95" customHeight="1">
      <c r="A103" s="89"/>
      <c r="B103" s="35">
        <v>173</v>
      </c>
      <c r="C103" t="s" s="92">
        <v>162</v>
      </c>
      <c r="D103" t="s" s="92">
        <v>16</v>
      </c>
      <c r="E103" s="36">
        <v>0.8100000000000001</v>
      </c>
      <c r="F103" s="62">
        <v>42019</v>
      </c>
      <c r="G103" s="62">
        <v>72738</v>
      </c>
      <c r="H103" s="93">
        <v>0.121543176250806</v>
      </c>
      <c r="I103" s="36">
        <v>41.0170357</v>
      </c>
      <c r="J103" s="36">
        <v>28.8419751</v>
      </c>
      <c r="K103" s="62">
        <f>VLOOKUP($D103,'Districts_EV'!$A$2:$H$41,3,0)*$H103</f>
        <v>22.6776297922453</v>
      </c>
      <c r="L103" s="62">
        <f>VLOOKUP($D103,'Districts_EV'!$A$2:$H$41,4,0)*$H103</f>
        <v>354.008017360474</v>
      </c>
      <c r="M103" s="62">
        <f>VLOOKUP($D103,'Districts_EV'!$A$2:$H$41,5,0)*$H103</f>
        <v>2327.300044873310</v>
      </c>
      <c r="N103" s="62">
        <f>VLOOKUP($D103,'Districts_EV'!$A$2:$H$41,6,0)*$H103</f>
        <v>7171.642287328860</v>
      </c>
      <c r="O103" s="62">
        <f>VLOOKUP($D103,'Districts_EV'!$A$2:$H$41,7,0)*$H103</f>
        <v>12578.2948727649</v>
      </c>
      <c r="P103" s="63">
        <f>VLOOKUP($D103,'Districts_EV'!$A$2:$H$41,8,0)*$H103</f>
        <v>16429.8294857637</v>
      </c>
    </row>
    <row r="104" ht="19.95" customHeight="1">
      <c r="A104" s="89"/>
      <c r="B104" s="38">
        <v>250</v>
      </c>
      <c r="C104" t="s" s="90">
        <v>163</v>
      </c>
      <c r="D104" t="s" s="90">
        <v>16</v>
      </c>
      <c r="E104" s="39">
        <v>1.5</v>
      </c>
      <c r="F104" s="59">
        <v>35666</v>
      </c>
      <c r="G104" s="59">
        <v>33552</v>
      </c>
      <c r="H104" s="91">
        <v>0.0560644594237819</v>
      </c>
      <c r="I104" s="39">
        <v>41.0043769</v>
      </c>
      <c r="J104" s="39">
        <v>28.826637</v>
      </c>
      <c r="K104" s="59">
        <f>VLOOKUP($D104,'Districts_EV'!$A$2:$H$41,3,0)*$H104</f>
        <v>10.460554796522</v>
      </c>
      <c r="L104" s="59">
        <f>VLOOKUP($D104,'Districts_EV'!$A$2:$H$41,4,0)*$H104</f>
        <v>163.293972868083</v>
      </c>
      <c r="M104" s="59">
        <f>VLOOKUP($D104,'Districts_EV'!$A$2:$H$41,5,0)*$H104</f>
        <v>1073.518258758690</v>
      </c>
      <c r="N104" s="59">
        <f>VLOOKUP($D104,'Districts_EV'!$A$2:$H$41,6,0)*$H104</f>
        <v>3308.077511403370</v>
      </c>
      <c r="O104" s="59">
        <f>VLOOKUP($D104,'Districts_EV'!$A$2:$H$41,7,0)*$H104</f>
        <v>5802.014759424340</v>
      </c>
      <c r="P104" s="60">
        <f>VLOOKUP($D104,'Districts_EV'!$A$2:$H$41,8,0)*$H104</f>
        <v>7578.619688558150</v>
      </c>
    </row>
    <row r="105" ht="19.95" customHeight="1">
      <c r="A105" s="89"/>
      <c r="B105" s="35">
        <v>340</v>
      </c>
      <c r="C105" t="s" s="92">
        <v>16</v>
      </c>
      <c r="D105" t="s" s="92">
        <v>16</v>
      </c>
      <c r="E105" s="36">
        <v>0.59</v>
      </c>
      <c r="F105" s="62">
        <v>32398</v>
      </c>
      <c r="G105" s="62">
        <v>61832</v>
      </c>
      <c r="H105" s="93">
        <v>0.103319553382549</v>
      </c>
      <c r="I105" s="36">
        <v>40.9954814</v>
      </c>
      <c r="J105" s="36">
        <v>28.8633136</v>
      </c>
      <c r="K105" s="62">
        <f>VLOOKUP($D105,'Districts_EV'!$A$2:$H$41,3,0)*$H105</f>
        <v>19.2774506490983</v>
      </c>
      <c r="L105" s="62">
        <f>VLOOKUP($D105,'Districts_EV'!$A$2:$H$41,4,0)*$H105</f>
        <v>300.929689150552</v>
      </c>
      <c r="M105" s="62">
        <f>VLOOKUP($D105,'Districts_EV'!$A$2:$H$41,5,0)*$H105</f>
        <v>1978.355417726730</v>
      </c>
      <c r="N105" s="62">
        <f>VLOOKUP($D105,'Districts_EV'!$A$2:$H$41,6,0)*$H105</f>
        <v>6096.359343261</v>
      </c>
      <c r="O105" s="62">
        <f>VLOOKUP($D105,'Districts_EV'!$A$2:$H$41,7,0)*$H105</f>
        <v>10692.3633942753</v>
      </c>
      <c r="P105" s="63">
        <f>VLOOKUP($D105,'Districts_EV'!$A$2:$H$41,8,0)*$H105</f>
        <v>13966.4166840405</v>
      </c>
    </row>
    <row r="106" ht="20.8" customHeight="1">
      <c r="A106" s="96"/>
      <c r="B106" s="97">
        <v>566</v>
      </c>
      <c r="C106" t="s" s="98">
        <v>164</v>
      </c>
      <c r="D106" t="s" s="98">
        <v>16</v>
      </c>
      <c r="E106" s="99">
        <v>0.49</v>
      </c>
      <c r="F106" s="101">
        <v>31994</v>
      </c>
      <c r="G106" s="101">
        <v>34683</v>
      </c>
      <c r="H106" s="102">
        <v>0.0579543289876916</v>
      </c>
      <c r="I106" s="99">
        <v>41.0134935</v>
      </c>
      <c r="J106" s="99">
        <v>28.8251315</v>
      </c>
      <c r="K106" s="101">
        <f>VLOOKUP($D106,'Districts_EV'!$A$2:$H$41,3,0)*$H106</f>
        <v>10.8131682763404</v>
      </c>
      <c r="L106" s="101">
        <f>VLOOKUP($D106,'Districts_EV'!$A$2:$H$41,4,0)*$H106</f>
        <v>168.798428140908</v>
      </c>
      <c r="M106" s="101">
        <f>VLOOKUP($D106,'Districts_EV'!$A$2:$H$41,5,0)*$H106</f>
        <v>1109.705345986160</v>
      </c>
      <c r="N106" s="101">
        <f>VLOOKUP($D106,'Districts_EV'!$A$2:$H$41,6,0)*$H106</f>
        <v>3419.589065569950</v>
      </c>
      <c r="O106" s="101">
        <f>VLOOKUP($D106,'Districts_EV'!$A$2:$H$41,7,0)*$H106</f>
        <v>5997.5941196088</v>
      </c>
      <c r="P106" s="103">
        <f>VLOOKUP($D106,'Districts_EV'!$A$2:$H$41,8,0)*$H106</f>
        <v>7834.086393009730</v>
      </c>
    </row>
    <row r="107" ht="21.05" customHeight="1">
      <c r="A107" t="s" s="104">
        <v>17</v>
      </c>
      <c r="B107" s="105"/>
      <c r="C107" s="105"/>
      <c r="D107" s="105"/>
      <c r="E107" s="106"/>
      <c r="F107" s="106"/>
      <c r="G107" s="107">
        <f>SUM(G108:G122)</f>
        <v>222370</v>
      </c>
      <c r="H107" s="105"/>
      <c r="I107" s="105"/>
      <c r="J107" s="105"/>
      <c r="K107" s="108">
        <f>SUM(K108:K122)</f>
        <v>484.327536756245</v>
      </c>
      <c r="L107" s="108">
        <f>SUM(L108:L122)</f>
        <v>5657.326042024850</v>
      </c>
      <c r="M107" s="108">
        <f>SUM(M108:M122)</f>
        <v>28610.0446175484</v>
      </c>
      <c r="N107" s="108">
        <f>SUM(N108:N122)</f>
        <v>71461.463457411694</v>
      </c>
      <c r="O107" s="108">
        <f>SUM(O108:O122)</f>
        <v>110459.929537449</v>
      </c>
      <c r="P107" s="109">
        <f>SUM(P108:P122)</f>
        <v>138153.198147943</v>
      </c>
    </row>
    <row r="108" ht="20.2" customHeight="1">
      <c r="A108" s="82"/>
      <c r="B108" s="110">
        <v>220</v>
      </c>
      <c r="C108" t="s" s="111">
        <v>148</v>
      </c>
      <c r="D108" t="s" s="111">
        <v>17</v>
      </c>
      <c r="E108" s="112">
        <v>0.84</v>
      </c>
      <c r="F108" s="113">
        <v>22331</v>
      </c>
      <c r="G108" s="113">
        <v>6953</v>
      </c>
      <c r="H108" s="114">
        <v>0.0312677069748617</v>
      </c>
      <c r="I108" s="112">
        <v>40.9795971</v>
      </c>
      <c r="J108" s="112">
        <v>28.8795876</v>
      </c>
      <c r="K108" s="113">
        <f>VLOOKUP($D108,'Districts_EV'!$A$2:$H$41,3,0)*$H108</f>
        <v>15.1438114991508</v>
      </c>
      <c r="L108" s="113">
        <f>VLOOKUP($D108,'Districts_EV'!$A$2:$H$41,4,0)*$H108</f>
        <v>176.891612943287</v>
      </c>
      <c r="M108" s="113">
        <f>VLOOKUP($D108,'Districts_EV'!$A$2:$H$41,5,0)*$H108</f>
        <v>894.570491639223</v>
      </c>
      <c r="N108" s="113">
        <f>VLOOKUP($D108,'Districts_EV'!$A$2:$H$41,6,0)*$H108</f>
        <v>2234.436099381140</v>
      </c>
      <c r="O108" s="113">
        <f>VLOOKUP($D108,'Districts_EV'!$A$2:$H$41,7,0)*$H108</f>
        <v>3453.828709240830</v>
      </c>
      <c r="P108" s="115">
        <f>VLOOKUP($D108,'Districts_EV'!$A$2:$H$41,8,0)*$H108</f>
        <v>4319.733717329890</v>
      </c>
    </row>
    <row r="109" ht="19.95" customHeight="1">
      <c r="A109" s="89"/>
      <c r="B109" s="35">
        <v>230</v>
      </c>
      <c r="C109" t="s" s="92">
        <v>165</v>
      </c>
      <c r="D109" t="s" s="92">
        <v>17</v>
      </c>
      <c r="E109" s="36">
        <v>1.3</v>
      </c>
      <c r="F109" s="62">
        <v>22260</v>
      </c>
      <c r="G109" s="62">
        <v>5363</v>
      </c>
      <c r="H109" s="93">
        <v>0.0241174618878446</v>
      </c>
      <c r="I109" s="36">
        <v>40.9785065</v>
      </c>
      <c r="J109" s="36">
        <v>28.8755338</v>
      </c>
      <c r="K109" s="62">
        <f>VLOOKUP($D109,'Districts_EV'!$A$2:$H$41,3,0)*$H109</f>
        <v>11.6807509089524</v>
      </c>
      <c r="L109" s="62">
        <f>VLOOKUP($D109,'Districts_EV'!$A$2:$H$41,4,0)*$H109</f>
        <v>136.440345205645</v>
      </c>
      <c r="M109" s="62">
        <f>VLOOKUP($D109,'Districts_EV'!$A$2:$H$41,5,0)*$H109</f>
        <v>690.001660673257</v>
      </c>
      <c r="N109" s="62">
        <f>VLOOKUP($D109,'Districts_EV'!$A$2:$H$41,6,0)*$H109</f>
        <v>1723.469121383730</v>
      </c>
      <c r="O109" s="62">
        <f>VLOOKUP($D109,'Districts_EV'!$A$2:$H$41,7,0)*$H109</f>
        <v>2664.013140753430</v>
      </c>
      <c r="P109" s="63">
        <f>VLOOKUP($D109,'Districts_EV'!$A$2:$H$41,8,0)*$H109</f>
        <v>3331.904491016860</v>
      </c>
    </row>
    <row r="110" ht="19.95" customHeight="1">
      <c r="A110" s="89"/>
      <c r="B110" s="38">
        <v>236</v>
      </c>
      <c r="C110" t="s" s="90">
        <v>166</v>
      </c>
      <c r="D110" t="s" s="90">
        <v>17</v>
      </c>
      <c r="E110" s="39">
        <v>0.8100000000000001</v>
      </c>
      <c r="F110" s="59">
        <v>18332</v>
      </c>
      <c r="G110" s="59">
        <v>37778</v>
      </c>
      <c r="H110" s="91">
        <v>0.169888024463732</v>
      </c>
      <c r="I110" s="39">
        <v>40.9852114</v>
      </c>
      <c r="J110" s="39">
        <v>28.8759551</v>
      </c>
      <c r="K110" s="59">
        <f>VLOOKUP($D110,'Districts_EV'!$A$2:$H$41,3,0)*$H110</f>
        <v>82.281448412904</v>
      </c>
      <c r="L110" s="59">
        <f>VLOOKUP($D110,'Districts_EV'!$A$2:$H$41,4,0)*$H110</f>
        <v>961.111945026826</v>
      </c>
      <c r="M110" s="59">
        <f>VLOOKUP($D110,'Districts_EV'!$A$2:$H$41,5,0)*$H110</f>
        <v>4860.503959894530</v>
      </c>
      <c r="N110" s="59">
        <f>VLOOKUP($D110,'Districts_EV'!$A$2:$H$41,6,0)*$H110</f>
        <v>12140.4468520668</v>
      </c>
      <c r="O110" s="59">
        <f>VLOOKUP($D110,'Districts_EV'!$A$2:$H$41,7,0)*$H110</f>
        <v>18765.8192115202</v>
      </c>
      <c r="P110" s="60">
        <f>VLOOKUP($D110,'Districts_EV'!$A$2:$H$41,8,0)*$H110</f>
        <v>23470.5739067006</v>
      </c>
    </row>
    <row r="111" ht="19.95" customHeight="1">
      <c r="A111" s="89"/>
      <c r="B111" s="35">
        <v>308</v>
      </c>
      <c r="C111" t="s" s="92">
        <v>167</v>
      </c>
      <c r="D111" t="s" s="92">
        <v>17</v>
      </c>
      <c r="E111" s="36">
        <v>1.7</v>
      </c>
      <c r="F111" s="62">
        <v>12394</v>
      </c>
      <c r="G111" s="62">
        <v>8137</v>
      </c>
      <c r="H111" s="93">
        <v>0.0365921662094707</v>
      </c>
      <c r="I111" s="36">
        <v>40.9777116</v>
      </c>
      <c r="J111" s="36">
        <v>28.8792335</v>
      </c>
      <c r="K111" s="62">
        <f>VLOOKUP($D111,'Districts_EV'!$A$2:$H$41,3,0)*$H111</f>
        <v>17.722593724808</v>
      </c>
      <c r="L111" s="62">
        <f>VLOOKUP($D111,'Districts_EV'!$A$2:$H$41,4,0)*$H111</f>
        <v>207.013814830940</v>
      </c>
      <c r="M111" s="62">
        <f>VLOOKUP($D111,'Districts_EV'!$A$2:$H$41,5,0)*$H111</f>
        <v>1046.9035079057</v>
      </c>
      <c r="N111" s="62">
        <f>VLOOKUP($D111,'Districts_EV'!$A$2:$H$41,6,0)*$H111</f>
        <v>2614.929748405630</v>
      </c>
      <c r="O111" s="62">
        <f>VLOOKUP($D111,'Districts_EV'!$A$2:$H$41,7,0)*$H111</f>
        <v>4041.968101120760</v>
      </c>
      <c r="P111" s="63">
        <f>VLOOKUP($D111,'Districts_EV'!$A$2:$H$41,8,0)*$H111</f>
        <v>5055.324788999470</v>
      </c>
    </row>
    <row r="112" ht="19.95" customHeight="1">
      <c r="A112" s="89"/>
      <c r="B112" s="38">
        <v>358</v>
      </c>
      <c r="C112" t="s" s="90">
        <v>168</v>
      </c>
      <c r="D112" t="s" s="90">
        <v>17</v>
      </c>
      <c r="E112" s="122"/>
      <c r="F112" s="122"/>
      <c r="G112" s="59">
        <v>5376</v>
      </c>
      <c r="H112" s="91">
        <v>0.0241759230111976</v>
      </c>
      <c r="I112" s="39">
        <v>40.9789622</v>
      </c>
      <c r="J112" s="39">
        <v>28.8724028</v>
      </c>
      <c r="K112" s="59">
        <f>VLOOKUP($D112,'Districts_EV'!$A$2:$H$41,3,0)*$H112</f>
        <v>11.709065240822</v>
      </c>
      <c r="L112" s="59">
        <f>VLOOKUP($D112,'Districts_EV'!$A$2:$H$41,4,0)*$H112</f>
        <v>136.771078841236</v>
      </c>
      <c r="M112" s="59">
        <f>VLOOKUP($D112,'Districts_EV'!$A$2:$H$41,5,0)*$H112</f>
        <v>691.674236020778</v>
      </c>
      <c r="N112" s="59">
        <f>VLOOKUP($D112,'Districts_EV'!$A$2:$H$41,6,0)*$H112</f>
        <v>1727.6468388139</v>
      </c>
      <c r="O112" s="59">
        <f>VLOOKUP($D112,'Districts_EV'!$A$2:$H$41,7,0)*$H112</f>
        <v>2670.470752319680</v>
      </c>
      <c r="P112" s="60">
        <f>VLOOKUP($D112,'Districts_EV'!$A$2:$H$41,8,0)*$H112</f>
        <v>3339.9810821754</v>
      </c>
    </row>
    <row r="113" ht="19.95" customHeight="1">
      <c r="A113" s="89"/>
      <c r="B113" s="35">
        <v>461</v>
      </c>
      <c r="C113" t="s" s="92">
        <v>169</v>
      </c>
      <c r="D113" t="s" s="92">
        <v>17</v>
      </c>
      <c r="E113" s="36">
        <v>0.27</v>
      </c>
      <c r="F113" s="62">
        <v>84843</v>
      </c>
      <c r="G113" s="62">
        <v>8150</v>
      </c>
      <c r="H113" s="93">
        <v>0.0366506273328237</v>
      </c>
      <c r="I113" s="36">
        <v>40.9812802</v>
      </c>
      <c r="J113" s="36">
        <v>28.8594558</v>
      </c>
      <c r="K113" s="62">
        <f>VLOOKUP($D113,'Districts_EV'!$A$2:$H$41,3,0)*$H113</f>
        <v>17.7509080566776</v>
      </c>
      <c r="L113" s="62">
        <f>VLOOKUP($D113,'Districts_EV'!$A$2:$H$41,4,0)*$H113</f>
        <v>207.344548466531</v>
      </c>
      <c r="M113" s="62">
        <f>VLOOKUP($D113,'Districts_EV'!$A$2:$H$41,5,0)*$H113</f>
        <v>1048.576083253220</v>
      </c>
      <c r="N113" s="62">
        <f>VLOOKUP($D113,'Districts_EV'!$A$2:$H$41,6,0)*$H113</f>
        <v>2619.1074658358</v>
      </c>
      <c r="O113" s="62">
        <f>VLOOKUP($D113,'Districts_EV'!$A$2:$H$41,7,0)*$H113</f>
        <v>4048.425712687010</v>
      </c>
      <c r="P113" s="63">
        <f>VLOOKUP($D113,'Districts_EV'!$A$2:$H$41,8,0)*$H113</f>
        <v>5063.401380158010</v>
      </c>
    </row>
    <row r="114" ht="19.95" customHeight="1">
      <c r="A114" s="89"/>
      <c r="B114" s="38">
        <v>482</v>
      </c>
      <c r="C114" t="s" s="90">
        <v>170</v>
      </c>
      <c r="D114" t="s" s="90">
        <v>17</v>
      </c>
      <c r="E114" s="39">
        <v>0.66</v>
      </c>
      <c r="F114" s="59">
        <v>68402</v>
      </c>
      <c r="G114" s="59">
        <v>24444</v>
      </c>
      <c r="H114" s="91">
        <v>0.109924899941539</v>
      </c>
      <c r="I114" s="39">
        <v>40.9863878</v>
      </c>
      <c r="J114" s="39">
        <v>28.8464657</v>
      </c>
      <c r="K114" s="59">
        <f>VLOOKUP($D114,'Districts_EV'!$A$2:$H$41,3,0)*$H114</f>
        <v>53.2396560168623</v>
      </c>
      <c r="L114" s="59">
        <f>VLOOKUP($D114,'Districts_EV'!$A$2:$H$41,4,0)*$H114</f>
        <v>621.880999106244</v>
      </c>
      <c r="M114" s="59">
        <f>VLOOKUP($D114,'Districts_EV'!$A$2:$H$41,5,0)*$H114</f>
        <v>3144.956291906970</v>
      </c>
      <c r="N114" s="59">
        <f>VLOOKUP($D114,'Districts_EV'!$A$2:$H$41,6,0)*$H114</f>
        <v>7855.394220231930</v>
      </c>
      <c r="O114" s="59">
        <f>VLOOKUP($D114,'Districts_EV'!$A$2:$H$41,7,0)*$H114</f>
        <v>12142.2967019535</v>
      </c>
      <c r="P114" s="60">
        <f>VLOOKUP($D114,'Districts_EV'!$A$2:$H$41,8,0)*$H114</f>
        <v>15186.4764830162</v>
      </c>
    </row>
    <row r="115" ht="19.95" customHeight="1">
      <c r="A115" s="89"/>
      <c r="B115" s="35">
        <v>494</v>
      </c>
      <c r="C115" t="s" s="92">
        <v>171</v>
      </c>
      <c r="D115" t="s" s="92">
        <v>17</v>
      </c>
      <c r="E115" s="36">
        <v>0.6</v>
      </c>
      <c r="F115" s="62">
        <v>66463</v>
      </c>
      <c r="G115" s="62">
        <v>20966</v>
      </c>
      <c r="H115" s="93">
        <v>0.094284300939875</v>
      </c>
      <c r="I115" s="36">
        <v>40.9824138</v>
      </c>
      <c r="J115" s="36">
        <v>28.8711297</v>
      </c>
      <c r="K115" s="62">
        <f>VLOOKUP($D115,'Districts_EV'!$A$2:$H$41,3,0)*$H115</f>
        <v>45.6644832289942</v>
      </c>
      <c r="L115" s="62">
        <f>VLOOKUP($D115,'Districts_EV'!$A$2:$H$41,4,0)*$H115</f>
        <v>533.397031061263</v>
      </c>
      <c r="M115" s="62">
        <f>VLOOKUP($D115,'Districts_EV'!$A$2:$H$41,5,0)*$H115</f>
        <v>2697.478056624180</v>
      </c>
      <c r="N115" s="62">
        <f>VLOOKUP($D115,'Districts_EV'!$A$2:$H$41,6,0)*$H115</f>
        <v>6737.694126222480</v>
      </c>
      <c r="O115" s="62">
        <f>VLOOKUP($D115,'Districts_EV'!$A$2:$H$41,7,0)*$H115</f>
        <v>10414.6372383062</v>
      </c>
      <c r="P115" s="63">
        <f>VLOOKUP($D115,'Districts_EV'!$A$2:$H$41,8,0)*$H115</f>
        <v>13025.6777099868</v>
      </c>
    </row>
    <row r="116" ht="19.95" customHeight="1">
      <c r="A116" s="89"/>
      <c r="B116" s="38">
        <v>497</v>
      </c>
      <c r="C116" t="s" s="90">
        <v>172</v>
      </c>
      <c r="D116" t="s" s="90">
        <v>17</v>
      </c>
      <c r="E116" s="39">
        <v>0.55</v>
      </c>
      <c r="F116" s="59">
        <v>66380</v>
      </c>
      <c r="G116" s="59">
        <v>7816</v>
      </c>
      <c r="H116" s="91">
        <v>0.0351486261636012</v>
      </c>
      <c r="I116" s="39">
        <v>40.964175</v>
      </c>
      <c r="J116" s="39">
        <v>28.8381027</v>
      </c>
      <c r="K116" s="59">
        <f>VLOOKUP($D116,'Districts_EV'!$A$2:$H$41,3,0)*$H116</f>
        <v>17.0234475301831</v>
      </c>
      <c r="L116" s="59">
        <f>VLOOKUP($D116,'Districts_EV'!$A$2:$H$41,4,0)*$H116</f>
        <v>198.847238136737</v>
      </c>
      <c r="M116" s="59">
        <f>VLOOKUP($D116,'Districts_EV'!$A$2:$H$41,5,0)*$H116</f>
        <v>1005.603762786160</v>
      </c>
      <c r="N116" s="59">
        <f>VLOOKUP($D116,'Districts_EV'!$A$2:$H$41,6,0)*$H116</f>
        <v>2511.772264168410</v>
      </c>
      <c r="O116" s="59">
        <f>VLOOKUP($D116,'Districts_EV'!$A$2:$H$41,7,0)*$H116</f>
        <v>3882.514769369520</v>
      </c>
      <c r="P116" s="60">
        <f>VLOOKUP($D116,'Districts_EV'!$A$2:$H$41,8,0)*$H116</f>
        <v>4855.895115007970</v>
      </c>
    </row>
    <row r="117" ht="19.95" customHeight="1">
      <c r="A117" s="89"/>
      <c r="B117" s="35">
        <v>504</v>
      </c>
      <c r="C117" t="s" s="92">
        <v>173</v>
      </c>
      <c r="D117" t="s" s="92">
        <v>17</v>
      </c>
      <c r="E117" s="36">
        <v>0.57</v>
      </c>
      <c r="F117" s="62">
        <v>60866</v>
      </c>
      <c r="G117" s="62">
        <v>13671</v>
      </c>
      <c r="H117" s="93">
        <v>0.0614786167198813</v>
      </c>
      <c r="I117" s="36">
        <v>40.977617</v>
      </c>
      <c r="J117" s="36">
        <v>28.8577878</v>
      </c>
      <c r="K117" s="62">
        <f>VLOOKUP($D117,'Districts_EV'!$A$2:$H$41,3,0)*$H117</f>
        <v>29.7757869991214</v>
      </c>
      <c r="L117" s="62">
        <f>VLOOKUP($D117,'Districts_EV'!$A$2:$H$41,4,0)*$H117</f>
        <v>347.804579397049</v>
      </c>
      <c r="M117" s="62">
        <f>VLOOKUP($D117,'Districts_EV'!$A$2:$H$41,5,0)*$H117</f>
        <v>1758.905967380960</v>
      </c>
      <c r="N117" s="62">
        <f>VLOOKUP($D117,'Districts_EV'!$A$2:$H$41,6,0)*$H117</f>
        <v>4393.351922140020</v>
      </c>
      <c r="O117" s="62">
        <f>VLOOKUP($D117,'Districts_EV'!$A$2:$H$41,7,0)*$H117</f>
        <v>6790.923670937920</v>
      </c>
      <c r="P117" s="63">
        <f>VLOOKUP($D117,'Districts_EV'!$A$2:$H$41,8,0)*$H117</f>
        <v>8493.4675175632</v>
      </c>
    </row>
    <row r="118" ht="19.95" customHeight="1">
      <c r="A118" s="89"/>
      <c r="B118" s="38">
        <v>530</v>
      </c>
      <c r="C118" t="s" s="90">
        <v>174</v>
      </c>
      <c r="D118" t="s" s="90">
        <v>17</v>
      </c>
      <c r="E118" s="39">
        <v>0.5</v>
      </c>
      <c r="F118" s="59">
        <v>57400</v>
      </c>
      <c r="G118" s="59">
        <v>24126</v>
      </c>
      <c r="H118" s="91">
        <v>0.108494850924135</v>
      </c>
      <c r="I118" s="39">
        <v>40.9938982</v>
      </c>
      <c r="J118" s="39">
        <v>28.8795871</v>
      </c>
      <c r="K118" s="59">
        <f>VLOOKUP($D118,'Districts_EV'!$A$2:$H$41,3,0)*$H118</f>
        <v>52.5470438988223</v>
      </c>
      <c r="L118" s="59">
        <f>VLOOKUP($D118,'Districts_EV'!$A$2:$H$41,4,0)*$H118</f>
        <v>613.790745558713</v>
      </c>
      <c r="M118" s="59">
        <f>VLOOKUP($D118,'Districts_EV'!$A$2:$H$41,5,0)*$H118</f>
        <v>3104.042525713760</v>
      </c>
      <c r="N118" s="59">
        <f>VLOOKUP($D118,'Districts_EV'!$A$2:$H$41,6,0)*$H118</f>
        <v>7753.2008246324</v>
      </c>
      <c r="O118" s="59">
        <f>VLOOKUP($D118,'Districts_EV'!$A$2:$H$41,7,0)*$H118</f>
        <v>11984.333588256</v>
      </c>
      <c r="P118" s="60">
        <f>VLOOKUP($D118,'Districts_EV'!$A$2:$H$41,8,0)*$H118</f>
        <v>14988.9106377536</v>
      </c>
    </row>
    <row r="119" ht="19.95" customHeight="1">
      <c r="A119" s="89"/>
      <c r="B119" s="35">
        <v>542</v>
      </c>
      <c r="C119" t="s" s="92">
        <v>175</v>
      </c>
      <c r="D119" t="s" s="92">
        <v>17</v>
      </c>
      <c r="E119" s="36">
        <v>1.1</v>
      </c>
      <c r="F119" s="62">
        <v>51597</v>
      </c>
      <c r="G119" s="62">
        <v>28206</v>
      </c>
      <c r="H119" s="93">
        <v>0.126842649637991</v>
      </c>
      <c r="I119" s="36">
        <v>40.9811494</v>
      </c>
      <c r="J119" s="36">
        <v>28.7951449</v>
      </c>
      <c r="K119" s="62">
        <f>VLOOKUP($D119,'Districts_EV'!$A$2:$H$41,3,0)*$H119</f>
        <v>61.4333880548036</v>
      </c>
      <c r="L119" s="62">
        <f>VLOOKUP($D119,'Districts_EV'!$A$2:$H$41,4,0)*$H119</f>
        <v>717.590225036440</v>
      </c>
      <c r="M119" s="62">
        <f>VLOOKUP($D119,'Districts_EV'!$A$2:$H$41,5,0)*$H119</f>
        <v>3628.973865550980</v>
      </c>
      <c r="N119" s="62">
        <f>VLOOKUP($D119,'Districts_EV'!$A$2:$H$41,6,0)*$H119</f>
        <v>9064.361371946570</v>
      </c>
      <c r="O119" s="62">
        <f>VLOOKUP($D119,'Districts_EV'!$A$2:$H$41,7,0)*$H119</f>
        <v>14011.0301413558</v>
      </c>
      <c r="P119" s="63">
        <f>VLOOKUP($D119,'Districts_EV'!$A$2:$H$41,8,0)*$H119</f>
        <v>17523.7177090475</v>
      </c>
    </row>
    <row r="120" ht="19.95" customHeight="1">
      <c r="A120" s="89"/>
      <c r="B120" s="38">
        <v>640</v>
      </c>
      <c r="C120" t="s" s="90">
        <v>176</v>
      </c>
      <c r="D120" t="s" s="90">
        <v>17</v>
      </c>
      <c r="E120" s="39">
        <v>0.44</v>
      </c>
      <c r="F120" s="59">
        <v>50038</v>
      </c>
      <c r="G120" s="59">
        <v>5932</v>
      </c>
      <c r="H120" s="91">
        <v>0.0266762602869092</v>
      </c>
      <c r="I120" s="39">
        <v>40.979703</v>
      </c>
      <c r="J120" s="39">
        <v>28.780426</v>
      </c>
      <c r="K120" s="59">
        <f>VLOOKUP($D120,'Districts_EV'!$A$2:$H$41,3,0)*$H120</f>
        <v>12.9200474346272</v>
      </c>
      <c r="L120" s="59">
        <f>VLOOKUP($D120,'Districts_EV'!$A$2:$H$41,4,0)*$H120</f>
        <v>150.916302024965</v>
      </c>
      <c r="M120" s="59">
        <f>VLOOKUP($D120,'Districts_EV'!$A$2:$H$41,5,0)*$H120</f>
        <v>763.208997037807</v>
      </c>
      <c r="N120" s="59">
        <f>VLOOKUP($D120,'Districts_EV'!$A$2:$H$41,6,0)*$H120</f>
        <v>1906.324599673360</v>
      </c>
      <c r="O120" s="59">
        <f>VLOOKUP($D120,'Districts_EV'!$A$2:$H$41,7,0)*$H120</f>
        <v>2946.657831614640</v>
      </c>
      <c r="P120" s="60">
        <f>VLOOKUP($D120,'Districts_EV'!$A$2:$H$41,8,0)*$H120</f>
        <v>3685.410673263470</v>
      </c>
    </row>
    <row r="121" ht="19.95" customHeight="1">
      <c r="A121" s="89"/>
      <c r="B121" s="35">
        <v>679</v>
      </c>
      <c r="C121" t="s" s="92">
        <v>177</v>
      </c>
      <c r="D121" t="s" s="92">
        <v>17</v>
      </c>
      <c r="E121" s="36">
        <v>0.5</v>
      </c>
      <c r="F121" s="62">
        <v>49562</v>
      </c>
      <c r="G121" s="62">
        <v>1667</v>
      </c>
      <c r="H121" s="93">
        <v>0.00749651481764627</v>
      </c>
      <c r="I121" s="36">
        <v>40.9772983</v>
      </c>
      <c r="J121" s="36">
        <v>28.8675799</v>
      </c>
      <c r="K121" s="62">
        <f>VLOOKUP($D121,'Districts_EV'!$A$2:$H$41,3,0)*$H121</f>
        <v>3.63076855588731</v>
      </c>
      <c r="L121" s="62">
        <f>VLOOKUP($D121,'Districts_EV'!$A$2:$H$41,4,0)*$H121</f>
        <v>42.4102285022954</v>
      </c>
      <c r="M121" s="62">
        <f>VLOOKUP($D121,'Districts_EV'!$A$2:$H$41,5,0)*$H121</f>
        <v>214.475623408972</v>
      </c>
      <c r="N121" s="62">
        <f>VLOOKUP($D121,'Districts_EV'!$A$2:$H$41,6,0)*$H121</f>
        <v>535.711919699174</v>
      </c>
      <c r="O121" s="62">
        <f>VLOOKUP($D121,'Districts_EV'!$A$2:$H$41,7,0)*$H121</f>
        <v>828.064498533649</v>
      </c>
      <c r="P121" s="63">
        <f>VLOOKUP($D121,'Districts_EV'!$A$2:$H$41,8,0)*$H121</f>
        <v>1035.667497021280</v>
      </c>
    </row>
    <row r="122" ht="20.8" customHeight="1">
      <c r="A122" s="96"/>
      <c r="B122" s="97">
        <v>696</v>
      </c>
      <c r="C122" t="s" s="98">
        <v>178</v>
      </c>
      <c r="D122" t="s" s="98">
        <v>17</v>
      </c>
      <c r="E122" s="99">
        <v>0.4</v>
      </c>
      <c r="F122" s="101">
        <v>49289</v>
      </c>
      <c r="G122" s="101">
        <v>23785</v>
      </c>
      <c r="H122" s="102">
        <v>0.106961370688492</v>
      </c>
      <c r="I122" s="99">
        <v>40.9589829</v>
      </c>
      <c r="J122" s="99">
        <v>28.8225574</v>
      </c>
      <c r="K122" s="101">
        <f>VLOOKUP($D122,'Districts_EV'!$A$2:$H$41,3,0)*$H122</f>
        <v>51.804337193629</v>
      </c>
      <c r="L122" s="101">
        <f>VLOOKUP($D122,'Districts_EV'!$A$2:$H$41,4,0)*$H122</f>
        <v>605.115347886679</v>
      </c>
      <c r="M122" s="101">
        <f>VLOOKUP($D122,'Districts_EV'!$A$2:$H$41,5,0)*$H122</f>
        <v>3060.169587751890</v>
      </c>
      <c r="N122" s="101">
        <f>VLOOKUP($D122,'Districts_EV'!$A$2:$H$41,6,0)*$H122</f>
        <v>7643.616082810340</v>
      </c>
      <c r="O122" s="101">
        <f>VLOOKUP($D122,'Districts_EV'!$A$2:$H$41,7,0)*$H122</f>
        <v>11814.9454694798</v>
      </c>
      <c r="P122" s="103">
        <f>VLOOKUP($D122,'Districts_EV'!$A$2:$H$41,8,0)*$H122</f>
        <v>14777.0554389028</v>
      </c>
    </row>
    <row r="123" ht="21.05" customHeight="1">
      <c r="A123" t="s" s="104">
        <v>18</v>
      </c>
      <c r="B123" s="105"/>
      <c r="C123" s="105"/>
      <c r="D123" s="105"/>
      <c r="E123" s="106"/>
      <c r="F123" s="106"/>
      <c r="G123" s="107">
        <f>SUM(G124:G133)</f>
        <v>396665</v>
      </c>
      <c r="H123" s="105"/>
      <c r="I123" s="105"/>
      <c r="J123" s="105"/>
      <c r="K123" s="108">
        <f>SUM(K124:K133)</f>
        <v>155.515014153372</v>
      </c>
      <c r="L123" s="108">
        <f>SUM(L124:L133)</f>
        <v>2090.371090636890</v>
      </c>
      <c r="M123" s="108">
        <f>SUM(M124:M133)</f>
        <v>11996.7865864525</v>
      </c>
      <c r="N123" s="108">
        <f>SUM(N124:N133)</f>
        <v>33103.7722048173</v>
      </c>
      <c r="O123" s="108">
        <f>SUM(O124:O133)</f>
        <v>54215.6174884851</v>
      </c>
      <c r="P123" s="109">
        <f>SUM(P124:P133)</f>
        <v>69082.0300676738</v>
      </c>
    </row>
    <row r="124" ht="20.2" customHeight="1">
      <c r="A124" s="82"/>
      <c r="B124" s="110">
        <v>511</v>
      </c>
      <c r="C124" t="s" s="111">
        <v>179</v>
      </c>
      <c r="D124" t="s" s="111">
        <v>18</v>
      </c>
      <c r="E124" s="112">
        <v>0.9399999999999999</v>
      </c>
      <c r="F124" s="113">
        <v>46122</v>
      </c>
      <c r="G124" s="113">
        <v>14859</v>
      </c>
      <c r="H124" s="114">
        <v>0.0374598212597532</v>
      </c>
      <c r="I124" s="112">
        <v>41.0689001</v>
      </c>
      <c r="J124" s="112">
        <v>28.7529076</v>
      </c>
      <c r="K124" s="113">
        <f>VLOOKUP($D124,'Districts_EV'!$A$2:$H$41,3,0)*$H124</f>
        <v>5.8255646333933</v>
      </c>
      <c r="L124" s="113">
        <f>VLOOKUP($D124,'Districts_EV'!$A$2:$H$41,4,0)*$H124</f>
        <v>78.3049274218133</v>
      </c>
      <c r="M124" s="113">
        <f>VLOOKUP($D124,'Districts_EV'!$A$2:$H$41,5,0)*$H124</f>
        <v>449.397481219915</v>
      </c>
      <c r="N124" s="113">
        <f>VLOOKUP($D124,'Districts_EV'!$A$2:$H$41,6,0)*$H124</f>
        <v>1240.061389816040</v>
      </c>
      <c r="O124" s="113">
        <f>VLOOKUP($D124,'Districts_EV'!$A$2:$H$41,7,0)*$H124</f>
        <v>2030.9073406058</v>
      </c>
      <c r="P124" s="115">
        <f>VLOOKUP($D124,'Districts_EV'!$A$2:$H$41,8,0)*$H124</f>
        <v>2587.800498595960</v>
      </c>
    </row>
    <row r="125" ht="19.95" customHeight="1">
      <c r="A125" s="89"/>
      <c r="B125" s="35">
        <v>541</v>
      </c>
      <c r="C125" t="s" s="92">
        <v>180</v>
      </c>
      <c r="D125" t="s" s="92">
        <v>18</v>
      </c>
      <c r="E125" s="36">
        <v>0.78</v>
      </c>
      <c r="F125" s="62">
        <v>44992</v>
      </c>
      <c r="G125" s="62">
        <v>55783</v>
      </c>
      <c r="H125" s="93">
        <v>0.14063000264707</v>
      </c>
      <c r="I125" s="36">
        <v>41.0771522</v>
      </c>
      <c r="J125" s="36">
        <v>28.7518808</v>
      </c>
      <c r="K125" s="62">
        <f>VLOOKUP($D125,'Districts_EV'!$A$2:$H$41,3,0)*$H125</f>
        <v>21.8700768520478</v>
      </c>
      <c r="L125" s="62">
        <f>VLOOKUP($D125,'Districts_EV'!$A$2:$H$41,4,0)*$H125</f>
        <v>293.968892009624</v>
      </c>
      <c r="M125" s="62">
        <f>VLOOKUP($D125,'Districts_EV'!$A$2:$H$41,5,0)*$H125</f>
        <v>1687.108129409150</v>
      </c>
      <c r="N125" s="62">
        <f>VLOOKUP($D125,'Districts_EV'!$A$2:$H$41,6,0)*$H125</f>
        <v>4655.383572791460</v>
      </c>
      <c r="O125" s="62">
        <f>VLOOKUP($D125,'Districts_EV'!$A$2:$H$41,7,0)*$H125</f>
        <v>7624.342430918190</v>
      </c>
      <c r="P125" s="63">
        <f>VLOOKUP($D125,'Districts_EV'!$A$2:$H$41,8,0)*$H125</f>
        <v>9715.006071281940</v>
      </c>
    </row>
    <row r="126" ht="19.95" customHeight="1">
      <c r="A126" s="89"/>
      <c r="B126" s="38">
        <v>573</v>
      </c>
      <c r="C126" t="s" s="90">
        <v>18</v>
      </c>
      <c r="D126" t="s" s="90">
        <v>18</v>
      </c>
      <c r="E126" s="39">
        <v>0.64</v>
      </c>
      <c r="F126" s="59">
        <v>44894</v>
      </c>
      <c r="G126" s="59">
        <v>58445</v>
      </c>
      <c r="H126" s="91">
        <v>0.147340955214098</v>
      </c>
      <c r="I126" s="39">
        <v>41.1060988</v>
      </c>
      <c r="J126" s="39">
        <v>28.7907747</v>
      </c>
      <c r="K126" s="59">
        <f>VLOOKUP($D126,'Districts_EV'!$A$2:$H$41,3,0)*$H126</f>
        <v>22.9137307354918</v>
      </c>
      <c r="L126" s="59">
        <f>VLOOKUP($D126,'Districts_EV'!$A$2:$H$41,4,0)*$H126</f>
        <v>307.997273246375</v>
      </c>
      <c r="M126" s="59">
        <f>VLOOKUP($D126,'Districts_EV'!$A$2:$H$41,5,0)*$H126</f>
        <v>1767.617995147590</v>
      </c>
      <c r="N126" s="59">
        <f>VLOOKUP($D126,'Districts_EV'!$A$2:$H$41,6,0)*$H126</f>
        <v>4877.541417847690</v>
      </c>
      <c r="O126" s="59">
        <f>VLOOKUP($D126,'Districts_EV'!$A$2:$H$41,7,0)*$H126</f>
        <v>7988.180868275550</v>
      </c>
      <c r="P126" s="60">
        <f>VLOOKUP($D126,'Districts_EV'!$A$2:$H$41,8,0)*$H126</f>
        <v>10178.6122983001</v>
      </c>
    </row>
    <row r="127" ht="19.95" customHeight="1">
      <c r="A127" s="89"/>
      <c r="B127" s="35">
        <v>598</v>
      </c>
      <c r="C127" t="s" s="92">
        <v>181</v>
      </c>
      <c r="D127" t="s" s="92">
        <v>18</v>
      </c>
      <c r="E127" s="36">
        <v>0.58</v>
      </c>
      <c r="F127" s="62">
        <v>43222</v>
      </c>
      <c r="G127" s="62">
        <v>70258</v>
      </c>
      <c r="H127" s="93">
        <v>0.177121752612406</v>
      </c>
      <c r="I127" s="36">
        <v>41.1034651</v>
      </c>
      <c r="J127" s="36">
        <v>28.803761</v>
      </c>
      <c r="K127" s="62">
        <f>VLOOKUP($D127,'Districts_EV'!$A$2:$H$41,3,0)*$H127</f>
        <v>27.5450918643884</v>
      </c>
      <c r="L127" s="62">
        <f>VLOOKUP($D127,'Districts_EV'!$A$2:$H$41,4,0)*$H127</f>
        <v>370.250191183913</v>
      </c>
      <c r="M127" s="62">
        <f>VLOOKUP($D127,'Districts_EV'!$A$2:$H$41,5,0)*$H127</f>
        <v>2124.891865909470</v>
      </c>
      <c r="N127" s="62">
        <f>VLOOKUP($D127,'Districts_EV'!$A$2:$H$41,6,0)*$H127</f>
        <v>5863.398150999090</v>
      </c>
      <c r="O127" s="62">
        <f>VLOOKUP($D127,'Districts_EV'!$A$2:$H$41,7,0)*$H127</f>
        <v>9602.765188524290</v>
      </c>
      <c r="P127" s="63">
        <f>VLOOKUP($D127,'Districts_EV'!$A$2:$H$41,8,0)*$H127</f>
        <v>12235.9302396093</v>
      </c>
    </row>
    <row r="128" ht="19.95" customHeight="1">
      <c r="A128" s="89"/>
      <c r="B128" s="38">
        <v>608</v>
      </c>
      <c r="C128" t="s" s="90">
        <v>182</v>
      </c>
      <c r="D128" t="s" s="90">
        <v>18</v>
      </c>
      <c r="E128" s="39">
        <v>1.2</v>
      </c>
      <c r="F128" s="59">
        <v>38177</v>
      </c>
      <c r="G128" s="59">
        <v>74815</v>
      </c>
      <c r="H128" s="91">
        <v>0.188610036176623</v>
      </c>
      <c r="I128" s="39">
        <v>41.1112184</v>
      </c>
      <c r="J128" s="39">
        <v>28.7427125</v>
      </c>
      <c r="K128" s="59">
        <f>VLOOKUP($D128,'Districts_EV'!$A$2:$H$41,3,0)*$H128</f>
        <v>29.3316924454755</v>
      </c>
      <c r="L128" s="59">
        <f>VLOOKUP($D128,'Districts_EV'!$A$2:$H$41,4,0)*$H128</f>
        <v>394.264967027591</v>
      </c>
      <c r="M128" s="59">
        <f>VLOOKUP($D128,'Districts_EV'!$A$2:$H$41,5,0)*$H128</f>
        <v>2262.714352074030</v>
      </c>
      <c r="N128" s="59">
        <f>VLOOKUP($D128,'Districts_EV'!$A$2:$H$41,6,0)*$H128</f>
        <v>6243.703673133280</v>
      </c>
      <c r="O128" s="59">
        <f>VLOOKUP($D128,'Districts_EV'!$A$2:$H$41,7,0)*$H128</f>
        <v>10225.6095758411</v>
      </c>
      <c r="P128" s="60">
        <f>VLOOKUP($D128,'Districts_EV'!$A$2:$H$41,8,0)*$H128</f>
        <v>13029.5641902185</v>
      </c>
    </row>
    <row r="129" ht="19.95" customHeight="1">
      <c r="A129" s="89"/>
      <c r="B129" s="35">
        <v>624</v>
      </c>
      <c r="C129" t="s" s="92">
        <v>183</v>
      </c>
      <c r="D129" t="s" s="92">
        <v>18</v>
      </c>
      <c r="E129" s="36">
        <v>1.3</v>
      </c>
      <c r="F129" s="62">
        <v>37356</v>
      </c>
      <c r="G129" s="62">
        <v>41437</v>
      </c>
      <c r="H129" s="93">
        <v>0.104463464132202</v>
      </c>
      <c r="I129" s="36">
        <v>41.0664773</v>
      </c>
      <c r="J129" s="36">
        <v>28.6780738</v>
      </c>
      <c r="K129" s="62">
        <f>VLOOKUP($D129,'Districts_EV'!$A$2:$H$41,3,0)*$H129</f>
        <v>16.2456371030297</v>
      </c>
      <c r="L129" s="62">
        <f>VLOOKUP($D129,'Districts_EV'!$A$2:$H$41,4,0)*$H129</f>
        <v>218.367405449739</v>
      </c>
      <c r="M129" s="62">
        <f>VLOOKUP($D129,'Districts_EV'!$A$2:$H$41,5,0)*$H129</f>
        <v>1253.225885275560</v>
      </c>
      <c r="N129" s="62">
        <f>VLOOKUP($D129,'Districts_EV'!$A$2:$H$41,6,0)*$H129</f>
        <v>3458.134720358520</v>
      </c>
      <c r="O129" s="62">
        <f>VLOOKUP($D129,'Districts_EV'!$A$2:$H$41,7,0)*$H129</f>
        <v>5663.551212913550</v>
      </c>
      <c r="P129" s="63">
        <f>VLOOKUP($D129,'Districts_EV'!$A$2:$H$41,8,0)*$H129</f>
        <v>7216.548170154140</v>
      </c>
    </row>
    <row r="130" ht="19.95" customHeight="1">
      <c r="A130" s="89"/>
      <c r="B130" s="38">
        <v>666</v>
      </c>
      <c r="C130" t="s" s="90">
        <v>184</v>
      </c>
      <c r="D130" t="s" s="90">
        <v>18</v>
      </c>
      <c r="E130" s="39">
        <v>0.86</v>
      </c>
      <c r="F130" s="59">
        <v>30484</v>
      </c>
      <c r="G130" s="59">
        <v>24548</v>
      </c>
      <c r="H130" s="91">
        <v>0.0618859743108164</v>
      </c>
      <c r="I130" s="39">
        <v>41.0638399</v>
      </c>
      <c r="J130" s="39">
        <v>28.6911793</v>
      </c>
      <c r="K130" s="59">
        <f>VLOOKUP($D130,'Districts_EV'!$A$2:$H$41,3,0)*$H130</f>
        <v>9.624198170841829</v>
      </c>
      <c r="L130" s="59">
        <f>VLOOKUP($D130,'Districts_EV'!$A$2:$H$41,4,0)*$H130</f>
        <v>129.364651615228</v>
      </c>
      <c r="M130" s="59">
        <f>VLOOKUP($D130,'Districts_EV'!$A$2:$H$41,5,0)*$H130</f>
        <v>742.4328265015459</v>
      </c>
      <c r="N130" s="59">
        <f>VLOOKUP($D130,'Districts_EV'!$A$2:$H$41,6,0)*$H130</f>
        <v>2048.659196258440</v>
      </c>
      <c r="O130" s="59">
        <f>VLOOKUP($D130,'Districts_EV'!$A$2:$H$41,7,0)*$H130</f>
        <v>3355.186311137440</v>
      </c>
      <c r="P130" s="60">
        <f>VLOOKUP($D130,'Districts_EV'!$A$2:$H$41,8,0)*$H130</f>
        <v>4275.208738107110</v>
      </c>
    </row>
    <row r="131" ht="19.95" customHeight="1">
      <c r="A131" s="89"/>
      <c r="B131" s="35">
        <v>667</v>
      </c>
      <c r="C131" t="s" s="92">
        <v>185</v>
      </c>
      <c r="D131" t="s" s="92">
        <v>18</v>
      </c>
      <c r="E131" s="36">
        <v>1.9</v>
      </c>
      <c r="F131" s="62">
        <v>26817</v>
      </c>
      <c r="G131" s="62">
        <v>34138</v>
      </c>
      <c r="H131" s="93">
        <v>0.08606254648128769</v>
      </c>
      <c r="I131" s="36">
        <v>41.0731284</v>
      </c>
      <c r="J131" s="36">
        <v>28.7264938</v>
      </c>
      <c r="K131" s="62">
        <f>VLOOKUP($D131,'Districts_EV'!$A$2:$H$41,3,0)*$H131</f>
        <v>13.3840181341127</v>
      </c>
      <c r="L131" s="62">
        <f>VLOOKUP($D131,'Districts_EV'!$A$2:$H$41,4,0)*$H131</f>
        <v>179.902659151077</v>
      </c>
      <c r="M131" s="62">
        <f>VLOOKUP($D131,'Districts_EV'!$A$2:$H$41,5,0)*$H131</f>
        <v>1032.474003222660</v>
      </c>
      <c r="N131" s="62">
        <f>VLOOKUP($D131,'Districts_EV'!$A$2:$H$41,6,0)*$H131</f>
        <v>2848.994934083050</v>
      </c>
      <c r="O131" s="62">
        <f>VLOOKUP($D131,'Districts_EV'!$A$2:$H$41,7,0)*$H131</f>
        <v>4665.934100114460</v>
      </c>
      <c r="P131" s="63">
        <f>VLOOKUP($D131,'Districts_EV'!$A$2:$H$41,8,0)*$H131</f>
        <v>5945.375423720890</v>
      </c>
    </row>
    <row r="132" ht="19.95" customHeight="1">
      <c r="A132" s="89"/>
      <c r="B132" s="38">
        <v>708</v>
      </c>
      <c r="C132" t="s" s="90">
        <v>186</v>
      </c>
      <c r="D132" t="s" s="90">
        <v>18</v>
      </c>
      <c r="E132" s="39">
        <v>1.6</v>
      </c>
      <c r="F132" s="59">
        <v>23064</v>
      </c>
      <c r="G132" s="59">
        <v>21113</v>
      </c>
      <c r="H132" s="91">
        <v>0.053226274059975</v>
      </c>
      <c r="I132" s="39">
        <v>41.0751841</v>
      </c>
      <c r="J132" s="39">
        <v>28.7879081</v>
      </c>
      <c r="K132" s="59">
        <f>VLOOKUP($D132,'Districts_EV'!$A$2:$H$41,3,0)*$H132</f>
        <v>8.277484763768269</v>
      </c>
      <c r="L132" s="59">
        <f>VLOOKUP($D132,'Districts_EV'!$A$2:$H$41,4,0)*$H132</f>
        <v>111.262664557288</v>
      </c>
      <c r="M132" s="59">
        <f>VLOOKUP($D132,'Districts_EV'!$A$2:$H$41,5,0)*$H132</f>
        <v>638.544250689553</v>
      </c>
      <c r="N132" s="59">
        <f>VLOOKUP($D132,'Districts_EV'!$A$2:$H$41,6,0)*$H132</f>
        <v>1761.990451792590</v>
      </c>
      <c r="O132" s="59">
        <f>VLOOKUP($D132,'Districts_EV'!$A$2:$H$41,7,0)*$H132</f>
        <v>2885.695314772880</v>
      </c>
      <c r="P132" s="60">
        <f>VLOOKUP($D132,'Districts_EV'!$A$2:$H$41,8,0)*$H132</f>
        <v>3676.979065001440</v>
      </c>
    </row>
    <row r="133" ht="20.8" customHeight="1">
      <c r="A133" s="96"/>
      <c r="B133" s="116">
        <v>795</v>
      </c>
      <c r="C133" t="s" s="117">
        <v>187</v>
      </c>
      <c r="D133" t="s" s="117">
        <v>18</v>
      </c>
      <c r="E133" s="118">
        <v>1.4</v>
      </c>
      <c r="F133" s="119">
        <v>11425</v>
      </c>
      <c r="G133" s="119">
        <v>1269</v>
      </c>
      <c r="H133" s="120">
        <v>0.00319917310576935</v>
      </c>
      <c r="I133" s="118">
        <v>41.1249095</v>
      </c>
      <c r="J133" s="118">
        <v>28.7390683</v>
      </c>
      <c r="K133" s="119">
        <f>VLOOKUP($D133,'Districts_EV'!$A$2:$H$41,3,0)*$H133</f>
        <v>0.497519450822808</v>
      </c>
      <c r="L133" s="119">
        <f>VLOOKUP($D133,'Districts_EV'!$A$2:$H$41,4,0)*$H133</f>
        <v>6.68745897424328</v>
      </c>
      <c r="M133" s="119">
        <f>VLOOKUP($D133,'Districts_EV'!$A$2:$H$41,5,0)*$H133</f>
        <v>38.3797970030333</v>
      </c>
      <c r="N133" s="119">
        <f>VLOOKUP($D133,'Districts_EV'!$A$2:$H$41,6,0)*$H133</f>
        <v>105.904697737166</v>
      </c>
      <c r="O133" s="119">
        <f>VLOOKUP($D133,'Districts_EV'!$A$2:$H$41,7,0)*$H133</f>
        <v>173.445145381840</v>
      </c>
      <c r="P133" s="121">
        <f>VLOOKUP($D133,'Districts_EV'!$A$2:$H$41,8,0)*$H133</f>
        <v>221.005372684452</v>
      </c>
    </row>
    <row r="134" ht="21.05" customHeight="1">
      <c r="A134" t="s" s="104">
        <v>19</v>
      </c>
      <c r="B134" s="105"/>
      <c r="C134" s="105"/>
      <c r="D134" s="105"/>
      <c r="E134" s="106"/>
      <c r="F134" s="106"/>
      <c r="G134" s="107">
        <f>SUM(G135:G145)</f>
        <v>274197</v>
      </c>
      <c r="H134" s="105"/>
      <c r="I134" s="105"/>
      <c r="J134" s="105"/>
      <c r="K134" s="108">
        <f>SUM(K135:K145)</f>
        <v>192.972333651151</v>
      </c>
      <c r="L134" s="108">
        <f>SUM(L135:L145)</f>
        <v>3074.442750161440</v>
      </c>
      <c r="M134" s="108">
        <f>SUM(M135:M145)</f>
        <v>20631.2066862345</v>
      </c>
      <c r="N134" s="108">
        <f>SUM(N135:N145)</f>
        <v>64666.0365954561</v>
      </c>
      <c r="O134" s="108">
        <f>SUM(O135:O145)</f>
        <v>114665.105267627</v>
      </c>
      <c r="P134" s="109">
        <f>SUM(P135:P145)</f>
        <v>150408.825548444</v>
      </c>
    </row>
    <row r="135" ht="20.2" customHeight="1">
      <c r="A135" s="82"/>
      <c r="B135" s="83">
        <v>78</v>
      </c>
      <c r="C135" t="s" s="84">
        <v>166</v>
      </c>
      <c r="D135" t="s" s="84">
        <v>19</v>
      </c>
      <c r="E135" s="123"/>
      <c r="F135" s="123"/>
      <c r="G135" s="86">
        <v>44460</v>
      </c>
      <c r="H135" s="87">
        <v>0.162146194159674</v>
      </c>
      <c r="I135" s="85">
        <v>41.054732</v>
      </c>
      <c r="J135" s="85">
        <v>28.9034132</v>
      </c>
      <c r="K135" s="86">
        <f>VLOOKUP($D135,'Districts_EV'!$A$2:$H$41,3,0)*$H135</f>
        <v>31.2897294796449</v>
      </c>
      <c r="L135" s="86">
        <f>VLOOKUP($D135,'Districts_EV'!$A$2:$H$41,4,0)*$H135</f>
        <v>498.509191100479</v>
      </c>
      <c r="M135" s="86">
        <f>VLOOKUP($D135,'Districts_EV'!$A$2:$H$41,5,0)*$H135</f>
        <v>3345.271645094540</v>
      </c>
      <c r="N135" s="86">
        <f>VLOOKUP($D135,'Districts_EV'!$A$2:$H$41,6,0)*$H135</f>
        <v>10485.3517253434</v>
      </c>
      <c r="O135" s="86">
        <f>VLOOKUP($D135,'Districts_EV'!$A$2:$H$41,7,0)*$H135</f>
        <v>18592.5104220641</v>
      </c>
      <c r="P135" s="88">
        <f>VLOOKUP($D135,'Districts_EV'!$A$2:$H$41,8,0)*$H135</f>
        <v>24388.2186307065</v>
      </c>
    </row>
    <row r="136" ht="19.95" customHeight="1">
      <c r="A136" s="89"/>
      <c r="B136" s="38">
        <v>129</v>
      </c>
      <c r="C136" t="s" s="90">
        <v>188</v>
      </c>
      <c r="D136" t="s" s="90">
        <v>19</v>
      </c>
      <c r="E136" s="39">
        <v>1.4</v>
      </c>
      <c r="F136" s="59">
        <v>10911</v>
      </c>
      <c r="G136" s="59">
        <v>10015</v>
      </c>
      <c r="H136" s="91">
        <v>0.0365248343344384</v>
      </c>
      <c r="I136" s="39">
        <v>41.0344293</v>
      </c>
      <c r="J136" s="39">
        <v>28.9070683</v>
      </c>
      <c r="K136" s="59">
        <f>VLOOKUP($D136,'Districts_EV'!$A$2:$H$41,3,0)*$H136</f>
        <v>7.04828251773826</v>
      </c>
      <c r="L136" s="59">
        <f>VLOOKUP($D136,'Districts_EV'!$A$2:$H$41,4,0)*$H136</f>
        <v>112.293512120362</v>
      </c>
      <c r="M136" s="59">
        <f>VLOOKUP($D136,'Districts_EV'!$A$2:$H$41,5,0)*$H136</f>
        <v>753.551406334273</v>
      </c>
      <c r="N136" s="59">
        <f>VLOOKUP($D136,'Districts_EV'!$A$2:$H$41,6,0)*$H136</f>
        <v>2361.916273713760</v>
      </c>
      <c r="O136" s="59">
        <f>VLOOKUP($D136,'Districts_EV'!$A$2:$H$41,7,0)*$H136</f>
        <v>4188.123973841020</v>
      </c>
      <c r="P136" s="60">
        <f>VLOOKUP($D136,'Districts_EV'!$A$2:$H$41,8,0)*$H136</f>
        <v>5493.657435594360</v>
      </c>
    </row>
    <row r="137" ht="19.95" customHeight="1">
      <c r="A137" s="89"/>
      <c r="B137" s="35">
        <v>140</v>
      </c>
      <c r="C137" t="s" s="92">
        <v>189</v>
      </c>
      <c r="D137" t="s" s="92">
        <v>19</v>
      </c>
      <c r="E137" s="36">
        <v>5.9</v>
      </c>
      <c r="F137" s="62">
        <v>9414</v>
      </c>
      <c r="G137" s="62">
        <v>33908</v>
      </c>
      <c r="H137" s="93">
        <v>0.123662913890378</v>
      </c>
      <c r="I137" s="36">
        <v>41.0473011</v>
      </c>
      <c r="J137" s="36">
        <v>28.9062926</v>
      </c>
      <c r="K137" s="62">
        <f>VLOOKUP($D137,'Districts_EV'!$A$2:$H$41,3,0)*$H137</f>
        <v>23.8635210795276</v>
      </c>
      <c r="L137" s="62">
        <f>VLOOKUP($D137,'Districts_EV'!$A$2:$H$41,4,0)*$H137</f>
        <v>380.194549074111</v>
      </c>
      <c r="M137" s="62">
        <f>VLOOKUP($D137,'Districts_EV'!$A$2:$H$41,5,0)*$H137</f>
        <v>2551.315135894410</v>
      </c>
      <c r="N137" s="62">
        <f>VLOOKUP($D137,'Districts_EV'!$A$2:$H$41,6,0)*$H137</f>
        <v>7996.790515135910</v>
      </c>
      <c r="O137" s="62">
        <f>VLOOKUP($D137,'Districts_EV'!$A$2:$H$41,7,0)*$H137</f>
        <v>14179.8210389417</v>
      </c>
      <c r="P137" s="63">
        <f>VLOOKUP($D137,'Districts_EV'!$A$2:$H$41,8,0)*$H137</f>
        <v>18599.9936421501</v>
      </c>
    </row>
    <row r="138" ht="19.95" customHeight="1">
      <c r="A138" s="89"/>
      <c r="B138" s="38">
        <v>181</v>
      </c>
      <c r="C138" t="s" s="90">
        <v>190</v>
      </c>
      <c r="D138" t="s" s="90">
        <v>19</v>
      </c>
      <c r="E138" s="39">
        <v>8.1</v>
      </c>
      <c r="F138" s="59">
        <v>7185</v>
      </c>
      <c r="G138" s="59">
        <v>53027</v>
      </c>
      <c r="H138" s="91">
        <v>0.193390153794535</v>
      </c>
      <c r="I138" s="39">
        <v>41.0637573</v>
      </c>
      <c r="J138" s="39">
        <v>28.8914625</v>
      </c>
      <c r="K138" s="59">
        <f>VLOOKUP($D138,'Districts_EV'!$A$2:$H$41,3,0)*$H138</f>
        <v>37.3189492828864</v>
      </c>
      <c r="L138" s="59">
        <f>VLOOKUP($D138,'Districts_EV'!$A$2:$H$41,4,0)*$H138</f>
        <v>594.566956286214</v>
      </c>
      <c r="M138" s="59">
        <f>VLOOKUP($D138,'Districts_EV'!$A$2:$H$41,5,0)*$H138</f>
        <v>3989.872234017730</v>
      </c>
      <c r="N138" s="59">
        <f>VLOOKUP($D138,'Districts_EV'!$A$2:$H$41,6,0)*$H138</f>
        <v>12505.7747624783</v>
      </c>
      <c r="O138" s="59">
        <f>VLOOKUP($D138,'Districts_EV'!$A$2:$H$41,7,0)*$H138</f>
        <v>22175.1023425729</v>
      </c>
      <c r="P138" s="60">
        <f>VLOOKUP($D138,'Districts_EV'!$A$2:$H$41,8,0)*$H138</f>
        <v>29087.585904869</v>
      </c>
    </row>
    <row r="139" ht="19.95" customHeight="1">
      <c r="A139" s="89"/>
      <c r="B139" s="35">
        <v>202</v>
      </c>
      <c r="C139" t="s" s="92">
        <v>191</v>
      </c>
      <c r="D139" t="s" s="92">
        <v>19</v>
      </c>
      <c r="E139" s="36">
        <v>12</v>
      </c>
      <c r="F139" s="62">
        <v>5851</v>
      </c>
      <c r="G139" s="62">
        <v>19093</v>
      </c>
      <c r="H139" s="93">
        <v>0.0696324175683906</v>
      </c>
      <c r="I139" s="36">
        <v>41.070013</v>
      </c>
      <c r="J139" s="36">
        <v>28.8848582</v>
      </c>
      <c r="K139" s="62">
        <f>VLOOKUP($D139,'Districts_EV'!$A$2:$H$41,3,0)*$H139</f>
        <v>13.4371301159437</v>
      </c>
      <c r="L139" s="62">
        <f>VLOOKUP($D139,'Districts_EV'!$A$2:$H$41,4,0)*$H139</f>
        <v>214.080881369353</v>
      </c>
      <c r="M139" s="62">
        <f>VLOOKUP($D139,'Districts_EV'!$A$2:$H$41,5,0)*$H139</f>
        <v>1436.600798915650</v>
      </c>
      <c r="N139" s="62">
        <f>VLOOKUP($D139,'Districts_EV'!$A$2:$H$41,6,0)*$H139</f>
        <v>4502.852462707620</v>
      </c>
      <c r="O139" s="62">
        <f>VLOOKUP($D139,'Districts_EV'!$A$2:$H$41,7,0)*$H139</f>
        <v>7984.408490518870</v>
      </c>
      <c r="P139" s="63">
        <f>VLOOKUP($D139,'Districts_EV'!$A$2:$H$41,8,0)*$H139</f>
        <v>10473.3301465605</v>
      </c>
    </row>
    <row r="140" ht="19.95" customHeight="1">
      <c r="A140" s="89"/>
      <c r="B140" s="38">
        <v>206</v>
      </c>
      <c r="C140" t="s" s="90">
        <v>192</v>
      </c>
      <c r="D140" t="s" s="90">
        <v>19</v>
      </c>
      <c r="E140" s="39">
        <v>13.8</v>
      </c>
      <c r="F140" s="59">
        <v>5408</v>
      </c>
      <c r="G140" s="59">
        <v>15723</v>
      </c>
      <c r="H140" s="91">
        <v>0.0573419840479655</v>
      </c>
      <c r="I140" s="39">
        <v>41.0327472</v>
      </c>
      <c r="J140" s="39">
        <v>28.9014113</v>
      </c>
      <c r="K140" s="59">
        <f>VLOOKUP($D140,'Districts_EV'!$A$2:$H$41,3,0)*$H140</f>
        <v>11.065416477923</v>
      </c>
      <c r="L140" s="59">
        <f>VLOOKUP($D140,'Districts_EV'!$A$2:$H$41,4,0)*$H140</f>
        <v>176.294647136140</v>
      </c>
      <c r="M140" s="59">
        <f>VLOOKUP($D140,'Districts_EV'!$A$2:$H$41,5,0)*$H140</f>
        <v>1183.034324692340</v>
      </c>
      <c r="N140" s="59">
        <f>VLOOKUP($D140,'Districts_EV'!$A$2:$H$41,6,0)*$H140</f>
        <v>3708.078838901790</v>
      </c>
      <c r="O140" s="59">
        <f>VLOOKUP($D140,'Districts_EV'!$A$2:$H$41,7,0)*$H140</f>
        <v>6575.124637114550</v>
      </c>
      <c r="P140" s="60">
        <f>VLOOKUP($D140,'Districts_EV'!$A$2:$H$41,8,0)*$H140</f>
        <v>8624.7404752721</v>
      </c>
    </row>
    <row r="141" ht="19.95" customHeight="1">
      <c r="A141" s="89"/>
      <c r="B141" s="35">
        <v>231</v>
      </c>
      <c r="C141" t="s" s="92">
        <v>193</v>
      </c>
      <c r="D141" t="s" s="92">
        <v>19</v>
      </c>
      <c r="E141" s="36">
        <v>8.699999999999999</v>
      </c>
      <c r="F141" s="62">
        <v>4770</v>
      </c>
      <c r="G141" s="62">
        <v>14605</v>
      </c>
      <c r="H141" s="93">
        <v>0.0532646236100322</v>
      </c>
      <c r="I141" s="36">
        <v>41.0416528</v>
      </c>
      <c r="J141" s="36">
        <v>28.9066208</v>
      </c>
      <c r="K141" s="62">
        <f>VLOOKUP($D141,'Districts_EV'!$A$2:$H$41,3,0)*$H141</f>
        <v>10.2785987190781</v>
      </c>
      <c r="L141" s="62">
        <f>VLOOKUP($D141,'Districts_EV'!$A$2:$H$41,4,0)*$H141</f>
        <v>163.759035897941</v>
      </c>
      <c r="M141" s="62">
        <f>VLOOKUP($D141,'Districts_EV'!$A$2:$H$41,5,0)*$H141</f>
        <v>1098.913458763060</v>
      </c>
      <c r="N141" s="62">
        <f>VLOOKUP($D141,'Districts_EV'!$A$2:$H$41,6,0)*$H141</f>
        <v>3444.412099609530</v>
      </c>
      <c r="O141" s="62">
        <f>VLOOKUP($D141,'Districts_EV'!$A$2:$H$41,7,0)*$H141</f>
        <v>6107.593673284870</v>
      </c>
      <c r="P141" s="63">
        <f>VLOOKUP($D141,'Districts_EV'!$A$2:$H$41,8,0)*$H141</f>
        <v>8011.469480464860</v>
      </c>
    </row>
    <row r="142" ht="19.95" customHeight="1">
      <c r="A142" s="89"/>
      <c r="B142" s="38">
        <v>295</v>
      </c>
      <c r="C142" t="s" s="90">
        <v>194</v>
      </c>
      <c r="D142" t="s" s="90">
        <v>19</v>
      </c>
      <c r="E142" s="39">
        <v>8.300000000000001</v>
      </c>
      <c r="F142" s="59">
        <v>2952</v>
      </c>
      <c r="G142" s="59">
        <v>18696</v>
      </c>
      <c r="H142" s="91">
        <v>0.0681845534415037</v>
      </c>
      <c r="I142" s="39">
        <v>41.0372934</v>
      </c>
      <c r="J142" s="39">
        <v>28.9122554</v>
      </c>
      <c r="K142" s="59">
        <f>VLOOKUP($D142,'Districts_EV'!$A$2:$H$41,3,0)*$H142</f>
        <v>13.1577323965686</v>
      </c>
      <c r="L142" s="59">
        <f>VLOOKUP($D142,'Districts_EV'!$A$2:$H$41,4,0)*$H142</f>
        <v>209.629506001226</v>
      </c>
      <c r="M142" s="59">
        <f>VLOOKUP($D142,'Districts_EV'!$A$2:$H$41,5,0)*$H142</f>
        <v>1406.729614860260</v>
      </c>
      <c r="N142" s="59">
        <f>VLOOKUP($D142,'Districts_EV'!$A$2:$H$41,6,0)*$H142</f>
        <v>4409.2248280931</v>
      </c>
      <c r="O142" s="59">
        <f>VLOOKUP($D142,'Districts_EV'!$A$2:$H$41,7,0)*$H142</f>
        <v>7818.388997996160</v>
      </c>
      <c r="P142" s="60">
        <f>VLOOKUP($D142,'Districts_EV'!$A$2:$H$41,8,0)*$H142</f>
        <v>10255.5586036817</v>
      </c>
    </row>
    <row r="143" ht="19.95" customHeight="1">
      <c r="A143" s="89"/>
      <c r="B143" s="35">
        <v>297</v>
      </c>
      <c r="C143" t="s" s="92">
        <v>195</v>
      </c>
      <c r="D143" t="s" s="92">
        <v>19</v>
      </c>
      <c r="E143" s="36">
        <v>11.6</v>
      </c>
      <c r="F143" s="62">
        <v>2951</v>
      </c>
      <c r="G143" s="62">
        <v>28293</v>
      </c>
      <c r="H143" s="93">
        <v>0.10318493637786</v>
      </c>
      <c r="I143" s="36">
        <v>41.0388737</v>
      </c>
      <c r="J143" s="36">
        <v>28.9015865</v>
      </c>
      <c r="K143" s="62">
        <f>VLOOKUP($D143,'Districts_EV'!$A$2:$H$41,3,0)*$H143</f>
        <v>19.9118379704812</v>
      </c>
      <c r="L143" s="62">
        <f>VLOOKUP($D143,'Districts_EV'!$A$2:$H$41,4,0)*$H143</f>
        <v>317.236179572781</v>
      </c>
      <c r="M143" s="62">
        <f>VLOOKUP($D143,'Districts_EV'!$A$2:$H$41,5,0)*$H143</f>
        <v>2128.829749317590</v>
      </c>
      <c r="N143" s="62">
        <f>VLOOKUP($D143,'Districts_EV'!$A$2:$H$41,6,0)*$H143</f>
        <v>6672.560871910490</v>
      </c>
      <c r="O143" s="62">
        <f>VLOOKUP($D143,'Districts_EV'!$A$2:$H$41,7,0)*$H143</f>
        <v>11831.7115918007</v>
      </c>
      <c r="P143" s="63">
        <f>VLOOKUP($D143,'Districts_EV'!$A$2:$H$41,8,0)*$H143</f>
        <v>15519.9250948848</v>
      </c>
    </row>
    <row r="144" ht="19.95" customHeight="1">
      <c r="A144" s="89"/>
      <c r="B144" s="38">
        <v>362</v>
      </c>
      <c r="C144" t="s" s="90">
        <v>196</v>
      </c>
      <c r="D144" t="s" s="90">
        <v>19</v>
      </c>
      <c r="E144" s="39">
        <v>14.6</v>
      </c>
      <c r="F144" s="59">
        <v>1443</v>
      </c>
      <c r="G144" s="59">
        <v>14929</v>
      </c>
      <c r="H144" s="91">
        <v>0.0544462557941918</v>
      </c>
      <c r="I144" s="39">
        <v>41.0333118</v>
      </c>
      <c r="J144" s="39">
        <v>28.9125943</v>
      </c>
      <c r="K144" s="59">
        <f>VLOOKUP($D144,'Districts_EV'!$A$2:$H$41,3,0)*$H144</f>
        <v>10.5066210391727</v>
      </c>
      <c r="L144" s="59">
        <f>VLOOKUP($D144,'Districts_EV'!$A$2:$H$41,4,0)*$H144</f>
        <v>167.391896399888</v>
      </c>
      <c r="M144" s="59">
        <f>VLOOKUP($D144,'Districts_EV'!$A$2:$H$41,5,0)*$H144</f>
        <v>1123.291956581560</v>
      </c>
      <c r="N144" s="59">
        <f>VLOOKUP($D144,'Districts_EV'!$A$2:$H$41,6,0)*$H144</f>
        <v>3520.823569672770</v>
      </c>
      <c r="O144" s="59">
        <f>VLOOKUP($D144,'Districts_EV'!$A$2:$H$41,7,0)*$H144</f>
        <v>6243.085652069150</v>
      </c>
      <c r="P144" s="60">
        <f>VLOOKUP($D144,'Districts_EV'!$A$2:$H$41,8,0)*$H144</f>
        <v>8189.197389514550</v>
      </c>
    </row>
    <row r="145" ht="20.8" customHeight="1">
      <c r="A145" s="96"/>
      <c r="B145" s="116">
        <v>470</v>
      </c>
      <c r="C145" t="s" s="117">
        <v>197</v>
      </c>
      <c r="D145" t="s" s="117">
        <v>19</v>
      </c>
      <c r="E145" s="118">
        <v>7.1</v>
      </c>
      <c r="F145" s="119">
        <v>179</v>
      </c>
      <c r="G145" s="119">
        <v>21448</v>
      </c>
      <c r="H145" s="120">
        <v>0.07822113298103189</v>
      </c>
      <c r="I145" s="118">
        <v>41.0484385</v>
      </c>
      <c r="J145" s="118">
        <v>28.8955023</v>
      </c>
      <c r="K145" s="119">
        <f>VLOOKUP($D145,'Districts_EV'!$A$2:$H$41,3,0)*$H145</f>
        <v>15.0945145721867</v>
      </c>
      <c r="L145" s="119">
        <f>VLOOKUP($D145,'Districts_EV'!$A$2:$H$41,4,0)*$H145</f>
        <v>240.486395202947</v>
      </c>
      <c r="M145" s="119">
        <f>VLOOKUP($D145,'Districts_EV'!$A$2:$H$41,5,0)*$H145</f>
        <v>1613.7963617631</v>
      </c>
      <c r="N145" s="119">
        <f>VLOOKUP($D145,'Districts_EV'!$A$2:$H$41,6,0)*$H145</f>
        <v>5058.250647889440</v>
      </c>
      <c r="O145" s="119">
        <f>VLOOKUP($D145,'Districts_EV'!$A$2:$H$41,7,0)*$H145</f>
        <v>8969.234447423070</v>
      </c>
      <c r="P145" s="121">
        <f>VLOOKUP($D145,'Districts_EV'!$A$2:$H$41,8,0)*$H145</f>
        <v>11765.1487447457</v>
      </c>
    </row>
    <row r="146" ht="21.05" customHeight="1">
      <c r="A146" t="s" s="104">
        <v>20</v>
      </c>
      <c r="B146" s="105"/>
      <c r="C146" s="105"/>
      <c r="D146" s="105"/>
      <c r="E146" s="106"/>
      <c r="F146" s="106"/>
      <c r="G146" s="107">
        <f>SUM(G147:G169)</f>
        <v>185447</v>
      </c>
      <c r="H146" s="105"/>
      <c r="I146" s="105"/>
      <c r="J146" s="105"/>
      <c r="K146" s="108">
        <f>SUM(K147:K169)</f>
        <v>648.169204511887</v>
      </c>
      <c r="L146" s="108">
        <f>SUM(L147:L169)</f>
        <v>6167.612755238880</v>
      </c>
      <c r="M146" s="108">
        <f>SUM(M147:M169)</f>
        <v>26033.7115216806</v>
      </c>
      <c r="N146" s="108">
        <f>SUM(N147:N169)</f>
        <v>56725.3078682466</v>
      </c>
      <c r="O146" s="108">
        <f>SUM(O147:O169)</f>
        <v>81563.6284195217</v>
      </c>
      <c r="P146" s="109">
        <f>SUM(P147:P169)</f>
        <v>99985.990110935207</v>
      </c>
    </row>
    <row r="147" ht="20.2" customHeight="1">
      <c r="A147" s="82"/>
      <c r="B147" s="83">
        <v>42</v>
      </c>
      <c r="C147" t="s" s="84">
        <v>198</v>
      </c>
      <c r="D147" t="s" s="84">
        <v>20</v>
      </c>
      <c r="E147" s="85">
        <v>1.6</v>
      </c>
      <c r="F147" s="86">
        <v>13862</v>
      </c>
      <c r="G147" s="86">
        <v>5048</v>
      </c>
      <c r="H147" s="87">
        <v>0.0272207153526344</v>
      </c>
      <c r="I147" s="85">
        <v>41.0480949</v>
      </c>
      <c r="J147" s="85">
        <v>28.9989975</v>
      </c>
      <c r="K147" s="86">
        <f>VLOOKUP($D147,'Districts_EV'!$A$2:$H$41,3,0)*$H147</f>
        <v>17.6436294163615</v>
      </c>
      <c r="L147" s="86">
        <f>VLOOKUP($D147,'Districts_EV'!$A$2:$H$41,4,0)*$H147</f>
        <v>167.886831215635</v>
      </c>
      <c r="M147" s="86">
        <f>VLOOKUP($D147,'Districts_EV'!$A$2:$H$41,5,0)*$H147</f>
        <v>708.656250904266</v>
      </c>
      <c r="N147" s="86">
        <f>VLOOKUP($D147,'Districts_EV'!$A$2:$H$41,6,0)*$H147</f>
        <v>1544.103458772090</v>
      </c>
      <c r="O147" s="86">
        <f>VLOOKUP($D147,'Districts_EV'!$A$2:$H$41,7,0)*$H147</f>
        <v>2220.220312335840</v>
      </c>
      <c r="P147" s="88">
        <f>VLOOKUP($D147,'Districts_EV'!$A$2:$H$41,8,0)*$H147</f>
        <v>2721.690176061090</v>
      </c>
    </row>
    <row r="148" ht="19.95" customHeight="1">
      <c r="A148" s="89"/>
      <c r="B148" s="38">
        <v>130</v>
      </c>
      <c r="C148" t="s" s="90">
        <v>199</v>
      </c>
      <c r="D148" t="s" s="90">
        <v>20</v>
      </c>
      <c r="E148" s="39">
        <v>0.89</v>
      </c>
      <c r="F148" s="59">
        <v>13116</v>
      </c>
      <c r="G148" s="59">
        <v>10346</v>
      </c>
      <c r="H148" s="91">
        <v>0.0557895247698803</v>
      </c>
      <c r="I148" s="39">
        <v>41.047674</v>
      </c>
      <c r="J148" s="39">
        <v>29.0023049</v>
      </c>
      <c r="K148" s="59">
        <f>VLOOKUP($D148,'Districts_EV'!$A$2:$H$41,3,0)*$H148</f>
        <v>36.1610518901895</v>
      </c>
      <c r="L148" s="59">
        <f>VLOOKUP($D148,'Districts_EV'!$A$2:$H$41,4,0)*$H148</f>
        <v>344.088184579429</v>
      </c>
      <c r="M148" s="59">
        <f>VLOOKUP($D148,'Districts_EV'!$A$2:$H$41,5,0)*$H148</f>
        <v>1452.408393790720</v>
      </c>
      <c r="N148" s="59">
        <f>VLOOKUP($D148,'Districts_EV'!$A$2:$H$41,6,0)*$H148</f>
        <v>3164.677968394630</v>
      </c>
      <c r="O148" s="59">
        <f>VLOOKUP($D148,'Districts_EV'!$A$2:$H$41,7,0)*$H148</f>
        <v>4550.396068032220</v>
      </c>
      <c r="P148" s="60">
        <f>VLOOKUP($D148,'Districts_EV'!$A$2:$H$41,8,0)*$H148</f>
        <v>5578.170871935030</v>
      </c>
    </row>
    <row r="149" ht="19.95" customHeight="1">
      <c r="A149" s="89"/>
      <c r="B149" s="35">
        <v>174</v>
      </c>
      <c r="C149" t="s" s="92">
        <v>200</v>
      </c>
      <c r="D149" t="s" s="92">
        <v>20</v>
      </c>
      <c r="E149" s="36">
        <v>0.5</v>
      </c>
      <c r="F149" s="62">
        <v>12811</v>
      </c>
      <c r="G149" s="62">
        <v>5288</v>
      </c>
      <c r="H149" s="93">
        <v>0.0285148856546614</v>
      </c>
      <c r="I149" s="36">
        <v>41.0495742</v>
      </c>
      <c r="J149" s="36">
        <v>29.0051707</v>
      </c>
      <c r="K149" s="62">
        <f>VLOOKUP($D149,'Districts_EV'!$A$2:$H$41,3,0)*$H149</f>
        <v>18.4824707515293</v>
      </c>
      <c r="L149" s="62">
        <f>VLOOKUP($D149,'Districts_EV'!$A$2:$H$41,4,0)*$H149</f>
        <v>175.868772477868</v>
      </c>
      <c r="M149" s="62">
        <f>VLOOKUP($D149,'Districts_EV'!$A$2:$H$41,5,0)*$H149</f>
        <v>742.348307207163</v>
      </c>
      <c r="N149" s="62">
        <f>VLOOKUP($D149,'Districts_EV'!$A$2:$H$41,6,0)*$H149</f>
        <v>1617.515667588520</v>
      </c>
      <c r="O149" s="62">
        <f>VLOOKUP($D149,'Districts_EV'!$A$2:$H$41,7,0)*$H149</f>
        <v>2325.777537961950</v>
      </c>
      <c r="P149" s="63">
        <f>VLOOKUP($D149,'Districts_EV'!$A$2:$H$41,8,0)*$H149</f>
        <v>2851.089075081420</v>
      </c>
    </row>
    <row r="150" ht="19.95" customHeight="1">
      <c r="A150" s="89"/>
      <c r="B150" s="38">
        <v>248</v>
      </c>
      <c r="C150" t="s" s="90">
        <v>201</v>
      </c>
      <c r="D150" t="s" s="90">
        <v>20</v>
      </c>
      <c r="E150" s="39">
        <v>0.9399999999999999</v>
      </c>
      <c r="F150" s="59">
        <v>11901</v>
      </c>
      <c r="G150" s="59">
        <v>16893</v>
      </c>
      <c r="H150" s="91">
        <v>0.09109341213392511</v>
      </c>
      <c r="I150" s="39">
        <v>41.0554313</v>
      </c>
      <c r="J150" s="39">
        <v>29.0048495</v>
      </c>
      <c r="K150" s="59">
        <f>VLOOKUP($D150,'Districts_EV'!$A$2:$H$41,3,0)*$H150</f>
        <v>59.0439444791197</v>
      </c>
      <c r="L150" s="59">
        <f>VLOOKUP($D150,'Districts_EV'!$A$2:$H$41,4,0)*$H150</f>
        <v>561.828890595429</v>
      </c>
      <c r="M150" s="59">
        <f>VLOOKUP($D150,'Districts_EV'!$A$2:$H$41,5,0)*$H150</f>
        <v>2371.499613020170</v>
      </c>
      <c r="N150" s="59">
        <f>VLOOKUP($D150,'Districts_EV'!$A$2:$H$41,6,0)*$H150</f>
        <v>5167.301848065970</v>
      </c>
      <c r="O150" s="59">
        <f>VLOOKUP($D150,'Districts_EV'!$A$2:$H$41,7,0)*$H150</f>
        <v>7429.909218757820</v>
      </c>
      <c r="P150" s="60">
        <f>VLOOKUP($D150,'Districts_EV'!$A$2:$H$41,8,0)*$H150</f>
        <v>9108.065004793980</v>
      </c>
    </row>
    <row r="151" ht="19.95" customHeight="1">
      <c r="A151" s="89"/>
      <c r="B151" s="35">
        <v>273</v>
      </c>
      <c r="C151" t="s" s="92">
        <v>202</v>
      </c>
      <c r="D151" t="s" s="92">
        <v>20</v>
      </c>
      <c r="E151" s="36">
        <v>0.83</v>
      </c>
      <c r="F151" s="62">
        <v>9766</v>
      </c>
      <c r="G151" s="62">
        <v>14530</v>
      </c>
      <c r="H151" s="93">
        <v>0.0783512270352176</v>
      </c>
      <c r="I151" s="36">
        <v>41.0622256</v>
      </c>
      <c r="J151" s="36">
        <v>29.0061911</v>
      </c>
      <c r="K151" s="62">
        <f>VLOOKUP($D151,'Districts_EV'!$A$2:$H$41,3,0)*$H151</f>
        <v>50.7848524999472</v>
      </c>
      <c r="L151" s="62">
        <f>VLOOKUP($D151,'Districts_EV'!$A$2:$H$41,4,0)*$H151</f>
        <v>483.240027251025</v>
      </c>
      <c r="M151" s="62">
        <f>VLOOKUP($D151,'Districts_EV'!$A$2:$H$41,5,0)*$H151</f>
        <v>2039.773242004560</v>
      </c>
      <c r="N151" s="62">
        <f>VLOOKUP($D151,'Districts_EV'!$A$2:$H$41,6,0)*$H151</f>
        <v>4444.4974754276</v>
      </c>
      <c r="O151" s="62">
        <f>VLOOKUP($D151,'Districts_EV'!$A$2:$H$41,7,0)*$H151</f>
        <v>6390.610368114070</v>
      </c>
      <c r="P151" s="63">
        <f>VLOOKUP($D151,'Districts_EV'!$A$2:$H$41,8,0)*$H151</f>
        <v>7834.025011522910</v>
      </c>
    </row>
    <row r="152" ht="19.95" customHeight="1">
      <c r="A152" s="89"/>
      <c r="B152" s="38">
        <v>300</v>
      </c>
      <c r="C152" t="s" s="90">
        <v>203</v>
      </c>
      <c r="D152" t="s" s="90">
        <v>20</v>
      </c>
      <c r="E152" s="39">
        <v>2</v>
      </c>
      <c r="F152" s="59">
        <v>9184</v>
      </c>
      <c r="G152" s="59">
        <v>10766</v>
      </c>
      <c r="H152" s="91">
        <v>0.0580543227984276</v>
      </c>
      <c r="I152" s="39">
        <v>41.0520844</v>
      </c>
      <c r="J152" s="39">
        <v>29.0203549</v>
      </c>
      <c r="K152" s="59">
        <f>VLOOKUP($D152,'Districts_EV'!$A$2:$H$41,3,0)*$H152</f>
        <v>37.6290242267331</v>
      </c>
      <c r="L152" s="59">
        <f>VLOOKUP($D152,'Districts_EV'!$A$2:$H$41,4,0)*$H152</f>
        <v>358.056581788337</v>
      </c>
      <c r="M152" s="59">
        <f>VLOOKUP($D152,'Districts_EV'!$A$2:$H$41,5,0)*$H152</f>
        <v>1511.369492320790</v>
      </c>
      <c r="N152" s="59">
        <f>VLOOKUP($D152,'Districts_EV'!$A$2:$H$41,6,0)*$H152</f>
        <v>3293.149333823370</v>
      </c>
      <c r="O152" s="59">
        <f>VLOOKUP($D152,'Districts_EV'!$A$2:$H$41,7,0)*$H152</f>
        <v>4735.121212877920</v>
      </c>
      <c r="P152" s="60">
        <f>VLOOKUP($D152,'Districts_EV'!$A$2:$H$41,8,0)*$H152</f>
        <v>5804.618945220620</v>
      </c>
    </row>
    <row r="153" ht="19.95" customHeight="1">
      <c r="A153" s="89"/>
      <c r="B153" s="35">
        <v>425</v>
      </c>
      <c r="C153" t="s" s="92">
        <v>204</v>
      </c>
      <c r="D153" t="s" s="92">
        <v>20</v>
      </c>
      <c r="E153" s="36">
        <v>2.3</v>
      </c>
      <c r="F153" s="62">
        <v>8977</v>
      </c>
      <c r="G153" s="62">
        <v>2534</v>
      </c>
      <c r="H153" s="93">
        <v>0.0136642814389017</v>
      </c>
      <c r="I153" s="36">
        <v>41.0428133</v>
      </c>
      <c r="J153" s="36">
        <v>29.0048711</v>
      </c>
      <c r="K153" s="62">
        <f>VLOOKUP($D153,'Districts_EV'!$A$2:$H$41,3,0)*$H153</f>
        <v>8.85676643047946</v>
      </c>
      <c r="L153" s="62">
        <f>VLOOKUP($D153,'Districts_EV'!$A$2:$H$41,4,0)*$H153</f>
        <v>84.275996493744</v>
      </c>
      <c r="M153" s="62">
        <f>VLOOKUP($D153,'Districts_EV'!$A$2:$H$41,5,0)*$H153</f>
        <v>355.731961131422</v>
      </c>
      <c r="N153" s="62">
        <f>VLOOKUP($D153,'Districts_EV'!$A$2:$H$41,6,0)*$H153</f>
        <v>775.110571420067</v>
      </c>
      <c r="O153" s="62">
        <f>VLOOKUP($D153,'Districts_EV'!$A$2:$H$41,7,0)*$H153</f>
        <v>1114.508373902350</v>
      </c>
      <c r="P153" s="63">
        <f>VLOOKUP($D153,'Districts_EV'!$A$2:$H$41,8,0)*$H153</f>
        <v>1366.236708823060</v>
      </c>
    </row>
    <row r="154" ht="19.95" customHeight="1">
      <c r="A154" s="89"/>
      <c r="B154" s="38">
        <v>431</v>
      </c>
      <c r="C154" t="s" s="90">
        <v>205</v>
      </c>
      <c r="D154" t="s" s="90">
        <v>20</v>
      </c>
      <c r="E154" s="39">
        <v>2.4</v>
      </c>
      <c r="F154" s="59">
        <v>7956</v>
      </c>
      <c r="G154" s="59">
        <v>7159</v>
      </c>
      <c r="H154" s="91">
        <v>0.0386040216342135</v>
      </c>
      <c r="I154" s="39">
        <v>41.0646636</v>
      </c>
      <c r="J154" s="39">
        <v>29.0270709</v>
      </c>
      <c r="K154" s="59">
        <f>VLOOKUP($D154,'Districts_EV'!$A$2:$H$41,3,0)*$H154</f>
        <v>25.0219379936078</v>
      </c>
      <c r="L154" s="59">
        <f>VLOOKUP($D154,'Districts_EV'!$A$2:$H$41,4,0)*$H154</f>
        <v>238.094656234693</v>
      </c>
      <c r="M154" s="59">
        <f>VLOOKUP($D154,'Districts_EV'!$A$2:$H$41,5,0)*$H154</f>
        <v>1005.005962801830</v>
      </c>
      <c r="N154" s="59">
        <f>VLOOKUP($D154,'Districts_EV'!$A$2:$H$41,6,0)*$H154</f>
        <v>2189.825012153210</v>
      </c>
      <c r="O154" s="59">
        <f>VLOOKUP($D154,'Districts_EV'!$A$2:$H$41,7,0)*$H154</f>
        <v>3148.684076072170</v>
      </c>
      <c r="P154" s="60">
        <f>VLOOKUP($D154,'Districts_EV'!$A$2:$H$41,8,0)*$H154</f>
        <v>3859.8613253608</v>
      </c>
    </row>
    <row r="155" ht="19.95" customHeight="1">
      <c r="A155" s="89"/>
      <c r="B155" s="35">
        <v>438</v>
      </c>
      <c r="C155" t="s" s="92">
        <v>206</v>
      </c>
      <c r="D155" t="s" s="92">
        <v>20</v>
      </c>
      <c r="E155" s="36">
        <v>0.5600000000000001</v>
      </c>
      <c r="F155" s="62">
        <v>6923</v>
      </c>
      <c r="G155" s="62">
        <v>3898</v>
      </c>
      <c r="H155" s="93">
        <v>0.0210194826554218</v>
      </c>
      <c r="I155" s="36">
        <v>41.0470226</v>
      </c>
      <c r="J155" s="36">
        <v>29.0080617</v>
      </c>
      <c r="K155" s="62">
        <f>VLOOKUP($D155,'Districts_EV'!$A$2:$H$41,3,0)*$H155</f>
        <v>13.6241813520162</v>
      </c>
      <c r="L155" s="62">
        <f>VLOOKUP($D155,'Districts_EV'!$A$2:$H$41,4,0)*$H155</f>
        <v>129.640029334102</v>
      </c>
      <c r="M155" s="62">
        <f>VLOOKUP($D155,'Districts_EV'!$A$2:$H$41,5,0)*$H155</f>
        <v>547.215147786220</v>
      </c>
      <c r="N155" s="62">
        <f>VLOOKUP($D155,'Districts_EV'!$A$2:$H$41,6,0)*$H155</f>
        <v>1192.336624860070</v>
      </c>
      <c r="O155" s="62">
        <f>VLOOKUP($D155,'Districts_EV'!$A$2:$H$41,7,0)*$H155</f>
        <v>1714.4252728774</v>
      </c>
      <c r="P155" s="63">
        <f>VLOOKUP($D155,'Districts_EV'!$A$2:$H$41,8,0)*$H155</f>
        <v>2101.653784921980</v>
      </c>
    </row>
    <row r="156" ht="19.95" customHeight="1">
      <c r="A156" s="89"/>
      <c r="B156" s="38">
        <v>476</v>
      </c>
      <c r="C156" t="s" s="90">
        <v>207</v>
      </c>
      <c r="D156" t="s" s="90">
        <v>20</v>
      </c>
      <c r="E156" s="39">
        <v>2.5</v>
      </c>
      <c r="F156" s="59">
        <v>5776</v>
      </c>
      <c r="G156" s="59">
        <v>12435</v>
      </c>
      <c r="H156" s="91">
        <v>0.0670541987737736</v>
      </c>
      <c r="I156" s="39">
        <v>41.0718257</v>
      </c>
      <c r="J156" s="39">
        <v>29.0222477</v>
      </c>
      <c r="K156" s="59">
        <f>VLOOKUP($D156,'Districts_EV'!$A$2:$H$41,3,0)*$H156</f>
        <v>43.4624666783788</v>
      </c>
      <c r="L156" s="59">
        <f>VLOOKUP($D156,'Districts_EV'!$A$2:$H$41,4,0)*$H156</f>
        <v>413.564331649449</v>
      </c>
      <c r="M156" s="59">
        <f>VLOOKUP($D156,'Districts_EV'!$A$2:$H$41,5,0)*$H156</f>
        <v>1745.669667193850</v>
      </c>
      <c r="N156" s="59">
        <f>VLOOKUP($D156,'Districts_EV'!$A$2:$H$41,6,0)*$H156</f>
        <v>3803.670069300910</v>
      </c>
      <c r="O156" s="59">
        <f>VLOOKUP($D156,'Districts_EV'!$A$2:$H$41,7,0)*$H156</f>
        <v>5469.183752752820</v>
      </c>
      <c r="P156" s="60">
        <f>VLOOKUP($D156,'Districts_EV'!$A$2:$H$41,8,0)*$H156</f>
        <v>6704.480455491210</v>
      </c>
    </row>
    <row r="157" ht="19.95" customHeight="1">
      <c r="A157" s="89"/>
      <c r="B157" s="35">
        <v>523</v>
      </c>
      <c r="C157" t="s" s="92">
        <v>208</v>
      </c>
      <c r="D157" t="s" s="92">
        <v>20</v>
      </c>
      <c r="E157" s="36">
        <v>1</v>
      </c>
      <c r="F157" s="62">
        <v>5405</v>
      </c>
      <c r="G157" s="62">
        <v>15624</v>
      </c>
      <c r="H157" s="93">
        <v>0.08425048666195729</v>
      </c>
      <c r="I157" s="36">
        <v>41.08686495</v>
      </c>
      <c r="J157" s="36">
        <v>29.0235417246378</v>
      </c>
      <c r="K157" s="62">
        <f>VLOOKUP($D157,'Districts_EV'!$A$2:$H$41,3,0)*$H157</f>
        <v>54.6085709194202</v>
      </c>
      <c r="L157" s="62">
        <f>VLOOKUP($D157,'Districts_EV'!$A$2:$H$41,4,0)*$H157</f>
        <v>519.624376171371</v>
      </c>
      <c r="M157" s="62">
        <f>VLOOKUP($D157,'Districts_EV'!$A$2:$H$41,5,0)*$H157</f>
        <v>2193.3528653186</v>
      </c>
      <c r="N157" s="62">
        <f>VLOOKUP($D157,'Districts_EV'!$A$2:$H$41,6,0)*$H157</f>
        <v>4779.134793949130</v>
      </c>
      <c r="O157" s="62">
        <f>VLOOKUP($D157,'Districts_EV'!$A$2:$H$41,7,0)*$H157</f>
        <v>6871.775388259750</v>
      </c>
      <c r="P157" s="63">
        <f>VLOOKUP($D157,'Districts_EV'!$A$2:$H$41,8,0)*$H157</f>
        <v>8423.868326223939</v>
      </c>
    </row>
    <row r="158" ht="19.95" customHeight="1">
      <c r="A158" s="89"/>
      <c r="B158" s="38">
        <v>527</v>
      </c>
      <c r="C158" t="s" s="90">
        <v>209</v>
      </c>
      <c r="D158" t="s" s="90">
        <v>20</v>
      </c>
      <c r="E158" s="39">
        <v>4</v>
      </c>
      <c r="F158" s="59">
        <v>3867</v>
      </c>
      <c r="G158" s="59">
        <v>6758</v>
      </c>
      <c r="H158" s="91">
        <v>0.0364416787545768</v>
      </c>
      <c r="I158" s="39">
        <v>41.0416345</v>
      </c>
      <c r="J158" s="39">
        <v>28.9982257</v>
      </c>
      <c r="K158" s="59">
        <f>VLOOKUP($D158,'Districts_EV'!$A$2:$H$41,3,0)*$H158</f>
        <v>23.6203739294318</v>
      </c>
      <c r="L158" s="59">
        <f>VLOOKUP($D158,'Districts_EV'!$A$2:$H$41,4,0)*$H158</f>
        <v>224.758162709046</v>
      </c>
      <c r="M158" s="59">
        <f>VLOOKUP($D158,'Districts_EV'!$A$2:$H$41,5,0)*$H158</f>
        <v>948.712152062409</v>
      </c>
      <c r="N158" s="59">
        <f>VLOOKUP($D158,'Districts_EV'!$A$2:$H$41,6,0)*$H158</f>
        <v>2067.165446589110</v>
      </c>
      <c r="O158" s="59">
        <f>VLOOKUP($D158,'Districts_EV'!$A$2:$H$41,7,0)*$H158</f>
        <v>2972.315544921880</v>
      </c>
      <c r="P158" s="60">
        <f>VLOOKUP($D158,'Districts_EV'!$A$2:$H$41,8,0)*$H158</f>
        <v>3643.657331580990</v>
      </c>
    </row>
    <row r="159" ht="19.95" customHeight="1">
      <c r="A159" s="89"/>
      <c r="B159" s="35">
        <v>532</v>
      </c>
      <c r="C159" t="s" s="92">
        <v>210</v>
      </c>
      <c r="D159" t="s" s="92">
        <v>20</v>
      </c>
      <c r="E159" s="36">
        <v>0.73</v>
      </c>
      <c r="F159" s="62">
        <v>3851</v>
      </c>
      <c r="G159" s="62">
        <v>9556</v>
      </c>
      <c r="H159" s="93">
        <v>0.0515295475257082</v>
      </c>
      <c r="I159" s="36">
        <v>41.0546272</v>
      </c>
      <c r="J159" s="36">
        <v>29.0281901</v>
      </c>
      <c r="K159" s="62">
        <f>VLOOKUP($D159,'Districts_EV'!$A$2:$H$41,3,0)*$H159</f>
        <v>33.3998658285958</v>
      </c>
      <c r="L159" s="62">
        <f>VLOOKUP($D159,'Districts_EV'!$A$2:$H$41,4,0)*$H159</f>
        <v>317.814294591246</v>
      </c>
      <c r="M159" s="62">
        <f>VLOOKUP($D159,'Districts_EV'!$A$2:$H$41,5,0)*$H159</f>
        <v>1341.505375127020</v>
      </c>
      <c r="N159" s="62">
        <f>VLOOKUP($D159,'Districts_EV'!$A$2:$H$41,6,0)*$H159</f>
        <v>2923.029447707240</v>
      </c>
      <c r="O159" s="62">
        <f>VLOOKUP($D159,'Districts_EV'!$A$2:$H$41,7,0)*$H159</f>
        <v>4202.936867012950</v>
      </c>
      <c r="P159" s="63">
        <f>VLOOKUP($D159,'Districts_EV'!$A$2:$H$41,8,0)*$H159</f>
        <v>5152.232829326430</v>
      </c>
    </row>
    <row r="160" ht="19.95" customHeight="1">
      <c r="A160" s="89"/>
      <c r="B160" s="38">
        <v>533</v>
      </c>
      <c r="C160" t="s" s="90">
        <v>211</v>
      </c>
      <c r="D160" t="s" s="90">
        <v>20</v>
      </c>
      <c r="E160" s="39">
        <v>2.6</v>
      </c>
      <c r="F160" s="59">
        <v>3827</v>
      </c>
      <c r="G160" s="59">
        <v>12023</v>
      </c>
      <c r="H160" s="91">
        <v>0.064832539755294</v>
      </c>
      <c r="I160" s="39">
        <v>41.0840093</v>
      </c>
      <c r="J160" s="39">
        <v>29.0366077</v>
      </c>
      <c r="K160" s="59">
        <f>VLOOKUP($D160,'Districts_EV'!$A$2:$H$41,3,0)*$H160</f>
        <v>42.0224557196742</v>
      </c>
      <c r="L160" s="59">
        <f>VLOOKUP($D160,'Districts_EV'!$A$2:$H$41,4,0)*$H160</f>
        <v>399.861999149283</v>
      </c>
      <c r="M160" s="59">
        <f>VLOOKUP($D160,'Districts_EV'!$A$2:$H$41,5,0)*$H160</f>
        <v>1687.831637207210</v>
      </c>
      <c r="N160" s="59">
        <f>VLOOKUP($D160,'Districts_EV'!$A$2:$H$41,6,0)*$H160</f>
        <v>3677.645777499390</v>
      </c>
      <c r="O160" s="59">
        <f>VLOOKUP($D160,'Districts_EV'!$A$2:$H$41,7,0)*$H160</f>
        <v>5287.977182094670</v>
      </c>
      <c r="P160" s="60">
        <f>VLOOKUP($D160,'Districts_EV'!$A$2:$H$41,8,0)*$H160</f>
        <v>6482.345678839640</v>
      </c>
    </row>
    <row r="161" ht="19.95" customHeight="1">
      <c r="A161" s="89"/>
      <c r="B161" s="35">
        <v>551</v>
      </c>
      <c r="C161" t="s" s="92">
        <v>12</v>
      </c>
      <c r="D161" t="s" s="92">
        <v>20</v>
      </c>
      <c r="E161" s="36">
        <v>1.3</v>
      </c>
      <c r="F161" s="62">
        <v>3215</v>
      </c>
      <c r="G161" s="62">
        <v>3933</v>
      </c>
      <c r="H161" s="93">
        <v>0.0212082158244674</v>
      </c>
      <c r="I161" s="36">
        <v>41.0683942</v>
      </c>
      <c r="J161" s="36">
        <v>29.0411538</v>
      </c>
      <c r="K161" s="62">
        <f>VLOOKUP($D161,'Districts_EV'!$A$2:$H$41,3,0)*$H161</f>
        <v>13.7465123800614</v>
      </c>
      <c r="L161" s="62">
        <f>VLOOKUP($D161,'Districts_EV'!$A$2:$H$41,4,0)*$H161</f>
        <v>130.804062434844</v>
      </c>
      <c r="M161" s="62">
        <f>VLOOKUP($D161,'Districts_EV'!$A$2:$H$41,5,0)*$H161</f>
        <v>552.128572663726</v>
      </c>
      <c r="N161" s="62">
        <f>VLOOKUP($D161,'Districts_EV'!$A$2:$H$41,6,0)*$H161</f>
        <v>1203.042571979130</v>
      </c>
      <c r="O161" s="62">
        <f>VLOOKUP($D161,'Districts_EV'!$A$2:$H$41,7,0)*$H161</f>
        <v>1729.819034947880</v>
      </c>
      <c r="P161" s="63">
        <f>VLOOKUP($D161,'Districts_EV'!$A$2:$H$41,8,0)*$H161</f>
        <v>2120.524457695780</v>
      </c>
    </row>
    <row r="162" ht="19.95" customHeight="1">
      <c r="A162" s="89"/>
      <c r="B162" s="38">
        <v>558</v>
      </c>
      <c r="C162" t="s" s="90">
        <v>212</v>
      </c>
      <c r="D162" t="s" s="90">
        <v>20</v>
      </c>
      <c r="E162" s="39">
        <v>0.99</v>
      </c>
      <c r="F162" s="59">
        <v>2664</v>
      </c>
      <c r="G162" s="59">
        <v>6142</v>
      </c>
      <c r="H162" s="91">
        <v>0.0331199749793742</v>
      </c>
      <c r="I162" s="39">
        <v>41.0627178</v>
      </c>
      <c r="J162" s="39">
        <v>29.0194489</v>
      </c>
      <c r="K162" s="59">
        <f>VLOOKUP($D162,'Districts_EV'!$A$2:$H$41,3,0)*$H162</f>
        <v>21.4673478358346</v>
      </c>
      <c r="L162" s="59">
        <f>VLOOKUP($D162,'Districts_EV'!$A$2:$H$41,4,0)*$H162</f>
        <v>204.271180135981</v>
      </c>
      <c r="M162" s="59">
        <f>VLOOKUP($D162,'Districts_EV'!$A$2:$H$41,5,0)*$H162</f>
        <v>862.235874218307</v>
      </c>
      <c r="N162" s="59">
        <f>VLOOKUP($D162,'Districts_EV'!$A$2:$H$41,6,0)*$H162</f>
        <v>1878.740777293630</v>
      </c>
      <c r="O162" s="59">
        <f>VLOOKUP($D162,'Districts_EV'!$A$2:$H$41,7,0)*$H162</f>
        <v>2701.385332481530</v>
      </c>
      <c r="P162" s="60">
        <f>VLOOKUP($D162,'Districts_EV'!$A$2:$H$41,8,0)*$H162</f>
        <v>3311.533490762130</v>
      </c>
    </row>
    <row r="163" ht="19.95" customHeight="1">
      <c r="A163" s="89"/>
      <c r="B163" s="35">
        <v>581</v>
      </c>
      <c r="C163" t="s" s="92">
        <v>213</v>
      </c>
      <c r="D163" t="s" s="92">
        <v>20</v>
      </c>
      <c r="E163" s="36">
        <v>3.4</v>
      </c>
      <c r="F163" s="62">
        <v>2331</v>
      </c>
      <c r="G163" s="62">
        <v>4925</v>
      </c>
      <c r="H163" s="93">
        <v>0.0265574530728456</v>
      </c>
      <c r="I163" s="36">
        <v>41.0728647</v>
      </c>
      <c r="J163" s="36">
        <v>29.032359</v>
      </c>
      <c r="K163" s="62">
        <f>VLOOKUP($D163,'Districts_EV'!$A$2:$H$41,3,0)*$H163</f>
        <v>17.2137232320881</v>
      </c>
      <c r="L163" s="62">
        <f>VLOOKUP($D163,'Districts_EV'!$A$2:$H$41,4,0)*$H163</f>
        <v>163.796086318741</v>
      </c>
      <c r="M163" s="62">
        <f>VLOOKUP($D163,'Districts_EV'!$A$2:$H$41,5,0)*$H163</f>
        <v>691.3890720490321</v>
      </c>
      <c r="N163" s="62">
        <f>VLOOKUP($D163,'Districts_EV'!$A$2:$H$41,6,0)*$H163</f>
        <v>1506.479701753680</v>
      </c>
      <c r="O163" s="62">
        <f>VLOOKUP($D163,'Districts_EV'!$A$2:$H$41,7,0)*$H163</f>
        <v>2166.122234202460</v>
      </c>
      <c r="P163" s="63">
        <f>VLOOKUP($D163,'Districts_EV'!$A$2:$H$41,8,0)*$H163</f>
        <v>2655.373240313170</v>
      </c>
    </row>
    <row r="164" ht="19.95" customHeight="1">
      <c r="A164" s="89"/>
      <c r="B164" s="38">
        <v>593</v>
      </c>
      <c r="C164" t="s" s="90">
        <v>214</v>
      </c>
      <c r="D164" t="s" s="90">
        <v>20</v>
      </c>
      <c r="E164" s="39">
        <v>3.6</v>
      </c>
      <c r="F164" s="59">
        <v>1693</v>
      </c>
      <c r="G164" s="59">
        <v>3889</v>
      </c>
      <c r="H164" s="91">
        <v>0.0209709512690958</v>
      </c>
      <c r="I164" s="39">
        <v>41.0590382</v>
      </c>
      <c r="J164" s="39">
        <v>29.0147694</v>
      </c>
      <c r="K164" s="59">
        <f>VLOOKUP($D164,'Districts_EV'!$A$2:$H$41,3,0)*$H164</f>
        <v>13.5927248019474</v>
      </c>
      <c r="L164" s="59">
        <f>VLOOKUP($D164,'Districts_EV'!$A$2:$H$41,4,0)*$H164</f>
        <v>129.340706536768</v>
      </c>
      <c r="M164" s="59">
        <f>VLOOKUP($D164,'Districts_EV'!$A$2:$H$41,5,0)*$H164</f>
        <v>545.951695674862</v>
      </c>
      <c r="N164" s="59">
        <f>VLOOKUP($D164,'Districts_EV'!$A$2:$H$41,6,0)*$H164</f>
        <v>1189.583667029460</v>
      </c>
      <c r="O164" s="59">
        <f>VLOOKUP($D164,'Districts_EV'!$A$2:$H$41,7,0)*$H164</f>
        <v>1710.466876916430</v>
      </c>
      <c r="P164" s="60">
        <f>VLOOKUP($D164,'Districts_EV'!$A$2:$H$41,8,0)*$H164</f>
        <v>2096.801326208720</v>
      </c>
    </row>
    <row r="165" ht="19.95" customHeight="1">
      <c r="A165" s="89"/>
      <c r="B165" s="35">
        <v>597</v>
      </c>
      <c r="C165" t="s" s="92">
        <v>215</v>
      </c>
      <c r="D165" t="s" s="92">
        <v>20</v>
      </c>
      <c r="E165" s="36">
        <v>5.4</v>
      </c>
      <c r="F165" s="62">
        <v>1346</v>
      </c>
      <c r="G165" s="62">
        <v>15350</v>
      </c>
      <c r="H165" s="93">
        <v>0.08277297556714321</v>
      </c>
      <c r="I165" s="36">
        <v>41.0949484</v>
      </c>
      <c r="J165" s="36">
        <v>29.0152313</v>
      </c>
      <c r="K165" s="62">
        <f>VLOOKUP($D165,'Districts_EV'!$A$2:$H$41,3,0)*$H165</f>
        <v>53.6508937284371</v>
      </c>
      <c r="L165" s="62">
        <f>VLOOKUP($D165,'Districts_EV'!$A$2:$H$41,4,0)*$H165</f>
        <v>510.511659896989</v>
      </c>
      <c r="M165" s="62">
        <f>VLOOKUP($D165,'Districts_EV'!$A$2:$H$41,5,0)*$H165</f>
        <v>2154.887767706120</v>
      </c>
      <c r="N165" s="62">
        <f>VLOOKUP($D165,'Districts_EV'!$A$2:$H$41,6,0)*$H165</f>
        <v>4695.322522217050</v>
      </c>
      <c r="O165" s="62">
        <f>VLOOKUP($D165,'Districts_EV'!$A$2:$H$41,7,0)*$H165</f>
        <v>6751.264222336620</v>
      </c>
      <c r="P165" s="63">
        <f>VLOOKUP($D165,'Districts_EV'!$A$2:$H$41,8,0)*$H165</f>
        <v>8276.137916509060</v>
      </c>
    </row>
    <row r="166" ht="19.95" customHeight="1">
      <c r="A166" s="89"/>
      <c r="B166" s="38">
        <v>604</v>
      </c>
      <c r="C166" t="s" s="90">
        <v>216</v>
      </c>
      <c r="D166" t="s" s="90">
        <v>20</v>
      </c>
      <c r="E166" s="39">
        <v>4.1</v>
      </c>
      <c r="F166" s="59">
        <v>1311</v>
      </c>
      <c r="G166" s="59">
        <v>6232</v>
      </c>
      <c r="H166" s="91">
        <v>0.0336052888426343</v>
      </c>
      <c r="I166" s="39">
        <v>41.0479707</v>
      </c>
      <c r="J166" s="39">
        <v>29.0145236</v>
      </c>
      <c r="K166" s="59">
        <f>VLOOKUP($D166,'Districts_EV'!$A$2:$H$41,3,0)*$H166</f>
        <v>21.7819133365225</v>
      </c>
      <c r="L166" s="59">
        <f>VLOOKUP($D166,'Districts_EV'!$A$2:$H$41,4,0)*$H166</f>
        <v>207.264408109318</v>
      </c>
      <c r="M166" s="59">
        <f>VLOOKUP($D166,'Districts_EV'!$A$2:$H$41,5,0)*$H166</f>
        <v>874.870395331893</v>
      </c>
      <c r="N166" s="59">
        <f>VLOOKUP($D166,'Districts_EV'!$A$2:$H$41,6,0)*$H166</f>
        <v>1906.270355599780</v>
      </c>
      <c r="O166" s="59">
        <f>VLOOKUP($D166,'Districts_EV'!$A$2:$H$41,7,0)*$H166</f>
        <v>2740.969292091320</v>
      </c>
      <c r="P166" s="60">
        <f>VLOOKUP($D166,'Districts_EV'!$A$2:$H$41,8,0)*$H166</f>
        <v>3360.058077894750</v>
      </c>
    </row>
    <row r="167" ht="19.95" customHeight="1">
      <c r="A167" s="89"/>
      <c r="B167" s="35">
        <v>621</v>
      </c>
      <c r="C167" t="s" s="92">
        <v>217</v>
      </c>
      <c r="D167" t="s" s="92">
        <v>20</v>
      </c>
      <c r="E167" s="36">
        <v>3.6</v>
      </c>
      <c r="F167" s="62">
        <v>1205</v>
      </c>
      <c r="G167" s="62">
        <v>5891</v>
      </c>
      <c r="H167" s="93">
        <v>0.0317664885385043</v>
      </c>
      <c r="I167" s="36">
        <v>41.0790159</v>
      </c>
      <c r="J167" s="36">
        <v>29.0439589</v>
      </c>
      <c r="K167" s="62">
        <f>VLOOKUP($D167,'Districts_EV'!$A$2:$H$41,3,0)*$H167</f>
        <v>20.5900596061383</v>
      </c>
      <c r="L167" s="62">
        <f>VLOOKUP($D167,'Districts_EV'!$A$2:$H$41,4,0)*$H167</f>
        <v>195.923399899229</v>
      </c>
      <c r="M167" s="62">
        <f>VLOOKUP($D167,'Districts_EV'!$A$2:$H$41,5,0)*$H167</f>
        <v>826.999598668194</v>
      </c>
      <c r="N167" s="62">
        <f>VLOOKUP($D167,'Districts_EV'!$A$2:$H$41,6,0)*$H167</f>
        <v>1801.963842239780</v>
      </c>
      <c r="O167" s="62">
        <f>VLOOKUP($D167,'Districts_EV'!$A$2:$H$41,7,0)*$H167</f>
        <v>2590.990067347560</v>
      </c>
      <c r="P167" s="63">
        <f>VLOOKUP($D167,'Districts_EV'!$A$2:$H$41,8,0)*$H167</f>
        <v>3176.203808870030</v>
      </c>
    </row>
    <row r="168" ht="19.95" customHeight="1">
      <c r="A168" s="89"/>
      <c r="B168" s="38">
        <v>650</v>
      </c>
      <c r="C168" t="s" s="90">
        <v>218</v>
      </c>
      <c r="D168" t="s" s="90">
        <v>20</v>
      </c>
      <c r="E168" s="39">
        <v>3.7</v>
      </c>
      <c r="F168" s="59">
        <v>1083</v>
      </c>
      <c r="G168" s="59">
        <v>3082</v>
      </c>
      <c r="H168" s="91">
        <v>0.01661930362853</v>
      </c>
      <c r="I168" s="39">
        <v>41.0623719</v>
      </c>
      <c r="J168" s="39">
        <v>29.03454</v>
      </c>
      <c r="K168" s="59">
        <f>VLOOKUP($D168,'Districts_EV'!$A$2:$H$41,3,0)*$H168</f>
        <v>10.7721208124458</v>
      </c>
      <c r="L168" s="59">
        <f>VLOOKUP($D168,'Districts_EV'!$A$2:$H$41,4,0)*$H168</f>
        <v>102.501429042509</v>
      </c>
      <c r="M168" s="59">
        <f>VLOOKUP($D168,'Districts_EV'!$A$2:$H$41,5,0)*$H168</f>
        <v>432.662156356370</v>
      </c>
      <c r="N168" s="59">
        <f>VLOOKUP($D168,'Districts_EV'!$A$2:$H$41,6,0)*$H168</f>
        <v>942.735114884232</v>
      </c>
      <c r="O168" s="59">
        <f>VLOOKUP($D168,'Districts_EV'!$A$2:$H$41,7,0)*$H168</f>
        <v>1355.530705748630</v>
      </c>
      <c r="P168" s="60">
        <f>VLOOKUP($D168,'Districts_EV'!$A$2:$H$41,8,0)*$H168</f>
        <v>1661.697528252830</v>
      </c>
    </row>
    <row r="169" ht="20.8" customHeight="1">
      <c r="A169" s="96"/>
      <c r="B169" s="116">
        <v>665</v>
      </c>
      <c r="C169" t="s" s="117">
        <v>219</v>
      </c>
      <c r="D169" t="s" s="117">
        <v>20</v>
      </c>
      <c r="E169" s="118">
        <v>4.8</v>
      </c>
      <c r="F169" s="119">
        <v>1038</v>
      </c>
      <c r="G169" s="119">
        <v>3145</v>
      </c>
      <c r="H169" s="120">
        <v>0.0169590233328121</v>
      </c>
      <c r="I169" s="118">
        <v>41.0815723</v>
      </c>
      <c r="J169" s="118">
        <v>29.0169502</v>
      </c>
      <c r="K169" s="119">
        <f>VLOOKUP($D169,'Districts_EV'!$A$2:$H$41,3,0)*$H169</f>
        <v>10.9923166629273</v>
      </c>
      <c r="L169" s="119">
        <f>VLOOKUP($D169,'Districts_EV'!$A$2:$H$41,4,0)*$H169</f>
        <v>104.596688623846</v>
      </c>
      <c r="M169" s="119">
        <f>VLOOKUP($D169,'Districts_EV'!$A$2:$H$41,5,0)*$H169</f>
        <v>441.506321135880</v>
      </c>
      <c r="N169" s="119">
        <f>VLOOKUP($D169,'Districts_EV'!$A$2:$H$41,6,0)*$H169</f>
        <v>962.005819698544</v>
      </c>
      <c r="O169" s="119">
        <f>VLOOKUP($D169,'Districts_EV'!$A$2:$H$41,7,0)*$H169</f>
        <v>1383.239477475480</v>
      </c>
      <c r="P169" s="121">
        <f>VLOOKUP($D169,'Districts_EV'!$A$2:$H$41,8,0)*$H169</f>
        <v>1695.664739245670</v>
      </c>
    </row>
    <row r="170" ht="21.05" customHeight="1">
      <c r="A170" t="s" s="104">
        <v>21</v>
      </c>
      <c r="B170" s="105"/>
      <c r="C170" s="105"/>
      <c r="D170" s="105"/>
      <c r="E170" s="106"/>
      <c r="F170" s="106"/>
      <c r="G170" s="107">
        <f>SUM(G171:G215)</f>
        <v>251087</v>
      </c>
      <c r="H170" s="105"/>
      <c r="I170" s="105"/>
      <c r="J170" s="105"/>
      <c r="K170" s="108">
        <f>SUM(K171:K215)</f>
        <v>224.585812806853</v>
      </c>
      <c r="L170" s="108">
        <f>SUM(L171:L215)</f>
        <v>3857.974819680920</v>
      </c>
      <c r="M170" s="108">
        <f>SUM(M171:M215)</f>
        <v>27778.5086575948</v>
      </c>
      <c r="N170" s="108">
        <f>SUM(N171:N215)</f>
        <v>92332.0163384232</v>
      </c>
      <c r="O170" s="108">
        <f>SUM(O171:O215)</f>
        <v>170148.472959571</v>
      </c>
      <c r="P170" s="109">
        <f>SUM(P171:P215)</f>
        <v>226655.663198724</v>
      </c>
    </row>
    <row r="171" ht="20.2" customHeight="1">
      <c r="A171" s="82"/>
      <c r="B171" s="83">
        <v>439</v>
      </c>
      <c r="C171" t="s" s="84">
        <v>220</v>
      </c>
      <c r="D171" t="s" s="84">
        <v>21</v>
      </c>
      <c r="E171" s="85">
        <v>3.3</v>
      </c>
      <c r="F171" s="86">
        <v>611</v>
      </c>
      <c r="G171" s="86">
        <v>22371</v>
      </c>
      <c r="H171" s="87">
        <v>0.0890966079486393</v>
      </c>
      <c r="I171" s="85">
        <v>41.0930051</v>
      </c>
      <c r="J171" s="85">
        <v>29.0861909</v>
      </c>
      <c r="K171" s="86">
        <f>VLOOKUP($D171,'Districts_EV'!$A$2:$H$41,3,0)*$H171</f>
        <v>20.0299608294691</v>
      </c>
      <c r="L171" s="86">
        <f>VLOOKUP($D171,'Districts_EV'!$A$2:$H$41,4,0)*$H171</f>
        <v>344.078210255181</v>
      </c>
      <c r="M171" s="86">
        <f>VLOOKUP($D171,'Districts_EV'!$A$2:$H$41,5,0)*$H171</f>
        <v>2477.460322888730</v>
      </c>
      <c r="N171" s="86">
        <f>VLOOKUP($D171,'Districts_EV'!$A$2:$H$41,6,0)*$H171</f>
        <v>8234.743982492950</v>
      </c>
      <c r="O171" s="86">
        <f>VLOOKUP($D171,'Districts_EV'!$A$2:$H$41,7,0)*$H171</f>
        <v>15174.8999902553</v>
      </c>
      <c r="P171" s="88">
        <f>VLOOKUP($D171,'Districts_EV'!$A$2:$H$41,8,0)*$H171</f>
        <v>20214.5629722041</v>
      </c>
    </row>
    <row r="172" ht="19.95" customHeight="1">
      <c r="A172" s="89"/>
      <c r="B172" s="38">
        <v>451</v>
      </c>
      <c r="C172" t="s" s="90">
        <v>221</v>
      </c>
      <c r="D172" t="s" s="90">
        <v>21</v>
      </c>
      <c r="E172" s="39">
        <v>4.6</v>
      </c>
      <c r="F172" s="59">
        <v>593</v>
      </c>
      <c r="G172" s="59">
        <v>11619</v>
      </c>
      <c r="H172" s="91">
        <v>0.0462747971818533</v>
      </c>
      <c r="I172" s="39">
        <v>41.1103916</v>
      </c>
      <c r="J172" s="39">
        <v>29.0996225</v>
      </c>
      <c r="K172" s="59">
        <f>VLOOKUP($D172,'Districts_EV'!$A$2:$H$41,3,0)*$H172</f>
        <v>10.4031163058246</v>
      </c>
      <c r="L172" s="59">
        <f>VLOOKUP($D172,'Districts_EV'!$A$2:$H$41,4,0)*$H172</f>
        <v>178.706572122612</v>
      </c>
      <c r="M172" s="59">
        <f>VLOOKUP($D172,'Districts_EV'!$A$2:$H$41,5,0)*$H172</f>
        <v>1286.737807502760</v>
      </c>
      <c r="N172" s="59">
        <f>VLOOKUP($D172,'Districts_EV'!$A$2:$H$41,6,0)*$H172</f>
        <v>4276.942932036370</v>
      </c>
      <c r="O172" s="59">
        <f>VLOOKUP($D172,'Districts_EV'!$A$2:$H$41,7,0)*$H172</f>
        <v>7881.505654051070</v>
      </c>
      <c r="P172" s="60">
        <f>VLOOKUP($D172,'Districts_EV'!$A$2:$H$41,8,0)*$H172</f>
        <v>10498.9945542908</v>
      </c>
    </row>
    <row r="173" ht="19.95" customHeight="1">
      <c r="A173" s="89"/>
      <c r="B173" s="35">
        <v>455</v>
      </c>
      <c r="C173" t="s" s="92">
        <v>222</v>
      </c>
      <c r="D173" t="s" s="92">
        <v>21</v>
      </c>
      <c r="E173" s="36">
        <v>5.2</v>
      </c>
      <c r="F173" s="62">
        <v>401</v>
      </c>
      <c r="G173" s="62">
        <v>6405</v>
      </c>
      <c r="H173" s="93">
        <v>0.0255090864919331</v>
      </c>
      <c r="I173" s="36">
        <v>41.1486212</v>
      </c>
      <c r="J173" s="36">
        <v>29.0831591</v>
      </c>
      <c r="K173" s="62">
        <f>VLOOKUP($D173,'Districts_EV'!$A$2:$H$41,3,0)*$H173</f>
        <v>5.73474136662419</v>
      </c>
      <c r="L173" s="62">
        <f>VLOOKUP($D173,'Districts_EV'!$A$2:$H$41,4,0)*$H173</f>
        <v>98.5124016219408</v>
      </c>
      <c r="M173" s="62">
        <f>VLOOKUP($D173,'Districts_EV'!$A$2:$H$41,5,0)*$H173</f>
        <v>709.317123423286</v>
      </c>
      <c r="N173" s="62">
        <f>VLOOKUP($D173,'Districts_EV'!$A$2:$H$41,6,0)*$H173</f>
        <v>2357.674453885270</v>
      </c>
      <c r="O173" s="62">
        <f>VLOOKUP($D173,'Districts_EV'!$A$2:$H$41,7,0)*$H173</f>
        <v>4344.697797934170</v>
      </c>
      <c r="P173" s="63">
        <f>VLOOKUP($D173,'Districts_EV'!$A$2:$H$41,8,0)*$H173</f>
        <v>5787.594467702280</v>
      </c>
    </row>
    <row r="174" ht="19.95" customHeight="1">
      <c r="A174" s="89"/>
      <c r="B174" s="38">
        <v>483</v>
      </c>
      <c r="C174" t="s" s="90">
        <v>223</v>
      </c>
      <c r="D174" t="s" s="90">
        <v>21</v>
      </c>
      <c r="E174" s="39">
        <v>13.5</v>
      </c>
      <c r="F174" s="59">
        <v>374</v>
      </c>
      <c r="G174" s="59">
        <v>11133</v>
      </c>
      <c r="H174" s="91">
        <v>0.044339213101435</v>
      </c>
      <c r="I174" s="39">
        <v>41.1132417</v>
      </c>
      <c r="J174" s="39">
        <v>29.1075374</v>
      </c>
      <c r="K174" s="59">
        <f>VLOOKUP($D174,'Districts_EV'!$A$2:$H$41,3,0)*$H174</f>
        <v>9.96797433795896</v>
      </c>
      <c r="L174" s="59">
        <f>VLOOKUP($D174,'Districts_EV'!$A$2:$H$41,4,0)*$H174</f>
        <v>171.231626425772</v>
      </c>
      <c r="M174" s="59">
        <f>VLOOKUP($D174,'Districts_EV'!$A$2:$H$41,5,0)*$H174</f>
        <v>1232.916086662210</v>
      </c>
      <c r="N174" s="59">
        <f>VLOOKUP($D174,'Districts_EV'!$A$2:$H$41,6,0)*$H174</f>
        <v>4098.0467908048</v>
      </c>
      <c r="O174" s="59">
        <f>VLOOKUP($D174,'Districts_EV'!$A$2:$H$41,7,0)*$H174</f>
        <v>7551.837718095420</v>
      </c>
      <c r="P174" s="60">
        <f>VLOOKUP($D174,'Districts_EV'!$A$2:$H$41,8,0)*$H174</f>
        <v>10059.8421871865</v>
      </c>
    </row>
    <row r="175" ht="19.95" customHeight="1">
      <c r="A175" s="89"/>
      <c r="B175" s="35">
        <v>536</v>
      </c>
      <c r="C175" t="s" s="92">
        <v>224</v>
      </c>
      <c r="D175" t="s" s="92">
        <v>21</v>
      </c>
      <c r="E175" s="36">
        <v>3.5</v>
      </c>
      <c r="F175" s="62">
        <v>278</v>
      </c>
      <c r="G175" s="62">
        <v>8065</v>
      </c>
      <c r="H175" s="93">
        <v>0.0321203407583826</v>
      </c>
      <c r="I175" s="36">
        <v>41.1454717</v>
      </c>
      <c r="J175" s="36">
        <v>29.0873267</v>
      </c>
      <c r="K175" s="62">
        <f>VLOOKUP($D175,'Districts_EV'!$A$2:$H$41,3,0)*$H175</f>
        <v>7.22102874657676</v>
      </c>
      <c r="L175" s="62">
        <f>VLOOKUP($D175,'Districts_EV'!$A$2:$H$41,4,0)*$H175</f>
        <v>124.044109146128</v>
      </c>
      <c r="M175" s="62">
        <f>VLOOKUP($D175,'Districts_EV'!$A$2:$H$41,5,0)*$H175</f>
        <v>893.152630821047</v>
      </c>
      <c r="N175" s="62">
        <f>VLOOKUP($D175,'Districts_EV'!$A$2:$H$41,6,0)*$H175</f>
        <v>2968.718886898470</v>
      </c>
      <c r="O175" s="62">
        <f>VLOOKUP($D175,'Districts_EV'!$A$2:$H$41,7,0)*$H175</f>
        <v>5470.724081239520</v>
      </c>
      <c r="P175" s="63">
        <f>VLOOKUP($D175,'Districts_EV'!$A$2:$H$41,8,0)*$H175</f>
        <v>7287.579919128630</v>
      </c>
    </row>
    <row r="176" ht="19.95" customHeight="1">
      <c r="A176" s="89"/>
      <c r="B176" s="38">
        <v>546</v>
      </c>
      <c r="C176" t="s" s="90">
        <v>225</v>
      </c>
      <c r="D176" t="s" s="90">
        <v>21</v>
      </c>
      <c r="E176" s="39">
        <v>11.8</v>
      </c>
      <c r="F176" s="59">
        <v>260</v>
      </c>
      <c r="G176" s="59">
        <v>18130</v>
      </c>
      <c r="H176" s="91">
        <v>0.07220604810284879</v>
      </c>
      <c r="I176" s="39">
        <v>41.1186424</v>
      </c>
      <c r="J176" s="39">
        <v>29.1000211</v>
      </c>
      <c r="K176" s="59">
        <f>VLOOKUP($D176,'Districts_EV'!$A$2:$H$41,3,0)*$H176</f>
        <v>16.2327651798433</v>
      </c>
      <c r="L176" s="59">
        <f>VLOOKUP($D176,'Districts_EV'!$A$2:$H$41,4,0)*$H176</f>
        <v>278.849311694892</v>
      </c>
      <c r="M176" s="59">
        <f>VLOOKUP($D176,'Districts_EV'!$A$2:$H$41,5,0)*$H176</f>
        <v>2007.793824771920</v>
      </c>
      <c r="N176" s="59">
        <f>VLOOKUP($D176,'Districts_EV'!$A$2:$H$41,6,0)*$H176</f>
        <v>6673.635885861030</v>
      </c>
      <c r="O176" s="59">
        <f>VLOOKUP($D176,'Districts_EV'!$A$2:$H$41,7,0)*$H176</f>
        <v>12298.1063351361</v>
      </c>
      <c r="P176" s="60">
        <f>VLOOKUP($D176,'Districts_EV'!$A$2:$H$41,8,0)*$H176</f>
        <v>16382.3712255179</v>
      </c>
    </row>
    <row r="177" ht="19.95" customHeight="1">
      <c r="A177" s="89"/>
      <c r="B177" s="35">
        <v>548</v>
      </c>
      <c r="C177" t="s" s="92">
        <v>226</v>
      </c>
      <c r="D177" t="s" s="92">
        <v>21</v>
      </c>
      <c r="E177" s="36">
        <v>10.6</v>
      </c>
      <c r="F177" s="62">
        <v>186</v>
      </c>
      <c r="G177" s="62">
        <v>21051</v>
      </c>
      <c r="H177" s="93">
        <v>0.0838394660018241</v>
      </c>
      <c r="I177" s="36">
        <v>41.105633</v>
      </c>
      <c r="J177" s="36">
        <v>29.08403</v>
      </c>
      <c r="K177" s="62">
        <f>VLOOKUP($D177,'Districts_EV'!$A$2:$H$41,3,0)*$H177</f>
        <v>18.8480937562538</v>
      </c>
      <c r="L177" s="62">
        <f>VLOOKUP($D177,'Districts_EV'!$A$2:$H$41,4,0)*$H177</f>
        <v>323.775888609442</v>
      </c>
      <c r="M177" s="62">
        <f>VLOOKUP($D177,'Districts_EV'!$A$2:$H$41,5,0)*$H177</f>
        <v>2331.277871223040</v>
      </c>
      <c r="N177" s="62">
        <f>VLOOKUP($D177,'Districts_EV'!$A$2:$H$41,6,0)*$H177</f>
        <v>7748.853228530650</v>
      </c>
      <c r="O177" s="62">
        <f>VLOOKUP($D177,'Districts_EV'!$A$2:$H$41,7,0)*$H177</f>
        <v>14279.5055963017</v>
      </c>
      <c r="P177" s="63">
        <f>VLOOKUP($D177,'Districts_EV'!$A$2:$H$41,8,0)*$H177</f>
        <v>19021.8034566121</v>
      </c>
    </row>
    <row r="178" ht="19.95" customHeight="1">
      <c r="A178" s="89"/>
      <c r="B178" s="38">
        <v>563</v>
      </c>
      <c r="C178" t="s" s="90">
        <v>148</v>
      </c>
      <c r="D178" t="s" s="90">
        <v>21</v>
      </c>
      <c r="E178" s="39">
        <v>8.6</v>
      </c>
      <c r="F178" s="59">
        <v>176</v>
      </c>
      <c r="G178" s="59">
        <v>19458</v>
      </c>
      <c r="H178" s="91">
        <v>0.0774950515160084</v>
      </c>
      <c r="I178" s="39">
        <v>41.06711325</v>
      </c>
      <c r="J178" s="39">
        <v>29.0880133515378</v>
      </c>
      <c r="K178" s="59">
        <f>VLOOKUP($D178,'Districts_EV'!$A$2:$H$41,3,0)*$H178</f>
        <v>17.4217950838054</v>
      </c>
      <c r="L178" s="59">
        <f>VLOOKUP($D178,'Districts_EV'!$A$2:$H$41,4,0)*$H178</f>
        <v>299.274677714242</v>
      </c>
      <c r="M178" s="59">
        <f>VLOOKUP($D178,'Districts_EV'!$A$2:$H$41,5,0)*$H178</f>
        <v>2154.862230690130</v>
      </c>
      <c r="N178" s="59">
        <f>VLOOKUP($D178,'Districts_EV'!$A$2:$H$41,6,0)*$H178</f>
        <v>7162.4714322716</v>
      </c>
      <c r="O178" s="59">
        <f>VLOOKUP($D178,'Districts_EV'!$A$2:$H$41,7,0)*$H178</f>
        <v>13198.9273617803</v>
      </c>
      <c r="P178" s="60">
        <f>VLOOKUP($D178,'Districts_EV'!$A$2:$H$41,8,0)*$H178</f>
        <v>17582.359586659</v>
      </c>
    </row>
    <row r="179" ht="19.95" customHeight="1">
      <c r="A179" s="89"/>
      <c r="B179" s="35">
        <v>579</v>
      </c>
      <c r="C179" t="s" s="92">
        <v>227</v>
      </c>
      <c r="D179" t="s" s="92">
        <v>21</v>
      </c>
      <c r="E179" s="36">
        <v>16.1</v>
      </c>
      <c r="F179" s="62">
        <v>112</v>
      </c>
      <c r="G179" s="62">
        <v>3894</v>
      </c>
      <c r="H179" s="93">
        <v>0.015508568743105</v>
      </c>
      <c r="I179" s="36">
        <v>41.1158743</v>
      </c>
      <c r="J179" s="36">
        <v>29.0954233</v>
      </c>
      <c r="K179" s="62">
        <f>VLOOKUP($D179,'Districts_EV'!$A$2:$H$41,3,0)*$H179</f>
        <v>3.48650786598511</v>
      </c>
      <c r="L179" s="62">
        <f>VLOOKUP($D179,'Districts_EV'!$A$2:$H$41,4,0)*$H179</f>
        <v>59.8918488549317</v>
      </c>
      <c r="M179" s="62">
        <f>VLOOKUP($D179,'Districts_EV'!$A$2:$H$41,5,0)*$H179</f>
        <v>431.238232413782</v>
      </c>
      <c r="N179" s="62">
        <f>VLOOKUP($D179,'Districts_EV'!$A$2:$H$41,6,0)*$H179</f>
        <v>1433.3777241888</v>
      </c>
      <c r="O179" s="62">
        <f>VLOOKUP($D179,'Districts_EV'!$A$2:$H$41,7,0)*$H179</f>
        <v>2641.413462163260</v>
      </c>
      <c r="P179" s="63">
        <f>VLOOKUP($D179,'Districts_EV'!$A$2:$H$41,8,0)*$H179</f>
        <v>3518.640570996510</v>
      </c>
    </row>
    <row r="180" ht="19.95" customHeight="1">
      <c r="A180" s="89"/>
      <c r="B180" s="38">
        <v>600</v>
      </c>
      <c r="C180" t="s" s="90">
        <v>228</v>
      </c>
      <c r="D180" t="s" s="90">
        <v>21</v>
      </c>
      <c r="E180" s="39">
        <v>5.7</v>
      </c>
      <c r="F180" s="59">
        <v>111</v>
      </c>
      <c r="G180" s="59">
        <v>14232</v>
      </c>
      <c r="H180" s="91">
        <v>0.0566815486265717</v>
      </c>
      <c r="I180" s="39">
        <v>41.1274751</v>
      </c>
      <c r="J180" s="39">
        <v>29.1019054</v>
      </c>
      <c r="K180" s="59">
        <f>VLOOKUP($D180,'Districts_EV'!$A$2:$H$41,3,0)*$H180</f>
        <v>12.7426758984849</v>
      </c>
      <c r="L180" s="59">
        <f>VLOOKUP($D180,'Districts_EV'!$A$2:$H$41,4,0)*$H180</f>
        <v>218.895940653155</v>
      </c>
      <c r="M180" s="59">
        <f>VLOOKUP($D180,'Districts_EV'!$A$2:$H$41,5,0)*$H180</f>
        <v>1576.112615231880</v>
      </c>
      <c r="N180" s="59">
        <f>VLOOKUP($D180,'Districts_EV'!$A$2:$H$41,6,0)*$H180</f>
        <v>5238.785765448110</v>
      </c>
      <c r="O180" s="59">
        <f>VLOOKUP($D180,'Districts_EV'!$A$2:$H$41,7,0)*$H180</f>
        <v>9653.979556627501</v>
      </c>
      <c r="P180" s="60">
        <f>VLOOKUP($D180,'Districts_EV'!$A$2:$H$41,8,0)*$H180</f>
        <v>12860.1162317469</v>
      </c>
    </row>
    <row r="181" ht="19.95" customHeight="1">
      <c r="A181" s="89"/>
      <c r="B181" s="35">
        <v>609</v>
      </c>
      <c r="C181" t="s" s="92">
        <v>229</v>
      </c>
      <c r="D181" t="s" s="92">
        <v>21</v>
      </c>
      <c r="E181" s="36">
        <v>8.6</v>
      </c>
      <c r="F181" s="62">
        <v>108</v>
      </c>
      <c r="G181" s="62">
        <v>5471</v>
      </c>
      <c r="H181" s="93">
        <v>0.021789260296232</v>
      </c>
      <c r="I181" s="36">
        <v>41.1376015</v>
      </c>
      <c r="J181" s="36">
        <v>29.0859262</v>
      </c>
      <c r="K181" s="62">
        <f>VLOOKUP($D181,'Districts_EV'!$A$2:$H$41,3,0)*$H181</f>
        <v>4.89848087694004</v>
      </c>
      <c r="L181" s="62">
        <f>VLOOKUP($D181,'Districts_EV'!$A$2:$H$41,4,0)*$H181</f>
        <v>84.14697100290989</v>
      </c>
      <c r="M181" s="62">
        <f>VLOOKUP($D181,'Districts_EV'!$A$2:$H$41,5,0)*$H181</f>
        <v>605.881964441655</v>
      </c>
      <c r="N181" s="62">
        <f>VLOOKUP($D181,'Districts_EV'!$A$2:$H$41,6,0)*$H181</f>
        <v>2013.869935551340</v>
      </c>
      <c r="O181" s="62">
        <f>VLOOKUP($D181,'Districts_EV'!$A$2:$H$41,7,0)*$H181</f>
        <v>3711.138431303330</v>
      </c>
      <c r="P181" s="63">
        <f>VLOOKUP($D181,'Districts_EV'!$A$2:$H$41,8,0)*$H181</f>
        <v>4943.626749851550</v>
      </c>
    </row>
    <row r="182" ht="19.95" customHeight="1">
      <c r="A182" s="89"/>
      <c r="B182" s="38">
        <v>636</v>
      </c>
      <c r="C182" t="s" s="90">
        <v>230</v>
      </c>
      <c r="D182" t="s" s="90">
        <v>21</v>
      </c>
      <c r="E182" s="39">
        <v>12.4</v>
      </c>
      <c r="F182" s="59">
        <v>104</v>
      </c>
      <c r="G182" s="59">
        <v>15449</v>
      </c>
      <c r="H182" s="91">
        <v>0.0615284741942036</v>
      </c>
      <c r="I182" s="39">
        <v>41.1512733</v>
      </c>
      <c r="J182" s="39">
        <v>29.0902937</v>
      </c>
      <c r="K182" s="59">
        <f>VLOOKUP($D182,'Districts_EV'!$A$2:$H$41,3,0)*$H182</f>
        <v>13.8323215258356</v>
      </c>
      <c r="L182" s="59">
        <f>VLOOKUP($D182,'Districts_EV'!$A$2:$H$41,4,0)*$H182</f>
        <v>237.614065988659</v>
      </c>
      <c r="M182" s="59">
        <f>VLOOKUP($D182,'Districts_EV'!$A$2:$H$41,5,0)*$H182</f>
        <v>1710.888405896380</v>
      </c>
      <c r="N182" s="59">
        <f>VLOOKUP($D182,'Districts_EV'!$A$2:$H$41,6,0)*$H182</f>
        <v>5686.762316639110</v>
      </c>
      <c r="O182" s="59">
        <f>VLOOKUP($D182,'Districts_EV'!$A$2:$H$41,7,0)*$H182</f>
        <v>10479.5060546893</v>
      </c>
      <c r="P182" s="60">
        <f>VLOOKUP($D182,'Districts_EV'!$A$2:$H$41,8,0)*$H182</f>
        <v>13959.804360895</v>
      </c>
    </row>
    <row r="183" ht="19.95" customHeight="1">
      <c r="A183" s="89"/>
      <c r="B183" s="35">
        <v>637</v>
      </c>
      <c r="C183" t="s" s="92">
        <v>231</v>
      </c>
      <c r="D183" t="s" s="92">
        <v>21</v>
      </c>
      <c r="E183" s="36">
        <v>22.5</v>
      </c>
      <c r="F183" s="95">
        <v>99.2</v>
      </c>
      <c r="G183" s="62">
        <v>2830</v>
      </c>
      <c r="H183" s="93">
        <v>0.0112709937193084</v>
      </c>
      <c r="I183" s="36">
        <v>41.0788847</v>
      </c>
      <c r="J183" s="36">
        <v>29.0735518</v>
      </c>
      <c r="K183" s="62">
        <f>VLOOKUP($D183,'Districts_EV'!$A$2:$H$41,3,0)*$H183</f>
        <v>2.5338513766661</v>
      </c>
      <c r="L183" s="62">
        <f>VLOOKUP($D183,'Districts_EV'!$A$2:$H$41,4,0)*$H183</f>
        <v>43.5269471647293</v>
      </c>
      <c r="M183" s="62">
        <f>VLOOKUP($D183,'Districts_EV'!$A$2:$H$41,5,0)*$H183</f>
        <v>313.406316828710</v>
      </c>
      <c r="N183" s="62">
        <f>VLOOKUP($D183,'Districts_EV'!$A$2:$H$41,6,0)*$H183</f>
        <v>1041.720328570690</v>
      </c>
      <c r="O183" s="62">
        <f>VLOOKUP($D183,'Districts_EV'!$A$2:$H$41,7,0)*$H183</f>
        <v>1919.6713143097</v>
      </c>
      <c r="P183" s="63">
        <f>VLOOKUP($D183,'Districts_EV'!$A$2:$H$41,8,0)*$H183</f>
        <v>2557.204112973830</v>
      </c>
    </row>
    <row r="184" ht="19.95" customHeight="1">
      <c r="A184" s="89"/>
      <c r="B184" s="38">
        <v>639</v>
      </c>
      <c r="C184" t="s" s="90">
        <v>154</v>
      </c>
      <c r="D184" t="s" s="90">
        <v>21</v>
      </c>
      <c r="E184" s="39">
        <v>12.1</v>
      </c>
      <c r="F184" s="94">
        <v>87.40000000000001</v>
      </c>
      <c r="G184" s="59">
        <v>10016</v>
      </c>
      <c r="H184" s="91">
        <v>0.0398905558631072</v>
      </c>
      <c r="I184" s="39">
        <v>41.081094</v>
      </c>
      <c r="J184" s="39">
        <v>29.0800249</v>
      </c>
      <c r="K184" s="59">
        <f>VLOOKUP($D184,'Districts_EV'!$A$2:$H$41,3,0)*$H184</f>
        <v>8.96786409494268</v>
      </c>
      <c r="L184" s="59">
        <f>VLOOKUP($D184,'Districts_EV'!$A$2:$H$41,4,0)*$H184</f>
        <v>154.051555760399</v>
      </c>
      <c r="M184" s="59">
        <f>VLOOKUP($D184,'Districts_EV'!$A$2:$H$41,5,0)*$H184</f>
        <v>1109.2147241542</v>
      </c>
      <c r="N184" s="59">
        <f>VLOOKUP($D184,'Districts_EV'!$A$2:$H$41,6,0)*$H184</f>
        <v>3686.880145216990</v>
      </c>
      <c r="O184" s="59">
        <f>VLOOKUP($D184,'Districts_EV'!$A$2:$H$41,7,0)*$H184</f>
        <v>6794.144128666450</v>
      </c>
      <c r="P184" s="60">
        <f>VLOOKUP($D184,'Districts_EV'!$A$2:$H$41,8,0)*$H184</f>
        <v>9050.514627401401</v>
      </c>
    </row>
    <row r="185" ht="19.95" customHeight="1">
      <c r="A185" s="89"/>
      <c r="B185" s="35">
        <v>655</v>
      </c>
      <c r="C185" t="s" s="92">
        <v>232</v>
      </c>
      <c r="D185" t="s" s="92">
        <v>21</v>
      </c>
      <c r="E185" s="36">
        <v>11.2</v>
      </c>
      <c r="F185" s="95">
        <v>68</v>
      </c>
      <c r="G185" s="62">
        <v>4242</v>
      </c>
      <c r="H185" s="93">
        <v>0.0168945425290835</v>
      </c>
      <c r="I185" s="36">
        <v>41.0997201</v>
      </c>
      <c r="J185" s="36">
        <v>29.0660785</v>
      </c>
      <c r="K185" s="62">
        <f>VLOOKUP($D185,'Districts_EV'!$A$2:$H$41,3,0)*$H185</f>
        <v>3.79809100346912</v>
      </c>
      <c r="L185" s="62">
        <f>VLOOKUP($D185,'Districts_EV'!$A$2:$H$41,4,0)*$H185</f>
        <v>65.24427910699011</v>
      </c>
      <c r="M185" s="62">
        <f>VLOOKUP($D185,'Districts_EV'!$A$2:$H$41,5,0)*$H185</f>
        <v>469.777242398371</v>
      </c>
      <c r="N185" s="62">
        <f>VLOOKUP($D185,'Districts_EV'!$A$2:$H$41,6,0)*$H185</f>
        <v>1561.476195687940</v>
      </c>
      <c r="O185" s="62">
        <f>VLOOKUP($D185,'Districts_EV'!$A$2:$H$41,7,0)*$H185</f>
        <v>2877.471984205570</v>
      </c>
      <c r="P185" s="63">
        <f>VLOOKUP($D185,'Districts_EV'!$A$2:$H$41,8,0)*$H185</f>
        <v>3833.095352379860</v>
      </c>
    </row>
    <row r="186" ht="19.95" customHeight="1">
      <c r="A186" s="89"/>
      <c r="B186" s="38">
        <v>677</v>
      </c>
      <c r="C186" t="s" s="90">
        <v>233</v>
      </c>
      <c r="D186" t="s" s="90">
        <v>21</v>
      </c>
      <c r="E186" s="39">
        <v>10.6</v>
      </c>
      <c r="F186" s="94">
        <v>44.9</v>
      </c>
      <c r="G186" s="59">
        <v>2644</v>
      </c>
      <c r="H186" s="91">
        <v>0.0105302146268027</v>
      </c>
      <c r="I186" s="39">
        <v>41.08212885</v>
      </c>
      <c r="J186" s="39">
        <v>29.0670471152512</v>
      </c>
      <c r="K186" s="59">
        <f>VLOOKUP($D186,'Districts_EV'!$A$2:$H$41,3,0)*$H186</f>
        <v>2.36731556180397</v>
      </c>
      <c r="L186" s="59">
        <f>VLOOKUP($D186,'Districts_EV'!$A$2:$H$41,4,0)*$H186</f>
        <v>40.6661654782845</v>
      </c>
      <c r="M186" s="59">
        <f>VLOOKUP($D186,'Districts_EV'!$A$2:$H$41,5,0)*$H186</f>
        <v>292.807880457638</v>
      </c>
      <c r="N186" s="59">
        <f>VLOOKUP($D186,'Districts_EV'!$A$2:$H$41,6,0)*$H186</f>
        <v>973.253904148739</v>
      </c>
      <c r="O186" s="59">
        <f>VLOOKUP($D186,'Districts_EV'!$A$2:$H$41,7,0)*$H186</f>
        <v>1793.502104252610</v>
      </c>
      <c r="P186" s="60">
        <f>VLOOKUP($D186,'Districts_EV'!$A$2:$H$41,8,0)*$H186</f>
        <v>2389.1334539586</v>
      </c>
    </row>
    <row r="187" ht="19.95" customHeight="1">
      <c r="A187" s="89"/>
      <c r="B187" s="35">
        <v>683</v>
      </c>
      <c r="C187" t="s" s="92">
        <v>234</v>
      </c>
      <c r="D187" t="s" s="92">
        <v>21</v>
      </c>
      <c r="E187" s="36">
        <v>17</v>
      </c>
      <c r="F187" s="95">
        <v>44.2</v>
      </c>
      <c r="G187" s="62">
        <v>8011</v>
      </c>
      <c r="H187" s="93">
        <v>0.0319052758605583</v>
      </c>
      <c r="I187" s="36">
        <v>41.0951633</v>
      </c>
      <c r="J187" s="36">
        <v>29.0989642</v>
      </c>
      <c r="K187" s="62">
        <f>VLOOKUP($D187,'Districts_EV'!$A$2:$H$41,3,0)*$H187</f>
        <v>7.17267963903613</v>
      </c>
      <c r="L187" s="62">
        <f>VLOOKUP($D187,'Districts_EV'!$A$2:$H$41,4,0)*$H187</f>
        <v>123.213559624257</v>
      </c>
      <c r="M187" s="62">
        <f>VLOOKUP($D187,'Districts_EV'!$A$2:$H$41,5,0)*$H187</f>
        <v>887.172439616540</v>
      </c>
      <c r="N187" s="62">
        <f>VLOOKUP($D187,'Districts_EV'!$A$2:$H$41,6,0)*$H187</f>
        <v>2948.841537872740</v>
      </c>
      <c r="O187" s="62">
        <f>VLOOKUP($D187,'Districts_EV'!$A$2:$H$41,7,0)*$H187</f>
        <v>5434.094310577770</v>
      </c>
      <c r="P187" s="63">
        <f>VLOOKUP($D187,'Districts_EV'!$A$2:$H$41,8,0)*$H187</f>
        <v>7238.785211672590</v>
      </c>
    </row>
    <row r="188" ht="19.95" customHeight="1">
      <c r="A188" s="89"/>
      <c r="B188" s="38">
        <v>703</v>
      </c>
      <c r="C188" t="s" s="90">
        <v>131</v>
      </c>
      <c r="D188" t="s" s="90">
        <v>21</v>
      </c>
      <c r="E188" s="39">
        <v>16.4</v>
      </c>
      <c r="F188" s="94">
        <v>33.3</v>
      </c>
      <c r="G188" s="59">
        <v>6064</v>
      </c>
      <c r="H188" s="91">
        <v>0.0241509914890058</v>
      </c>
      <c r="I188" s="39">
        <v>41.1344539</v>
      </c>
      <c r="J188" s="39">
        <v>29.0926456</v>
      </c>
      <c r="K188" s="59">
        <f>VLOOKUP($D188,'Districts_EV'!$A$2:$H$41,3,0)*$H188</f>
        <v>5.42942570604357</v>
      </c>
      <c r="L188" s="59">
        <f>VLOOKUP($D188,'Districts_EV'!$A$2:$H$41,4,0)*$H188</f>
        <v>93.2676351967913</v>
      </c>
      <c r="M188" s="59">
        <f>VLOOKUP($D188,'Districts_EV'!$A$2:$H$41,5,0)*$H188</f>
        <v>671.553323409649</v>
      </c>
      <c r="N188" s="59">
        <f>VLOOKUP($D188,'Districts_EV'!$A$2:$H$41,6,0)*$H188</f>
        <v>2232.152675778340</v>
      </c>
      <c r="O188" s="59">
        <f>VLOOKUP($D188,'Districts_EV'!$A$2:$H$41,7,0)*$H188</f>
        <v>4113.387579496140</v>
      </c>
      <c r="P188" s="60">
        <f>VLOOKUP($D188,'Districts_EV'!$A$2:$H$41,8,0)*$H188</f>
        <v>5479.464926174330</v>
      </c>
    </row>
    <row r="189" ht="19.95" customHeight="1">
      <c r="A189" s="89"/>
      <c r="B189" s="35">
        <v>711</v>
      </c>
      <c r="C189" t="s" s="92">
        <v>235</v>
      </c>
      <c r="D189" t="s" s="92">
        <v>21</v>
      </c>
      <c r="E189" s="36">
        <v>14.3</v>
      </c>
      <c r="F189" s="95">
        <v>33.3</v>
      </c>
      <c r="G189" s="62">
        <v>7319</v>
      </c>
      <c r="H189" s="93">
        <v>0.0291492590217733</v>
      </c>
      <c r="I189" s="36">
        <v>41.1124198</v>
      </c>
      <c r="J189" s="36">
        <v>29.1268607</v>
      </c>
      <c r="K189" s="62">
        <f>VLOOKUP($D189,'Districts_EV'!$A$2:$H$41,3,0)*$H189</f>
        <v>6.55309477944144</v>
      </c>
      <c r="L189" s="62">
        <f>VLOOKUP($D189,'Districts_EV'!$A$2:$H$41,4,0)*$H189</f>
        <v>112.570221306945</v>
      </c>
      <c r="M189" s="62">
        <f>VLOOKUP($D189,'Districts_EV'!$A$2:$H$41,5,0)*$H189</f>
        <v>810.537396773618</v>
      </c>
      <c r="N189" s="62">
        <f>VLOOKUP($D189,'Districts_EV'!$A$2:$H$41,6,0)*$H189</f>
        <v>2694.116991098560</v>
      </c>
      <c r="O189" s="62">
        <f>VLOOKUP($D189,'Districts_EV'!$A$2:$H$41,7,0)*$H189</f>
        <v>4964.690582838430</v>
      </c>
      <c r="P189" s="63">
        <f>VLOOKUP($D189,'Districts_EV'!$A$2:$H$41,8,0)*$H189</f>
        <v>6613.490071680390</v>
      </c>
    </row>
    <row r="190" ht="19.95" customHeight="1">
      <c r="A190" s="89"/>
      <c r="B190" s="38">
        <v>713</v>
      </c>
      <c r="C190" t="s" s="90">
        <v>236</v>
      </c>
      <c r="D190" t="s" s="90">
        <v>21</v>
      </c>
      <c r="E190" s="39">
        <v>14.7</v>
      </c>
      <c r="F190" s="94">
        <v>16.6</v>
      </c>
      <c r="G190" s="59">
        <v>5358</v>
      </c>
      <c r="H190" s="91">
        <v>0.0213392170841183</v>
      </c>
      <c r="I190" s="39">
        <v>41.0805835</v>
      </c>
      <c r="J190" s="39">
        <v>29.1402268</v>
      </c>
      <c r="K190" s="59">
        <f>VLOOKUP($D190,'Districts_EV'!$A$2:$H$41,3,0)*$H190</f>
        <v>4.79730589264207</v>
      </c>
      <c r="L190" s="59">
        <f>VLOOKUP($D190,'Districts_EV'!$A$2:$H$41,4,0)*$H190</f>
        <v>82.4089692256611</v>
      </c>
      <c r="M190" s="59">
        <f>VLOOKUP($D190,'Districts_EV'!$A$2:$H$41,5,0)*$H190</f>
        <v>593.367860624820</v>
      </c>
      <c r="N190" s="59">
        <f>VLOOKUP($D190,'Districts_EV'!$A$2:$H$41,6,0)*$H190</f>
        <v>1972.274742219720</v>
      </c>
      <c r="O190" s="59">
        <f>VLOOKUP($D190,'Districts_EV'!$A$2:$H$41,7,0)*$H190</f>
        <v>3634.487244548220</v>
      </c>
      <c r="P190" s="60">
        <f>VLOOKUP($D190,'Districts_EV'!$A$2:$H$41,8,0)*$H190</f>
        <v>4841.519306471330</v>
      </c>
    </row>
    <row r="191" ht="19.95" customHeight="1">
      <c r="A191" s="89"/>
      <c r="B191" s="35">
        <v>720</v>
      </c>
      <c r="C191" t="s" s="92">
        <v>30</v>
      </c>
      <c r="D191" t="s" s="92">
        <v>21</v>
      </c>
      <c r="E191" s="36">
        <v>29.4</v>
      </c>
      <c r="F191" s="95">
        <v>12.8</v>
      </c>
      <c r="G191" s="62">
        <v>4342</v>
      </c>
      <c r="H191" s="93">
        <v>0.0172928108583877</v>
      </c>
      <c r="I191" s="36">
        <v>41.0903014</v>
      </c>
      <c r="J191" s="36">
        <v>29.1239233</v>
      </c>
      <c r="K191" s="62">
        <f>VLOOKUP($D191,'Districts_EV'!$A$2:$H$41,3,0)*$H191</f>
        <v>3.88762638780362</v>
      </c>
      <c r="L191" s="62">
        <f>VLOOKUP($D191,'Districts_EV'!$A$2:$H$41,4,0)*$H191</f>
        <v>66.78233377712191</v>
      </c>
      <c r="M191" s="62">
        <f>VLOOKUP($D191,'Districts_EV'!$A$2:$H$41,5,0)*$H191</f>
        <v>480.851670554863</v>
      </c>
      <c r="N191" s="62">
        <f>VLOOKUP($D191,'Districts_EV'!$A$2:$H$41,6,0)*$H191</f>
        <v>1598.286101291150</v>
      </c>
      <c r="O191" s="62">
        <f>VLOOKUP($D191,'Districts_EV'!$A$2:$H$41,7,0)*$H191</f>
        <v>2945.304892838430</v>
      </c>
      <c r="P191" s="63">
        <f>VLOOKUP($D191,'Districts_EV'!$A$2:$H$41,8,0)*$H191</f>
        <v>3923.455921742890</v>
      </c>
    </row>
    <row r="192" ht="19.95" customHeight="1">
      <c r="A192" s="89"/>
      <c r="B192" s="38">
        <v>728</v>
      </c>
      <c r="C192" t="s" s="90">
        <v>237</v>
      </c>
      <c r="D192" t="s" s="90">
        <v>21</v>
      </c>
      <c r="E192" s="122"/>
      <c r="F192" s="122"/>
      <c r="G192" s="59">
        <v>3982</v>
      </c>
      <c r="H192" s="91">
        <v>0.0158590448728927</v>
      </c>
      <c r="I192" s="39">
        <v>41.1424229</v>
      </c>
      <c r="J192" s="39">
        <v>29.1459882</v>
      </c>
      <c r="K192" s="59">
        <f>VLOOKUP($D192,'Districts_EV'!$A$2:$H$41,3,0)*$H192</f>
        <v>3.56529900419947</v>
      </c>
      <c r="L192" s="59">
        <f>VLOOKUP($D192,'Districts_EV'!$A$2:$H$41,4,0)*$H192</f>
        <v>61.2453369646477</v>
      </c>
      <c r="M192" s="59">
        <f>VLOOKUP($D192,'Districts_EV'!$A$2:$H$41,5,0)*$H192</f>
        <v>440.983729191496</v>
      </c>
      <c r="N192" s="59">
        <f>VLOOKUP($D192,'Districts_EV'!$A$2:$H$41,6,0)*$H192</f>
        <v>1465.770441119620</v>
      </c>
      <c r="O192" s="59">
        <f>VLOOKUP($D192,'Districts_EV'!$A$2:$H$41,7,0)*$H192</f>
        <v>2701.106421760170</v>
      </c>
      <c r="P192" s="60">
        <f>VLOOKUP($D192,'Districts_EV'!$A$2:$H$41,8,0)*$H192</f>
        <v>3598.157872035990</v>
      </c>
    </row>
    <row r="193" ht="19.95" customHeight="1">
      <c r="A193" s="89"/>
      <c r="B193" s="35">
        <v>731</v>
      </c>
      <c r="C193" t="s" s="92">
        <v>238</v>
      </c>
      <c r="D193" t="s" s="92">
        <v>21</v>
      </c>
      <c r="E193" s="36">
        <v>0.96</v>
      </c>
      <c r="F193" s="62">
        <v>21693</v>
      </c>
      <c r="G193" s="62">
        <v>5005</v>
      </c>
      <c r="H193" s="93">
        <v>0.0199333298816745</v>
      </c>
      <c r="I193" s="36">
        <v>41.0950772</v>
      </c>
      <c r="J193" s="36">
        <v>29.1461826</v>
      </c>
      <c r="K193" s="62">
        <f>VLOOKUP($D193,'Districts_EV'!$A$2:$H$41,3,0)*$H193</f>
        <v>4.48124598594131</v>
      </c>
      <c r="L193" s="62">
        <f>VLOOKUP($D193,'Districts_EV'!$A$2:$H$41,4,0)*$H193</f>
        <v>76.9796362400958</v>
      </c>
      <c r="M193" s="62">
        <f>VLOOKUP($D193,'Districts_EV'!$A$2:$H$41,5,0)*$H193</f>
        <v>554.275129232404</v>
      </c>
      <c r="N193" s="62">
        <f>VLOOKUP($D193,'Districts_EV'!$A$2:$H$41,6,0)*$H193</f>
        <v>1842.3357754404</v>
      </c>
      <c r="O193" s="62">
        <f>VLOOKUP($D193,'Districts_EV'!$A$2:$H$41,7,0)*$H193</f>
        <v>3395.037077074240</v>
      </c>
      <c r="P193" s="63">
        <f>VLOOKUP($D193,'Districts_EV'!$A$2:$H$41,8,0)*$H193</f>
        <v>4522.546496619810</v>
      </c>
    </row>
    <row r="194" ht="19.95" customHeight="1">
      <c r="A194" s="89"/>
      <c r="B194" s="38">
        <v>746</v>
      </c>
      <c r="C194" t="s" s="90">
        <v>239</v>
      </c>
      <c r="D194" t="s" s="90">
        <v>21</v>
      </c>
      <c r="E194" s="39">
        <v>2.6</v>
      </c>
      <c r="F194" s="59">
        <v>20286</v>
      </c>
      <c r="G194" s="59">
        <v>2989</v>
      </c>
      <c r="H194" s="91">
        <v>0.0119042403629021</v>
      </c>
      <c r="I194" s="39">
        <v>41.1368318</v>
      </c>
      <c r="J194" s="39">
        <v>29.1324278</v>
      </c>
      <c r="K194" s="59">
        <f>VLOOKUP($D194,'Districts_EV'!$A$2:$H$41,3,0)*$H194</f>
        <v>2.67621263775795</v>
      </c>
      <c r="L194" s="59">
        <f>VLOOKUP($D194,'Districts_EV'!$A$2:$H$41,4,0)*$H194</f>
        <v>45.972454090239</v>
      </c>
      <c r="M194" s="59">
        <f>VLOOKUP($D194,'Districts_EV'!$A$2:$H$41,5,0)*$H194</f>
        <v>331.014657597533</v>
      </c>
      <c r="N194" s="59">
        <f>VLOOKUP($D194,'Districts_EV'!$A$2:$H$41,6,0)*$H194</f>
        <v>1100.248078479790</v>
      </c>
      <c r="O194" s="59">
        <f>VLOOKUP($D194,'Districts_EV'!$A$2:$H$41,7,0)*$H194</f>
        <v>2027.525639035940</v>
      </c>
      <c r="P194" s="60">
        <f>VLOOKUP($D194,'Districts_EV'!$A$2:$H$41,8,0)*$H194</f>
        <v>2700.877418261060</v>
      </c>
    </row>
    <row r="195" ht="19.95" customHeight="1">
      <c r="A195" s="89"/>
      <c r="B195" s="35">
        <v>750</v>
      </c>
      <c r="C195" t="s" s="92">
        <v>240</v>
      </c>
      <c r="D195" t="s" s="92">
        <v>21</v>
      </c>
      <c r="E195" s="36">
        <v>4.6</v>
      </c>
      <c r="F195" s="62">
        <v>18865</v>
      </c>
      <c r="G195" s="62">
        <v>2020</v>
      </c>
      <c r="H195" s="93">
        <v>0.00804502025194455</v>
      </c>
      <c r="I195" s="36">
        <v>41.1154704</v>
      </c>
      <c r="J195" s="36">
        <v>29.1476182</v>
      </c>
      <c r="K195" s="62">
        <f>VLOOKUP($D195,'Districts_EV'!$A$2:$H$41,3,0)*$H195</f>
        <v>1.80861476355673</v>
      </c>
      <c r="L195" s="62">
        <f>VLOOKUP($D195,'Districts_EV'!$A$2:$H$41,4,0)*$H195</f>
        <v>31.068704336662</v>
      </c>
      <c r="M195" s="62">
        <f>VLOOKUP($D195,'Districts_EV'!$A$2:$H$41,5,0)*$H195</f>
        <v>223.703448761130</v>
      </c>
      <c r="N195" s="62">
        <f>VLOOKUP($D195,'Districts_EV'!$A$2:$H$41,6,0)*$H195</f>
        <v>743.560093184738</v>
      </c>
      <c r="O195" s="62">
        <f>VLOOKUP($D195,'Districts_EV'!$A$2:$H$41,7,0)*$H195</f>
        <v>1370.224754383610</v>
      </c>
      <c r="P195" s="63">
        <f>VLOOKUP($D195,'Districts_EV'!$A$2:$H$41,8,0)*$H195</f>
        <v>1825.283501133270</v>
      </c>
    </row>
    <row r="196" ht="19.95" customHeight="1">
      <c r="A196" s="89"/>
      <c r="B196" s="38">
        <v>751</v>
      </c>
      <c r="C196" t="s" s="90">
        <v>241</v>
      </c>
      <c r="D196" t="s" s="90">
        <v>21</v>
      </c>
      <c r="E196" s="39">
        <v>1.2</v>
      </c>
      <c r="F196" s="59">
        <v>17975</v>
      </c>
      <c r="G196" s="59">
        <v>2726</v>
      </c>
      <c r="H196" s="91">
        <v>0.0108567946568321</v>
      </c>
      <c r="I196" s="39">
        <v>41.1504431</v>
      </c>
      <c r="J196" s="39">
        <v>29.1154018</v>
      </c>
      <c r="K196" s="59">
        <f>VLOOKUP($D196,'Districts_EV'!$A$2:$H$41,3,0)*$H196</f>
        <v>2.44073457695824</v>
      </c>
      <c r="L196" s="59">
        <f>VLOOKUP($D196,'Districts_EV'!$A$2:$H$41,4,0)*$H196</f>
        <v>41.9273703077924</v>
      </c>
      <c r="M196" s="59">
        <f>VLOOKUP($D196,'Districts_EV'!$A$2:$H$41,5,0)*$H196</f>
        <v>301.888911545960</v>
      </c>
      <c r="N196" s="59">
        <f>VLOOKUP($D196,'Districts_EV'!$A$2:$H$41,6,0)*$H196</f>
        <v>1003.438026743360</v>
      </c>
      <c r="O196" s="59">
        <f>VLOOKUP($D196,'Districts_EV'!$A$2:$H$41,7,0)*$H196</f>
        <v>1849.125089331550</v>
      </c>
      <c r="P196" s="60">
        <f>VLOOKUP($D196,'Districts_EV'!$A$2:$H$41,8,0)*$H196</f>
        <v>2463.229120836280</v>
      </c>
    </row>
    <row r="197" ht="19.95" customHeight="1">
      <c r="A197" s="89"/>
      <c r="B197" s="35">
        <v>766</v>
      </c>
      <c r="C197" t="s" s="92">
        <v>242</v>
      </c>
      <c r="D197" t="s" s="92">
        <v>21</v>
      </c>
      <c r="E197" s="36">
        <v>2.5</v>
      </c>
      <c r="F197" s="62">
        <v>7737</v>
      </c>
      <c r="G197" s="62">
        <v>2104</v>
      </c>
      <c r="H197" s="93">
        <v>0.00837956564856006</v>
      </c>
      <c r="I197" s="36">
        <v>41.17391</v>
      </c>
      <c r="J197" s="36">
        <v>29.0886888</v>
      </c>
      <c r="K197" s="62">
        <f>VLOOKUP($D197,'Districts_EV'!$A$2:$H$41,3,0)*$H197</f>
        <v>1.8838244863977</v>
      </c>
      <c r="L197" s="62">
        <f>VLOOKUP($D197,'Districts_EV'!$A$2:$H$41,4,0)*$H197</f>
        <v>32.3606702595727</v>
      </c>
      <c r="M197" s="62">
        <f>VLOOKUP($D197,'Districts_EV'!$A$2:$H$41,5,0)*$H197</f>
        <v>233.005968412583</v>
      </c>
      <c r="N197" s="62">
        <f>VLOOKUP($D197,'Districts_EV'!$A$2:$H$41,6,0)*$H197</f>
        <v>774.480413891429</v>
      </c>
      <c r="O197" s="62">
        <f>VLOOKUP($D197,'Districts_EV'!$A$2:$H$41,7,0)*$H197</f>
        <v>1427.204397635210</v>
      </c>
      <c r="P197" s="63">
        <f>VLOOKUP($D197,'Districts_EV'!$A$2:$H$41,8,0)*$H197</f>
        <v>1901.186379398220</v>
      </c>
    </row>
    <row r="198" ht="19.95" customHeight="1">
      <c r="A198" s="89"/>
      <c r="B198" s="38">
        <v>768</v>
      </c>
      <c r="C198" t="s" s="90">
        <v>243</v>
      </c>
      <c r="D198" t="s" s="90">
        <v>21</v>
      </c>
      <c r="E198" s="39">
        <v>7.3</v>
      </c>
      <c r="F198" s="59">
        <v>5986</v>
      </c>
      <c r="G198" s="59">
        <v>5072</v>
      </c>
      <c r="H198" s="91">
        <v>0.0202001696623083</v>
      </c>
      <c r="I198" s="39">
        <v>41.0810813</v>
      </c>
      <c r="J198" s="39">
        <v>29.1566828</v>
      </c>
      <c r="K198" s="59">
        <f>VLOOKUP($D198,'Districts_EV'!$A$2:$H$41,3,0)*$H198</f>
        <v>4.54123469344542</v>
      </c>
      <c r="L198" s="59">
        <f>VLOOKUP($D198,'Districts_EV'!$A$2:$H$41,4,0)*$H198</f>
        <v>78.0101328690841</v>
      </c>
      <c r="M198" s="59">
        <f>VLOOKUP($D198,'Districts_EV'!$A$2:$H$41,5,0)*$H198</f>
        <v>561.694996097253</v>
      </c>
      <c r="N198" s="59">
        <f>VLOOKUP($D198,'Districts_EV'!$A$2:$H$41,6,0)*$H198</f>
        <v>1866.998412194550</v>
      </c>
      <c r="O198" s="59">
        <f>VLOOKUP($D198,'Districts_EV'!$A$2:$H$41,7,0)*$H198</f>
        <v>3440.485125858250</v>
      </c>
      <c r="P198" s="60">
        <f>VLOOKUP($D198,'Districts_EV'!$A$2:$H$41,8,0)*$H198</f>
        <v>4583.088078093040</v>
      </c>
    </row>
    <row r="199" ht="19.95" customHeight="1">
      <c r="A199" s="89"/>
      <c r="B199" s="35">
        <v>778</v>
      </c>
      <c r="C199" t="s" s="92">
        <v>244</v>
      </c>
      <c r="D199" t="s" s="92">
        <v>21</v>
      </c>
      <c r="E199" s="36">
        <v>5.3</v>
      </c>
      <c r="F199" s="62">
        <v>5232</v>
      </c>
      <c r="G199" s="62">
        <v>980</v>
      </c>
      <c r="H199" s="93">
        <v>0.00390302962718102</v>
      </c>
      <c r="I199" s="36">
        <v>41.1273125</v>
      </c>
      <c r="J199" s="36">
        <v>29.1591177</v>
      </c>
      <c r="K199" s="62">
        <f>VLOOKUP($D199,'Districts_EV'!$A$2:$H$41,3,0)*$H199</f>
        <v>0.877446766478019</v>
      </c>
      <c r="L199" s="62">
        <f>VLOOKUP($D199,'Districts_EV'!$A$2:$H$41,4,0)*$H199</f>
        <v>15.0729357672915</v>
      </c>
      <c r="M199" s="62">
        <f>VLOOKUP($D199,'Districts_EV'!$A$2:$H$41,5,0)*$H199</f>
        <v>108.529395933618</v>
      </c>
      <c r="N199" s="62">
        <f>VLOOKUP($D199,'Districts_EV'!$A$2:$H$41,6,0)*$H199</f>
        <v>360.737074911408</v>
      </c>
      <c r="O199" s="62">
        <f>VLOOKUP($D199,'Districts_EV'!$A$2:$H$41,7,0)*$H199</f>
        <v>664.762504601950</v>
      </c>
      <c r="P199" s="63">
        <f>VLOOKUP($D199,'Districts_EV'!$A$2:$H$41,8,0)*$H199</f>
        <v>885.533579757725</v>
      </c>
    </row>
    <row r="200" ht="19.95" customHeight="1">
      <c r="A200" s="89"/>
      <c r="B200" s="38">
        <v>780</v>
      </c>
      <c r="C200" t="s" s="90">
        <v>245</v>
      </c>
      <c r="D200" t="s" s="90">
        <v>21</v>
      </c>
      <c r="E200" s="39">
        <v>5.5</v>
      </c>
      <c r="F200" s="59">
        <v>4790</v>
      </c>
      <c r="G200" s="59">
        <v>3062</v>
      </c>
      <c r="H200" s="91">
        <v>0.0121949762432942</v>
      </c>
      <c r="I200" s="39">
        <v>41.062799</v>
      </c>
      <c r="J200" s="39">
        <v>29.1602813</v>
      </c>
      <c r="K200" s="59">
        <f>VLOOKUP($D200,'Districts_EV'!$A$2:$H$41,3,0)*$H200</f>
        <v>2.74157346832214</v>
      </c>
      <c r="L200" s="59">
        <f>VLOOKUP($D200,'Districts_EV'!$A$2:$H$41,4,0)*$H200</f>
        <v>47.0952339994354</v>
      </c>
      <c r="M200" s="59">
        <f>VLOOKUP($D200,'Districts_EV'!$A$2:$H$41,5,0)*$H200</f>
        <v>339.098990151773</v>
      </c>
      <c r="N200" s="59">
        <f>VLOOKUP($D200,'Districts_EV'!$A$2:$H$41,6,0)*$H200</f>
        <v>1127.119309570140</v>
      </c>
      <c r="O200" s="59">
        <f>VLOOKUP($D200,'Districts_EV'!$A$2:$H$41,7,0)*$H200</f>
        <v>2077.043662337930</v>
      </c>
      <c r="P200" s="60">
        <f>VLOOKUP($D200,'Districts_EV'!$A$2:$H$41,8,0)*$H200</f>
        <v>2766.840633896080</v>
      </c>
    </row>
    <row r="201" ht="19.95" customHeight="1">
      <c r="A201" s="89"/>
      <c r="B201" s="35">
        <v>794</v>
      </c>
      <c r="C201" t="s" s="92">
        <v>160</v>
      </c>
      <c r="D201" t="s" s="92">
        <v>21</v>
      </c>
      <c r="E201" s="36">
        <v>1.5</v>
      </c>
      <c r="F201" s="62">
        <v>2894</v>
      </c>
      <c r="G201" s="62">
        <v>1966</v>
      </c>
      <c r="H201" s="93">
        <v>0.00782995535412029</v>
      </c>
      <c r="I201" s="36">
        <v>41.1290646</v>
      </c>
      <c r="J201" s="36">
        <v>29.2607444</v>
      </c>
      <c r="K201" s="62">
        <f>VLOOKUP($D201,'Districts_EV'!$A$2:$H$41,3,0)*$H201</f>
        <v>1.76026565601611</v>
      </c>
      <c r="L201" s="62">
        <f>VLOOKUP($D201,'Districts_EV'!$A$2:$H$41,4,0)*$H201</f>
        <v>30.2381548147909</v>
      </c>
      <c r="M201" s="62">
        <f>VLOOKUP($D201,'Districts_EV'!$A$2:$H$41,5,0)*$H201</f>
        <v>217.723257556624</v>
      </c>
      <c r="N201" s="62">
        <f>VLOOKUP($D201,'Districts_EV'!$A$2:$H$41,6,0)*$H201</f>
        <v>723.682744159007</v>
      </c>
      <c r="O201" s="62">
        <f>VLOOKUP($D201,'Districts_EV'!$A$2:$H$41,7,0)*$H201</f>
        <v>1333.594983721870</v>
      </c>
      <c r="P201" s="63">
        <f>VLOOKUP($D201,'Districts_EV'!$A$2:$H$41,8,0)*$H201</f>
        <v>1776.488793677230</v>
      </c>
    </row>
    <row r="202" ht="19.95" customHeight="1">
      <c r="A202" s="89"/>
      <c r="B202" s="38">
        <v>796</v>
      </c>
      <c r="C202" t="s" s="90">
        <v>246</v>
      </c>
      <c r="D202" t="s" s="90">
        <v>21</v>
      </c>
      <c r="E202" s="39">
        <v>6.6</v>
      </c>
      <c r="F202" s="59">
        <v>1765</v>
      </c>
      <c r="G202" s="59">
        <v>1513</v>
      </c>
      <c r="H202" s="91">
        <v>0.00602579982237233</v>
      </c>
      <c r="I202" s="39">
        <v>41.1519802</v>
      </c>
      <c r="J202" s="39">
        <v>29.1298336</v>
      </c>
      <c r="K202" s="59">
        <f>VLOOKUP($D202,'Districts_EV'!$A$2:$H$41,3,0)*$H202</f>
        <v>1.35467036498086</v>
      </c>
      <c r="L202" s="59">
        <f>VLOOKUP($D202,'Districts_EV'!$A$2:$H$41,4,0)*$H202</f>
        <v>23.2707671590939</v>
      </c>
      <c r="M202" s="59">
        <f>VLOOKUP($D202,'Districts_EV'!$A$2:$H$41,5,0)*$H202</f>
        <v>167.556098007718</v>
      </c>
      <c r="N202" s="59">
        <f>VLOOKUP($D202,'Districts_EV'!$A$2:$H$41,6,0)*$H202</f>
        <v>556.933871776489</v>
      </c>
      <c r="O202" s="59">
        <f>VLOOKUP($D202,'Districts_EV'!$A$2:$H$41,7,0)*$H202</f>
        <v>1026.311907615050</v>
      </c>
      <c r="P202" s="60">
        <f>VLOOKUP($D202,'Districts_EV'!$A$2:$H$41,8,0)*$H202</f>
        <v>1367.155414462690</v>
      </c>
    </row>
    <row r="203" ht="19.95" customHeight="1">
      <c r="A203" s="89"/>
      <c r="B203" s="35">
        <v>804</v>
      </c>
      <c r="C203" t="s" s="92">
        <v>247</v>
      </c>
      <c r="D203" t="s" s="92">
        <v>21</v>
      </c>
      <c r="E203" s="122"/>
      <c r="F203" s="122"/>
      <c r="G203" s="62">
        <v>1808</v>
      </c>
      <c r="H203" s="93">
        <v>0.00720069139381967</v>
      </c>
      <c r="I203" s="36">
        <v>41.1521358</v>
      </c>
      <c r="J203" s="36">
        <v>29.1889169</v>
      </c>
      <c r="K203" s="62">
        <f>VLOOKUP($D203,'Districts_EV'!$A$2:$H$41,3,0)*$H203</f>
        <v>1.61879974876761</v>
      </c>
      <c r="L203" s="62">
        <f>VLOOKUP($D203,'Districts_EV'!$A$2:$H$41,4,0)*$H203</f>
        <v>27.8080284359826</v>
      </c>
      <c r="M203" s="62">
        <f>VLOOKUP($D203,'Districts_EV'!$A$2:$H$41,5,0)*$H203</f>
        <v>200.225661069368</v>
      </c>
      <c r="N203" s="62">
        <f>VLOOKUP($D203,'Districts_EV'!$A$2:$H$41,6,0)*$H203</f>
        <v>665.523093305943</v>
      </c>
      <c r="O203" s="62">
        <f>VLOOKUP($D203,'Districts_EV'!$A$2:$H$41,7,0)*$H203</f>
        <v>1226.418988081960</v>
      </c>
      <c r="P203" s="63">
        <f>VLOOKUP($D203,'Districts_EV'!$A$2:$H$41,8,0)*$H203</f>
        <v>1633.719094083640</v>
      </c>
    </row>
    <row r="204" ht="19.95" customHeight="1">
      <c r="A204" s="89"/>
      <c r="B204" s="38">
        <v>805</v>
      </c>
      <c r="C204" t="s" s="90">
        <v>248</v>
      </c>
      <c r="D204" t="s" s="90">
        <v>21</v>
      </c>
      <c r="E204" s="39">
        <v>0.14</v>
      </c>
      <c r="F204" s="59">
        <v>72513</v>
      </c>
      <c r="G204" s="59">
        <v>627</v>
      </c>
      <c r="H204" s="91">
        <v>0.00249714242473724</v>
      </c>
      <c r="I204" s="39">
        <v>41.1801623</v>
      </c>
      <c r="J204" s="39">
        <v>29.159345</v>
      </c>
      <c r="K204" s="59">
        <f>VLOOKUP($D204,'Districts_EV'!$A$2:$H$41,3,0)*$H204</f>
        <v>0.561386859777262</v>
      </c>
      <c r="L204" s="59">
        <f>VLOOKUP($D204,'Districts_EV'!$A$2:$H$41,4,0)*$H204</f>
        <v>9.643602781726271</v>
      </c>
      <c r="M204" s="59">
        <f>VLOOKUP($D204,'Districts_EV'!$A$2:$H$41,5,0)*$H204</f>
        <v>69.43666454120211</v>
      </c>
      <c r="N204" s="59">
        <f>VLOOKUP($D204,'Districts_EV'!$A$2:$H$41,6,0)*$H204</f>
        <v>230.798108132094</v>
      </c>
      <c r="O204" s="59">
        <f>VLOOKUP($D204,'Districts_EV'!$A$2:$H$41,7,0)*$H204</f>
        <v>425.312337127981</v>
      </c>
      <c r="P204" s="60">
        <f>VLOOKUP($D204,'Districts_EV'!$A$2:$H$41,8,0)*$H204</f>
        <v>566.560769906217</v>
      </c>
    </row>
    <row r="205" ht="19.95" customHeight="1">
      <c r="A205" s="89"/>
      <c r="B205" s="35">
        <v>808</v>
      </c>
      <c r="C205" t="s" s="92">
        <v>249</v>
      </c>
      <c r="D205" t="s" s="92">
        <v>21</v>
      </c>
      <c r="E205" s="36">
        <v>0.049</v>
      </c>
      <c r="F205" s="62">
        <v>63495</v>
      </c>
      <c r="G205" s="62">
        <v>923</v>
      </c>
      <c r="H205" s="93">
        <v>0.00367601667947763</v>
      </c>
      <c r="I205" s="36">
        <v>41.2062962</v>
      </c>
      <c r="J205" s="36">
        <v>29.1334292</v>
      </c>
      <c r="K205" s="62">
        <f>VLOOKUP($D205,'Districts_EV'!$A$2:$H$41,3,0)*$H205</f>
        <v>0.826411597407357</v>
      </c>
      <c r="L205" s="62">
        <f>VLOOKUP($D205,'Districts_EV'!$A$2:$H$41,4,0)*$H205</f>
        <v>14.1962446053164</v>
      </c>
      <c r="M205" s="62">
        <f>VLOOKUP($D205,'Districts_EV'!$A$2:$H$41,5,0)*$H205</f>
        <v>102.216971884417</v>
      </c>
      <c r="N205" s="62">
        <f>VLOOKUP($D205,'Districts_EV'!$A$2:$H$41,6,0)*$H205</f>
        <v>339.755428717580</v>
      </c>
      <c r="O205" s="62">
        <f>VLOOKUP($D205,'Districts_EV'!$A$2:$H$41,7,0)*$H205</f>
        <v>626.097746681223</v>
      </c>
      <c r="P205" s="63">
        <f>VLOOKUP($D205,'Districts_EV'!$A$2:$H$41,8,0)*$H205</f>
        <v>834.028055220796</v>
      </c>
    </row>
    <row r="206" ht="19.95" customHeight="1">
      <c r="A206" s="89"/>
      <c r="B206" s="38">
        <v>809</v>
      </c>
      <c r="C206" t="s" s="90">
        <v>250</v>
      </c>
      <c r="D206" t="s" s="90">
        <v>21</v>
      </c>
      <c r="E206" s="39">
        <v>0.11</v>
      </c>
      <c r="F206" s="59">
        <v>55422</v>
      </c>
      <c r="G206" s="59">
        <v>1283</v>
      </c>
      <c r="H206" s="91">
        <v>0.0051097826649727</v>
      </c>
      <c r="I206" s="39">
        <v>41.1396911</v>
      </c>
      <c r="J206" s="39">
        <v>29.3027862</v>
      </c>
      <c r="K206" s="59">
        <f>VLOOKUP($D206,'Districts_EV'!$A$2:$H$41,3,0)*$H206</f>
        <v>1.14873898101153</v>
      </c>
      <c r="L206" s="59">
        <f>VLOOKUP($D206,'Districts_EV'!$A$2:$H$41,4,0)*$H206</f>
        <v>19.7332414177908</v>
      </c>
      <c r="M206" s="59">
        <f>VLOOKUP($D206,'Districts_EV'!$A$2:$H$41,5,0)*$H206</f>
        <v>142.084913247787</v>
      </c>
      <c r="N206" s="59">
        <f>VLOOKUP($D206,'Districts_EV'!$A$2:$H$41,6,0)*$H206</f>
        <v>472.271088889118</v>
      </c>
      <c r="O206" s="59">
        <f>VLOOKUP($D206,'Districts_EV'!$A$2:$H$41,7,0)*$H206</f>
        <v>870.296217759491</v>
      </c>
      <c r="P206" s="60">
        <f>VLOOKUP($D206,'Districts_EV'!$A$2:$H$41,8,0)*$H206</f>
        <v>1159.326104927720</v>
      </c>
    </row>
    <row r="207" ht="19.95" customHeight="1">
      <c r="A207" s="89"/>
      <c r="B207" s="35">
        <v>811</v>
      </c>
      <c r="C207" t="s" s="92">
        <v>251</v>
      </c>
      <c r="D207" t="s" s="92">
        <v>21</v>
      </c>
      <c r="E207" s="36">
        <v>0.053</v>
      </c>
      <c r="F207" s="62">
        <v>51825</v>
      </c>
      <c r="G207" s="62">
        <v>2237</v>
      </c>
      <c r="H207" s="93">
        <v>0.00890926252653463</v>
      </c>
      <c r="I207" s="36">
        <v>41.2243486</v>
      </c>
      <c r="J207" s="36">
        <v>29.2183153</v>
      </c>
      <c r="K207" s="62">
        <f>VLOOKUP($D207,'Districts_EV'!$A$2:$H$41,3,0)*$H207</f>
        <v>2.00290654756258</v>
      </c>
      <c r="L207" s="62">
        <f>VLOOKUP($D207,'Districts_EV'!$A$2:$H$41,4,0)*$H207</f>
        <v>34.406282970848</v>
      </c>
      <c r="M207" s="62">
        <f>VLOOKUP($D207,'Districts_EV'!$A$2:$H$41,5,0)*$H207</f>
        <v>247.734957860717</v>
      </c>
      <c r="N207" s="62">
        <f>VLOOKUP($D207,'Districts_EV'!$A$2:$H$41,6,0)*$H207</f>
        <v>823.437588343692</v>
      </c>
      <c r="O207" s="62">
        <f>VLOOKUP($D207,'Districts_EV'!$A$2:$H$41,7,0)*$H207</f>
        <v>1517.4221661169</v>
      </c>
      <c r="P207" s="63">
        <f>VLOOKUP($D207,'Districts_EV'!$A$2:$H$41,8,0)*$H207</f>
        <v>2021.365936651050</v>
      </c>
    </row>
    <row r="208" ht="19.95" customHeight="1">
      <c r="A208" s="89"/>
      <c r="B208" s="38">
        <v>817</v>
      </c>
      <c r="C208" t="s" s="90">
        <v>252</v>
      </c>
      <c r="D208" t="s" s="90">
        <v>21</v>
      </c>
      <c r="E208" s="39">
        <v>0.41</v>
      </c>
      <c r="F208" s="59">
        <v>48196</v>
      </c>
      <c r="G208" s="59">
        <v>1055</v>
      </c>
      <c r="H208" s="91">
        <v>0.00420173087415916</v>
      </c>
      <c r="I208" s="39">
        <v>41.1842575</v>
      </c>
      <c r="J208" s="39">
        <v>29.2500105</v>
      </c>
      <c r="K208" s="59">
        <f>VLOOKUP($D208,'Districts_EV'!$A$2:$H$41,3,0)*$H208</f>
        <v>0.9445983047288879</v>
      </c>
      <c r="L208" s="59">
        <f>VLOOKUP($D208,'Districts_EV'!$A$2:$H$41,4,0)*$H208</f>
        <v>16.2264767698903</v>
      </c>
      <c r="M208" s="59">
        <f>VLOOKUP($D208,'Districts_EV'!$A$2:$H$41,5,0)*$H208</f>
        <v>116.835217050986</v>
      </c>
      <c r="N208" s="59">
        <f>VLOOKUP($D208,'Districts_EV'!$A$2:$H$41,6,0)*$H208</f>
        <v>388.344504113811</v>
      </c>
      <c r="O208" s="59">
        <f>VLOOKUP($D208,'Districts_EV'!$A$2:$H$41,7,0)*$H208</f>
        <v>715.637186076589</v>
      </c>
      <c r="P208" s="60">
        <f>VLOOKUP($D208,'Districts_EV'!$A$2:$H$41,8,0)*$H208</f>
        <v>953.30400678</v>
      </c>
    </row>
    <row r="209" ht="19.95" customHeight="1">
      <c r="A209" s="89"/>
      <c r="B209" s="35">
        <v>827</v>
      </c>
      <c r="C209" t="s" s="92">
        <v>253</v>
      </c>
      <c r="D209" t="s" s="92">
        <v>21</v>
      </c>
      <c r="E209" s="36">
        <v>0.49</v>
      </c>
      <c r="F209" s="62">
        <v>47589</v>
      </c>
      <c r="G209" s="62">
        <v>764</v>
      </c>
      <c r="H209" s="93">
        <v>0.00304277003588398</v>
      </c>
      <c r="I209" s="36">
        <v>41.1796835</v>
      </c>
      <c r="J209" s="36">
        <v>29.2030899</v>
      </c>
      <c r="K209" s="62">
        <f>VLOOKUP($D209,'Districts_EV'!$A$2:$H$41,3,0)*$H209</f>
        <v>0.684050336315517</v>
      </c>
      <c r="L209" s="62">
        <f>VLOOKUP($D209,'Districts_EV'!$A$2:$H$41,4,0)*$H209</f>
        <v>11.7507376798068</v>
      </c>
      <c r="M209" s="62">
        <f>VLOOKUP($D209,'Districts_EV'!$A$2:$H$41,5,0)*$H209</f>
        <v>84.6086311155957</v>
      </c>
      <c r="N209" s="62">
        <f>VLOOKUP($D209,'Districts_EV'!$A$2:$H$41,6,0)*$H209</f>
        <v>281.227678808485</v>
      </c>
      <c r="O209" s="62">
        <f>VLOOKUP($D209,'Districts_EV'!$A$2:$H$41,7,0)*$H209</f>
        <v>518.243421954990</v>
      </c>
      <c r="P209" s="63">
        <f>VLOOKUP($D209,'Districts_EV'!$A$2:$H$41,8,0)*$H209</f>
        <v>690.354749933574</v>
      </c>
    </row>
    <row r="210" ht="19.95" customHeight="1">
      <c r="A210" s="89"/>
      <c r="B210" s="38">
        <v>846</v>
      </c>
      <c r="C210" t="s" s="90">
        <v>254</v>
      </c>
      <c r="D210" t="s" s="90">
        <v>21</v>
      </c>
      <c r="E210" s="39">
        <v>0.33</v>
      </c>
      <c r="F210" s="59">
        <v>47265</v>
      </c>
      <c r="G210" s="59">
        <v>477</v>
      </c>
      <c r="H210" s="91">
        <v>0.00189973993078096</v>
      </c>
      <c r="I210" s="39">
        <v>41.1632847</v>
      </c>
      <c r="J210" s="39">
        <v>29.2667068</v>
      </c>
      <c r="K210" s="59">
        <f>VLOOKUP($D210,'Districts_EV'!$A$2:$H$41,3,0)*$H210</f>
        <v>0.427083783275524</v>
      </c>
      <c r="L210" s="59">
        <f>VLOOKUP($D210,'Districts_EV'!$A$2:$H$41,4,0)*$H210</f>
        <v>7.33652077652859</v>
      </c>
      <c r="M210" s="59">
        <f>VLOOKUP($D210,'Districts_EV'!$A$2:$H$41,5,0)*$H210</f>
        <v>52.8250223064647</v>
      </c>
      <c r="N210" s="59">
        <f>VLOOKUP($D210,'Districts_EV'!$A$2:$H$41,6,0)*$H210</f>
        <v>175.583249727287</v>
      </c>
      <c r="O210" s="59">
        <f>VLOOKUP($D210,'Districts_EV'!$A$2:$H$41,7,0)*$H210</f>
        <v>323.562974178703</v>
      </c>
      <c r="P210" s="60">
        <f>VLOOKUP($D210,'Districts_EV'!$A$2:$H$41,8,0)*$H210</f>
        <v>431.019915861667</v>
      </c>
    </row>
    <row r="211" ht="19.95" customHeight="1">
      <c r="A211" s="89"/>
      <c r="B211" s="35">
        <v>849</v>
      </c>
      <c r="C211" t="s" s="92">
        <v>255</v>
      </c>
      <c r="D211" t="s" s="92">
        <v>21</v>
      </c>
      <c r="E211" s="36">
        <v>0.2</v>
      </c>
      <c r="F211" s="62">
        <v>46560</v>
      </c>
      <c r="G211" s="62">
        <v>750</v>
      </c>
      <c r="H211" s="93">
        <v>0.00298701246978139</v>
      </c>
      <c r="I211" s="36">
        <v>41.2167549</v>
      </c>
      <c r="J211" s="36">
        <v>29.1533999</v>
      </c>
      <c r="K211" s="62">
        <f>VLOOKUP($D211,'Districts_EV'!$A$2:$H$41,3,0)*$H211</f>
        <v>0.671515382508687</v>
      </c>
      <c r="L211" s="62">
        <f>VLOOKUP($D211,'Districts_EV'!$A$2:$H$41,4,0)*$H211</f>
        <v>11.5354100259884</v>
      </c>
      <c r="M211" s="62">
        <f>VLOOKUP($D211,'Districts_EV'!$A$2:$H$41,5,0)*$H211</f>
        <v>83.0582111736868</v>
      </c>
      <c r="N211" s="62">
        <f>VLOOKUP($D211,'Districts_EV'!$A$2:$H$41,6,0)*$H211</f>
        <v>276.074292024036</v>
      </c>
      <c r="O211" s="62">
        <f>VLOOKUP($D211,'Districts_EV'!$A$2:$H$41,7,0)*$H211</f>
        <v>508.746814746390</v>
      </c>
      <c r="P211" s="63">
        <f>VLOOKUP($D211,'Districts_EV'!$A$2:$H$41,8,0)*$H211</f>
        <v>677.7042702227481</v>
      </c>
    </row>
    <row r="212" ht="19.95" customHeight="1">
      <c r="A212" s="89"/>
      <c r="B212" s="38">
        <v>868</v>
      </c>
      <c r="C212" t="s" s="90">
        <v>256</v>
      </c>
      <c r="D212" t="s" s="90">
        <v>21</v>
      </c>
      <c r="E212" s="39">
        <v>0.34</v>
      </c>
      <c r="F212" s="59">
        <v>45817</v>
      </c>
      <c r="G212" s="59">
        <v>545</v>
      </c>
      <c r="H212" s="91">
        <v>0.00217056239470781</v>
      </c>
      <c r="I212" s="39">
        <v>41.1529478</v>
      </c>
      <c r="J212" s="39">
        <v>29.2997991</v>
      </c>
      <c r="K212" s="59">
        <f>VLOOKUP($D212,'Districts_EV'!$A$2:$H$41,3,0)*$H212</f>
        <v>0.487967844622979</v>
      </c>
      <c r="L212" s="59">
        <f>VLOOKUP($D212,'Districts_EV'!$A$2:$H$41,4,0)*$H212</f>
        <v>8.38239795221822</v>
      </c>
      <c r="M212" s="59">
        <f>VLOOKUP($D212,'Districts_EV'!$A$2:$H$41,5,0)*$H212</f>
        <v>60.3556334528791</v>
      </c>
      <c r="N212" s="59">
        <f>VLOOKUP($D212,'Districts_EV'!$A$2:$H$41,6,0)*$H212</f>
        <v>200.613985537466</v>
      </c>
      <c r="O212" s="59">
        <f>VLOOKUP($D212,'Districts_EV'!$A$2:$H$41,7,0)*$H212</f>
        <v>369.689352049043</v>
      </c>
      <c r="P212" s="60">
        <f>VLOOKUP($D212,'Districts_EV'!$A$2:$H$41,8,0)*$H212</f>
        <v>492.465103028530</v>
      </c>
    </row>
    <row r="213" ht="19.95" customHeight="1">
      <c r="A213" s="89"/>
      <c r="B213" s="35">
        <v>869</v>
      </c>
      <c r="C213" t="s" s="92">
        <v>257</v>
      </c>
      <c r="D213" t="s" s="92">
        <v>21</v>
      </c>
      <c r="E213" s="36">
        <v>0.08599999999999999</v>
      </c>
      <c r="F213" s="62">
        <v>43557</v>
      </c>
      <c r="G213" s="62">
        <v>475</v>
      </c>
      <c r="H213" s="93">
        <v>0.00189177456419488</v>
      </c>
      <c r="I213" s="36">
        <v>41.1642867</v>
      </c>
      <c r="J213" s="36">
        <v>29.2724593</v>
      </c>
      <c r="K213" s="62">
        <f>VLOOKUP($D213,'Districts_EV'!$A$2:$H$41,3,0)*$H213</f>
        <v>0.425293075588835</v>
      </c>
      <c r="L213" s="62">
        <f>VLOOKUP($D213,'Districts_EV'!$A$2:$H$41,4,0)*$H213</f>
        <v>7.30575968312597</v>
      </c>
      <c r="M213" s="62">
        <f>VLOOKUP($D213,'Districts_EV'!$A$2:$H$41,5,0)*$H213</f>
        <v>52.603533743335</v>
      </c>
      <c r="N213" s="62">
        <f>VLOOKUP($D213,'Districts_EV'!$A$2:$H$41,6,0)*$H213</f>
        <v>174.847051615223</v>
      </c>
      <c r="O213" s="62">
        <f>VLOOKUP($D213,'Districts_EV'!$A$2:$H$41,7,0)*$H213</f>
        <v>322.206316006047</v>
      </c>
      <c r="P213" s="63">
        <f>VLOOKUP($D213,'Districts_EV'!$A$2:$H$41,8,0)*$H213</f>
        <v>429.212704474407</v>
      </c>
    </row>
    <row r="214" ht="19.95" customHeight="1">
      <c r="A214" s="89"/>
      <c r="B214" s="38">
        <v>924</v>
      </c>
      <c r="C214" t="s" s="90">
        <v>258</v>
      </c>
      <c r="D214" t="s" s="90">
        <v>21</v>
      </c>
      <c r="E214" s="39">
        <v>0.11</v>
      </c>
      <c r="F214" s="59">
        <v>41497</v>
      </c>
      <c r="G214" s="59">
        <v>243</v>
      </c>
      <c r="H214" s="91">
        <v>0.000573963323035061</v>
      </c>
      <c r="I214" s="39">
        <v>41.1752914</v>
      </c>
      <c r="J214" s="39">
        <v>29.271656</v>
      </c>
      <c r="K214" s="59">
        <f>VLOOKUP($D214,'Districts_EV'!$A$2:$H$41,3,0)*$H214</f>
        <v>0.129033676395082</v>
      </c>
      <c r="L214" s="59">
        <f>VLOOKUP($D214,'Districts_EV'!$A$2:$H$41,4,0)*$H214</f>
        <v>2.21656331805431</v>
      </c>
      <c r="M214" s="59">
        <f>VLOOKUP($D214,'Districts_EV'!$A$2:$H$41,5,0)*$H214</f>
        <v>15.9598821139458</v>
      </c>
      <c r="N214" s="59">
        <f>VLOOKUP($D214,'Districts_EV'!$A$2:$H$41,6,0)*$H214</f>
        <v>53.0484956650564</v>
      </c>
      <c r="O214" s="59">
        <f>VLOOKUP($D214,'Districts_EV'!$A$2:$H$41,7,0)*$H214</f>
        <v>97.75721237504951</v>
      </c>
      <c r="P214" s="60">
        <f>VLOOKUP($D214,'Districts_EV'!$A$2:$H$41,8,0)*$H214</f>
        <v>130.222889561813</v>
      </c>
    </row>
    <row r="215" ht="20.8" customHeight="1">
      <c r="A215" s="96"/>
      <c r="B215" s="116">
        <v>937</v>
      </c>
      <c r="C215" t="s" s="117">
        <v>259</v>
      </c>
      <c r="D215" t="s" s="117">
        <v>21</v>
      </c>
      <c r="E215" s="118">
        <v>0.094</v>
      </c>
      <c r="F215" s="119">
        <v>41435</v>
      </c>
      <c r="G215" s="119">
        <v>377</v>
      </c>
      <c r="H215" s="120">
        <v>0.000890469846848634</v>
      </c>
      <c r="I215" s="118">
        <v>41.1100356</v>
      </c>
      <c r="J215" s="118">
        <v>29.2118111</v>
      </c>
      <c r="K215" s="119">
        <f>VLOOKUP($D215,'Districts_EV'!$A$2:$H$41,3,0)*$H215</f>
        <v>0.200188049386609</v>
      </c>
      <c r="L215" s="119">
        <f>VLOOKUP($D215,'Districts_EV'!$A$2:$H$41,4,0)*$H215</f>
        <v>3.43886572389496</v>
      </c>
      <c r="M215" s="119">
        <f>VLOOKUP($D215,'Districts_EV'!$A$2:$H$41,5,0)*$H215</f>
        <v>24.7608047611423</v>
      </c>
      <c r="N215" s="119">
        <f>VLOOKUP($D215,'Districts_EV'!$A$2:$H$41,6,0)*$H215</f>
        <v>82.3015755791205</v>
      </c>
      <c r="O215" s="119">
        <f>VLOOKUP($D215,'Districts_EV'!$A$2:$H$41,7,0)*$H215</f>
        <v>151.664481750591</v>
      </c>
      <c r="P215" s="121">
        <f>VLOOKUP($D215,'Districts_EV'!$A$2:$H$41,8,0)*$H215</f>
        <v>202.033042653512</v>
      </c>
    </row>
    <row r="216" ht="21.05" customHeight="1">
      <c r="A216" t="s" s="104">
        <v>22</v>
      </c>
      <c r="B216" s="105"/>
      <c r="C216" s="105"/>
      <c r="D216" s="105"/>
      <c r="E216" s="106"/>
      <c r="F216" s="106"/>
      <c r="G216" s="107">
        <f>SUM(G217:G226)</f>
        <v>314662</v>
      </c>
      <c r="H216" s="105"/>
      <c r="I216" s="105"/>
      <c r="J216" s="105"/>
      <c r="K216" s="108">
        <f>SUM(K217:K226)</f>
        <v>101.018220032427</v>
      </c>
      <c r="L216" s="108">
        <f>SUM(L217:L226)</f>
        <v>1558.433341698220</v>
      </c>
      <c r="M216" s="108">
        <f>SUM(M217:M226)</f>
        <v>10136.0990857551</v>
      </c>
      <c r="N216" s="108">
        <f>SUM(N217:N226)</f>
        <v>30961.3729406165</v>
      </c>
      <c r="O216" s="108">
        <f>SUM(O217:O226)</f>
        <v>53998.5437046586</v>
      </c>
      <c r="P216" s="109">
        <f>SUM(P217:P226)</f>
        <v>70382.591396872</v>
      </c>
    </row>
    <row r="217" ht="20.2" customHeight="1">
      <c r="A217" s="82"/>
      <c r="B217" s="83">
        <v>304</v>
      </c>
      <c r="C217" t="s" s="84">
        <v>260</v>
      </c>
      <c r="D217" t="s" s="84">
        <v>22</v>
      </c>
      <c r="E217" s="85">
        <v>0.062</v>
      </c>
      <c r="F217" s="86">
        <v>39812</v>
      </c>
      <c r="G217" s="86">
        <v>20795</v>
      </c>
      <c r="H217" s="87">
        <v>0.0491175609156959</v>
      </c>
      <c r="I217" s="85">
        <v>41.0088557</v>
      </c>
      <c r="J217" s="85">
        <v>28.647306</v>
      </c>
      <c r="K217" s="86">
        <f>VLOOKUP($D217,'Districts_EV'!$A$2:$H$41,3,0)*$H217</f>
        <v>5.93244056607449</v>
      </c>
      <c r="L217" s="86">
        <f>VLOOKUP($D217,'Districts_EV'!$A$2:$H$41,4,0)*$H217</f>
        <v>91.5212441166137</v>
      </c>
      <c r="M217" s="86">
        <f>VLOOKUP($D217,'Districts_EV'!$A$2:$H$41,5,0)*$H217</f>
        <v>595.2570276805679</v>
      </c>
      <c r="N217" s="86">
        <f>VLOOKUP($D217,'Districts_EV'!$A$2:$H$41,6,0)*$H217</f>
        <v>1818.251249678660</v>
      </c>
      <c r="O217" s="86">
        <f>VLOOKUP($D217,'Districts_EV'!$A$2:$H$41,7,0)*$H217</f>
        <v>3171.142305612120</v>
      </c>
      <c r="P217" s="88">
        <f>VLOOKUP($D217,'Districts_EV'!$A$2:$H$41,8,0)*$H217</f>
        <v>4133.319120196510</v>
      </c>
    </row>
    <row r="218" ht="19.95" customHeight="1">
      <c r="A218" s="89"/>
      <c r="B218" s="38">
        <v>323</v>
      </c>
      <c r="C218" t="s" s="90">
        <v>261</v>
      </c>
      <c r="D218" t="s" s="90">
        <v>22</v>
      </c>
      <c r="E218" s="39">
        <v>0.1</v>
      </c>
      <c r="F218" s="59">
        <v>39618</v>
      </c>
      <c r="G218" s="59">
        <v>51900</v>
      </c>
      <c r="H218" s="91">
        <v>0.122587228253167</v>
      </c>
      <c r="I218" s="39">
        <v>40.9989064</v>
      </c>
      <c r="J218" s="39">
        <v>28.6522529</v>
      </c>
      <c r="K218" s="59">
        <f>VLOOKUP($D218,'Districts_EV'!$A$2:$H$41,3,0)*$H218</f>
        <v>14.806139234396</v>
      </c>
      <c r="L218" s="59">
        <f>VLOOKUP($D218,'Districts_EV'!$A$2:$H$41,4,0)*$H218</f>
        <v>228.418012486282</v>
      </c>
      <c r="M218" s="59">
        <f>VLOOKUP($D218,'Districts_EV'!$A$2:$H$41,5,0)*$H218</f>
        <v>1485.637881058970</v>
      </c>
      <c r="N218" s="59">
        <f>VLOOKUP($D218,'Districts_EV'!$A$2:$H$41,6,0)*$H218</f>
        <v>4537.9773916</v>
      </c>
      <c r="O218" s="59">
        <f>VLOOKUP($D218,'Districts_EV'!$A$2:$H$41,7,0)*$H218</f>
        <v>7914.512414583710</v>
      </c>
      <c r="P218" s="60">
        <f>VLOOKUP($D218,'Districts_EV'!$A$2:$H$41,8,0)*$H218</f>
        <v>10315.9058590141</v>
      </c>
    </row>
    <row r="219" ht="19.95" customHeight="1">
      <c r="A219" s="89"/>
      <c r="B219" s="35">
        <v>356</v>
      </c>
      <c r="C219" t="s" s="92">
        <v>262</v>
      </c>
      <c r="D219" t="s" s="92">
        <v>22</v>
      </c>
      <c r="E219" s="36">
        <v>0.38</v>
      </c>
      <c r="F219" s="62">
        <v>37393</v>
      </c>
      <c r="G219" s="62">
        <v>86584</v>
      </c>
      <c r="H219" s="93">
        <v>0.204510454163242</v>
      </c>
      <c r="I219" s="36">
        <v>40.9950801</v>
      </c>
      <c r="J219" s="36">
        <v>28.6256531</v>
      </c>
      <c r="K219" s="62">
        <f>VLOOKUP($D219,'Districts_EV'!$A$2:$H$41,3,0)*$H219</f>
        <v>24.700862417552</v>
      </c>
      <c r="L219" s="62">
        <f>VLOOKUP($D219,'Districts_EV'!$A$2:$H$41,4,0)*$H219</f>
        <v>381.066381370180</v>
      </c>
      <c r="M219" s="62">
        <f>VLOOKUP($D219,'Districts_EV'!$A$2:$H$41,5,0)*$H219</f>
        <v>2478.467635715040</v>
      </c>
      <c r="N219" s="62">
        <f>VLOOKUP($D219,'Districts_EV'!$A$2:$H$41,6,0)*$H219</f>
        <v>7570.640355959460</v>
      </c>
      <c r="O219" s="62">
        <f>VLOOKUP($D219,'Districts_EV'!$A$2:$H$41,7,0)*$H219</f>
        <v>13203.6636397749</v>
      </c>
      <c r="P219" s="63">
        <f>VLOOKUP($D219,'Districts_EV'!$A$2:$H$41,8,0)*$H219</f>
        <v>17209.8726955083</v>
      </c>
    </row>
    <row r="220" ht="19.95" customHeight="1">
      <c r="A220" s="89"/>
      <c r="B220" s="38">
        <v>369</v>
      </c>
      <c r="C220" t="s" s="90">
        <v>160</v>
      </c>
      <c r="D220" t="s" s="90">
        <v>22</v>
      </c>
      <c r="E220" s="39">
        <v>0.4</v>
      </c>
      <c r="F220" s="59">
        <v>33275</v>
      </c>
      <c r="G220" s="59">
        <v>21674</v>
      </c>
      <c r="H220" s="91">
        <v>0.0511937492323536</v>
      </c>
      <c r="I220" s="39">
        <v>41.0098335</v>
      </c>
      <c r="J220" s="39">
        <v>28.6412468</v>
      </c>
      <c r="K220" s="59">
        <f>VLOOKUP($D220,'Districts_EV'!$A$2:$H$41,3,0)*$H220</f>
        <v>6.18320350224086</v>
      </c>
      <c r="L220" s="59">
        <f>VLOOKUP($D220,'Districts_EV'!$A$2:$H$41,4,0)*$H220</f>
        <v>95.38982664022539</v>
      </c>
      <c r="M220" s="59">
        <f>VLOOKUP($D220,'Districts_EV'!$A$2:$H$41,5,0)*$H220</f>
        <v>620.418409134341</v>
      </c>
      <c r="N220" s="59">
        <f>VLOOKUP($D220,'Districts_EV'!$A$2:$H$41,6,0)*$H220</f>
        <v>1895.108323420780</v>
      </c>
      <c r="O220" s="59">
        <f>VLOOKUP($D220,'Districts_EV'!$A$2:$H$41,7,0)*$H220</f>
        <v>3305.185781766630</v>
      </c>
      <c r="P220" s="60">
        <f>VLOOKUP($D220,'Districts_EV'!$A$2:$H$41,8,0)*$H220</f>
        <v>4308.033595149750</v>
      </c>
    </row>
    <row r="221" ht="19.95" customHeight="1">
      <c r="A221" s="89"/>
      <c r="B221" s="35">
        <v>567</v>
      </c>
      <c r="C221" t="s" s="92">
        <v>263</v>
      </c>
      <c r="D221" t="s" s="92">
        <v>22</v>
      </c>
      <c r="E221" s="36">
        <v>0.5</v>
      </c>
      <c r="F221" s="62">
        <v>31619</v>
      </c>
      <c r="G221" s="62">
        <v>19557</v>
      </c>
      <c r="H221" s="93">
        <v>0.0461934185538959</v>
      </c>
      <c r="I221" s="36">
        <v>40.9898645</v>
      </c>
      <c r="J221" s="36">
        <v>28.6110486</v>
      </c>
      <c r="K221" s="62">
        <f>VLOOKUP($D221,'Districts_EV'!$A$2:$H$41,3,0)*$H221</f>
        <v>5.57926136815191</v>
      </c>
      <c r="L221" s="62">
        <f>VLOOKUP($D221,'Districts_EV'!$A$2:$H$41,4,0)*$H221</f>
        <v>86.07266031202769</v>
      </c>
      <c r="M221" s="62">
        <f>VLOOKUP($D221,'Districts_EV'!$A$2:$H$41,5,0)*$H221</f>
        <v>559.819268590953</v>
      </c>
      <c r="N221" s="62">
        <f>VLOOKUP($D221,'Districts_EV'!$A$2:$H$41,6,0)*$H221</f>
        <v>1710.004313054360</v>
      </c>
      <c r="O221" s="62">
        <f>VLOOKUP($D221,'Districts_EV'!$A$2:$H$41,7,0)*$H221</f>
        <v>2982.352972871180</v>
      </c>
      <c r="P221" s="63">
        <f>VLOOKUP($D221,'Districts_EV'!$A$2:$H$41,8,0)*$H221</f>
        <v>3887.247993925610</v>
      </c>
    </row>
    <row r="222" ht="19.95" customHeight="1">
      <c r="A222" s="89"/>
      <c r="B222" s="38">
        <v>594</v>
      </c>
      <c r="C222" t="s" s="90">
        <v>264</v>
      </c>
      <c r="D222" t="s" s="90">
        <v>22</v>
      </c>
      <c r="E222" s="39">
        <v>0.11</v>
      </c>
      <c r="F222" s="59">
        <v>31069</v>
      </c>
      <c r="G222" s="59">
        <v>43962</v>
      </c>
      <c r="H222" s="91">
        <v>0.139711817760009</v>
      </c>
      <c r="I222" s="39">
        <v>40.990113</v>
      </c>
      <c r="J222" s="39">
        <v>28.6700436</v>
      </c>
      <c r="K222" s="59">
        <f>VLOOKUP($D222,'Districts_EV'!$A$2:$H$41,3,0)*$H222</f>
        <v>16.8744546713561</v>
      </c>
      <c r="L222" s="59">
        <f>VLOOKUP($D222,'Districts_EV'!$A$2:$H$41,4,0)*$H222</f>
        <v>260.326431948366</v>
      </c>
      <c r="M222" s="59">
        <f>VLOOKUP($D222,'Districts_EV'!$A$2:$H$41,5,0)*$H222</f>
        <v>1693.171236951550</v>
      </c>
      <c r="N222" s="59">
        <f>VLOOKUP($D222,'Districts_EV'!$A$2:$H$41,6,0)*$H222</f>
        <v>5171.901505309390</v>
      </c>
      <c r="O222" s="59">
        <f>VLOOKUP($D222,'Districts_EV'!$A$2:$H$41,7,0)*$H222</f>
        <v>9020.115161116561</v>
      </c>
      <c r="P222" s="60">
        <f>VLOOKUP($D222,'Districts_EV'!$A$2:$H$41,8,0)*$H222</f>
        <v>11756.96669173</v>
      </c>
    </row>
    <row r="223" ht="19.95" customHeight="1">
      <c r="A223" s="89"/>
      <c r="B223" s="35">
        <v>612</v>
      </c>
      <c r="C223" t="s" s="92">
        <v>265</v>
      </c>
      <c r="D223" t="s" s="92">
        <v>22</v>
      </c>
      <c r="E223" s="36">
        <v>0.093</v>
      </c>
      <c r="F223" s="62">
        <v>26839</v>
      </c>
      <c r="G223" s="62">
        <v>27566</v>
      </c>
      <c r="H223" s="93">
        <v>0.08760511278768961</v>
      </c>
      <c r="I223" s="36">
        <v>40.9819486</v>
      </c>
      <c r="J223" s="36">
        <v>28.6403256</v>
      </c>
      <c r="K223" s="62">
        <f>VLOOKUP($D223,'Districts_EV'!$A$2:$H$41,3,0)*$H223</f>
        <v>10.5809839741277</v>
      </c>
      <c r="L223" s="62">
        <f>VLOOKUP($D223,'Districts_EV'!$A$2:$H$41,4,0)*$H223</f>
        <v>163.235485716952</v>
      </c>
      <c r="M223" s="62">
        <f>VLOOKUP($D223,'Districts_EV'!$A$2:$H$41,5,0)*$H223</f>
        <v>1061.688692912210</v>
      </c>
      <c r="N223" s="62">
        <f>VLOOKUP($D223,'Districts_EV'!$A$2:$H$41,6,0)*$H223</f>
        <v>3242.997063267340</v>
      </c>
      <c r="O223" s="62">
        <f>VLOOKUP($D223,'Districts_EV'!$A$2:$H$41,7,0)*$H223</f>
        <v>5655.986864367850</v>
      </c>
      <c r="P223" s="63">
        <f>VLOOKUP($D223,'Districts_EV'!$A$2:$H$41,8,0)*$H223</f>
        <v>7372.106451577020</v>
      </c>
    </row>
    <row r="224" ht="19.95" customHeight="1">
      <c r="A224" s="89"/>
      <c r="B224" s="38">
        <v>622</v>
      </c>
      <c r="C224" t="s" s="90">
        <v>266</v>
      </c>
      <c r="D224" t="s" s="90">
        <v>22</v>
      </c>
      <c r="E224" s="39">
        <v>0.54</v>
      </c>
      <c r="F224" s="59">
        <v>19564</v>
      </c>
      <c r="G224" s="59">
        <v>26537</v>
      </c>
      <c r="H224" s="91">
        <v>0.0843349371706784</v>
      </c>
      <c r="I224" s="39">
        <v>40.9818388</v>
      </c>
      <c r="J224" s="39">
        <v>28.6718702</v>
      </c>
      <c r="K224" s="59">
        <f>VLOOKUP($D224,'Districts_EV'!$A$2:$H$41,3,0)*$H224</f>
        <v>10.1860107277598</v>
      </c>
      <c r="L224" s="59">
        <f>VLOOKUP($D224,'Districts_EV'!$A$2:$H$41,4,0)*$H224</f>
        <v>157.142134675715</v>
      </c>
      <c r="M224" s="59">
        <f>VLOOKUP($D224,'Districts_EV'!$A$2:$H$41,5,0)*$H224</f>
        <v>1022.057347595270</v>
      </c>
      <c r="N224" s="59">
        <f>VLOOKUP($D224,'Districts_EV'!$A$2:$H$41,6,0)*$H224</f>
        <v>3121.940545161630</v>
      </c>
      <c r="O224" s="59">
        <f>VLOOKUP($D224,'Districts_EV'!$A$2:$H$41,7,0)*$H224</f>
        <v>5444.856831594340</v>
      </c>
      <c r="P224" s="60">
        <f>VLOOKUP($D224,'Districts_EV'!$A$2:$H$41,8,0)*$H224</f>
        <v>7096.916088859440</v>
      </c>
    </row>
    <row r="225" ht="19.95" customHeight="1">
      <c r="A225" s="89"/>
      <c r="B225" s="35">
        <v>670</v>
      </c>
      <c r="C225" t="s" s="92">
        <v>267</v>
      </c>
      <c r="D225" t="s" s="92">
        <v>22</v>
      </c>
      <c r="E225" s="36">
        <v>0.14</v>
      </c>
      <c r="F225" s="62">
        <v>18950</v>
      </c>
      <c r="G225" s="62">
        <v>4443</v>
      </c>
      <c r="H225" s="93">
        <v>0.0141199127953169</v>
      </c>
      <c r="I225" s="36">
        <v>40.9706957</v>
      </c>
      <c r="J225" s="36">
        <v>28.6486713728992</v>
      </c>
      <c r="K225" s="62">
        <f>VLOOKUP($D225,'Districts_EV'!$A$2:$H$41,3,0)*$H225</f>
        <v>1.70540926492961</v>
      </c>
      <c r="L225" s="62">
        <f>VLOOKUP($D225,'Districts_EV'!$A$2:$H$41,4,0)*$H225</f>
        <v>26.309775195546</v>
      </c>
      <c r="M225" s="62">
        <f>VLOOKUP($D225,'Districts_EV'!$A$2:$H$41,5,0)*$H225</f>
        <v>171.119598875751</v>
      </c>
      <c r="N225" s="62">
        <f>VLOOKUP($D225,'Districts_EV'!$A$2:$H$41,6,0)*$H225</f>
        <v>522.6959280307919</v>
      </c>
      <c r="O225" s="62">
        <f>VLOOKUP($D225,'Districts_EV'!$A$2:$H$41,7,0)*$H225</f>
        <v>911.613931596401</v>
      </c>
      <c r="P225" s="63">
        <f>VLOOKUP($D225,'Districts_EV'!$A$2:$H$41,8,0)*$H225</f>
        <v>1188.212615698930</v>
      </c>
    </row>
    <row r="226" ht="20.8" customHeight="1">
      <c r="A226" s="96"/>
      <c r="B226" s="97">
        <v>697</v>
      </c>
      <c r="C226" t="s" s="98">
        <v>268</v>
      </c>
      <c r="D226" t="s" s="98">
        <v>22</v>
      </c>
      <c r="E226" s="99">
        <v>0.68</v>
      </c>
      <c r="F226" s="101">
        <v>18395</v>
      </c>
      <c r="G226" s="101">
        <v>11644</v>
      </c>
      <c r="H226" s="102">
        <v>0.0370047860879293</v>
      </c>
      <c r="I226" s="99">
        <v>40.986396</v>
      </c>
      <c r="J226" s="99">
        <v>28.6166853</v>
      </c>
      <c r="K226" s="101">
        <f>VLOOKUP($D226,'Districts_EV'!$A$2:$H$41,3,0)*$H226</f>
        <v>4.46945430583848</v>
      </c>
      <c r="L226" s="101">
        <f>VLOOKUP($D226,'Districts_EV'!$A$2:$H$41,4,0)*$H226</f>
        <v>68.95138923631271</v>
      </c>
      <c r="M226" s="101">
        <f>VLOOKUP($D226,'Districts_EV'!$A$2:$H$41,5,0)*$H226</f>
        <v>448.461987240433</v>
      </c>
      <c r="N226" s="101">
        <f>VLOOKUP($D226,'Districts_EV'!$A$2:$H$41,6,0)*$H226</f>
        <v>1369.856265134040</v>
      </c>
      <c r="O226" s="101">
        <f>VLOOKUP($D226,'Districts_EV'!$A$2:$H$41,7,0)*$H226</f>
        <v>2389.113801374860</v>
      </c>
      <c r="P226" s="103">
        <f>VLOOKUP($D226,'Districts_EV'!$A$2:$H$41,8,0)*$H226</f>
        <v>3114.010285212320</v>
      </c>
    </row>
    <row r="227" ht="21.05" customHeight="1">
      <c r="A227" t="s" s="104">
        <v>23</v>
      </c>
      <c r="B227" s="105"/>
      <c r="C227" s="105"/>
      <c r="D227" s="105"/>
      <c r="E227" s="106"/>
      <c r="F227" s="106"/>
      <c r="G227" s="107">
        <f>SUM(G228:G272)</f>
        <v>236606</v>
      </c>
      <c r="H227" s="105"/>
      <c r="I227" s="105"/>
      <c r="J227" s="105"/>
      <c r="K227" s="108">
        <f>SUM(K228:K272)</f>
        <v>341.222500218790</v>
      </c>
      <c r="L227" s="108">
        <f>SUM(L228:L272)</f>
        <v>4636.278879611370</v>
      </c>
      <c r="M227" s="108">
        <f>SUM(M228:M272)</f>
        <v>26864.407323425</v>
      </c>
      <c r="N227" s="108">
        <f>SUM(N228:N272)</f>
        <v>74705.9137945602</v>
      </c>
      <c r="O227" s="108">
        <f>SUM(O228:O272)</f>
        <v>122921.022467859</v>
      </c>
      <c r="P227" s="109">
        <f>SUM(P228:P272)</f>
        <v>156875.751219657</v>
      </c>
    </row>
    <row r="228" ht="20.2" customHeight="1">
      <c r="A228" s="82"/>
      <c r="B228" s="110">
        <v>20</v>
      </c>
      <c r="C228" t="s" s="111">
        <v>269</v>
      </c>
      <c r="D228" t="s" s="111">
        <v>23</v>
      </c>
      <c r="E228" s="112">
        <v>0.11</v>
      </c>
      <c r="F228" s="113">
        <v>17346</v>
      </c>
      <c r="G228" s="113">
        <v>10172</v>
      </c>
      <c r="H228" s="114">
        <v>0.0429913019957228</v>
      </c>
      <c r="I228" s="112">
        <v>41.0344208</v>
      </c>
      <c r="J228" s="112">
        <v>28.9639158</v>
      </c>
      <c r="K228" s="113">
        <f>VLOOKUP($D228,'Districts_EV'!$A$2:$H$41,3,0)*$H228</f>
        <v>14.6695995546416</v>
      </c>
      <c r="L228" s="113">
        <f>VLOOKUP($D228,'Districts_EV'!$A$2:$H$41,4,0)*$H228</f>
        <v>199.319665449764</v>
      </c>
      <c r="M228" s="113">
        <f>VLOOKUP($D228,'Districts_EV'!$A$2:$H$41,5,0)*$H228</f>
        <v>1154.935848177470</v>
      </c>
      <c r="N228" s="113">
        <f>VLOOKUP($D228,'Districts_EV'!$A$2:$H$41,6,0)*$H228</f>
        <v>3211.704500808370</v>
      </c>
      <c r="O228" s="113">
        <f>VLOOKUP($D228,'Districts_EV'!$A$2:$H$41,7,0)*$H228</f>
        <v>5284.534798538750</v>
      </c>
      <c r="P228" s="115">
        <f>VLOOKUP($D228,'Districts_EV'!$A$2:$H$41,8,0)*$H228</f>
        <v>6744.292796490150</v>
      </c>
    </row>
    <row r="229" ht="19.95" customHeight="1">
      <c r="A229" s="89"/>
      <c r="B229" s="35">
        <v>35</v>
      </c>
      <c r="C229" t="s" s="92">
        <v>270</v>
      </c>
      <c r="D229" t="s" s="92">
        <v>23</v>
      </c>
      <c r="E229" s="36">
        <v>0.096</v>
      </c>
      <c r="F229" s="62">
        <v>15608</v>
      </c>
      <c r="G229" s="62">
        <v>3108</v>
      </c>
      <c r="H229" s="93">
        <v>0.0131357615614143</v>
      </c>
      <c r="I229" s="36">
        <v>41.0284233</v>
      </c>
      <c r="J229" s="36">
        <v>28.9736808</v>
      </c>
      <c r="K229" s="62">
        <f>VLOOKUP($D229,'Districts_EV'!$A$2:$H$41,3,0)*$H229</f>
        <v>4.48221740226366</v>
      </c>
      <c r="L229" s="62">
        <f>VLOOKUP($D229,'Districts_EV'!$A$2:$H$41,4,0)*$H229</f>
        <v>60.901053894796</v>
      </c>
      <c r="M229" s="62">
        <f>VLOOKUP($D229,'Districts_EV'!$A$2:$H$41,5,0)*$H229</f>
        <v>352.884449089223</v>
      </c>
      <c r="N229" s="62">
        <f>VLOOKUP($D229,'Districts_EV'!$A$2:$H$41,6,0)*$H229</f>
        <v>981.319070832914</v>
      </c>
      <c r="O229" s="62">
        <f>VLOOKUP($D229,'Districts_EV'!$A$2:$H$41,7,0)*$H229</f>
        <v>1614.661242023050</v>
      </c>
      <c r="P229" s="63">
        <f>VLOOKUP($D229,'Districts_EV'!$A$2:$H$41,8,0)*$H229</f>
        <v>2060.682462789160</v>
      </c>
    </row>
    <row r="230" ht="19.95" customHeight="1">
      <c r="A230" s="89"/>
      <c r="B230" s="38">
        <v>67</v>
      </c>
      <c r="C230" t="s" s="90">
        <v>126</v>
      </c>
      <c r="D230" t="s" s="90">
        <v>23</v>
      </c>
      <c r="E230" s="39">
        <v>0.092</v>
      </c>
      <c r="F230" s="59">
        <v>14808</v>
      </c>
      <c r="G230" s="59">
        <v>5823</v>
      </c>
      <c r="H230" s="91">
        <v>0.0246105339678622</v>
      </c>
      <c r="I230" s="39">
        <v>41.0422931</v>
      </c>
      <c r="J230" s="39">
        <v>28.9781545</v>
      </c>
      <c r="K230" s="59">
        <f>VLOOKUP($D230,'Districts_EV'!$A$2:$H$41,3,0)*$H230</f>
        <v>8.3976679322334</v>
      </c>
      <c r="L230" s="59">
        <f>VLOOKUP($D230,'Districts_EV'!$A$2:$H$41,4,0)*$H230</f>
        <v>114.101298851158</v>
      </c>
      <c r="M230" s="59">
        <f>VLOOKUP($D230,'Districts_EV'!$A$2:$H$41,5,0)*$H230</f>
        <v>661.147408959637</v>
      </c>
      <c r="N230" s="59">
        <f>VLOOKUP($D230,'Districts_EV'!$A$2:$H$41,6,0)*$H230</f>
        <v>1838.552429041210</v>
      </c>
      <c r="O230" s="59">
        <f>VLOOKUP($D230,'Districts_EV'!$A$2:$H$41,7,0)*$H230</f>
        <v>3025.1519988096</v>
      </c>
      <c r="P230" s="60">
        <f>VLOOKUP($D230,'Districts_EV'!$A$2:$H$41,8,0)*$H230</f>
        <v>3860.796004125270</v>
      </c>
    </row>
    <row r="231" ht="19.95" customHeight="1">
      <c r="A231" s="89"/>
      <c r="B231" s="35">
        <v>82</v>
      </c>
      <c r="C231" t="s" s="92">
        <v>271</v>
      </c>
      <c r="D231" t="s" s="92">
        <v>23</v>
      </c>
      <c r="E231" s="36">
        <v>0.11</v>
      </c>
      <c r="F231" s="62">
        <v>13778</v>
      </c>
      <c r="G231" s="62">
        <v>2735</v>
      </c>
      <c r="H231" s="93">
        <v>0.0115593011166243</v>
      </c>
      <c r="I231" s="36">
        <v>41.0371981</v>
      </c>
      <c r="J231" s="36">
        <v>28.9780949</v>
      </c>
      <c r="K231" s="62">
        <f>VLOOKUP($D231,'Districts_EV'!$A$2:$H$41,3,0)*$H231</f>
        <v>3.94429362779639</v>
      </c>
      <c r="L231" s="62">
        <f>VLOOKUP($D231,'Districts_EV'!$A$2:$H$41,4,0)*$H231</f>
        <v>53.5921436300734</v>
      </c>
      <c r="M231" s="62">
        <f>VLOOKUP($D231,'Districts_EV'!$A$2:$H$41,5,0)*$H231</f>
        <v>310.533773571117</v>
      </c>
      <c r="N231" s="62">
        <f>VLOOKUP($D231,'Districts_EV'!$A$2:$H$41,6,0)*$H231</f>
        <v>863.548152743898</v>
      </c>
      <c r="O231" s="62">
        <f>VLOOKUP($D231,'Districts_EV'!$A$2:$H$41,7,0)*$H231</f>
        <v>1420.881112269320</v>
      </c>
      <c r="P231" s="63">
        <f>VLOOKUP($D231,'Districts_EV'!$A$2:$H$41,8,0)*$H231</f>
        <v>1813.374046244660</v>
      </c>
    </row>
    <row r="232" ht="19.95" customHeight="1">
      <c r="A232" s="89"/>
      <c r="B232" s="38">
        <v>98</v>
      </c>
      <c r="C232" t="s" s="90">
        <v>272</v>
      </c>
      <c r="D232" t="s" s="90">
        <v>23</v>
      </c>
      <c r="E232" s="39">
        <v>0.065</v>
      </c>
      <c r="F232" s="59">
        <v>13549</v>
      </c>
      <c r="G232" s="59">
        <v>19818</v>
      </c>
      <c r="H232" s="91">
        <v>0.0837594989138061</v>
      </c>
      <c r="I232" s="39">
        <v>41.0422767</v>
      </c>
      <c r="J232" s="39">
        <v>28.963838</v>
      </c>
      <c r="K232" s="59">
        <f>VLOOKUP($D232,'Districts_EV'!$A$2:$H$41,3,0)*$H232</f>
        <v>28.5806256364419</v>
      </c>
      <c r="L232" s="59">
        <f>VLOOKUP($D232,'Districts_EV'!$A$2:$H$41,4,0)*$H232</f>
        <v>388.332395780911</v>
      </c>
      <c r="M232" s="59">
        <f>VLOOKUP($D232,'Districts_EV'!$A$2:$H$41,5,0)*$H232</f>
        <v>2250.149296026460</v>
      </c>
      <c r="N232" s="59">
        <f>VLOOKUP($D232,'Districts_EV'!$A$2:$H$41,6,0)*$H232</f>
        <v>6257.329905330360</v>
      </c>
      <c r="O232" s="59">
        <f>VLOOKUP($D232,'Districts_EV'!$A$2:$H$41,7,0)*$H232</f>
        <v>10295.8032478806</v>
      </c>
      <c r="P232" s="60">
        <f>VLOOKUP($D232,'Districts_EV'!$A$2:$H$41,8,0)*$H232</f>
        <v>13139.8343138854</v>
      </c>
    </row>
    <row r="233" ht="19.95" customHeight="1">
      <c r="A233" s="89"/>
      <c r="B233" s="35">
        <v>103</v>
      </c>
      <c r="C233" t="s" s="92">
        <v>273</v>
      </c>
      <c r="D233" t="s" s="92">
        <v>23</v>
      </c>
      <c r="E233" s="36">
        <v>0.17</v>
      </c>
      <c r="F233" s="62">
        <v>12439</v>
      </c>
      <c r="G233" s="62">
        <v>23469</v>
      </c>
      <c r="H233" s="93">
        <v>0.09919021495650999</v>
      </c>
      <c r="I233" s="36">
        <v>41.0482626</v>
      </c>
      <c r="J233" s="36">
        <v>28.9622478</v>
      </c>
      <c r="K233" s="62">
        <f>VLOOKUP($D233,'Districts_EV'!$A$2:$H$41,3,0)*$H233</f>
        <v>33.8459331446996</v>
      </c>
      <c r="L233" s="62">
        <f>VLOOKUP($D233,'Districts_EV'!$A$2:$H$41,4,0)*$H233</f>
        <v>459.873498666979</v>
      </c>
      <c r="M233" s="62">
        <f>VLOOKUP($D233,'Districts_EV'!$A$2:$H$41,5,0)*$H233</f>
        <v>2664.686337089770</v>
      </c>
      <c r="N233" s="62">
        <f>VLOOKUP($D233,'Districts_EV'!$A$2:$H$41,6,0)*$H233</f>
        <v>7410.095647804930</v>
      </c>
      <c r="O233" s="62">
        <f>VLOOKUP($D233,'Districts_EV'!$A$2:$H$41,7,0)*$H233</f>
        <v>12192.5626412609</v>
      </c>
      <c r="P233" s="63">
        <f>VLOOKUP($D233,'Districts_EV'!$A$2:$H$41,8,0)*$H233</f>
        <v>15560.5394849418</v>
      </c>
    </row>
    <row r="234" ht="19.95" customHeight="1">
      <c r="A234" s="89"/>
      <c r="B234" s="38">
        <v>105</v>
      </c>
      <c r="C234" t="s" s="90">
        <v>274</v>
      </c>
      <c r="D234" t="s" s="90">
        <v>23</v>
      </c>
      <c r="E234" s="39">
        <v>0.24</v>
      </c>
      <c r="F234" s="59">
        <v>10321</v>
      </c>
      <c r="G234" s="59">
        <v>15490</v>
      </c>
      <c r="H234" s="91">
        <v>0.06546748603163061</v>
      </c>
      <c r="I234" s="39">
        <v>41.0482932</v>
      </c>
      <c r="J234" s="39">
        <v>28.9568753</v>
      </c>
      <c r="K234" s="59">
        <f>VLOOKUP($D234,'Districts_EV'!$A$2:$H$41,3,0)*$H234</f>
        <v>22.3389792667517</v>
      </c>
      <c r="L234" s="59">
        <f>VLOOKUP($D234,'Districts_EV'!$A$2:$H$41,4,0)*$H234</f>
        <v>303.525522789701</v>
      </c>
      <c r="M234" s="59">
        <f>VLOOKUP($D234,'Districts_EV'!$A$2:$H$41,5,0)*$H234</f>
        <v>1758.745211194360</v>
      </c>
      <c r="N234" s="59">
        <f>VLOOKUP($D234,'Districts_EV'!$A$2:$H$41,6,0)*$H234</f>
        <v>4890.808367825570</v>
      </c>
      <c r="O234" s="59">
        <f>VLOOKUP($D234,'Districts_EV'!$A$2:$H$41,7,0)*$H234</f>
        <v>8047.330321408310</v>
      </c>
      <c r="P234" s="60">
        <f>VLOOKUP($D234,'Districts_EV'!$A$2:$H$41,8,0)*$H234</f>
        <v>10270.2610516745</v>
      </c>
    </row>
    <row r="235" ht="19.95" customHeight="1">
      <c r="A235" s="89"/>
      <c r="B235" s="35">
        <v>115</v>
      </c>
      <c r="C235" t="s" s="92">
        <v>275</v>
      </c>
      <c r="D235" t="s" s="92">
        <v>23</v>
      </c>
      <c r="E235" s="36">
        <v>0.083</v>
      </c>
      <c r="F235" s="62">
        <v>10112</v>
      </c>
      <c r="G235" s="62">
        <v>9312</v>
      </c>
      <c r="H235" s="93">
        <v>0.0393565674581372</v>
      </c>
      <c r="I235" s="36">
        <v>41.0284233</v>
      </c>
      <c r="J235" s="36">
        <v>28.9736808</v>
      </c>
      <c r="K235" s="62">
        <f>VLOOKUP($D235,'Districts_EV'!$A$2:$H$41,3,0)*$H235</f>
        <v>13.429346348095</v>
      </c>
      <c r="L235" s="62">
        <f>VLOOKUP($D235,'Districts_EV'!$A$2:$H$41,4,0)*$H235</f>
        <v>182.468022480162</v>
      </c>
      <c r="M235" s="62">
        <f>VLOOKUP($D235,'Districts_EV'!$A$2:$H$41,5,0)*$H235</f>
        <v>1057.290859047250</v>
      </c>
      <c r="N235" s="62">
        <f>VLOOKUP($D235,'Districts_EV'!$A$2:$H$41,6,0)*$H235</f>
        <v>2940.168335777390</v>
      </c>
      <c r="O235" s="62">
        <f>VLOOKUP($D235,'Districts_EV'!$A$2:$H$41,7,0)*$H235</f>
        <v>4837.749512779490</v>
      </c>
      <c r="P235" s="63">
        <f>VLOOKUP($D235,'Districts_EV'!$A$2:$H$41,8,0)*$H235</f>
        <v>6174.091085422380</v>
      </c>
    </row>
    <row r="236" ht="19.95" customHeight="1">
      <c r="A236" s="89"/>
      <c r="B236" s="38">
        <v>119</v>
      </c>
      <c r="C236" t="s" s="90">
        <v>276</v>
      </c>
      <c r="D236" t="s" s="90">
        <v>23</v>
      </c>
      <c r="E236" s="39">
        <v>0.08599999999999999</v>
      </c>
      <c r="F236" s="59">
        <v>9670</v>
      </c>
      <c r="G236" s="59">
        <v>15383</v>
      </c>
      <c r="H236" s="91">
        <v>0.06501525743218679</v>
      </c>
      <c r="I236" s="39">
        <v>41.042188</v>
      </c>
      <c r="J236" s="39">
        <v>28.9739405</v>
      </c>
      <c r="K236" s="59">
        <f>VLOOKUP($D236,'Districts_EV'!$A$2:$H$41,3,0)*$H236</f>
        <v>22.184668693379</v>
      </c>
      <c r="L236" s="59">
        <f>VLOOKUP($D236,'Districts_EV'!$A$2:$H$41,4,0)*$H236</f>
        <v>301.428864885344</v>
      </c>
      <c r="M236" s="59">
        <f>VLOOKUP($D236,'Districts_EV'!$A$2:$H$41,5,0)*$H236</f>
        <v>1746.5963578956</v>
      </c>
      <c r="N236" s="59">
        <f>VLOOKUP($D236,'Districts_EV'!$A$2:$H$41,6,0)*$H236</f>
        <v>4857.024217060090</v>
      </c>
      <c r="O236" s="59">
        <f>VLOOKUP($D236,'Districts_EV'!$A$2:$H$41,7,0)*$H236</f>
        <v>7991.741919575470</v>
      </c>
      <c r="P236" s="60">
        <f>VLOOKUP($D236,'Districts_EV'!$A$2:$H$41,8,0)*$H236</f>
        <v>10199.3173504137</v>
      </c>
    </row>
    <row r="237" ht="19.95" customHeight="1">
      <c r="A237" s="89"/>
      <c r="B237" s="35">
        <v>133</v>
      </c>
      <c r="C237" t="s" s="92">
        <v>277</v>
      </c>
      <c r="D237" t="s" s="92">
        <v>23</v>
      </c>
      <c r="E237" s="36">
        <v>0.24</v>
      </c>
      <c r="F237" s="62">
        <v>8836</v>
      </c>
      <c r="G237" s="62">
        <v>3733</v>
      </c>
      <c r="H237" s="93">
        <v>0.0157772837544272</v>
      </c>
      <c r="I237" s="36">
        <v>41.0339473</v>
      </c>
      <c r="J237" s="36">
        <v>28.9715307</v>
      </c>
      <c r="K237" s="62">
        <f>VLOOKUP($D237,'Districts_EV'!$A$2:$H$41,3,0)*$H237</f>
        <v>5.38356420934695</v>
      </c>
      <c r="L237" s="62">
        <f>VLOOKUP($D237,'Districts_EV'!$A$2:$H$41,4,0)*$H237</f>
        <v>73.1478874482864</v>
      </c>
      <c r="M237" s="62">
        <f>VLOOKUP($D237,'Districts_EV'!$A$2:$H$41,5,0)*$H237</f>
        <v>423.847377236188</v>
      </c>
      <c r="N237" s="62">
        <f>VLOOKUP($D237,'Districts_EV'!$A$2:$H$41,6,0)*$H237</f>
        <v>1178.656400070550</v>
      </c>
      <c r="O237" s="62">
        <f>VLOOKUP($D237,'Districts_EV'!$A$2:$H$41,7,0)*$H237</f>
        <v>1939.359850859730</v>
      </c>
      <c r="P237" s="63">
        <f>VLOOKUP($D237,'Districts_EV'!$A$2:$H$41,8,0)*$H237</f>
        <v>2475.073241181460</v>
      </c>
    </row>
    <row r="238" ht="19.95" customHeight="1">
      <c r="A238" s="89"/>
      <c r="B238" s="38">
        <v>142</v>
      </c>
      <c r="C238" t="s" s="90">
        <v>278</v>
      </c>
      <c r="D238" t="s" s="90">
        <v>23</v>
      </c>
      <c r="E238" s="39">
        <v>0.07199999999999999</v>
      </c>
      <c r="F238" s="59">
        <v>7146</v>
      </c>
      <c r="G238" s="59">
        <v>4388</v>
      </c>
      <c r="H238" s="91">
        <v>0.0185455990127047</v>
      </c>
      <c r="I238" s="39">
        <v>41.0368412</v>
      </c>
      <c r="J238" s="39">
        <v>28.9723566</v>
      </c>
      <c r="K238" s="59">
        <f>VLOOKUP($D238,'Districts_EV'!$A$2:$H$41,3,0)*$H238</f>
        <v>6.32817566317022</v>
      </c>
      <c r="L238" s="59">
        <f>VLOOKUP($D238,'Districts_EV'!$A$2:$H$41,4,0)*$H238</f>
        <v>85.9825690123443</v>
      </c>
      <c r="M238" s="59">
        <f>VLOOKUP($D238,'Districts_EV'!$A$2:$H$41,5,0)*$H238</f>
        <v>498.216525934208</v>
      </c>
      <c r="N238" s="59">
        <f>VLOOKUP($D238,'Districts_EV'!$A$2:$H$41,6,0)*$H238</f>
        <v>1385.4659211116</v>
      </c>
      <c r="O238" s="59">
        <f>VLOOKUP($D238,'Districts_EV'!$A$2:$H$41,7,0)*$H238</f>
        <v>2279.643992920580</v>
      </c>
      <c r="P238" s="60">
        <f>VLOOKUP($D238,'Districts_EV'!$A$2:$H$41,8,0)*$H238</f>
        <v>2909.354776936580</v>
      </c>
    </row>
    <row r="239" ht="19.95" customHeight="1">
      <c r="A239" s="89"/>
      <c r="B239" s="35">
        <v>144</v>
      </c>
      <c r="C239" t="s" s="92">
        <v>279</v>
      </c>
      <c r="D239" t="s" s="92">
        <v>23</v>
      </c>
      <c r="E239" s="36">
        <v>0.42</v>
      </c>
      <c r="F239" s="62">
        <v>6742</v>
      </c>
      <c r="G239" s="62">
        <v>3883</v>
      </c>
      <c r="H239" s="93">
        <v>0.0164112490807503</v>
      </c>
      <c r="I239" s="36">
        <v>41.0391626</v>
      </c>
      <c r="J239" s="36">
        <v>28.9798827</v>
      </c>
      <c r="K239" s="62">
        <f>VLOOKUP($D239,'Districts_EV'!$A$2:$H$41,3,0)*$H239</f>
        <v>5.59988744304694</v>
      </c>
      <c r="L239" s="62">
        <f>VLOOKUP($D239,'Districts_EV'!$A$2:$H$41,4,0)*$H239</f>
        <v>76.0871275011241</v>
      </c>
      <c r="M239" s="62">
        <f>VLOOKUP($D239,'Districts_EV'!$A$2:$H$41,5,0)*$H239</f>
        <v>440.878479991460</v>
      </c>
      <c r="N239" s="62">
        <f>VLOOKUP($D239,'Districts_EV'!$A$2:$H$41,6,0)*$H239</f>
        <v>1226.017359087590</v>
      </c>
      <c r="O239" s="62">
        <f>VLOOKUP($D239,'Districts_EV'!$A$2:$H$41,7,0)*$H239</f>
        <v>2017.287516980540</v>
      </c>
      <c r="P239" s="63">
        <f>VLOOKUP($D239,'Districts_EV'!$A$2:$H$41,8,0)*$H239</f>
        <v>2574.527027995610</v>
      </c>
    </row>
    <row r="240" ht="19.95" customHeight="1">
      <c r="A240" s="89"/>
      <c r="B240" s="38">
        <v>145</v>
      </c>
      <c r="C240" t="s" s="90">
        <v>280</v>
      </c>
      <c r="D240" t="s" s="90">
        <v>23</v>
      </c>
      <c r="E240" s="39">
        <v>0.34</v>
      </c>
      <c r="F240" s="59">
        <v>6215</v>
      </c>
      <c r="G240" s="59">
        <v>9706</v>
      </c>
      <c r="H240" s="91">
        <v>0.0410217830486125</v>
      </c>
      <c r="I240" s="39">
        <v>41.0376925</v>
      </c>
      <c r="J240" s="39">
        <v>28.9607963</v>
      </c>
      <c r="K240" s="59">
        <f>VLOOKUP($D240,'Districts_EV'!$A$2:$H$41,3,0)*$H240</f>
        <v>13.9975553752803</v>
      </c>
      <c r="L240" s="59">
        <f>VLOOKUP($D240,'Districts_EV'!$A$2:$H$41,4,0)*$H240</f>
        <v>190.188426352282</v>
      </c>
      <c r="M240" s="59">
        <f>VLOOKUP($D240,'Districts_EV'!$A$2:$H$41,5,0)*$H240</f>
        <v>1102.0258889511</v>
      </c>
      <c r="N240" s="59">
        <f>VLOOKUP($D240,'Districts_EV'!$A$2:$H$41,6,0)*$H240</f>
        <v>3064.5697881288</v>
      </c>
      <c r="O240" s="59">
        <f>VLOOKUP($D240,'Districts_EV'!$A$2:$H$41,7,0)*$H240</f>
        <v>5042.439515790130</v>
      </c>
      <c r="P240" s="60">
        <f>VLOOKUP($D240,'Districts_EV'!$A$2:$H$41,8,0)*$H240</f>
        <v>6435.323032120880</v>
      </c>
    </row>
    <row r="241" ht="19.95" customHeight="1">
      <c r="A241" s="89"/>
      <c r="B241" s="35">
        <v>151</v>
      </c>
      <c r="C241" t="s" s="92">
        <v>281</v>
      </c>
      <c r="D241" t="s" s="92">
        <v>23</v>
      </c>
      <c r="E241" s="36">
        <v>0.064</v>
      </c>
      <c r="F241" s="62">
        <v>5770</v>
      </c>
      <c r="G241" s="62">
        <v>2468</v>
      </c>
      <c r="H241" s="93">
        <v>0.0104308428357692</v>
      </c>
      <c r="I241" s="36">
        <v>41.0387892</v>
      </c>
      <c r="J241" s="36">
        <v>28.9762524</v>
      </c>
      <c r="K241" s="62">
        <f>VLOOKUP($D241,'Districts_EV'!$A$2:$H$41,3,0)*$H241</f>
        <v>3.55923827181042</v>
      </c>
      <c r="L241" s="62">
        <f>VLOOKUP($D241,'Districts_EV'!$A$2:$H$41,4,0)*$H241</f>
        <v>48.3602963360223</v>
      </c>
      <c r="M241" s="62">
        <f>VLOOKUP($D241,'Districts_EV'!$A$2:$H$41,5,0)*$H241</f>
        <v>280.218410666733</v>
      </c>
      <c r="N241" s="62">
        <f>VLOOKUP($D241,'Districts_EV'!$A$2:$H$41,6,0)*$H241</f>
        <v>779.2456456935799</v>
      </c>
      <c r="O241" s="62">
        <f>VLOOKUP($D241,'Districts_EV'!$A$2:$H$41,7,0)*$H241</f>
        <v>1282.169866574290</v>
      </c>
      <c r="P241" s="63">
        <f>VLOOKUP($D241,'Districts_EV'!$A$2:$H$41,8,0)*$H241</f>
        <v>1636.346305715470</v>
      </c>
    </row>
    <row r="242" ht="19.95" customHeight="1">
      <c r="A242" s="89"/>
      <c r="B242" s="38">
        <v>153</v>
      </c>
      <c r="C242" t="s" s="90">
        <v>282</v>
      </c>
      <c r="D242" t="s" s="90">
        <v>23</v>
      </c>
      <c r="E242" s="39">
        <v>0.073</v>
      </c>
      <c r="F242" s="59">
        <v>5520</v>
      </c>
      <c r="G242" s="59">
        <v>4046</v>
      </c>
      <c r="H242" s="91">
        <v>0.017100158068688</v>
      </c>
      <c r="I242" s="39">
        <v>41.030196</v>
      </c>
      <c r="J242" s="39">
        <v>28.9806703</v>
      </c>
      <c r="K242" s="59">
        <f>VLOOKUP($D242,'Districts_EV'!$A$2:$H$41,3,0)*$H242</f>
        <v>5.83495869033423</v>
      </c>
      <c r="L242" s="59">
        <f>VLOOKUP($D242,'Districts_EV'!$A$2:$H$41,4,0)*$H242</f>
        <v>79.2811016918741</v>
      </c>
      <c r="M242" s="59">
        <f>VLOOKUP($D242,'Districts_EV'!$A$2:$H$41,5,0)*$H242</f>
        <v>459.385611652187</v>
      </c>
      <c r="N242" s="59">
        <f>VLOOKUP($D242,'Districts_EV'!$A$2:$H$41,6,0)*$H242</f>
        <v>1277.482934552760</v>
      </c>
      <c r="O242" s="59">
        <f>VLOOKUP($D242,'Districts_EV'!$A$2:$H$41,7,0)*$H242</f>
        <v>2101.968914165140</v>
      </c>
      <c r="P242" s="60">
        <f>VLOOKUP($D242,'Districts_EV'!$A$2:$H$41,8,0)*$H242</f>
        <v>2682.600143000310</v>
      </c>
    </row>
    <row r="243" ht="19.95" customHeight="1">
      <c r="A243" s="89"/>
      <c r="B243" s="35">
        <v>168</v>
      </c>
      <c r="C243" t="s" s="92">
        <v>283</v>
      </c>
      <c r="D243" t="s" s="92">
        <v>23</v>
      </c>
      <c r="E243" s="36">
        <v>0.08599999999999999</v>
      </c>
      <c r="F243" s="62">
        <v>5375</v>
      </c>
      <c r="G243" s="62">
        <v>14386</v>
      </c>
      <c r="H243" s="93">
        <v>0.0608015012298927</v>
      </c>
      <c r="I243" s="36">
        <v>41.0284233</v>
      </c>
      <c r="J243" s="36">
        <v>28.9736808</v>
      </c>
      <c r="K243" s="62">
        <f>VLOOKUP($D243,'Districts_EV'!$A$2:$H$41,3,0)*$H243</f>
        <v>20.7468402667198</v>
      </c>
      <c r="L243" s="62">
        <f>VLOOKUP($D243,'Districts_EV'!$A$2:$H$41,4,0)*$H243</f>
        <v>281.892716000816</v>
      </c>
      <c r="M243" s="62">
        <f>VLOOKUP($D243,'Districts_EV'!$A$2:$H$41,5,0)*$H243</f>
        <v>1633.396294915560</v>
      </c>
      <c r="N243" s="62">
        <f>VLOOKUP($D243,'Districts_EV'!$A$2:$H$41,6,0)*$H243</f>
        <v>4542.231709460210</v>
      </c>
      <c r="O243" s="62">
        <f>VLOOKUP($D243,'Districts_EV'!$A$2:$H$41,7,0)*$H243</f>
        <v>7473.7826987592</v>
      </c>
      <c r="P243" s="63">
        <f>VLOOKUP($D243,'Districts_EV'!$A$2:$H$41,8,0)*$H243</f>
        <v>9538.281180722321</v>
      </c>
    </row>
    <row r="244" ht="19.95" customHeight="1">
      <c r="A244" s="89"/>
      <c r="B244" s="38">
        <v>195</v>
      </c>
      <c r="C244" t="s" s="90">
        <v>284</v>
      </c>
      <c r="D244" t="s" s="90">
        <v>23</v>
      </c>
      <c r="E244" s="39">
        <v>0.064</v>
      </c>
      <c r="F244" s="59">
        <v>4451</v>
      </c>
      <c r="G244" s="59">
        <v>13274</v>
      </c>
      <c r="H244" s="91">
        <v>0.0561017049440843</v>
      </c>
      <c r="I244" s="39">
        <v>41.0488286</v>
      </c>
      <c r="J244" s="39">
        <v>28.9496751</v>
      </c>
      <c r="K244" s="59">
        <f>VLOOKUP($D244,'Districts_EV'!$A$2:$H$41,3,0)*$H244</f>
        <v>19.1431640275573</v>
      </c>
      <c r="L244" s="59">
        <f>VLOOKUP($D244,'Districts_EV'!$A$2:$H$41,4,0)*$H244</f>
        <v>260.103149742447</v>
      </c>
      <c r="M244" s="59">
        <f>VLOOKUP($D244,'Districts_EV'!$A$2:$H$41,5,0)*$H244</f>
        <v>1507.139053156490</v>
      </c>
      <c r="N244" s="59">
        <f>VLOOKUP($D244,'Districts_EV'!$A$2:$H$41,6,0)*$H244</f>
        <v>4191.129133280610</v>
      </c>
      <c r="O244" s="59">
        <f>VLOOKUP($D244,'Districts_EV'!$A$2:$H$41,7,0)*$H244</f>
        <v>6896.078933916980</v>
      </c>
      <c r="P244" s="60">
        <f>VLOOKUP($D244,'Districts_EV'!$A$2:$H$41,8,0)*$H244</f>
        <v>8800.997107806770</v>
      </c>
    </row>
    <row r="245" ht="19.95" customHeight="1">
      <c r="A245" s="89"/>
      <c r="B245" s="35">
        <v>209</v>
      </c>
      <c r="C245" t="s" s="92">
        <v>285</v>
      </c>
      <c r="D245" t="s" s="92">
        <v>23</v>
      </c>
      <c r="E245" s="36">
        <v>0.24</v>
      </c>
      <c r="F245" s="62">
        <v>3111</v>
      </c>
      <c r="G245" s="62">
        <v>15706</v>
      </c>
      <c r="H245" s="93">
        <v>0.0663803961015359</v>
      </c>
      <c r="I245" s="36">
        <v>41.0284233</v>
      </c>
      <c r="J245" s="36">
        <v>28.9736808</v>
      </c>
      <c r="K245" s="62">
        <f>VLOOKUP($D245,'Districts_EV'!$A$2:$H$41,3,0)*$H245</f>
        <v>22.6504847232797</v>
      </c>
      <c r="L245" s="62">
        <f>VLOOKUP($D245,'Districts_EV'!$A$2:$H$41,4,0)*$H245</f>
        <v>307.758028465788</v>
      </c>
      <c r="M245" s="62">
        <f>VLOOKUP($D245,'Districts_EV'!$A$2:$H$41,5,0)*$H245</f>
        <v>1783.269999161950</v>
      </c>
      <c r="N245" s="62">
        <f>VLOOKUP($D245,'Districts_EV'!$A$2:$H$41,6,0)*$H245</f>
        <v>4959.0081488101</v>
      </c>
      <c r="O245" s="62">
        <f>VLOOKUP($D245,'Districts_EV'!$A$2:$H$41,7,0)*$H245</f>
        <v>8159.546160622270</v>
      </c>
      <c r="P245" s="63">
        <f>VLOOKUP($D245,'Districts_EV'!$A$2:$H$41,8,0)*$H245</f>
        <v>10413.4745046868</v>
      </c>
    </row>
    <row r="246" ht="19.95" customHeight="1">
      <c r="A246" s="89"/>
      <c r="B246" s="38">
        <v>213</v>
      </c>
      <c r="C246" t="s" s="90">
        <v>135</v>
      </c>
      <c r="D246" t="s" s="90">
        <v>23</v>
      </c>
      <c r="E246" s="39">
        <v>0.062</v>
      </c>
      <c r="F246" s="59">
        <v>1947</v>
      </c>
      <c r="G246" s="59">
        <v>3482</v>
      </c>
      <c r="H246" s="91">
        <v>0.0147164484417132</v>
      </c>
      <c r="I246" s="39">
        <v>41.0330402</v>
      </c>
      <c r="J246" s="39">
        <v>28.9853187</v>
      </c>
      <c r="K246" s="59">
        <f>VLOOKUP($D246,'Districts_EV'!$A$2:$H$41,3,0)*$H246</f>
        <v>5.02158333162229</v>
      </c>
      <c r="L246" s="59">
        <f>VLOOKUP($D246,'Districts_EV'!$A$2:$H$41,4,0)*$H246</f>
        <v>68.2295590932046</v>
      </c>
      <c r="M246" s="59">
        <f>VLOOKUP($D246,'Districts_EV'!$A$2:$H$41,5,0)*$H246</f>
        <v>395.348665292367</v>
      </c>
      <c r="N246" s="59">
        <f>VLOOKUP($D246,'Districts_EV'!$A$2:$H$41,6,0)*$H246</f>
        <v>1099.405728648720</v>
      </c>
      <c r="O246" s="59">
        <f>VLOOKUP($D246,'Districts_EV'!$A$2:$H$41,7,0)*$H246</f>
        <v>1808.960889550920</v>
      </c>
      <c r="P246" s="60">
        <f>VLOOKUP($D246,'Districts_EV'!$A$2:$H$41,8,0)*$H246</f>
        <v>2308.653904579110</v>
      </c>
    </row>
    <row r="247" ht="19.95" customHeight="1">
      <c r="A247" s="89"/>
      <c r="B247" s="35">
        <v>246</v>
      </c>
      <c r="C247" t="s" s="92">
        <v>286</v>
      </c>
      <c r="D247" t="s" s="92">
        <v>23</v>
      </c>
      <c r="E247" s="36">
        <v>0.14</v>
      </c>
      <c r="F247" s="62">
        <v>905</v>
      </c>
      <c r="G247" s="62">
        <v>2504</v>
      </c>
      <c r="H247" s="93">
        <v>0.0105829945140867</v>
      </c>
      <c r="I247" s="36">
        <v>41.0284233</v>
      </c>
      <c r="J247" s="36">
        <v>28.9736808</v>
      </c>
      <c r="K247" s="62">
        <f>VLOOKUP($D247,'Districts_EV'!$A$2:$H$41,3,0)*$H247</f>
        <v>3.6111558478984</v>
      </c>
      <c r="L247" s="62">
        <f>VLOOKUP($D247,'Districts_EV'!$A$2:$H$41,4,0)*$H247</f>
        <v>49.0657139487032</v>
      </c>
      <c r="M247" s="62">
        <f>VLOOKUP($D247,'Districts_EV'!$A$2:$H$41,5,0)*$H247</f>
        <v>284.305875327997</v>
      </c>
      <c r="N247" s="62">
        <f>VLOOKUP($D247,'Districts_EV'!$A$2:$H$41,6,0)*$H247</f>
        <v>790.6122758576651</v>
      </c>
      <c r="O247" s="62">
        <f>VLOOKUP($D247,'Districts_EV'!$A$2:$H$41,7,0)*$H247</f>
        <v>1300.872506443280</v>
      </c>
      <c r="P247" s="63">
        <f>VLOOKUP($D247,'Districts_EV'!$A$2:$H$41,8,0)*$H247</f>
        <v>1660.215214550860</v>
      </c>
    </row>
    <row r="248" ht="19.95" customHeight="1">
      <c r="A248" s="89"/>
      <c r="B248" s="38">
        <v>337</v>
      </c>
      <c r="C248" t="s" s="90">
        <v>287</v>
      </c>
      <c r="D248" t="s" s="90">
        <v>23</v>
      </c>
      <c r="E248" s="39">
        <v>0.16</v>
      </c>
      <c r="F248" s="59">
        <v>583</v>
      </c>
      <c r="G248" s="59">
        <v>10556</v>
      </c>
      <c r="H248" s="91">
        <v>0.0446142532311099</v>
      </c>
      <c r="I248" s="39">
        <v>41.0576074</v>
      </c>
      <c r="J248" s="39">
        <v>28.9514562</v>
      </c>
      <c r="K248" s="59">
        <f>VLOOKUP($D248,'Districts_EV'!$A$2:$H$41,3,0)*$H248</f>
        <v>15.2233870329136</v>
      </c>
      <c r="L248" s="59">
        <f>VLOOKUP($D248,'Districts_EV'!$A$2:$H$41,4,0)*$H248</f>
        <v>206.844119985028</v>
      </c>
      <c r="M248" s="59">
        <f>VLOOKUP($D248,'Districts_EV'!$A$2:$H$41,5,0)*$H248</f>
        <v>1198.535471230970</v>
      </c>
      <c r="N248" s="59">
        <f>VLOOKUP($D248,'Districts_EV'!$A$2:$H$41,6,0)*$H248</f>
        <v>3332.948555891980</v>
      </c>
      <c r="O248" s="59">
        <f>VLOOKUP($D248,'Districts_EV'!$A$2:$H$41,7,0)*$H248</f>
        <v>5484.029623808010</v>
      </c>
      <c r="P248" s="60">
        <f>VLOOKUP($D248,'Districts_EV'!$A$2:$H$41,8,0)*$H248</f>
        <v>6998.894490734380</v>
      </c>
    </row>
    <row r="249" ht="19.95" customHeight="1">
      <c r="A249" s="89"/>
      <c r="B249" s="35">
        <v>354</v>
      </c>
      <c r="C249" t="s" s="92">
        <v>288</v>
      </c>
      <c r="D249" t="s" s="92">
        <v>23</v>
      </c>
      <c r="E249" s="122"/>
      <c r="F249" s="122"/>
      <c r="G249" s="62">
        <v>2657</v>
      </c>
      <c r="H249" s="93">
        <v>0.0112296391469363</v>
      </c>
      <c r="I249" s="36">
        <v>41.0302066</v>
      </c>
      <c r="J249" s="36">
        <v>28.9775437</v>
      </c>
      <c r="K249" s="62">
        <f>VLOOKUP($D249,'Districts_EV'!$A$2:$H$41,3,0)*$H249</f>
        <v>3.8318055462724</v>
      </c>
      <c r="L249" s="62">
        <f>VLOOKUP($D249,'Districts_EV'!$A$2:$H$41,4,0)*$H249</f>
        <v>52.0637388025978</v>
      </c>
      <c r="M249" s="62">
        <f>VLOOKUP($D249,'Districts_EV'!$A$2:$H$41,5,0)*$H249</f>
        <v>301.677600138376</v>
      </c>
      <c r="N249" s="62">
        <f>VLOOKUP($D249,'Districts_EV'!$A$2:$H$41,6,0)*$H249</f>
        <v>838.920454055042</v>
      </c>
      <c r="O249" s="62">
        <f>VLOOKUP($D249,'Districts_EV'!$A$2:$H$41,7,0)*$H249</f>
        <v>1380.358725886510</v>
      </c>
      <c r="P249" s="63">
        <f>VLOOKUP($D249,'Districts_EV'!$A$2:$H$41,8,0)*$H249</f>
        <v>1761.6580771013</v>
      </c>
    </row>
    <row r="250" ht="19.95" customHeight="1">
      <c r="A250" s="89"/>
      <c r="B250" s="38">
        <v>361</v>
      </c>
      <c r="C250" t="s" s="90">
        <v>289</v>
      </c>
      <c r="D250" t="s" s="90">
        <v>23</v>
      </c>
      <c r="E250" s="39">
        <v>0.081</v>
      </c>
      <c r="F250" s="59">
        <v>62042</v>
      </c>
      <c r="G250" s="59">
        <v>12474</v>
      </c>
      <c r="H250" s="91">
        <v>0.0527205565370278</v>
      </c>
      <c r="I250" s="39">
        <v>41.0510201</v>
      </c>
      <c r="J250" s="39">
        <v>28.944692</v>
      </c>
      <c r="K250" s="59">
        <f>VLOOKUP($D250,'Districts_EV'!$A$2:$H$41,3,0)*$H250</f>
        <v>17.9894401144907</v>
      </c>
      <c r="L250" s="59">
        <f>VLOOKUP($D250,'Districts_EV'!$A$2:$H$41,4,0)*$H250</f>
        <v>244.427202793979</v>
      </c>
      <c r="M250" s="59">
        <f>VLOOKUP($D250,'Districts_EV'!$A$2:$H$41,5,0)*$H250</f>
        <v>1416.306505128370</v>
      </c>
      <c r="N250" s="59">
        <f>VLOOKUP($D250,'Districts_EV'!$A$2:$H$41,6,0)*$H250</f>
        <v>3938.537351856440</v>
      </c>
      <c r="O250" s="59">
        <f>VLOOKUP($D250,'Districts_EV'!$A$2:$H$41,7,0)*$H250</f>
        <v>6480.464714606020</v>
      </c>
      <c r="P250" s="60">
        <f>VLOOKUP($D250,'Districts_EV'!$A$2:$H$41,8,0)*$H250</f>
        <v>8270.576911464630</v>
      </c>
    </row>
    <row r="251" ht="19.95" customHeight="1">
      <c r="A251" s="89"/>
      <c r="B251" s="35">
        <v>377</v>
      </c>
      <c r="C251" t="s" s="92">
        <v>290</v>
      </c>
      <c r="D251" t="s" s="92">
        <v>23</v>
      </c>
      <c r="E251" s="36">
        <v>0.24</v>
      </c>
      <c r="F251" s="62">
        <v>43960</v>
      </c>
      <c r="G251" s="62">
        <v>4481</v>
      </c>
      <c r="H251" s="93">
        <v>0.018938657515025</v>
      </c>
      <c r="I251" s="36">
        <v>41.0416191</v>
      </c>
      <c r="J251" s="36">
        <v>28.9692374</v>
      </c>
      <c r="K251" s="62">
        <f>VLOOKUP($D251,'Districts_EV'!$A$2:$H$41,3,0)*$H251</f>
        <v>6.46229606806421</v>
      </c>
      <c r="L251" s="62">
        <f>VLOOKUP($D251,'Districts_EV'!$A$2:$H$41,4,0)*$H251</f>
        <v>87.8048978451036</v>
      </c>
      <c r="M251" s="62">
        <f>VLOOKUP($D251,'Districts_EV'!$A$2:$H$41,5,0)*$H251</f>
        <v>508.775809642476</v>
      </c>
      <c r="N251" s="62">
        <f>VLOOKUP($D251,'Districts_EV'!$A$2:$H$41,6,0)*$H251</f>
        <v>1414.829715702160</v>
      </c>
      <c r="O251" s="62">
        <f>VLOOKUP($D251,'Districts_EV'!$A$2:$H$41,7,0)*$H251</f>
        <v>2327.959145915470</v>
      </c>
      <c r="P251" s="63">
        <f>VLOOKUP($D251,'Districts_EV'!$A$2:$H$41,8,0)*$H251</f>
        <v>2971.016124761350</v>
      </c>
    </row>
    <row r="252" ht="19.95" customHeight="1">
      <c r="A252" s="89"/>
      <c r="B252" s="38">
        <v>381</v>
      </c>
      <c r="C252" t="s" s="90">
        <v>291</v>
      </c>
      <c r="D252" t="s" s="90">
        <v>23</v>
      </c>
      <c r="E252" s="39">
        <v>0.14</v>
      </c>
      <c r="F252" s="59">
        <v>36746</v>
      </c>
      <c r="G252" s="59">
        <v>1872</v>
      </c>
      <c r="H252" s="91">
        <v>0.007911887272512109</v>
      </c>
      <c r="I252" s="39">
        <v>41.0306987</v>
      </c>
      <c r="J252" s="39">
        <v>28.9876883420653</v>
      </c>
      <c r="K252" s="59">
        <f>VLOOKUP($D252,'Districts_EV'!$A$2:$H$41,3,0)*$H252</f>
        <v>2.69971395657581</v>
      </c>
      <c r="L252" s="59">
        <f>VLOOKUP($D252,'Districts_EV'!$A$2:$H$41,4,0)*$H252</f>
        <v>36.6817158594139</v>
      </c>
      <c r="M252" s="59">
        <f>VLOOKUP($D252,'Districts_EV'!$A$2:$H$41,5,0)*$H252</f>
        <v>212.548162385787</v>
      </c>
      <c r="N252" s="59">
        <f>VLOOKUP($D252,'Districts_EV'!$A$2:$H$41,6,0)*$H252</f>
        <v>591.064768532568</v>
      </c>
      <c r="O252" s="59">
        <f>VLOOKUP($D252,'Districts_EV'!$A$2:$H$41,7,0)*$H252</f>
        <v>972.537273187629</v>
      </c>
      <c r="P252" s="60">
        <f>VLOOKUP($D252,'Districts_EV'!$A$2:$H$41,8,0)*$H252</f>
        <v>1241.183259440580</v>
      </c>
    </row>
    <row r="253" ht="19.95" customHeight="1">
      <c r="A253" s="89"/>
      <c r="B253" s="35">
        <v>410</v>
      </c>
      <c r="C253" t="s" s="92">
        <v>292</v>
      </c>
      <c r="D253" t="s" s="92">
        <v>23</v>
      </c>
      <c r="E253" s="36">
        <v>0.64</v>
      </c>
      <c r="F253" s="62">
        <v>26466</v>
      </c>
      <c r="G253" s="62">
        <v>1493</v>
      </c>
      <c r="H253" s="93">
        <v>0.00631006821466911</v>
      </c>
      <c r="I253" s="36">
        <v>41.0367537</v>
      </c>
      <c r="J253" s="36">
        <v>28.9818695</v>
      </c>
      <c r="K253" s="62">
        <f>VLOOKUP($D253,'Districts_EV'!$A$2:$H$41,3,0)*$H253</f>
        <v>2.15313725276051</v>
      </c>
      <c r="L253" s="62">
        <f>VLOOKUP($D253,'Districts_EV'!$A$2:$H$41,4,0)*$H253</f>
        <v>29.2552359925774</v>
      </c>
      <c r="M253" s="62">
        <f>VLOOKUP($D253,'Districts_EV'!$A$2:$H$41,5,0)*$H253</f>
        <v>169.516242757468</v>
      </c>
      <c r="N253" s="62">
        <f>VLOOKUP($D253,'Districts_EV'!$A$2:$H$41,6,0)*$H253</f>
        <v>471.399412082865</v>
      </c>
      <c r="O253" s="62">
        <f>VLOOKUP($D253,'Districts_EV'!$A$2:$H$41,7,0)*$H253</f>
        <v>775.640036789065</v>
      </c>
      <c r="P253" s="63">
        <f>VLOOKUP($D253,'Districts_EV'!$A$2:$H$41,8,0)*$H253</f>
        <v>989.896691423497</v>
      </c>
    </row>
    <row r="254" ht="19.95" customHeight="1">
      <c r="A254" s="89"/>
      <c r="B254" s="38">
        <v>424</v>
      </c>
      <c r="C254" t="s" s="90">
        <v>293</v>
      </c>
      <c r="D254" t="s" s="90">
        <v>23</v>
      </c>
      <c r="E254" s="39">
        <v>0.6</v>
      </c>
      <c r="F254" s="59">
        <v>24288</v>
      </c>
      <c r="G254" s="59">
        <v>1368</v>
      </c>
      <c r="H254" s="91">
        <v>0.00578176377606654</v>
      </c>
      <c r="I254" s="39">
        <v>41.0268054</v>
      </c>
      <c r="J254" s="39">
        <v>28.9782783</v>
      </c>
      <c r="K254" s="59">
        <f>VLOOKUP($D254,'Districts_EV'!$A$2:$H$41,3,0)*$H254</f>
        <v>1.97286789134386</v>
      </c>
      <c r="L254" s="59">
        <f>VLOOKUP($D254,'Districts_EV'!$A$2:$H$41,4,0)*$H254</f>
        <v>26.8058692818794</v>
      </c>
      <c r="M254" s="59">
        <f>VLOOKUP($D254,'Districts_EV'!$A$2:$H$41,5,0)*$H254</f>
        <v>155.323657128075</v>
      </c>
      <c r="N254" s="59">
        <f>VLOOKUP($D254,'Districts_EV'!$A$2:$H$41,6,0)*$H254</f>
        <v>431.931946235338</v>
      </c>
      <c r="O254" s="59">
        <f>VLOOKUP($D254,'Districts_EV'!$A$2:$H$41,7,0)*$H254</f>
        <v>710.700315021728</v>
      </c>
      <c r="P254" s="60">
        <f>VLOOKUP($D254,'Districts_EV'!$A$2:$H$41,8,0)*$H254</f>
        <v>907.018535745039</v>
      </c>
    </row>
    <row r="255" ht="19.95" customHeight="1">
      <c r="A255" s="89"/>
      <c r="B255" s="35">
        <v>442</v>
      </c>
      <c r="C255" t="s" s="92">
        <v>294</v>
      </c>
      <c r="D255" t="s" s="92">
        <v>23</v>
      </c>
      <c r="E255" s="36">
        <v>0.49</v>
      </c>
      <c r="F255" s="62">
        <v>21967</v>
      </c>
      <c r="G255" s="62">
        <v>1463</v>
      </c>
      <c r="H255" s="93">
        <v>0.0061832751494045</v>
      </c>
      <c r="I255" s="36">
        <v>41.0329638</v>
      </c>
      <c r="J255" s="36">
        <v>28.9802501</v>
      </c>
      <c r="K255" s="62">
        <f>VLOOKUP($D255,'Districts_EV'!$A$2:$H$41,3,0)*$H255</f>
        <v>2.10987260602052</v>
      </c>
      <c r="L255" s="62">
        <f>VLOOKUP($D255,'Districts_EV'!$A$2:$H$41,4,0)*$H255</f>
        <v>28.6673879820099</v>
      </c>
      <c r="M255" s="62">
        <f>VLOOKUP($D255,'Districts_EV'!$A$2:$H$41,5,0)*$H255</f>
        <v>166.110022206414</v>
      </c>
      <c r="N255" s="62">
        <f>VLOOKUP($D255,'Districts_EV'!$A$2:$H$41,6,0)*$H255</f>
        <v>461.927220279459</v>
      </c>
      <c r="O255" s="62">
        <f>VLOOKUP($D255,'Districts_EV'!$A$2:$H$41,7,0)*$H255</f>
        <v>760.054503564905</v>
      </c>
      <c r="P255" s="63">
        <f>VLOOKUP($D255,'Districts_EV'!$A$2:$H$41,8,0)*$H255</f>
        <v>970.005934060668</v>
      </c>
    </row>
    <row r="256" ht="19.95" customHeight="1">
      <c r="A256" s="89"/>
      <c r="B256" s="38">
        <v>444</v>
      </c>
      <c r="C256" t="s" s="90">
        <v>295</v>
      </c>
      <c r="D256" t="s" s="90">
        <v>23</v>
      </c>
      <c r="E256" s="39">
        <v>0.17</v>
      </c>
      <c r="F256" s="59">
        <v>14670</v>
      </c>
      <c r="G256" s="59">
        <v>886</v>
      </c>
      <c r="H256" s="91">
        <v>0.00374462186081503</v>
      </c>
      <c r="I256" s="39">
        <v>41.0284233</v>
      </c>
      <c r="J256" s="39">
        <v>28.9736808</v>
      </c>
      <c r="K256" s="59">
        <f>VLOOKUP($D256,'Districts_EV'!$A$2:$H$41,3,0)*$H256</f>
        <v>1.27774923372124</v>
      </c>
      <c r="L256" s="59">
        <f>VLOOKUP($D256,'Districts_EV'!$A$2:$H$41,4,0)*$H256</f>
        <v>17.3611112454278</v>
      </c>
      <c r="M256" s="59">
        <f>VLOOKUP($D256,'Districts_EV'!$A$2:$H$41,5,0)*$H256</f>
        <v>100.597046941137</v>
      </c>
      <c r="N256" s="59">
        <f>VLOOKUP($D256,'Districts_EV'!$A$2:$H$41,6,0)*$H256</f>
        <v>279.745397927273</v>
      </c>
      <c r="O256" s="59">
        <f>VLOOKUP($D256,'Districts_EV'!$A$2:$H$41,7,0)*$H256</f>
        <v>460.292747886880</v>
      </c>
      <c r="P256" s="60">
        <f>VLOOKUP($D256,'Districts_EV'!$A$2:$H$41,8,0)*$H256</f>
        <v>587.440367448908</v>
      </c>
    </row>
    <row r="257" ht="19.95" customHeight="1">
      <c r="A257" s="89"/>
      <c r="B257" s="35">
        <v>467</v>
      </c>
      <c r="C257" t="s" s="92">
        <v>197</v>
      </c>
      <c r="D257" t="s" s="92">
        <v>23</v>
      </c>
      <c r="E257" s="36">
        <v>0.5</v>
      </c>
      <c r="F257" s="62">
        <v>14273</v>
      </c>
      <c r="G257" s="62">
        <v>2136</v>
      </c>
      <c r="H257" s="93">
        <v>0.009027666246840741</v>
      </c>
      <c r="I257" s="36">
        <v>41.0395972</v>
      </c>
      <c r="J257" s="36">
        <v>28.9835719</v>
      </c>
      <c r="K257" s="62">
        <f>VLOOKUP($D257,'Districts_EV'!$A$2:$H$41,3,0)*$H257</f>
        <v>3.08044284788778</v>
      </c>
      <c r="L257" s="62">
        <f>VLOOKUP($D257,'Districts_EV'!$A$2:$H$41,4,0)*$H257</f>
        <v>41.8547783524082</v>
      </c>
      <c r="M257" s="62">
        <f>VLOOKUP($D257,'Districts_EV'!$A$2:$H$41,5,0)*$H257</f>
        <v>242.522903235065</v>
      </c>
      <c r="N257" s="62">
        <f>VLOOKUP($D257,'Districts_EV'!$A$2:$H$41,6,0)*$H257</f>
        <v>674.420056402545</v>
      </c>
      <c r="O257" s="62">
        <f>VLOOKUP($D257,'Districts_EV'!$A$2:$H$41,7,0)*$H257</f>
        <v>1109.689965560240</v>
      </c>
      <c r="P257" s="63">
        <f>VLOOKUP($D257,'Districts_EV'!$A$2:$H$41,8,0)*$H257</f>
        <v>1416.221924233480</v>
      </c>
    </row>
    <row r="258" ht="19.95" customHeight="1">
      <c r="A258" s="89"/>
      <c r="B258" s="38">
        <v>525</v>
      </c>
      <c r="C258" t="s" s="90">
        <v>296</v>
      </c>
      <c r="D258" t="s" s="90">
        <v>23</v>
      </c>
      <c r="E258" s="39">
        <v>0.28</v>
      </c>
      <c r="F258" s="59">
        <v>13965</v>
      </c>
      <c r="G258" s="59">
        <v>2476</v>
      </c>
      <c r="H258" s="91">
        <v>0.0104646543198397</v>
      </c>
      <c r="I258" s="39">
        <v>41.0284233</v>
      </c>
      <c r="J258" s="39">
        <v>28.9736808</v>
      </c>
      <c r="K258" s="59">
        <f>VLOOKUP($D258,'Districts_EV'!$A$2:$H$41,3,0)*$H258</f>
        <v>3.57077551094106</v>
      </c>
      <c r="L258" s="59">
        <f>VLOOKUP($D258,'Districts_EV'!$A$2:$H$41,4,0)*$H258</f>
        <v>48.5170558055067</v>
      </c>
      <c r="M258" s="59">
        <f>VLOOKUP($D258,'Districts_EV'!$A$2:$H$41,5,0)*$H258</f>
        <v>281.126736147013</v>
      </c>
      <c r="N258" s="59">
        <f>VLOOKUP($D258,'Districts_EV'!$A$2:$H$41,6,0)*$H258</f>
        <v>781.7715635078169</v>
      </c>
      <c r="O258" s="59">
        <f>VLOOKUP($D258,'Districts_EV'!$A$2:$H$41,7,0)*$H258</f>
        <v>1286.326008767390</v>
      </c>
      <c r="P258" s="60">
        <f>VLOOKUP($D258,'Districts_EV'!$A$2:$H$41,8,0)*$H258</f>
        <v>1641.650507678880</v>
      </c>
    </row>
    <row r="259" ht="19.95" customHeight="1">
      <c r="A259" s="89"/>
      <c r="B259" s="35">
        <v>529</v>
      </c>
      <c r="C259" t="s" s="92">
        <v>297</v>
      </c>
      <c r="D259" t="s" s="92">
        <v>23</v>
      </c>
      <c r="E259" s="36">
        <v>1</v>
      </c>
      <c r="F259" s="62">
        <v>12153</v>
      </c>
      <c r="G259" s="62">
        <v>840</v>
      </c>
      <c r="H259" s="93">
        <v>0.00355020582740928</v>
      </c>
      <c r="I259" s="36">
        <v>41.0276403</v>
      </c>
      <c r="J259" s="36">
        <v>28.9745318</v>
      </c>
      <c r="K259" s="62">
        <f>VLOOKUP($D259,'Districts_EV'!$A$2:$H$41,3,0)*$H259</f>
        <v>1.21141010871991</v>
      </c>
      <c r="L259" s="62">
        <f>VLOOKUP($D259,'Districts_EV'!$A$2:$H$41,4,0)*$H259</f>
        <v>16.4597442958909</v>
      </c>
      <c r="M259" s="62">
        <f>VLOOKUP($D259,'Districts_EV'!$A$2:$H$41,5,0)*$H259</f>
        <v>95.37417542951999</v>
      </c>
      <c r="N259" s="62">
        <f>VLOOKUP($D259,'Districts_EV'!$A$2:$H$41,6,0)*$H259</f>
        <v>265.221370495383</v>
      </c>
      <c r="O259" s="62">
        <f>VLOOKUP($D259,'Districts_EV'!$A$2:$H$41,7,0)*$H259</f>
        <v>436.3949302765</v>
      </c>
      <c r="P259" s="63">
        <f>VLOOKUP($D259,'Districts_EV'!$A$2:$H$41,8,0)*$H259</f>
        <v>556.941206159235</v>
      </c>
    </row>
    <row r="260" ht="19.95" customHeight="1">
      <c r="A260" s="89"/>
      <c r="B260" s="38">
        <v>538</v>
      </c>
      <c r="C260" t="s" s="90">
        <v>298</v>
      </c>
      <c r="D260" t="s" s="90">
        <v>23</v>
      </c>
      <c r="E260" s="39">
        <v>1.5</v>
      </c>
      <c r="F260" s="59">
        <v>10356</v>
      </c>
      <c r="G260" s="59">
        <v>834</v>
      </c>
      <c r="H260" s="91">
        <v>0.00352484721435636</v>
      </c>
      <c r="I260" s="39">
        <v>41.0344829</v>
      </c>
      <c r="J260" s="39">
        <v>28.9830132</v>
      </c>
      <c r="K260" s="59">
        <f>VLOOKUP($D260,'Districts_EV'!$A$2:$H$41,3,0)*$H260</f>
        <v>1.20275717937191</v>
      </c>
      <c r="L260" s="59">
        <f>VLOOKUP($D260,'Districts_EV'!$A$2:$H$41,4,0)*$H260</f>
        <v>16.3421746937774</v>
      </c>
      <c r="M260" s="59">
        <f>VLOOKUP($D260,'Districts_EV'!$A$2:$H$41,5,0)*$H260</f>
        <v>94.6929313193092</v>
      </c>
      <c r="N260" s="59">
        <f>VLOOKUP($D260,'Districts_EV'!$A$2:$H$41,6,0)*$H260</f>
        <v>263.326932134702</v>
      </c>
      <c r="O260" s="59">
        <f>VLOOKUP($D260,'Districts_EV'!$A$2:$H$41,7,0)*$H260</f>
        <v>433.277823631668</v>
      </c>
      <c r="P260" s="60">
        <f>VLOOKUP($D260,'Districts_EV'!$A$2:$H$41,8,0)*$H260</f>
        <v>552.963054686669</v>
      </c>
    </row>
    <row r="261" ht="19.95" customHeight="1">
      <c r="A261" s="89"/>
      <c r="B261" s="35">
        <v>549</v>
      </c>
      <c r="C261" t="s" s="92">
        <v>299</v>
      </c>
      <c r="D261" t="s" s="92">
        <v>23</v>
      </c>
      <c r="E261" s="36">
        <v>0.66</v>
      </c>
      <c r="F261" s="62">
        <v>10244</v>
      </c>
      <c r="G261" s="62">
        <v>2092</v>
      </c>
      <c r="H261" s="93">
        <v>0.00884170308445263</v>
      </c>
      <c r="I261" s="36">
        <v>41.0284233</v>
      </c>
      <c r="J261" s="36">
        <v>28.9736808</v>
      </c>
      <c r="K261" s="62">
        <f>VLOOKUP($D261,'Districts_EV'!$A$2:$H$41,3,0)*$H261</f>
        <v>3.01698803266911</v>
      </c>
      <c r="L261" s="62">
        <f>VLOOKUP($D261,'Districts_EV'!$A$2:$H$41,4,0)*$H261</f>
        <v>40.9926012702424</v>
      </c>
      <c r="M261" s="62">
        <f>VLOOKUP($D261,'Districts_EV'!$A$2:$H$41,5,0)*$H261</f>
        <v>237.527113093519</v>
      </c>
      <c r="N261" s="62">
        <f>VLOOKUP($D261,'Districts_EV'!$A$2:$H$41,6,0)*$H261</f>
        <v>660.5275084242149</v>
      </c>
      <c r="O261" s="62">
        <f>VLOOKUP($D261,'Districts_EV'!$A$2:$H$41,7,0)*$H261</f>
        <v>1086.831183498140</v>
      </c>
      <c r="P261" s="63">
        <f>VLOOKUP($D261,'Districts_EV'!$A$2:$H$41,8,0)*$H261</f>
        <v>1387.048813434660</v>
      </c>
    </row>
    <row r="262" ht="19.95" customHeight="1">
      <c r="A262" s="89"/>
      <c r="B262" s="38">
        <v>575</v>
      </c>
      <c r="C262" t="s" s="90">
        <v>300</v>
      </c>
      <c r="D262" t="s" s="90">
        <v>23</v>
      </c>
      <c r="E262" s="39">
        <v>0.97</v>
      </c>
      <c r="F262" s="59">
        <v>9867</v>
      </c>
      <c r="G262" s="59">
        <v>518</v>
      </c>
      <c r="H262" s="91">
        <v>0.00218929359356906</v>
      </c>
      <c r="I262" s="39">
        <v>41.0263377</v>
      </c>
      <c r="J262" s="39">
        <v>28.9747764</v>
      </c>
      <c r="K262" s="59">
        <f>VLOOKUP($D262,'Districts_EV'!$A$2:$H$41,3,0)*$H262</f>
        <v>0.747036233710614</v>
      </c>
      <c r="L262" s="59">
        <f>VLOOKUP($D262,'Districts_EV'!$A$2:$H$41,4,0)*$H262</f>
        <v>10.1501756491327</v>
      </c>
      <c r="M262" s="59">
        <f>VLOOKUP($D262,'Districts_EV'!$A$2:$H$41,5,0)*$H262</f>
        <v>58.8140748482041</v>
      </c>
      <c r="N262" s="59">
        <f>VLOOKUP($D262,'Districts_EV'!$A$2:$H$41,6,0)*$H262</f>
        <v>163.553178472153</v>
      </c>
      <c r="O262" s="59">
        <f>VLOOKUP($D262,'Districts_EV'!$A$2:$H$41,7,0)*$H262</f>
        <v>269.110207003842</v>
      </c>
      <c r="P262" s="60">
        <f>VLOOKUP($D262,'Districts_EV'!$A$2:$H$41,8,0)*$H262</f>
        <v>343.447077131529</v>
      </c>
    </row>
    <row r="263" ht="19.95" customHeight="1">
      <c r="A263" s="89"/>
      <c r="B263" s="35">
        <v>583</v>
      </c>
      <c r="C263" t="s" s="92">
        <v>301</v>
      </c>
      <c r="D263" t="s" s="92">
        <v>23</v>
      </c>
      <c r="E263" s="36">
        <v>1.2</v>
      </c>
      <c r="F263" s="62">
        <v>9854</v>
      </c>
      <c r="G263" s="62">
        <v>2854</v>
      </c>
      <c r="H263" s="93">
        <v>0.0120622469421739</v>
      </c>
      <c r="I263" s="36">
        <v>41.0349693</v>
      </c>
      <c r="J263" s="36">
        <v>28.9593139</v>
      </c>
      <c r="K263" s="62">
        <f>VLOOKUP($D263,'Districts_EV'!$A$2:$H$41,3,0)*$H263</f>
        <v>4.11591005986503</v>
      </c>
      <c r="L263" s="62">
        <f>VLOOKUP($D263,'Districts_EV'!$A$2:$H$41,4,0)*$H263</f>
        <v>55.9239407386577</v>
      </c>
      <c r="M263" s="62">
        <f>VLOOKUP($D263,'Districts_EV'!$A$2:$H$41,5,0)*$H263</f>
        <v>324.045115090297</v>
      </c>
      <c r="N263" s="62">
        <f>VLOOKUP($D263,'Districts_EV'!$A$2:$H$41,6,0)*$H263</f>
        <v>901.1211802307409</v>
      </c>
      <c r="O263" s="62">
        <f>VLOOKUP($D263,'Districts_EV'!$A$2:$H$41,7,0)*$H263</f>
        <v>1482.703727391820</v>
      </c>
      <c r="P263" s="63">
        <f>VLOOKUP($D263,'Districts_EV'!$A$2:$H$41,8,0)*$H263</f>
        <v>1892.274050450540</v>
      </c>
    </row>
    <row r="264" ht="19.95" customHeight="1">
      <c r="A264" s="89"/>
      <c r="B264" s="38">
        <v>589</v>
      </c>
      <c r="C264" t="s" s="90">
        <v>228</v>
      </c>
      <c r="D264" t="s" s="90">
        <v>23</v>
      </c>
      <c r="E264" s="39">
        <v>0.45</v>
      </c>
      <c r="F264" s="59">
        <v>8756</v>
      </c>
      <c r="G264" s="59">
        <v>2109</v>
      </c>
      <c r="H264" s="91">
        <v>0.008913552488102581</v>
      </c>
      <c r="I264" s="39">
        <v>41.037184</v>
      </c>
      <c r="J264" s="39">
        <v>28.9885081</v>
      </c>
      <c r="K264" s="59">
        <f>VLOOKUP($D264,'Districts_EV'!$A$2:$H$41,3,0)*$H264</f>
        <v>3.04150466582178</v>
      </c>
      <c r="L264" s="59">
        <f>VLOOKUP($D264,'Districts_EV'!$A$2:$H$41,4,0)*$H264</f>
        <v>41.3257151428974</v>
      </c>
      <c r="M264" s="59">
        <f>VLOOKUP($D264,'Districts_EV'!$A$2:$H$41,5,0)*$H264</f>
        <v>239.457304739116</v>
      </c>
      <c r="N264" s="59">
        <f>VLOOKUP($D264,'Districts_EV'!$A$2:$H$41,6,0)*$H264</f>
        <v>665.895083779479</v>
      </c>
      <c r="O264" s="59">
        <f>VLOOKUP($D264,'Districts_EV'!$A$2:$H$41,7,0)*$H264</f>
        <v>1095.6629856585</v>
      </c>
      <c r="P264" s="60">
        <f>VLOOKUP($D264,'Districts_EV'!$A$2:$H$41,8,0)*$H264</f>
        <v>1398.320242606940</v>
      </c>
    </row>
    <row r="265" ht="19.95" customHeight="1">
      <c r="A265" s="89"/>
      <c r="B265" s="35">
        <v>601</v>
      </c>
      <c r="C265" t="s" s="92">
        <v>302</v>
      </c>
      <c r="D265" t="s" s="92">
        <v>23</v>
      </c>
      <c r="E265" s="36">
        <v>0.76</v>
      </c>
      <c r="F265" s="62">
        <v>8119</v>
      </c>
      <c r="G265" s="62">
        <v>368</v>
      </c>
      <c r="H265" s="93">
        <v>0.00155532826724597</v>
      </c>
      <c r="I265" s="36">
        <v>41.0349849</v>
      </c>
      <c r="J265" s="36">
        <v>28.9784671</v>
      </c>
      <c r="K265" s="62">
        <f>VLOOKUP($D265,'Districts_EV'!$A$2:$H$41,3,0)*$H265</f>
        <v>0.530713000010628</v>
      </c>
      <c r="L265" s="62">
        <f>VLOOKUP($D265,'Districts_EV'!$A$2:$H$41,4,0)*$H265</f>
        <v>7.21093559629504</v>
      </c>
      <c r="M265" s="62">
        <f>VLOOKUP($D265,'Districts_EV'!$A$2:$H$41,5,0)*$H265</f>
        <v>41.7829720929326</v>
      </c>
      <c r="N265" s="62">
        <f>VLOOKUP($D265,'Districts_EV'!$A$2:$H$41,6,0)*$H265</f>
        <v>116.192219455120</v>
      </c>
      <c r="O265" s="62">
        <f>VLOOKUP($D265,'Districts_EV'!$A$2:$H$41,7,0)*$H265</f>
        <v>191.182540883038</v>
      </c>
      <c r="P265" s="63">
        <f>VLOOKUP($D265,'Districts_EV'!$A$2:$H$41,8,0)*$H265</f>
        <v>243.993290317379</v>
      </c>
    </row>
    <row r="266" ht="19.95" customHeight="1">
      <c r="A266" s="89"/>
      <c r="B266" s="38">
        <v>606</v>
      </c>
      <c r="C266" t="s" s="90">
        <v>303</v>
      </c>
      <c r="D266" t="s" s="90">
        <v>23</v>
      </c>
      <c r="E266" s="39">
        <v>0.72</v>
      </c>
      <c r="F266" s="59">
        <v>6826</v>
      </c>
      <c r="G266" s="59">
        <v>405</v>
      </c>
      <c r="H266" s="91">
        <v>0.00171170638107233</v>
      </c>
      <c r="I266" s="39">
        <v>41.0253357</v>
      </c>
      <c r="J266" s="39">
        <v>28.9733181</v>
      </c>
      <c r="K266" s="59">
        <f>VLOOKUP($D266,'Districts_EV'!$A$2:$H$41,3,0)*$H266</f>
        <v>0.584072730989957</v>
      </c>
      <c r="L266" s="59">
        <f>VLOOKUP($D266,'Districts_EV'!$A$2:$H$41,4,0)*$H266</f>
        <v>7.93594814266165</v>
      </c>
      <c r="M266" s="59">
        <f>VLOOKUP($D266,'Districts_EV'!$A$2:$H$41,5,0)*$H266</f>
        <v>45.9839774392328</v>
      </c>
      <c r="N266" s="59">
        <f>VLOOKUP($D266,'Districts_EV'!$A$2:$H$41,6,0)*$H266</f>
        <v>127.874589345988</v>
      </c>
      <c r="O266" s="59">
        <f>VLOOKUP($D266,'Districts_EV'!$A$2:$H$41,7,0)*$H266</f>
        <v>210.404698526169</v>
      </c>
      <c r="P266" s="60">
        <f>VLOOKUP($D266,'Districts_EV'!$A$2:$H$41,8,0)*$H266</f>
        <v>268.525224398202</v>
      </c>
    </row>
    <row r="267" ht="19.95" customHeight="1">
      <c r="A267" s="89"/>
      <c r="B267" s="35">
        <v>610</v>
      </c>
      <c r="C267" t="s" s="92">
        <v>304</v>
      </c>
      <c r="D267" t="s" s="92">
        <v>23</v>
      </c>
      <c r="E267" s="36">
        <v>0.65</v>
      </c>
      <c r="F267" s="62">
        <v>5988</v>
      </c>
      <c r="G267" s="62">
        <v>463</v>
      </c>
      <c r="H267" s="93">
        <v>0.00195683964058392</v>
      </c>
      <c r="I267" s="36">
        <v>41.0284233</v>
      </c>
      <c r="J267" s="36">
        <v>28.9736808</v>
      </c>
      <c r="K267" s="62">
        <f>VLOOKUP($D267,'Districts_EV'!$A$2:$H$41,3,0)*$H267</f>
        <v>0.667717714687284</v>
      </c>
      <c r="L267" s="62">
        <f>VLOOKUP($D267,'Districts_EV'!$A$2:$H$41,4,0)*$H267</f>
        <v>9.07245429642553</v>
      </c>
      <c r="M267" s="62">
        <f>VLOOKUP($D267,'Districts_EV'!$A$2:$H$41,5,0)*$H267</f>
        <v>52.569337171271</v>
      </c>
      <c r="N267" s="62">
        <f>VLOOKUP($D267,'Districts_EV'!$A$2:$H$41,6,0)*$H267</f>
        <v>146.187493499240</v>
      </c>
      <c r="O267" s="62">
        <f>VLOOKUP($D267,'Districts_EV'!$A$2:$H$41,7,0)*$H267</f>
        <v>240.536729426213</v>
      </c>
      <c r="P267" s="63">
        <f>VLOOKUP($D267,'Districts_EV'!$A$2:$H$41,8,0)*$H267</f>
        <v>306.980688633006</v>
      </c>
    </row>
    <row r="268" ht="19.95" customHeight="1">
      <c r="A268" s="89"/>
      <c r="B268" s="38">
        <v>629</v>
      </c>
      <c r="C268" t="s" s="90">
        <v>305</v>
      </c>
      <c r="D268" t="s" s="90">
        <v>23</v>
      </c>
      <c r="E268" s="39">
        <v>2.6</v>
      </c>
      <c r="F268" s="59">
        <v>5864</v>
      </c>
      <c r="G268" s="59">
        <v>283</v>
      </c>
      <c r="H268" s="91">
        <v>0.00119608124899622</v>
      </c>
      <c r="I268" s="39">
        <v>41.0303999</v>
      </c>
      <c r="J268" s="39">
        <v>28.9731508</v>
      </c>
      <c r="K268" s="59">
        <f>VLOOKUP($D268,'Districts_EV'!$A$2:$H$41,3,0)*$H268</f>
        <v>0.408129834247303</v>
      </c>
      <c r="L268" s="59">
        <f>VLOOKUP($D268,'Districts_EV'!$A$2:$H$41,4,0)*$H268</f>
        <v>5.54536623302036</v>
      </c>
      <c r="M268" s="59">
        <f>VLOOKUP($D268,'Districts_EV'!$A$2:$H$41,5,0)*$H268</f>
        <v>32.1320138649454</v>
      </c>
      <c r="N268" s="59">
        <f>VLOOKUP($D268,'Districts_EV'!$A$2:$H$41,6,0)*$H268</f>
        <v>89.3543426788015</v>
      </c>
      <c r="O268" s="59">
        <f>VLOOKUP($D268,'Districts_EV'!$A$2:$H$41,7,0)*$H268</f>
        <v>147.023530081249</v>
      </c>
      <c r="P268" s="60">
        <f>VLOOKUP($D268,'Districts_EV'!$A$2:$H$41,8,0)*$H268</f>
        <v>187.636144456028</v>
      </c>
    </row>
    <row r="269" ht="19.95" customHeight="1">
      <c r="A269" s="89"/>
      <c r="B269" s="35">
        <v>661</v>
      </c>
      <c r="C269" t="s" s="92">
        <v>306</v>
      </c>
      <c r="D269" t="s" s="92">
        <v>23</v>
      </c>
      <c r="E269" s="36">
        <v>1.1</v>
      </c>
      <c r="F269" s="62">
        <v>5581</v>
      </c>
      <c r="G269" s="62">
        <v>752</v>
      </c>
      <c r="H269" s="93">
        <v>0.00317827950263307</v>
      </c>
      <c r="I269" s="36">
        <v>41.0289452</v>
      </c>
      <c r="J269" s="36">
        <v>28.9688617</v>
      </c>
      <c r="K269" s="62">
        <f>VLOOKUP($D269,'Districts_EV'!$A$2:$H$41,3,0)*$H269</f>
        <v>1.08450047828259</v>
      </c>
      <c r="L269" s="62">
        <f>VLOOKUP($D269,'Districts_EV'!$A$2:$H$41,4,0)*$H269</f>
        <v>14.7353901315594</v>
      </c>
      <c r="M269" s="62">
        <f>VLOOKUP($D269,'Districts_EV'!$A$2:$H$41,5,0)*$H269</f>
        <v>85.38259514642741</v>
      </c>
      <c r="N269" s="62">
        <f>VLOOKUP($D269,'Districts_EV'!$A$2:$H$41,6,0)*$H269</f>
        <v>237.436274538724</v>
      </c>
      <c r="O269" s="62">
        <f>VLOOKUP($D269,'Districts_EV'!$A$2:$H$41,7,0)*$H269</f>
        <v>390.677366152295</v>
      </c>
      <c r="P269" s="63">
        <f>VLOOKUP($D269,'Districts_EV'!$A$2:$H$41,8,0)*$H269</f>
        <v>498.594984561601</v>
      </c>
    </row>
    <row r="270" ht="19.95" customHeight="1">
      <c r="A270" s="89"/>
      <c r="B270" s="38">
        <v>693</v>
      </c>
      <c r="C270" t="s" s="90">
        <v>307</v>
      </c>
      <c r="D270" t="s" s="90">
        <v>23</v>
      </c>
      <c r="E270" s="39">
        <v>1.2</v>
      </c>
      <c r="F270" s="59">
        <v>4880</v>
      </c>
      <c r="G270" s="59">
        <v>121</v>
      </c>
      <c r="H270" s="91">
        <v>0.000511398696567289</v>
      </c>
      <c r="I270" s="39">
        <v>41.0260034</v>
      </c>
      <c r="J270" s="39">
        <v>28.9703855</v>
      </c>
      <c r="K270" s="59">
        <f>VLOOKUP($D270,'Districts_EV'!$A$2:$H$41,3,0)*$H270</f>
        <v>0.174500741851321</v>
      </c>
      <c r="L270" s="59">
        <f>VLOOKUP($D270,'Districts_EV'!$A$2:$H$41,4,0)*$H270</f>
        <v>2.37098697595571</v>
      </c>
      <c r="M270" s="59">
        <f>VLOOKUP($D270,'Districts_EV'!$A$2:$H$41,5,0)*$H270</f>
        <v>13.7384228892523</v>
      </c>
      <c r="N270" s="59">
        <f>VLOOKUP($D270,'Districts_EV'!$A$2:$H$41,6,0)*$H270</f>
        <v>38.2045069404063</v>
      </c>
      <c r="O270" s="59">
        <f>VLOOKUP($D270,'Districts_EV'!$A$2:$H$41,7,0)*$H270</f>
        <v>62.8616506707815</v>
      </c>
      <c r="P270" s="60">
        <f>VLOOKUP($D270,'Districts_EV'!$A$2:$H$41,8,0)*$H270</f>
        <v>80.2260546967469</v>
      </c>
    </row>
    <row r="271" ht="31.95" customHeight="1">
      <c r="A271" s="89"/>
      <c r="B271" s="35">
        <v>739</v>
      </c>
      <c r="C271" t="s" s="92">
        <v>308</v>
      </c>
      <c r="D271" t="s" s="92">
        <v>23</v>
      </c>
      <c r="E271" s="36">
        <v>0.9</v>
      </c>
      <c r="F271" s="62">
        <v>3412</v>
      </c>
      <c r="G271" s="62">
        <v>128</v>
      </c>
      <c r="H271" s="93">
        <v>0.000540983745129033</v>
      </c>
      <c r="I271" s="36">
        <v>41.0284233</v>
      </c>
      <c r="J271" s="36">
        <v>28.9736808</v>
      </c>
      <c r="K271" s="62">
        <f>VLOOKUP($D271,'Districts_EV'!$A$2:$H$41,3,0)*$H271</f>
        <v>0.184595826090653</v>
      </c>
      <c r="L271" s="62">
        <f>VLOOKUP($D271,'Districts_EV'!$A$2:$H$41,4,0)*$H271</f>
        <v>2.5081515117548</v>
      </c>
      <c r="M271" s="62">
        <f>VLOOKUP($D271,'Districts_EV'!$A$2:$H$41,5,0)*$H271</f>
        <v>14.5332076844983</v>
      </c>
      <c r="N271" s="62">
        <f>VLOOKUP($D271,'Districts_EV'!$A$2:$H$41,6,0)*$H271</f>
        <v>40.4146850278679</v>
      </c>
      <c r="O271" s="62">
        <f>VLOOKUP($D271,'Districts_EV'!$A$2:$H$41,7,0)*$H271</f>
        <v>66.4982750897524</v>
      </c>
      <c r="P271" s="63">
        <f>VLOOKUP($D271,'Districts_EV'!$A$2:$H$41,8,0)*$H271</f>
        <v>84.8672314147405</v>
      </c>
    </row>
    <row r="272" ht="20.8" customHeight="1">
      <c r="A272" s="96"/>
      <c r="B272" s="97">
        <v>752</v>
      </c>
      <c r="C272" t="s" s="98">
        <v>309</v>
      </c>
      <c r="D272" t="s" s="98">
        <v>23</v>
      </c>
      <c r="E272" s="99">
        <v>1.1</v>
      </c>
      <c r="F272" s="101">
        <v>2956</v>
      </c>
      <c r="G272" s="100">
        <v>91</v>
      </c>
      <c r="H272" s="102">
        <v>0.000384605631302672</v>
      </c>
      <c r="I272" s="99">
        <v>41.0284233</v>
      </c>
      <c r="J272" s="99">
        <v>28.9736808</v>
      </c>
      <c r="K272" s="101">
        <f>VLOOKUP($D272,'Districts_EV'!$A$2:$H$41,3,0)*$H272</f>
        <v>0.131236095111324</v>
      </c>
      <c r="L272" s="101">
        <f>VLOOKUP($D272,'Districts_EV'!$A$2:$H$41,4,0)*$H272</f>
        <v>1.78313896538818</v>
      </c>
      <c r="M272" s="101">
        <f>VLOOKUP($D272,'Districts_EV'!$A$2:$H$41,5,0)*$H272</f>
        <v>10.332202338198</v>
      </c>
      <c r="N272" s="101">
        <f>VLOOKUP($D272,'Districts_EV'!$A$2:$H$41,6,0)*$H272</f>
        <v>28.7323151369998</v>
      </c>
      <c r="O272" s="101">
        <f>VLOOKUP($D272,'Districts_EV'!$A$2:$H$41,7,0)*$H272</f>
        <v>47.2761174466208</v>
      </c>
      <c r="P272" s="103">
        <f>VLOOKUP($D272,'Districts_EV'!$A$2:$H$41,8,0)*$H272</f>
        <v>60.3352973339171</v>
      </c>
    </row>
    <row r="273" ht="21.05" customHeight="1">
      <c r="A273" t="s" s="104">
        <v>24</v>
      </c>
      <c r="B273" s="105"/>
      <c r="C273" s="105"/>
      <c r="D273" s="105"/>
      <c r="E273" s="106"/>
      <c r="F273" s="106"/>
      <c r="G273" s="107">
        <f>SUM(G274:G297)</f>
        <v>243474</v>
      </c>
      <c r="H273" s="105"/>
      <c r="I273" s="105"/>
      <c r="J273" s="105"/>
      <c r="K273" s="108">
        <f>SUM(K274:K297)</f>
        <v>156.104719492512</v>
      </c>
      <c r="L273" s="108">
        <f>SUM(L274:L297)</f>
        <v>2629.262668537350</v>
      </c>
      <c r="M273" s="108">
        <f>SUM(M274:M297)</f>
        <v>18543.4064891706</v>
      </c>
      <c r="N273" s="108">
        <f>SUM(N274:N297)</f>
        <v>60571.0255947453</v>
      </c>
      <c r="O273" s="108">
        <f>SUM(O274:O297)</f>
        <v>110339.158329268</v>
      </c>
      <c r="P273" s="109">
        <f>SUM(P274:P297)</f>
        <v>146292.756659806</v>
      </c>
    </row>
    <row r="274" ht="20.2" customHeight="1">
      <c r="A274" s="82"/>
      <c r="B274" s="110">
        <v>418</v>
      </c>
      <c r="C274" t="s" s="111">
        <v>128</v>
      </c>
      <c r="D274" t="s" s="111">
        <v>24</v>
      </c>
      <c r="E274" s="112">
        <v>1.2</v>
      </c>
      <c r="F274" s="113">
        <v>15106</v>
      </c>
      <c r="G274" s="113">
        <v>18711</v>
      </c>
      <c r="H274" s="114">
        <v>0.07685009487666029</v>
      </c>
      <c r="I274" s="112">
        <v>41.0122636</v>
      </c>
      <c r="J274" s="112">
        <v>28.6004016</v>
      </c>
      <c r="K274" s="113">
        <f>VLOOKUP($D274,'Districts_EV'!$A$2:$H$41,3,0)*$H274</f>
        <v>11.996662503694</v>
      </c>
      <c r="L274" s="113">
        <f>VLOOKUP($D274,'Districts_EV'!$A$2:$H$41,4,0)*$H274</f>
        <v>202.059085532756</v>
      </c>
      <c r="M274" s="113">
        <f>VLOOKUP($D274,'Districts_EV'!$A$2:$H$41,5,0)*$H274</f>
        <v>1425.062548029240</v>
      </c>
      <c r="N274" s="113">
        <f>VLOOKUP($D274,'Districts_EV'!$A$2:$H$41,6,0)*$H274</f>
        <v>4654.8890637328</v>
      </c>
      <c r="O274" s="113">
        <f>VLOOKUP($D274,'Districts_EV'!$A$2:$H$41,7,0)*$H274</f>
        <v>8479.574786215089</v>
      </c>
      <c r="P274" s="115">
        <f>VLOOKUP($D274,'Districts_EV'!$A$2:$H$41,8,0)*$H274</f>
        <v>11242.6122290743</v>
      </c>
    </row>
    <row r="275" ht="19.95" customHeight="1">
      <c r="A275" s="89"/>
      <c r="B275" s="35">
        <v>446</v>
      </c>
      <c r="C275" t="s" s="92">
        <v>310</v>
      </c>
      <c r="D275" t="s" s="92">
        <v>24</v>
      </c>
      <c r="E275" s="36">
        <v>1.4</v>
      </c>
      <c r="F275" s="62">
        <v>13530</v>
      </c>
      <c r="G275" s="62">
        <v>18376</v>
      </c>
      <c r="H275" s="93">
        <v>0.0754741779409711</v>
      </c>
      <c r="I275" s="36">
        <v>41.0045868</v>
      </c>
      <c r="J275" s="36">
        <v>28.5372886</v>
      </c>
      <c r="K275" s="62">
        <f>VLOOKUP($D275,'Districts_EV'!$A$2:$H$41,3,0)*$H275</f>
        <v>11.7818753764032</v>
      </c>
      <c r="L275" s="62">
        <f>VLOOKUP($D275,'Districts_EV'!$A$2:$H$41,4,0)*$H275</f>
        <v>198.441438498740</v>
      </c>
      <c r="M275" s="62">
        <f>VLOOKUP($D275,'Districts_EV'!$A$2:$H$41,5,0)*$H275</f>
        <v>1399.548360995420</v>
      </c>
      <c r="N275" s="62">
        <f>VLOOKUP($D275,'Districts_EV'!$A$2:$H$41,6,0)*$H275</f>
        <v>4571.548363804920</v>
      </c>
      <c r="O275" s="62">
        <f>VLOOKUP($D275,'Districts_EV'!$A$2:$H$41,7,0)*$H275</f>
        <v>8327.757269600161</v>
      </c>
      <c r="P275" s="63">
        <f>VLOOKUP($D275,'Districts_EV'!$A$2:$H$41,8,0)*$H275</f>
        <v>11041.3255476174</v>
      </c>
    </row>
    <row r="276" ht="19.95" customHeight="1">
      <c r="A276" s="89"/>
      <c r="B276" s="38">
        <v>480</v>
      </c>
      <c r="C276" t="s" s="90">
        <v>311</v>
      </c>
      <c r="D276" t="s" s="90">
        <v>24</v>
      </c>
      <c r="E276" s="39">
        <v>0.58</v>
      </c>
      <c r="F276" s="59">
        <v>11959</v>
      </c>
      <c r="G276" s="59">
        <v>6987</v>
      </c>
      <c r="H276" s="91">
        <v>0.0286971093422706</v>
      </c>
      <c r="I276" s="39">
        <v>41.0206023</v>
      </c>
      <c r="J276" s="39">
        <v>28.5784482</v>
      </c>
      <c r="K276" s="59">
        <f>VLOOKUP($D276,'Districts_EV'!$A$2:$H$41,3,0)*$H276</f>
        <v>4.4797542041211</v>
      </c>
      <c r="L276" s="59">
        <f>VLOOKUP($D276,'Districts_EV'!$A$2:$H$41,4,0)*$H276</f>
        <v>75.45223828856651</v>
      </c>
      <c r="M276" s="59">
        <f>VLOOKUP($D276,'Districts_EV'!$A$2:$H$41,5,0)*$H276</f>
        <v>532.142163597899</v>
      </c>
      <c r="N276" s="59">
        <f>VLOOKUP($D276,'Districts_EV'!$A$2:$H$41,6,0)*$H276</f>
        <v>1738.213344465880</v>
      </c>
      <c r="O276" s="59">
        <f>VLOOKUP($D276,'Districts_EV'!$A$2:$H$41,7,0)*$H276</f>
        <v>3166.414891309110</v>
      </c>
      <c r="P276" s="60">
        <f>VLOOKUP($D276,'Districts_EV'!$A$2:$H$41,8,0)*$H276</f>
        <v>4198.179233848640</v>
      </c>
    </row>
    <row r="277" ht="19.95" customHeight="1">
      <c r="A277" s="89"/>
      <c r="B277" s="35">
        <v>534</v>
      </c>
      <c r="C277" t="s" s="92">
        <v>30</v>
      </c>
      <c r="D277" t="s" s="92">
        <v>24</v>
      </c>
      <c r="E277" s="36">
        <v>2</v>
      </c>
      <c r="F277" s="62">
        <v>9822</v>
      </c>
      <c r="G277" s="62">
        <v>19379</v>
      </c>
      <c r="H277" s="93">
        <v>0.079593714318572</v>
      </c>
      <c r="I277" s="36">
        <v>41.0208293</v>
      </c>
      <c r="J277" s="36">
        <v>28.586099</v>
      </c>
      <c r="K277" s="62">
        <f>VLOOKUP($D277,'Districts_EV'!$A$2:$H$41,3,0)*$H277</f>
        <v>12.4249544470678</v>
      </c>
      <c r="L277" s="62">
        <f>VLOOKUP($D277,'Districts_EV'!$A$2:$H$41,4,0)*$H277</f>
        <v>209.272781708048</v>
      </c>
      <c r="M277" s="62">
        <f>VLOOKUP($D277,'Districts_EV'!$A$2:$H$41,5,0)*$H277</f>
        <v>1475.9385985922</v>
      </c>
      <c r="N277" s="62">
        <f>VLOOKUP($D277,'Districts_EV'!$A$2:$H$41,6,0)*$H277</f>
        <v>4821.072907171070</v>
      </c>
      <c r="O277" s="62">
        <f>VLOOKUP($D277,'Districts_EV'!$A$2:$H$41,7,0)*$H277</f>
        <v>8782.303446211439</v>
      </c>
      <c r="P277" s="63">
        <f>VLOOKUP($D277,'Districts_EV'!$A$2:$H$41,8,0)*$H277</f>
        <v>11643.983880457</v>
      </c>
    </row>
    <row r="278" ht="19.95" customHeight="1">
      <c r="A278" s="89"/>
      <c r="B278" s="38">
        <v>537</v>
      </c>
      <c r="C278" t="s" s="90">
        <v>312</v>
      </c>
      <c r="D278" t="s" s="90">
        <v>24</v>
      </c>
      <c r="E278" s="39">
        <v>1.2</v>
      </c>
      <c r="F278" s="59">
        <v>9675</v>
      </c>
      <c r="G278" s="59">
        <v>12040</v>
      </c>
      <c r="H278" s="91">
        <v>0.0494508653901443</v>
      </c>
      <c r="I278" s="39">
        <v>41.0101834</v>
      </c>
      <c r="J278" s="39">
        <v>28.542241</v>
      </c>
      <c r="K278" s="59">
        <f>VLOOKUP($D278,'Districts_EV'!$A$2:$H$41,3,0)*$H278</f>
        <v>7.71951347039045</v>
      </c>
      <c r="L278" s="59">
        <f>VLOOKUP($D278,'Districts_EV'!$A$2:$H$41,4,0)*$H278</f>
        <v>130.019314297172</v>
      </c>
      <c r="M278" s="59">
        <f>VLOOKUP($D278,'Districts_EV'!$A$2:$H$41,5,0)*$H278</f>
        <v>916.987498170704</v>
      </c>
      <c r="N278" s="59">
        <f>VLOOKUP($D278,'Districts_EV'!$A$2:$H$41,6,0)*$H278</f>
        <v>2995.289633228730</v>
      </c>
      <c r="O278" s="59">
        <f>VLOOKUP($D278,'Districts_EV'!$A$2:$H$41,7,0)*$H278</f>
        <v>5456.366865802450</v>
      </c>
      <c r="P278" s="60">
        <f>VLOOKUP($D278,'Districts_EV'!$A$2:$H$41,8,0)*$H278</f>
        <v>7234.3034171372</v>
      </c>
    </row>
    <row r="279" ht="19.95" customHeight="1">
      <c r="A279" s="89"/>
      <c r="B279" s="35">
        <v>543</v>
      </c>
      <c r="C279" t="s" s="92">
        <v>313</v>
      </c>
      <c r="D279" t="s" s="92">
        <v>24</v>
      </c>
      <c r="E279" s="36">
        <v>1.6</v>
      </c>
      <c r="F279" s="62">
        <v>9356</v>
      </c>
      <c r="G279" s="62">
        <v>14778</v>
      </c>
      <c r="H279" s="93">
        <v>0.0606964193301954</v>
      </c>
      <c r="I279" s="36">
        <v>40.9970063</v>
      </c>
      <c r="J279" s="36">
        <v>28.5365245</v>
      </c>
      <c r="K279" s="62">
        <f>VLOOKUP($D279,'Districts_EV'!$A$2:$H$41,3,0)*$H279</f>
        <v>9.474997513740041</v>
      </c>
      <c r="L279" s="62">
        <f>VLOOKUP($D279,'Districts_EV'!$A$2:$H$41,4,0)*$H279</f>
        <v>159.586829458772</v>
      </c>
      <c r="M279" s="62">
        <f>VLOOKUP($D279,'Districts_EV'!$A$2:$H$41,5,0)*$H279</f>
        <v>1125.518376076970</v>
      </c>
      <c r="N279" s="62">
        <f>VLOOKUP($D279,'Districts_EV'!$A$2:$H$41,6,0)*$H279</f>
        <v>3676.444368758660</v>
      </c>
      <c r="O279" s="62">
        <f>VLOOKUP($D279,'Districts_EV'!$A$2:$H$41,7,0)*$H279</f>
        <v>6697.191822494070</v>
      </c>
      <c r="P279" s="63">
        <f>VLOOKUP($D279,'Districts_EV'!$A$2:$H$41,8,0)*$H279</f>
        <v>8879.446503193820</v>
      </c>
    </row>
    <row r="280" ht="19.95" customHeight="1">
      <c r="A280" s="89"/>
      <c r="B280" s="38">
        <v>586</v>
      </c>
      <c r="C280" t="s" s="90">
        <v>314</v>
      </c>
      <c r="D280" t="s" s="90">
        <v>24</v>
      </c>
      <c r="E280" s="39">
        <v>2.4</v>
      </c>
      <c r="F280" s="59">
        <v>6430</v>
      </c>
      <c r="G280" s="59">
        <v>15632</v>
      </c>
      <c r="H280" s="91">
        <v>0.06420398071251961</v>
      </c>
      <c r="I280" s="39">
        <v>41.021654</v>
      </c>
      <c r="J280" s="39">
        <v>28.579757</v>
      </c>
      <c r="K280" s="59">
        <f>VLOOKUP($D280,'Districts_EV'!$A$2:$H$41,3,0)*$H280</f>
        <v>10.0225443994305</v>
      </c>
      <c r="L280" s="59">
        <f>VLOOKUP($D280,'Districts_EV'!$A$2:$H$41,4,0)*$H280</f>
        <v>168.809129658920</v>
      </c>
      <c r="M280" s="59">
        <f>VLOOKUP($D280,'Districts_EV'!$A$2:$H$41,5,0)*$H280</f>
        <v>1190.560512575120</v>
      </c>
      <c r="N280" s="59">
        <f>VLOOKUP($D280,'Districts_EV'!$A$2:$H$41,6,0)*$H280</f>
        <v>3888.900959022560</v>
      </c>
      <c r="O280" s="59">
        <f>VLOOKUP($D280,'Districts_EV'!$A$2:$H$41,7,0)*$H280</f>
        <v>7084.213193207970</v>
      </c>
      <c r="P280" s="60">
        <f>VLOOKUP($D280,'Districts_EV'!$A$2:$H$41,8,0)*$H280</f>
        <v>9392.577326967510</v>
      </c>
    </row>
    <row r="281" ht="19.95" customHeight="1">
      <c r="A281" s="89"/>
      <c r="B281" s="35">
        <v>619</v>
      </c>
      <c r="C281" t="s" s="92">
        <v>315</v>
      </c>
      <c r="D281" t="s" s="92">
        <v>24</v>
      </c>
      <c r="E281" s="36">
        <v>3.7</v>
      </c>
      <c r="F281" s="62">
        <v>4962</v>
      </c>
      <c r="G281" s="62">
        <v>18425</v>
      </c>
      <c r="H281" s="93">
        <v>0.0756754314629077</v>
      </c>
      <c r="I281" s="36">
        <v>41.003226</v>
      </c>
      <c r="J281" s="36">
        <v>28.6018529</v>
      </c>
      <c r="K281" s="62">
        <f>VLOOKUP($D281,'Districts_EV'!$A$2:$H$41,3,0)*$H281</f>
        <v>11.813292000992</v>
      </c>
      <c r="L281" s="62">
        <f>VLOOKUP($D281,'Districts_EV'!$A$2:$H$41,4,0)*$H281</f>
        <v>198.970586870880</v>
      </c>
      <c r="M281" s="62">
        <f>VLOOKUP($D281,'Districts_EV'!$A$2:$H$41,5,0)*$H281</f>
        <v>1403.280286860070</v>
      </c>
      <c r="N281" s="62">
        <f>VLOOKUP($D281,'Districts_EV'!$A$2:$H$41,6,0)*$H281</f>
        <v>4583.738496033180</v>
      </c>
      <c r="O281" s="62">
        <f>VLOOKUP($D281,'Districts_EV'!$A$2:$H$41,7,0)*$H281</f>
        <v>8349.963413821441</v>
      </c>
      <c r="P281" s="63">
        <f>VLOOKUP($D281,'Districts_EV'!$A$2:$H$41,8,0)*$H281</f>
        <v>11070.767480129</v>
      </c>
    </row>
    <row r="282" ht="19.95" customHeight="1">
      <c r="A282" s="89"/>
      <c r="B282" s="38">
        <v>647</v>
      </c>
      <c r="C282" t="s" s="90">
        <v>122</v>
      </c>
      <c r="D282" t="s" s="90">
        <v>24</v>
      </c>
      <c r="E282" s="39">
        <v>2.5</v>
      </c>
      <c r="F282" s="59">
        <v>3472</v>
      </c>
      <c r="G282" s="59">
        <v>8814</v>
      </c>
      <c r="H282" s="91">
        <v>0.0362009906601937</v>
      </c>
      <c r="I282" s="39">
        <v>41.0160925</v>
      </c>
      <c r="J282" s="39">
        <v>28.5604373</v>
      </c>
      <c r="K282" s="59">
        <f>VLOOKUP($D282,'Districts_EV'!$A$2:$H$41,3,0)*$H282</f>
        <v>5.65114549236058</v>
      </c>
      <c r="L282" s="59">
        <f>VLOOKUP($D282,'Districts_EV'!$A$2:$H$41,4,0)*$H282</f>
        <v>95.1819133069166</v>
      </c>
      <c r="M282" s="59">
        <f>VLOOKUP($D282,'Districts_EV'!$A$2:$H$41,5,0)*$H282</f>
        <v>671.289685122640</v>
      </c>
      <c r="N282" s="59">
        <f>VLOOKUP($D282,'Districts_EV'!$A$2:$H$41,6,0)*$H282</f>
        <v>2192.731131833730</v>
      </c>
      <c r="O282" s="59">
        <f>VLOOKUP($D282,'Districts_EV'!$A$2:$H$41,7,0)*$H282</f>
        <v>3994.386840131460</v>
      </c>
      <c r="P282" s="60">
        <f>VLOOKUP($D282,'Districts_EV'!$A$2:$H$41,8,0)*$H282</f>
        <v>5295.942717495630</v>
      </c>
    </row>
    <row r="283" ht="19.95" customHeight="1">
      <c r="A283" s="89"/>
      <c r="B283" s="35">
        <v>651</v>
      </c>
      <c r="C283" t="s" s="92">
        <v>205</v>
      </c>
      <c r="D283" t="s" s="92">
        <v>24</v>
      </c>
      <c r="E283" s="36">
        <v>4.7</v>
      </c>
      <c r="F283" s="62">
        <v>3375</v>
      </c>
      <c r="G283" s="62">
        <v>15732</v>
      </c>
      <c r="H283" s="93">
        <v>0.0646147021858597</v>
      </c>
      <c r="I283" s="36">
        <v>41.0305283</v>
      </c>
      <c r="J283" s="36">
        <v>28.5494574</v>
      </c>
      <c r="K283" s="62">
        <f>VLOOKUP($D283,'Districts_EV'!$A$2:$H$41,3,0)*$H283</f>
        <v>10.0866599598158</v>
      </c>
      <c r="L283" s="62">
        <f>VLOOKUP($D283,'Districts_EV'!$A$2:$H$41,4,0)*$H283</f>
        <v>169.889024295940</v>
      </c>
      <c r="M283" s="62">
        <f>VLOOKUP($D283,'Districts_EV'!$A$2:$H$41,5,0)*$H283</f>
        <v>1198.1766878091</v>
      </c>
      <c r="N283" s="62">
        <f>VLOOKUP($D283,'Districts_EV'!$A$2:$H$41,6,0)*$H283</f>
        <v>3913.778779896550</v>
      </c>
      <c r="O283" s="62">
        <f>VLOOKUP($D283,'Districts_EV'!$A$2:$H$41,7,0)*$H283</f>
        <v>7129.531854884070</v>
      </c>
      <c r="P283" s="63">
        <f>VLOOKUP($D283,'Districts_EV'!$A$2:$H$41,8,0)*$H283</f>
        <v>9452.662903521810</v>
      </c>
    </row>
    <row r="284" ht="19.95" customHeight="1">
      <c r="A284" s="89"/>
      <c r="B284" s="38">
        <v>656</v>
      </c>
      <c r="C284" t="s" s="90">
        <v>160</v>
      </c>
      <c r="D284" t="s" s="90">
        <v>24</v>
      </c>
      <c r="E284" s="39">
        <v>2.4</v>
      </c>
      <c r="F284" s="59">
        <v>3195</v>
      </c>
      <c r="G284" s="59">
        <v>7553</v>
      </c>
      <c r="H284" s="91">
        <v>0.0310217928813754</v>
      </c>
      <c r="I284" s="39">
        <v>41.0183305</v>
      </c>
      <c r="J284" s="39">
        <v>28.6201513</v>
      </c>
      <c r="K284" s="59">
        <f>VLOOKUP($D284,'Districts_EV'!$A$2:$H$41,3,0)*$H284</f>
        <v>4.84264827590191</v>
      </c>
      <c r="L284" s="59">
        <f>VLOOKUP($D284,'Districts_EV'!$A$2:$H$41,4,0)*$H284</f>
        <v>81.5644419340981</v>
      </c>
      <c r="M284" s="59">
        <f>VLOOKUP($D284,'Districts_EV'!$A$2:$H$41,5,0)*$H284</f>
        <v>575.2497154222031</v>
      </c>
      <c r="N284" s="59">
        <f>VLOOKUP($D284,'Districts_EV'!$A$2:$H$41,6,0)*$H284</f>
        <v>1879.021810612680</v>
      </c>
      <c r="O284" s="59">
        <f>VLOOKUP($D284,'Districts_EV'!$A$2:$H$41,7,0)*$H284</f>
        <v>3422.918516395840</v>
      </c>
      <c r="P284" s="60">
        <f>VLOOKUP($D284,'Districts_EV'!$A$2:$H$41,8,0)*$H284</f>
        <v>4538.263597145950</v>
      </c>
    </row>
    <row r="285" ht="19.95" customHeight="1">
      <c r="A285" s="89"/>
      <c r="B285" s="35">
        <v>664</v>
      </c>
      <c r="C285" t="s" s="92">
        <v>150</v>
      </c>
      <c r="D285" t="s" s="92">
        <v>24</v>
      </c>
      <c r="E285" s="36">
        <v>6.9</v>
      </c>
      <c r="F285" s="62">
        <v>3006</v>
      </c>
      <c r="G285" s="62">
        <v>20603</v>
      </c>
      <c r="H285" s="93">
        <v>0.0846209451522545</v>
      </c>
      <c r="I285" s="36">
        <v>41.0315845</v>
      </c>
      <c r="J285" s="36">
        <v>28.5474609</v>
      </c>
      <c r="K285" s="62">
        <f>VLOOKUP($D285,'Districts_EV'!$A$2:$H$41,3,0)*$H285</f>
        <v>13.2097289061839</v>
      </c>
      <c r="L285" s="62">
        <f>VLOOKUP($D285,'Districts_EV'!$A$2:$H$41,4,0)*$H285</f>
        <v>222.490692065169</v>
      </c>
      <c r="M285" s="62">
        <f>VLOOKUP($D285,'Districts_EV'!$A$2:$H$41,5,0)*$H285</f>
        <v>1569.160583456070</v>
      </c>
      <c r="N285" s="62">
        <f>VLOOKUP($D285,'Districts_EV'!$A$2:$H$41,6,0)*$H285</f>
        <v>5125.577434668750</v>
      </c>
      <c r="O285" s="62">
        <f>VLOOKUP($D285,'Districts_EV'!$A$2:$H$41,7,0)*$H285</f>
        <v>9337.003865126910</v>
      </c>
      <c r="P285" s="63">
        <f>VLOOKUP($D285,'Districts_EV'!$A$2:$H$41,8,0)*$H285</f>
        <v>12379.4313374816</v>
      </c>
    </row>
    <row r="286" ht="19.95" customHeight="1">
      <c r="A286" s="89"/>
      <c r="B286" s="38">
        <v>700</v>
      </c>
      <c r="C286" t="s" s="90">
        <v>316</v>
      </c>
      <c r="D286" t="s" s="90">
        <v>24</v>
      </c>
      <c r="E286" s="39">
        <v>4</v>
      </c>
      <c r="F286" s="59">
        <v>1711</v>
      </c>
      <c r="G286" s="59">
        <v>6850</v>
      </c>
      <c r="H286" s="91">
        <v>0.0281344209237947</v>
      </c>
      <c r="I286" s="39">
        <v>41.0585379</v>
      </c>
      <c r="J286" s="39">
        <v>28.4718935</v>
      </c>
      <c r="K286" s="59">
        <f>VLOOKUP($D286,'Districts_EV'!$A$2:$H$41,3,0)*$H286</f>
        <v>4.39191588639323</v>
      </c>
      <c r="L286" s="59">
        <f>VLOOKUP($D286,'Districts_EV'!$A$2:$H$41,4,0)*$H286</f>
        <v>73.9727826358495</v>
      </c>
      <c r="M286" s="59">
        <f>VLOOKUP($D286,'Districts_EV'!$A$2:$H$41,5,0)*$H286</f>
        <v>521.708003527352</v>
      </c>
      <c r="N286" s="59">
        <f>VLOOKUP($D286,'Districts_EV'!$A$2:$H$41,6,0)*$H286</f>
        <v>1704.130729868510</v>
      </c>
      <c r="O286" s="59">
        <f>VLOOKUP($D286,'Districts_EV'!$A$2:$H$41,7,0)*$H286</f>
        <v>3104.328324812850</v>
      </c>
      <c r="P286" s="60">
        <f>VLOOKUP($D286,'Districts_EV'!$A$2:$H$41,8,0)*$H286</f>
        <v>4115.861993969250</v>
      </c>
    </row>
    <row r="287" ht="19.95" customHeight="1">
      <c r="A287" s="89"/>
      <c r="B287" s="35">
        <v>717</v>
      </c>
      <c r="C287" t="s" s="92">
        <v>148</v>
      </c>
      <c r="D287" t="s" s="92">
        <v>24</v>
      </c>
      <c r="E287" s="36">
        <v>1.6</v>
      </c>
      <c r="F287" s="62">
        <v>1280</v>
      </c>
      <c r="G287" s="62">
        <v>1986</v>
      </c>
      <c r="H287" s="93">
        <v>0.00815692846053377</v>
      </c>
      <c r="I287" s="36">
        <v>41.0220765</v>
      </c>
      <c r="J287" s="36">
        <v>28.474104</v>
      </c>
      <c r="K287" s="62">
        <f>VLOOKUP($D287,'Districts_EV'!$A$2:$H$41,3,0)*$H287</f>
        <v>1.27333502925211</v>
      </c>
      <c r="L287" s="62">
        <f>VLOOKUP($D287,'Districts_EV'!$A$2:$H$41,4,0)*$H287</f>
        <v>21.4467074912113</v>
      </c>
      <c r="M287" s="62">
        <f>VLOOKUP($D287,'Districts_EV'!$A$2:$H$41,5,0)*$H287</f>
        <v>151.257240146762</v>
      </c>
      <c r="N287" s="62">
        <f>VLOOKUP($D287,'Districts_EV'!$A$2:$H$41,6,0)*$H287</f>
        <v>494.073522557497</v>
      </c>
      <c r="O287" s="62">
        <f>VLOOKUP($D287,'Districts_EV'!$A$2:$H$41,7,0)*$H287</f>
        <v>900.028620887348</v>
      </c>
      <c r="P287" s="63">
        <f>VLOOKUP($D287,'Districts_EV'!$A$2:$H$41,8,0)*$H287</f>
        <v>1193.299550368310</v>
      </c>
    </row>
    <row r="288" ht="19.95" customHeight="1">
      <c r="A288" s="89"/>
      <c r="B288" s="38">
        <v>723</v>
      </c>
      <c r="C288" t="s" s="90">
        <v>317</v>
      </c>
      <c r="D288" t="s" s="90">
        <v>24</v>
      </c>
      <c r="E288" s="39">
        <v>11.5</v>
      </c>
      <c r="F288" s="59">
        <v>1144</v>
      </c>
      <c r="G288" s="59">
        <v>13189</v>
      </c>
      <c r="H288" s="91">
        <v>0.0541700551188217</v>
      </c>
      <c r="I288" s="39">
        <v>41.0342715</v>
      </c>
      <c r="J288" s="39">
        <v>28.5232446</v>
      </c>
      <c r="K288" s="59">
        <f>VLOOKUP($D288,'Districts_EV'!$A$2:$H$41,3,0)*$H288</f>
        <v>8.456201259217581</v>
      </c>
      <c r="L288" s="59">
        <f>VLOOKUP($D288,'Districts_EV'!$A$2:$H$41,4,0)*$H288</f>
        <v>142.427303676528</v>
      </c>
      <c r="M288" s="59">
        <f>VLOOKUP($D288,'Districts_EV'!$A$2:$H$41,5,0)*$H288</f>
        <v>1004.497351609090</v>
      </c>
      <c r="N288" s="59">
        <f>VLOOKUP($D288,'Districts_EV'!$A$2:$H$41,6,0)*$H288</f>
        <v>3281.135795070910</v>
      </c>
      <c r="O288" s="59">
        <f>VLOOKUP($D288,'Districts_EV'!$A$2:$H$41,7,0)*$H288</f>
        <v>5977.078288460840</v>
      </c>
      <c r="P288" s="60">
        <f>VLOOKUP($D288,'Districts_EV'!$A$2:$H$41,8,0)*$H288</f>
        <v>7924.686691746060</v>
      </c>
    </row>
    <row r="289" ht="19.95" customHeight="1">
      <c r="A289" s="89"/>
      <c r="B289" s="35">
        <v>724</v>
      </c>
      <c r="C289" t="s" s="92">
        <v>318</v>
      </c>
      <c r="D289" t="s" s="92">
        <v>24</v>
      </c>
      <c r="E289" s="36">
        <v>6</v>
      </c>
      <c r="F289" s="62">
        <v>1141</v>
      </c>
      <c r="G289" s="62">
        <v>6836</v>
      </c>
      <c r="H289" s="93">
        <v>0.0280769199175271</v>
      </c>
      <c r="I289" s="36">
        <v>40.999476</v>
      </c>
      <c r="J289" s="36">
        <v>28.5120854</v>
      </c>
      <c r="K289" s="62">
        <f>VLOOKUP($D289,'Districts_EV'!$A$2:$H$41,3,0)*$H289</f>
        <v>4.38293970793929</v>
      </c>
      <c r="L289" s="62">
        <f>VLOOKUP($D289,'Districts_EV'!$A$2:$H$41,4,0)*$H289</f>
        <v>73.8215973866668</v>
      </c>
      <c r="M289" s="62">
        <f>VLOOKUP($D289,'Districts_EV'!$A$2:$H$41,5,0)*$H289</f>
        <v>520.641738994595</v>
      </c>
      <c r="N289" s="62">
        <f>VLOOKUP($D289,'Districts_EV'!$A$2:$H$41,6,0)*$H289</f>
        <v>1700.647834946150</v>
      </c>
      <c r="O289" s="62">
        <f>VLOOKUP($D289,'Districts_EV'!$A$2:$H$41,7,0)*$H289</f>
        <v>3097.9837121782</v>
      </c>
      <c r="P289" s="63">
        <f>VLOOKUP($D289,'Districts_EV'!$A$2:$H$41,8,0)*$H289</f>
        <v>4107.450013251650</v>
      </c>
    </row>
    <row r="290" ht="19.95" customHeight="1">
      <c r="A290" s="89"/>
      <c r="B290" s="38">
        <v>726</v>
      </c>
      <c r="C290" t="s" s="90">
        <v>319</v>
      </c>
      <c r="D290" t="s" s="90">
        <v>24</v>
      </c>
      <c r="E290" s="39">
        <v>7.5</v>
      </c>
      <c r="F290" s="59">
        <v>1106</v>
      </c>
      <c r="G290" s="59">
        <v>8337</v>
      </c>
      <c r="H290" s="91">
        <v>0.0342418492323616</v>
      </c>
      <c r="I290" s="39">
        <v>41.0224834</v>
      </c>
      <c r="J290" s="39">
        <v>28.5818267</v>
      </c>
      <c r="K290" s="59">
        <f>VLOOKUP($D290,'Districts_EV'!$A$2:$H$41,3,0)*$H290</f>
        <v>5.34531426932269</v>
      </c>
      <c r="L290" s="59">
        <f>VLOOKUP($D290,'Districts_EV'!$A$2:$H$41,4,0)*$H290</f>
        <v>90.0308158883327</v>
      </c>
      <c r="M290" s="59">
        <f>VLOOKUP($D290,'Districts_EV'!$A$2:$H$41,5,0)*$H290</f>
        <v>634.960529256575</v>
      </c>
      <c r="N290" s="59">
        <f>VLOOKUP($D290,'Districts_EV'!$A$2:$H$41,6,0)*$H290</f>
        <v>2074.063926264780</v>
      </c>
      <c r="O290" s="59">
        <f>VLOOKUP($D290,'Districts_EV'!$A$2:$H$41,7,0)*$H290</f>
        <v>3778.216823936470</v>
      </c>
      <c r="P290" s="60">
        <f>VLOOKUP($D290,'Districts_EV'!$A$2:$H$41,8,0)*$H290</f>
        <v>5009.334517331640</v>
      </c>
    </row>
    <row r="291" ht="19.95" customHeight="1">
      <c r="A291" s="89"/>
      <c r="B291" s="35">
        <v>738</v>
      </c>
      <c r="C291" t="s" s="92">
        <v>320</v>
      </c>
      <c r="D291" t="s" s="92">
        <v>24</v>
      </c>
      <c r="E291" s="36">
        <v>5.5</v>
      </c>
      <c r="F291" s="62">
        <v>942</v>
      </c>
      <c r="G291" s="62">
        <v>5137</v>
      </c>
      <c r="H291" s="93">
        <v>0.0210987620854794</v>
      </c>
      <c r="I291" s="36">
        <v>41.0540727</v>
      </c>
      <c r="J291" s="36">
        <v>28.6222488</v>
      </c>
      <c r="K291" s="62">
        <f>VLOOKUP($D291,'Districts_EV'!$A$2:$H$41,3,0)*$H291</f>
        <v>3.29361633699301</v>
      </c>
      <c r="L291" s="62">
        <f>VLOOKUP($D291,'Districts_EV'!$A$2:$H$41,4,0)*$H291</f>
        <v>55.4741875037022</v>
      </c>
      <c r="M291" s="62">
        <f>VLOOKUP($D291,'Districts_EV'!$A$2:$H$41,5,0)*$H291</f>
        <v>391.242921769345</v>
      </c>
      <c r="N291" s="62">
        <f>VLOOKUP($D291,'Districts_EV'!$A$2:$H$41,6,0)*$H291</f>
        <v>1277.973658297010</v>
      </c>
      <c r="O291" s="62">
        <f>VLOOKUP($D291,'Districts_EV'!$A$2:$H$41,7,0)*$H291</f>
        <v>2328.019650301270</v>
      </c>
      <c r="P291" s="63">
        <f>VLOOKUP($D291,'Districts_EV'!$A$2:$H$41,8,0)*$H291</f>
        <v>3086.596067594180</v>
      </c>
    </row>
    <row r="292" ht="19.95" customHeight="1">
      <c r="A292" s="89"/>
      <c r="B292" s="38">
        <v>745</v>
      </c>
      <c r="C292" t="s" s="90">
        <v>321</v>
      </c>
      <c r="D292" t="s" s="90">
        <v>24</v>
      </c>
      <c r="E292" s="39">
        <v>6.5</v>
      </c>
      <c r="F292" s="59">
        <v>712</v>
      </c>
      <c r="G292" s="59">
        <v>4635</v>
      </c>
      <c r="H292" s="91">
        <v>0.0190369402893122</v>
      </c>
      <c r="I292" s="39">
        <v>41.0771599</v>
      </c>
      <c r="J292" s="39">
        <v>28.6194181</v>
      </c>
      <c r="K292" s="59">
        <f>VLOOKUP($D292,'Districts_EV'!$A$2:$H$41,3,0)*$H292</f>
        <v>2.97175622385878</v>
      </c>
      <c r="L292" s="59">
        <f>VLOOKUP($D292,'Districts_EV'!$A$2:$H$41,4,0)*$H292</f>
        <v>50.0531164258632</v>
      </c>
      <c r="M292" s="59">
        <f>VLOOKUP($D292,'Districts_EV'!$A$2:$H$41,5,0)*$H292</f>
        <v>353.009722094785</v>
      </c>
      <c r="N292" s="59">
        <f>VLOOKUP($D292,'Districts_EV'!$A$2:$H$41,6,0)*$H292</f>
        <v>1153.086997509570</v>
      </c>
      <c r="O292" s="59">
        <f>VLOOKUP($D292,'Districts_EV'!$A$2:$H$41,7,0)*$H292</f>
        <v>2100.519968687240</v>
      </c>
      <c r="P292" s="60">
        <f>VLOOKUP($D292,'Districts_EV'!$A$2:$H$41,8,0)*$H292</f>
        <v>2784.966473291610</v>
      </c>
    </row>
    <row r="293" ht="19.95" customHeight="1">
      <c r="A293" s="89"/>
      <c r="B293" s="35">
        <v>758</v>
      </c>
      <c r="C293" t="s" s="92">
        <v>322</v>
      </c>
      <c r="D293" t="s" s="92">
        <v>24</v>
      </c>
      <c r="E293" s="36">
        <v>14.1</v>
      </c>
      <c r="F293" s="62">
        <v>481</v>
      </c>
      <c r="G293" s="62">
        <v>6800</v>
      </c>
      <c r="H293" s="93">
        <v>0.0279290601871247</v>
      </c>
      <c r="I293" s="36">
        <v>41.0461249</v>
      </c>
      <c r="J293" s="36">
        <v>28.4321197</v>
      </c>
      <c r="K293" s="62">
        <f>VLOOKUP($D293,'Districts_EV'!$A$2:$H$41,3,0)*$H293</f>
        <v>4.35985810620059</v>
      </c>
      <c r="L293" s="62">
        <f>VLOOKUP($D293,'Districts_EV'!$A$2:$H$41,4,0)*$H293</f>
        <v>73.43283531733969</v>
      </c>
      <c r="M293" s="62">
        <f>VLOOKUP($D293,'Districts_EV'!$A$2:$H$41,5,0)*$H293</f>
        <v>517.899915910364</v>
      </c>
      <c r="N293" s="62">
        <f>VLOOKUP($D293,'Districts_EV'!$A$2:$H$41,6,0)*$H293</f>
        <v>1691.691819431510</v>
      </c>
      <c r="O293" s="62">
        <f>VLOOKUP($D293,'Districts_EV'!$A$2:$H$41,7,0)*$H293</f>
        <v>3081.668993974810</v>
      </c>
      <c r="P293" s="63">
        <f>VLOOKUP($D293,'Districts_EV'!$A$2:$H$41,8,0)*$H293</f>
        <v>4085.819205692110</v>
      </c>
    </row>
    <row r="294" ht="19.95" customHeight="1">
      <c r="A294" s="89"/>
      <c r="B294" s="38">
        <v>759</v>
      </c>
      <c r="C294" t="s" s="90">
        <v>16</v>
      </c>
      <c r="D294" t="s" s="90">
        <v>24</v>
      </c>
      <c r="E294" s="39">
        <v>7.2</v>
      </c>
      <c r="F294" s="59">
        <v>478</v>
      </c>
      <c r="G294" s="59">
        <v>3428</v>
      </c>
      <c r="H294" s="91">
        <v>0.0140795321060976</v>
      </c>
      <c r="I294" s="39">
        <v>41.0181451</v>
      </c>
      <c r="J294" s="39">
        <v>28.4843571</v>
      </c>
      <c r="K294" s="59">
        <f>VLOOKUP($D294,'Districts_EV'!$A$2:$H$41,3,0)*$H294</f>
        <v>2.19788141000818</v>
      </c>
      <c r="L294" s="59">
        <f>VLOOKUP($D294,'Districts_EV'!$A$2:$H$41,4,0)*$H294</f>
        <v>37.0187881570355</v>
      </c>
      <c r="M294" s="59">
        <f>VLOOKUP($D294,'Districts_EV'!$A$2:$H$41,5,0)*$H294</f>
        <v>261.082487020696</v>
      </c>
      <c r="N294" s="59">
        <f>VLOOKUP($D294,'Districts_EV'!$A$2:$H$41,6,0)*$H294</f>
        <v>852.811699560476</v>
      </c>
      <c r="O294" s="59">
        <f>VLOOKUP($D294,'Districts_EV'!$A$2:$H$41,7,0)*$H294</f>
        <v>1553.523722256720</v>
      </c>
      <c r="P294" s="60">
        <f>VLOOKUP($D294,'Districts_EV'!$A$2:$H$41,8,0)*$H294</f>
        <v>2059.733564281260</v>
      </c>
    </row>
    <row r="295" ht="19.95" customHeight="1">
      <c r="A295" s="89"/>
      <c r="B295" s="35">
        <v>762</v>
      </c>
      <c r="C295" t="s" s="92">
        <v>323</v>
      </c>
      <c r="D295" t="s" s="92">
        <v>24</v>
      </c>
      <c r="E295" s="36">
        <v>13.4</v>
      </c>
      <c r="F295" s="62">
        <v>410</v>
      </c>
      <c r="G295" s="62">
        <v>5484</v>
      </c>
      <c r="H295" s="93">
        <v>0.0225239655979694</v>
      </c>
      <c r="I295" s="36">
        <v>41.0517357</v>
      </c>
      <c r="J295" s="36">
        <v>28.4184843</v>
      </c>
      <c r="K295" s="62">
        <f>VLOOKUP($D295,'Districts_EV'!$A$2:$H$41,3,0)*$H295</f>
        <v>3.516097331530</v>
      </c>
      <c r="L295" s="62">
        <f>VLOOKUP($D295,'Districts_EV'!$A$2:$H$41,4,0)*$H295</f>
        <v>59.2214218941605</v>
      </c>
      <c r="M295" s="62">
        <f>VLOOKUP($D295,'Districts_EV'!$A$2:$H$41,5,0)*$H295</f>
        <v>417.671049831241</v>
      </c>
      <c r="N295" s="62">
        <f>VLOOKUP($D295,'Districts_EV'!$A$2:$H$41,6,0)*$H295</f>
        <v>1364.299696729770</v>
      </c>
      <c r="O295" s="62">
        <f>VLOOKUP($D295,'Districts_EV'!$A$2:$H$41,7,0)*$H295</f>
        <v>2485.275406317330</v>
      </c>
      <c r="P295" s="63">
        <f>VLOOKUP($D295,'Districts_EV'!$A$2:$H$41,8,0)*$H295</f>
        <v>3295.093018237580</v>
      </c>
    </row>
    <row r="296" ht="19.95" customHeight="1">
      <c r="A296" s="89"/>
      <c r="B296" s="38">
        <v>765</v>
      </c>
      <c r="C296" t="s" s="90">
        <v>324</v>
      </c>
      <c r="D296" t="s" s="90">
        <v>24</v>
      </c>
      <c r="E296" s="39">
        <v>3</v>
      </c>
      <c r="F296" s="59">
        <v>406</v>
      </c>
      <c r="G296" s="59">
        <v>1233</v>
      </c>
      <c r="H296" s="91">
        <v>0.00506419576628305</v>
      </c>
      <c r="I296" s="39">
        <v>41.0908328</v>
      </c>
      <c r="J296" s="39">
        <v>28.5168102</v>
      </c>
      <c r="K296" s="59">
        <f>VLOOKUP($D296,'Districts_EV'!$A$2:$H$41,3,0)*$H296</f>
        <v>0.790544859550782</v>
      </c>
      <c r="L296" s="59">
        <f>VLOOKUP($D296,'Districts_EV'!$A$2:$H$41,4,0)*$H296</f>
        <v>13.3151008744529</v>
      </c>
      <c r="M296" s="59">
        <f>VLOOKUP($D296,'Districts_EV'!$A$2:$H$41,5,0)*$H296</f>
        <v>93.9074406349234</v>
      </c>
      <c r="N296" s="59">
        <f>VLOOKUP($D296,'Districts_EV'!$A$2:$H$41,6,0)*$H296</f>
        <v>306.743531376331</v>
      </c>
      <c r="O296" s="59">
        <f>VLOOKUP($D296,'Districts_EV'!$A$2:$H$41,7,0)*$H296</f>
        <v>558.7790984663141</v>
      </c>
      <c r="P296" s="60">
        <f>VLOOKUP($D296,'Districts_EV'!$A$2:$H$41,8,0)*$H296</f>
        <v>740.855158914466</v>
      </c>
    </row>
    <row r="297" ht="20.8" customHeight="1">
      <c r="A297" s="96"/>
      <c r="B297" s="116">
        <v>815</v>
      </c>
      <c r="C297" t="s" s="117">
        <v>325</v>
      </c>
      <c r="D297" t="s" s="117">
        <v>24</v>
      </c>
      <c r="E297" s="118">
        <v>28.3</v>
      </c>
      <c r="F297" s="124">
        <v>89.40000000000001</v>
      </c>
      <c r="G297" s="119">
        <v>2529</v>
      </c>
      <c r="H297" s="120">
        <v>0.0103871460607703</v>
      </c>
      <c r="I297" s="118">
        <v>41.1086525</v>
      </c>
      <c r="J297" s="118">
        <v>28.5908071</v>
      </c>
      <c r="K297" s="119">
        <f>VLOOKUP($D297,'Districts_EV'!$A$2:$H$41,3,0)*$H297</f>
        <v>1.6214825221443</v>
      </c>
      <c r="L297" s="119">
        <f>VLOOKUP($D297,'Districts_EV'!$A$2:$H$41,4,0)*$H297</f>
        <v>27.3105353702281</v>
      </c>
      <c r="M297" s="119">
        <f>VLOOKUP($D297,'Districts_EV'!$A$2:$H$41,5,0)*$H297</f>
        <v>192.613071667251</v>
      </c>
      <c r="N297" s="119">
        <f>VLOOKUP($D297,'Districts_EV'!$A$2:$H$41,6,0)*$H297</f>
        <v>629.160089903276</v>
      </c>
      <c r="O297" s="119">
        <f>VLOOKUP($D297,'Districts_EV'!$A$2:$H$41,7,0)*$H297</f>
        <v>1146.108953788570</v>
      </c>
      <c r="P297" s="121">
        <f>VLOOKUP($D297,'Districts_EV'!$A$2:$H$41,8,0)*$H297</f>
        <v>1519.564231058130</v>
      </c>
    </row>
    <row r="298" ht="21.05" customHeight="1">
      <c r="A298" t="s" s="104">
        <v>25</v>
      </c>
      <c r="B298" s="105"/>
      <c r="C298" s="105"/>
      <c r="D298" s="105"/>
      <c r="E298" s="106"/>
      <c r="F298" s="106"/>
      <c r="G298" s="107">
        <f>SUM(G299:G337)</f>
        <v>69057</v>
      </c>
      <c r="H298" s="105"/>
      <c r="I298" s="105"/>
      <c r="J298" s="105"/>
      <c r="K298" s="108">
        <f>SUM(K299:K337)</f>
        <v>130.945665382205</v>
      </c>
      <c r="L298" s="108">
        <f>SUM(L299:L337)</f>
        <v>2601.399715749490</v>
      </c>
      <c r="M298" s="108">
        <f>SUM(M299:M337)</f>
        <v>21332.2105816487</v>
      </c>
      <c r="N298" s="108">
        <f>SUM(N299:N337)</f>
        <v>79177.463524403007</v>
      </c>
      <c r="O298" s="108">
        <f>SUM(O299:O337)</f>
        <v>157323.719845923</v>
      </c>
      <c r="P298" s="109">
        <f>SUM(P299:P337)</f>
        <v>216504.044751197</v>
      </c>
    </row>
    <row r="299" ht="20.2" customHeight="1">
      <c r="A299" s="82"/>
      <c r="B299" s="83">
        <v>743</v>
      </c>
      <c r="C299" t="s" s="84">
        <v>130</v>
      </c>
      <c r="D299" t="s" s="84">
        <v>25</v>
      </c>
      <c r="E299" s="85">
        <v>0.51</v>
      </c>
      <c r="F299" s="86">
        <v>89562</v>
      </c>
      <c r="G299" s="86">
        <v>21572</v>
      </c>
      <c r="H299" s="87">
        <v>0.312379628422897</v>
      </c>
      <c r="I299" s="85">
        <v>41.141659</v>
      </c>
      <c r="J299" s="85">
        <v>28.4630541</v>
      </c>
      <c r="K299" s="86">
        <f>VLOOKUP($D299,'Districts_EV'!$A$2:$H$41,3,0)*$H299</f>
        <v>41.5375131242521</v>
      </c>
      <c r="L299" s="86">
        <f>VLOOKUP($D299,'Districts_EV'!$A$2:$H$41,4,0)*$H299</f>
        <v>825.194744086996</v>
      </c>
      <c r="M299" s="86">
        <f>VLOOKUP($D299,'Districts_EV'!$A$2:$H$41,5,0)*$H299</f>
        <v>6766.829390023920</v>
      </c>
      <c r="N299" s="86">
        <f>VLOOKUP($D299,'Districts_EV'!$A$2:$H$41,6,0)*$H299</f>
        <v>25116.0274812488</v>
      </c>
      <c r="O299" s="86">
        <f>VLOOKUP($D299,'Districts_EV'!$A$2:$H$41,7,0)*$H299</f>
        <v>49904.9438466119</v>
      </c>
      <c r="P299" s="88">
        <f>VLOOKUP($D299,'Districts_EV'!$A$2:$H$41,8,0)*$H299</f>
        <v>68677.6425478273</v>
      </c>
    </row>
    <row r="300" ht="19.95" customHeight="1">
      <c r="A300" s="89"/>
      <c r="B300" s="38">
        <v>773</v>
      </c>
      <c r="C300" t="s" s="90">
        <v>326</v>
      </c>
      <c r="D300" t="s" s="90">
        <v>25</v>
      </c>
      <c r="E300" s="39">
        <v>0.5</v>
      </c>
      <c r="F300" s="59">
        <v>86504</v>
      </c>
      <c r="G300" s="59">
        <v>7503</v>
      </c>
      <c r="H300" s="91">
        <v>0.108649376601938</v>
      </c>
      <c r="I300" s="39">
        <v>41.1445195</v>
      </c>
      <c r="J300" s="39">
        <v>28.4582207</v>
      </c>
      <c r="K300" s="59">
        <f>VLOOKUP($D300,'Districts_EV'!$A$2:$H$41,3,0)*$H300</f>
        <v>14.4472446213269</v>
      </c>
      <c r="L300" s="59">
        <f>VLOOKUP($D300,'Districts_EV'!$A$2:$H$41,4,0)*$H300</f>
        <v>287.012616580973</v>
      </c>
      <c r="M300" s="59">
        <f>VLOOKUP($D300,'Districts_EV'!$A$2:$H$41,5,0)*$H300</f>
        <v>2353.584318252810</v>
      </c>
      <c r="N300" s="59">
        <f>VLOOKUP($D300,'Districts_EV'!$A$2:$H$41,6,0)*$H300</f>
        <v>8735.655210078379</v>
      </c>
      <c r="O300" s="59">
        <f>VLOOKUP($D300,'Districts_EV'!$A$2:$H$41,7,0)*$H300</f>
        <v>17357.5372557543</v>
      </c>
      <c r="P300" s="60">
        <f>VLOOKUP($D300,'Districts_EV'!$A$2:$H$41,8,0)*$H300</f>
        <v>23886.9067326326</v>
      </c>
    </row>
    <row r="301" ht="19.95" customHeight="1">
      <c r="A301" s="89"/>
      <c r="B301" s="35">
        <v>786</v>
      </c>
      <c r="C301" t="s" s="92">
        <v>327</v>
      </c>
      <c r="D301" t="s" s="92">
        <v>25</v>
      </c>
      <c r="E301" s="36">
        <v>0.42</v>
      </c>
      <c r="F301" s="62">
        <v>84393</v>
      </c>
      <c r="G301" s="62">
        <v>2286</v>
      </c>
      <c r="H301" s="93">
        <v>0.0331030887527695</v>
      </c>
      <c r="I301" s="36">
        <v>41.235188</v>
      </c>
      <c r="J301" s="36">
        <v>28.495035</v>
      </c>
      <c r="K301" s="62">
        <f>VLOOKUP($D301,'Districts_EV'!$A$2:$H$41,3,0)*$H301</f>
        <v>4.40175945679772</v>
      </c>
      <c r="L301" s="62">
        <f>VLOOKUP($D301,'Districts_EV'!$A$2:$H$41,4,0)*$H301</f>
        <v>87.4464669471016</v>
      </c>
      <c r="M301" s="62">
        <f>VLOOKUP($D301,'Districts_EV'!$A$2:$H$41,5,0)*$H301</f>
        <v>717.085665937080</v>
      </c>
      <c r="N301" s="62">
        <f>VLOOKUP($D301,'Districts_EV'!$A$2:$H$41,6,0)*$H301</f>
        <v>2661.563082798760</v>
      </c>
      <c r="O301" s="62">
        <f>VLOOKUP($D301,'Districts_EV'!$A$2:$H$41,7,0)*$H301</f>
        <v>5288.461970765580</v>
      </c>
      <c r="P301" s="63">
        <f>VLOOKUP($D301,'Districts_EV'!$A$2:$H$41,8,0)*$H301</f>
        <v>7277.818044888440</v>
      </c>
    </row>
    <row r="302" ht="19.95" customHeight="1">
      <c r="A302" s="89"/>
      <c r="B302" s="38">
        <v>789</v>
      </c>
      <c r="C302" t="s" s="90">
        <v>328</v>
      </c>
      <c r="D302" t="s" s="90">
        <v>25</v>
      </c>
      <c r="E302" s="39">
        <v>0.21</v>
      </c>
      <c r="F302" s="59">
        <v>79991</v>
      </c>
      <c r="G302" s="59">
        <v>2598</v>
      </c>
      <c r="H302" s="91">
        <v>0.0376210956166645</v>
      </c>
      <c r="I302" s="39">
        <v>41.245892</v>
      </c>
      <c r="J302" s="39">
        <v>28.49407</v>
      </c>
      <c r="K302" s="59">
        <f>VLOOKUP($D302,'Districts_EV'!$A$2:$H$41,3,0)*$H302</f>
        <v>5.00252452701682</v>
      </c>
      <c r="L302" s="59">
        <f>VLOOKUP($D302,'Districts_EV'!$A$2:$H$41,4,0)*$H302</f>
        <v>99.3814178165221</v>
      </c>
      <c r="M302" s="59">
        <f>VLOOKUP($D302,'Districts_EV'!$A$2:$H$41,5,0)*$H302</f>
        <v>814.955625592534</v>
      </c>
      <c r="N302" s="59">
        <f>VLOOKUP($D302,'Districts_EV'!$A$2:$H$41,6,0)*$H302</f>
        <v>3024.8210363566</v>
      </c>
      <c r="O302" s="59">
        <f>VLOOKUP($D302,'Districts_EV'!$A$2:$H$41,7,0)*$H302</f>
        <v>6010.246806670580</v>
      </c>
      <c r="P302" s="60">
        <f>VLOOKUP($D302,'Districts_EV'!$A$2:$H$41,8,0)*$H302</f>
        <v>8271.116045765590</v>
      </c>
    </row>
    <row r="303" ht="19.95" customHeight="1">
      <c r="A303" s="89"/>
      <c r="B303" s="35">
        <v>792</v>
      </c>
      <c r="C303" t="s" s="92">
        <v>329</v>
      </c>
      <c r="D303" t="s" s="92">
        <v>25</v>
      </c>
      <c r="E303" s="36">
        <v>0.59</v>
      </c>
      <c r="F303" s="62">
        <v>79872</v>
      </c>
      <c r="G303" s="62">
        <v>1812</v>
      </c>
      <c r="H303" s="93">
        <v>0.0262391937095443</v>
      </c>
      <c r="I303" s="36">
        <v>41.2011203</v>
      </c>
      <c r="J303" s="36">
        <v>28.4435209</v>
      </c>
      <c r="K303" s="62">
        <f>VLOOKUP($D303,'Districts_EV'!$A$2:$H$41,3,0)*$H303</f>
        <v>3.48905867704176</v>
      </c>
      <c r="L303" s="62">
        <f>VLOOKUP($D303,'Districts_EV'!$A$2:$H$41,4,0)*$H303</f>
        <v>69.3145223570201</v>
      </c>
      <c r="M303" s="62">
        <f>VLOOKUP($D303,'Districts_EV'!$A$2:$H$41,5,0)*$H303</f>
        <v>568.398611845139</v>
      </c>
      <c r="N303" s="62">
        <f>VLOOKUP($D303,'Districts_EV'!$A$2:$H$41,6,0)*$H303</f>
        <v>2109.690422585890</v>
      </c>
      <c r="O303" s="62">
        <f>VLOOKUP($D303,'Districts_EV'!$A$2:$H$41,7,0)*$H303</f>
        <v>4191.9042392945</v>
      </c>
      <c r="P303" s="63">
        <f>VLOOKUP($D303,'Districts_EV'!$A$2:$H$41,8,0)*$H303</f>
        <v>5768.769158940440</v>
      </c>
    </row>
    <row r="304" ht="19.95" customHeight="1">
      <c r="A304" s="89"/>
      <c r="B304" s="38">
        <v>793</v>
      </c>
      <c r="C304" t="s" s="90">
        <v>330</v>
      </c>
      <c r="D304" t="s" s="90">
        <v>25</v>
      </c>
      <c r="E304" s="39">
        <v>0.17</v>
      </c>
      <c r="F304" s="59">
        <v>75555</v>
      </c>
      <c r="G304" s="59">
        <v>1345</v>
      </c>
      <c r="H304" s="91">
        <v>0.0194766642049322</v>
      </c>
      <c r="I304" s="39">
        <v>41.224525</v>
      </c>
      <c r="J304" s="39">
        <v>28.475758</v>
      </c>
      <c r="K304" s="59">
        <f>VLOOKUP($D304,'Districts_EV'!$A$2:$H$41,3,0)*$H304</f>
        <v>2.58983660078431</v>
      </c>
      <c r="L304" s="59">
        <f>VLOOKUP($D304,'Districts_EV'!$A$2:$H$41,4,0)*$H304</f>
        <v>51.4503491005476</v>
      </c>
      <c r="M304" s="59">
        <f>VLOOKUP($D304,'Districts_EV'!$A$2:$H$41,5,0)*$H304</f>
        <v>421.907358130085</v>
      </c>
      <c r="N304" s="59">
        <f>VLOOKUP($D304,'Districts_EV'!$A$2:$H$41,6,0)*$H304</f>
        <v>1565.967780561830</v>
      </c>
      <c r="O304" s="59">
        <f>VLOOKUP($D304,'Districts_EV'!$A$2:$H$41,7,0)*$H304</f>
        <v>3111.540398372580</v>
      </c>
      <c r="P304" s="60">
        <f>VLOOKUP($D304,'Districts_EV'!$A$2:$H$41,8,0)*$H304</f>
        <v>4282.005805063410</v>
      </c>
    </row>
    <row r="305" ht="19.95" customHeight="1">
      <c r="A305" s="89"/>
      <c r="B305" s="35">
        <v>803</v>
      </c>
      <c r="C305" t="s" s="92">
        <v>331</v>
      </c>
      <c r="D305" t="s" s="92">
        <v>25</v>
      </c>
      <c r="E305" s="36">
        <v>0.44</v>
      </c>
      <c r="F305" s="62">
        <v>74680</v>
      </c>
      <c r="G305" s="62">
        <v>2491</v>
      </c>
      <c r="H305" s="93">
        <v>0.0360716509550082</v>
      </c>
      <c r="I305" s="36">
        <v>41.1247706</v>
      </c>
      <c r="J305" s="36">
        <v>28.4485283</v>
      </c>
      <c r="K305" s="62">
        <f>VLOOKUP($D305,'Districts_EV'!$A$2:$H$41,3,0)*$H305</f>
        <v>4.79649291639681</v>
      </c>
      <c r="L305" s="62">
        <f>VLOOKUP($D305,'Districts_EV'!$A$2:$H$41,4,0)*$H305</f>
        <v>95.28834171707339</v>
      </c>
      <c r="M305" s="62">
        <f>VLOOKUP($D305,'Districts_EV'!$A$2:$H$41,5,0)*$H305</f>
        <v>781.391248403003</v>
      </c>
      <c r="N305" s="62">
        <f>VLOOKUP($D305,'Districts_EV'!$A$2:$H$41,6,0)*$H305</f>
        <v>2900.242186899260</v>
      </c>
      <c r="O305" s="62">
        <f>VLOOKUP($D305,'Districts_EV'!$A$2:$H$41,7,0)*$H305</f>
        <v>5762.711622562140</v>
      </c>
      <c r="P305" s="63">
        <f>VLOOKUP($D305,'Districts_EV'!$A$2:$H$41,8,0)*$H305</f>
        <v>7930.465769823750</v>
      </c>
    </row>
    <row r="306" ht="19.95" customHeight="1">
      <c r="A306" s="89"/>
      <c r="B306" s="38">
        <v>820</v>
      </c>
      <c r="C306" t="s" s="90">
        <v>332</v>
      </c>
      <c r="D306" t="s" s="90">
        <v>25</v>
      </c>
      <c r="E306" s="39">
        <v>0.24</v>
      </c>
      <c r="F306" s="59">
        <v>69474</v>
      </c>
      <c r="G306" s="59">
        <v>1444</v>
      </c>
      <c r="H306" s="91">
        <v>0.020910262536745</v>
      </c>
      <c r="I306" s="39">
        <v>41.2267723</v>
      </c>
      <c r="J306" s="39">
        <v>28.458469</v>
      </c>
      <c r="K306" s="59">
        <f>VLOOKUP($D306,'Districts_EV'!$A$2:$H$41,3,0)*$H306</f>
        <v>2.7804639788346</v>
      </c>
      <c r="L306" s="59">
        <f>VLOOKUP($D306,'Districts_EV'!$A$2:$H$41,4,0)*$H306</f>
        <v>55.237400818729</v>
      </c>
      <c r="M306" s="59">
        <f>VLOOKUP($D306,'Districts_EV'!$A$2:$H$41,5,0)*$H306</f>
        <v>452.962249174603</v>
      </c>
      <c r="N306" s="59">
        <f>VLOOKUP($D306,'Districts_EV'!$A$2:$H$41,6,0)*$H306</f>
        <v>1681.232323517680</v>
      </c>
      <c r="O306" s="59">
        <f>VLOOKUP($D306,'Districts_EV'!$A$2:$H$41,7,0)*$H306</f>
        <v>3340.568278996270</v>
      </c>
      <c r="P306" s="60">
        <f>VLOOKUP($D306,'Districts_EV'!$A$2:$H$41,8,0)*$H306</f>
        <v>4597.186901495580</v>
      </c>
    </row>
    <row r="307" ht="19.95" customHeight="1">
      <c r="A307" s="89"/>
      <c r="B307" s="35">
        <v>821</v>
      </c>
      <c r="C307" t="s" s="92">
        <v>333</v>
      </c>
      <c r="D307" t="s" s="92">
        <v>25</v>
      </c>
      <c r="E307" s="36">
        <v>0.49</v>
      </c>
      <c r="F307" s="62">
        <v>68758</v>
      </c>
      <c r="G307" s="62">
        <v>1624</v>
      </c>
      <c r="H307" s="93">
        <v>0.0235168049582229</v>
      </c>
      <c r="I307" s="36">
        <v>41.2284603</v>
      </c>
      <c r="J307" s="36">
        <v>28.3695911</v>
      </c>
      <c r="K307" s="62">
        <f>VLOOKUP($D307,'Districts_EV'!$A$2:$H$41,3,0)*$H307</f>
        <v>3.12705921165332</v>
      </c>
      <c r="L307" s="62">
        <f>VLOOKUP($D307,'Districts_EV'!$A$2:$H$41,4,0)*$H307</f>
        <v>62.1229493972409</v>
      </c>
      <c r="M307" s="62">
        <f>VLOOKUP($D307,'Districts_EV'!$A$2:$H$41,5,0)*$H307</f>
        <v>509.425687437365</v>
      </c>
      <c r="N307" s="62">
        <f>VLOOKUP($D307,'Districts_EV'!$A$2:$H$41,6,0)*$H307</f>
        <v>1890.804219801040</v>
      </c>
      <c r="O307" s="62">
        <f>VLOOKUP($D307,'Districts_EV'!$A$2:$H$41,7,0)*$H307</f>
        <v>3756.982607403010</v>
      </c>
      <c r="P307" s="63">
        <f>VLOOKUP($D307,'Districts_EV'!$A$2:$H$41,8,0)*$H307</f>
        <v>5170.243440463170</v>
      </c>
    </row>
    <row r="308" ht="19.95" customHeight="1">
      <c r="A308" s="89"/>
      <c r="B308" s="38">
        <v>822</v>
      </c>
      <c r="C308" t="s" s="90">
        <v>334</v>
      </c>
      <c r="D308" t="s" s="90">
        <v>25</v>
      </c>
      <c r="E308" s="39">
        <v>0.62</v>
      </c>
      <c r="F308" s="59">
        <v>54987</v>
      </c>
      <c r="G308" s="59">
        <v>1409</v>
      </c>
      <c r="H308" s="91">
        <v>0.0204034348436799</v>
      </c>
      <c r="I308" s="39">
        <v>41.0957829</v>
      </c>
      <c r="J308" s="39">
        <v>28.493608</v>
      </c>
      <c r="K308" s="59">
        <f>VLOOKUP($D308,'Districts_EV'!$A$2:$H$41,3,0)*$H308</f>
        <v>2.71307046134208</v>
      </c>
      <c r="L308" s="59">
        <f>VLOOKUP($D308,'Districts_EV'!$A$2:$H$41,4,0)*$H308</f>
        <v>53.8985441506851</v>
      </c>
      <c r="M308" s="59">
        <f>VLOOKUP($D308,'Districts_EV'!$A$2:$H$41,5,0)*$H308</f>
        <v>441.983247290178</v>
      </c>
      <c r="N308" s="59">
        <f>VLOOKUP($D308,'Districts_EV'!$A$2:$H$41,6,0)*$H308</f>
        <v>1640.482232573690</v>
      </c>
      <c r="O308" s="59">
        <f>VLOOKUP($D308,'Districts_EV'!$A$2:$H$41,7,0)*$H308</f>
        <v>3259.598826250530</v>
      </c>
      <c r="P308" s="60">
        <f>VLOOKUP($D308,'Districts_EV'!$A$2:$H$41,8,0)*$H308</f>
        <v>4485.759241140780</v>
      </c>
    </row>
    <row r="309" ht="19.95" customHeight="1">
      <c r="A309" s="89"/>
      <c r="B309" s="35">
        <v>823</v>
      </c>
      <c r="C309" t="s" s="92">
        <v>335</v>
      </c>
      <c r="D309" t="s" s="92">
        <v>25</v>
      </c>
      <c r="E309" s="36">
        <v>0.61</v>
      </c>
      <c r="F309" s="62">
        <v>46651</v>
      </c>
      <c r="G309" s="62">
        <v>1872</v>
      </c>
      <c r="H309" s="93">
        <v>0.0271080411833703</v>
      </c>
      <c r="I309" s="36">
        <v>41.340626</v>
      </c>
      <c r="J309" s="36">
        <v>28.407293</v>
      </c>
      <c r="K309" s="62">
        <f>VLOOKUP($D309,'Districts_EV'!$A$2:$H$41,3,0)*$H309</f>
        <v>3.60459042131467</v>
      </c>
      <c r="L309" s="62">
        <f>VLOOKUP($D309,'Districts_EV'!$A$2:$H$41,4,0)*$H309</f>
        <v>71.60970521652411</v>
      </c>
      <c r="M309" s="62">
        <f>VLOOKUP($D309,'Districts_EV'!$A$2:$H$41,5,0)*$H309</f>
        <v>587.219757932727</v>
      </c>
      <c r="N309" s="62">
        <f>VLOOKUP($D309,'Districts_EV'!$A$2:$H$41,6,0)*$H309</f>
        <v>2179.547721347020</v>
      </c>
      <c r="O309" s="62">
        <f>VLOOKUP($D309,'Districts_EV'!$A$2:$H$41,7,0)*$H309</f>
        <v>4330.709015430080</v>
      </c>
      <c r="P309" s="63">
        <f>VLOOKUP($D309,'Districts_EV'!$A$2:$H$41,8,0)*$H309</f>
        <v>5959.788005262970</v>
      </c>
    </row>
    <row r="310" ht="19.95" customHeight="1">
      <c r="A310" s="89"/>
      <c r="B310" s="38">
        <v>831</v>
      </c>
      <c r="C310" t="s" s="90">
        <v>336</v>
      </c>
      <c r="D310" t="s" s="90">
        <v>25</v>
      </c>
      <c r="E310" s="39">
        <v>0.72</v>
      </c>
      <c r="F310" s="59">
        <v>46195</v>
      </c>
      <c r="G310" s="59">
        <v>1085</v>
      </c>
      <c r="H310" s="91">
        <v>0.0157116584850196</v>
      </c>
      <c r="I310" s="39">
        <v>41.257679</v>
      </c>
      <c r="J310" s="39">
        <v>28.419617</v>
      </c>
      <c r="K310" s="59">
        <f>VLOOKUP($D310,'Districts_EV'!$A$2:$H$41,3,0)*$H310</f>
        <v>2.08919904226838</v>
      </c>
      <c r="L310" s="59">
        <f>VLOOKUP($D310,'Districts_EV'!$A$2:$H$41,4,0)*$H310</f>
        <v>41.5045567093635</v>
      </c>
      <c r="M310" s="59">
        <f>VLOOKUP($D310,'Districts_EV'!$A$2:$H$41,5,0)*$H310</f>
        <v>340.349058417205</v>
      </c>
      <c r="N310" s="59">
        <f>VLOOKUP($D310,'Districts_EV'!$A$2:$H$41,6,0)*$H310</f>
        <v>1263.252819263630</v>
      </c>
      <c r="O310" s="59">
        <f>VLOOKUP($D310,'Districts_EV'!$A$2:$H$41,7,0)*$H310</f>
        <v>2510.053035118390</v>
      </c>
      <c r="P310" s="60">
        <f>VLOOKUP($D310,'Districts_EV'!$A$2:$H$41,8,0)*$H310</f>
        <v>3454.2574709991</v>
      </c>
    </row>
    <row r="311" ht="19.95" customHeight="1">
      <c r="A311" s="89"/>
      <c r="B311" s="35">
        <v>834</v>
      </c>
      <c r="C311" t="s" s="92">
        <v>337</v>
      </c>
      <c r="D311" t="s" s="92">
        <v>25</v>
      </c>
      <c r="E311" s="36">
        <v>0.76</v>
      </c>
      <c r="F311" s="62">
        <v>29066</v>
      </c>
      <c r="G311" s="62">
        <v>1172</v>
      </c>
      <c r="H311" s="93">
        <v>0.0169714873220673</v>
      </c>
      <c r="I311" s="36">
        <v>41.100868</v>
      </c>
      <c r="J311" s="36">
        <v>28.419697</v>
      </c>
      <c r="K311" s="62">
        <f>VLOOKUP($D311,'Districts_EV'!$A$2:$H$41,3,0)*$H311</f>
        <v>2.2567200714641</v>
      </c>
      <c r="L311" s="62">
        <f>VLOOKUP($D311,'Districts_EV'!$A$2:$H$41,4,0)*$H311</f>
        <v>44.8325718556444</v>
      </c>
      <c r="M311" s="62">
        <f>VLOOKUP($D311,'Districts_EV'!$A$2:$H$41,5,0)*$H311</f>
        <v>367.639720244207</v>
      </c>
      <c r="N311" s="62">
        <f>VLOOKUP($D311,'Districts_EV'!$A$2:$H$41,6,0)*$H311</f>
        <v>1364.545902467260</v>
      </c>
      <c r="O311" s="62">
        <f>VLOOKUP($D311,'Districts_EV'!$A$2:$H$41,7,0)*$H311</f>
        <v>2711.319960514990</v>
      </c>
      <c r="P311" s="63">
        <f>VLOOKUP($D311,'Districts_EV'!$A$2:$H$41,8,0)*$H311</f>
        <v>3731.234798166780</v>
      </c>
    </row>
    <row r="312" ht="19.95" customHeight="1">
      <c r="A312" s="89"/>
      <c r="B312" s="38">
        <v>841</v>
      </c>
      <c r="C312" t="s" s="90">
        <v>338</v>
      </c>
      <c r="D312" t="s" s="90">
        <v>25</v>
      </c>
      <c r="E312" s="39">
        <v>2.7</v>
      </c>
      <c r="F312" s="59">
        <v>16520</v>
      </c>
      <c r="G312" s="59">
        <v>1641</v>
      </c>
      <c r="H312" s="91">
        <v>0.0237629784091403</v>
      </c>
      <c r="I312" s="39">
        <v>41.2544762</v>
      </c>
      <c r="J312" s="39">
        <v>28.3585871</v>
      </c>
      <c r="K312" s="59">
        <f>VLOOKUP($D312,'Districts_EV'!$A$2:$H$41,3,0)*$H312</f>
        <v>3.15979320586398</v>
      </c>
      <c r="L312" s="59">
        <f>VLOOKUP($D312,'Districts_EV'!$A$2:$H$41,4,0)*$H312</f>
        <v>62.7732512074338</v>
      </c>
      <c r="M312" s="59">
        <f>VLOOKUP($D312,'Districts_EV'!$A$2:$H$41,5,0)*$H312</f>
        <v>514.758345495515</v>
      </c>
      <c r="N312" s="59">
        <f>VLOOKUP($D312,'Districts_EV'!$A$2:$H$41,6,0)*$H312</f>
        <v>1910.5971211167</v>
      </c>
      <c r="O312" s="59">
        <f>VLOOKUP($D312,'Districts_EV'!$A$2:$H$41,7,0)*$H312</f>
        <v>3796.3106273081</v>
      </c>
      <c r="P312" s="60">
        <f>VLOOKUP($D312,'Districts_EV'!$A$2:$H$41,8,0)*$H312</f>
        <v>5224.365446921230</v>
      </c>
    </row>
    <row r="313" ht="19.95" customHeight="1">
      <c r="A313" s="89"/>
      <c r="B313" s="35">
        <v>847</v>
      </c>
      <c r="C313" t="s" s="92">
        <v>339</v>
      </c>
      <c r="D313" t="s" s="92">
        <v>25</v>
      </c>
      <c r="E313" s="36">
        <v>0.24</v>
      </c>
      <c r="F313" s="62">
        <v>15916</v>
      </c>
      <c r="G313" s="62">
        <v>1017</v>
      </c>
      <c r="H313" s="93">
        <v>0.0147269646813502</v>
      </c>
      <c r="I313" s="36">
        <v>41.1436804</v>
      </c>
      <c r="J313" s="36">
        <v>28.4605154</v>
      </c>
      <c r="K313" s="62">
        <f>VLOOKUP($D313,'Districts_EV'!$A$2:$H$41,3,0)*$H313</f>
        <v>1.95826306542576</v>
      </c>
      <c r="L313" s="62">
        <f>VLOOKUP($D313,'Districts_EV'!$A$2:$H$41,4,0)*$H313</f>
        <v>38.9033494685924</v>
      </c>
      <c r="M313" s="62">
        <f>VLOOKUP($D313,'Districts_EV'!$A$2:$H$41,5,0)*$H313</f>
        <v>319.018426184606</v>
      </c>
      <c r="N313" s="62">
        <f>VLOOKUP($D313,'Districts_EV'!$A$2:$H$41,6,0)*$H313</f>
        <v>1184.081214001020</v>
      </c>
      <c r="O313" s="62">
        <f>VLOOKUP($D313,'Districts_EV'!$A$2:$H$41,7,0)*$H313</f>
        <v>2352.740955498070</v>
      </c>
      <c r="P313" s="63">
        <f>VLOOKUP($D313,'Districts_EV'!$A$2:$H$41,8,0)*$H313</f>
        <v>3237.7694451669</v>
      </c>
    </row>
    <row r="314" ht="19.95" customHeight="1">
      <c r="A314" s="89"/>
      <c r="B314" s="38">
        <v>850</v>
      </c>
      <c r="C314" t="s" s="90">
        <v>340</v>
      </c>
      <c r="D314" t="s" s="90">
        <v>25</v>
      </c>
      <c r="E314" s="39">
        <v>1.2</v>
      </c>
      <c r="F314" s="59">
        <v>2162</v>
      </c>
      <c r="G314" s="59">
        <v>561</v>
      </c>
      <c r="H314" s="91">
        <v>0.008123723880272819</v>
      </c>
      <c r="I314" s="39">
        <v>41.223648</v>
      </c>
      <c r="J314" s="39">
        <v>28.523932</v>
      </c>
      <c r="K314" s="59">
        <f>VLOOKUP($D314,'Districts_EV'!$A$2:$H$41,3,0)*$H314</f>
        <v>1.08022180895167</v>
      </c>
      <c r="L314" s="59">
        <f>VLOOKUP($D314,'Districts_EV'!$A$2:$H$41,4,0)*$H314</f>
        <v>21.4599597363622</v>
      </c>
      <c r="M314" s="59">
        <f>VLOOKUP($D314,'Districts_EV'!$A$2:$H$41,5,0)*$H314</f>
        <v>175.977715918942</v>
      </c>
      <c r="N314" s="59">
        <f>VLOOKUP($D314,'Districts_EV'!$A$2:$H$41,6,0)*$H314</f>
        <v>653.165743416494</v>
      </c>
      <c r="O314" s="59">
        <f>VLOOKUP($D314,'Districts_EV'!$A$2:$H$41,7,0)*$H314</f>
        <v>1297.824656867670</v>
      </c>
      <c r="P314" s="60">
        <f>VLOOKUP($D314,'Districts_EV'!$A$2:$H$41,8,0)*$H314</f>
        <v>1786.026213115660</v>
      </c>
    </row>
    <row r="315" ht="19.95" customHeight="1">
      <c r="A315" s="89"/>
      <c r="B315" s="35">
        <v>854</v>
      </c>
      <c r="C315" t="s" s="92">
        <v>341</v>
      </c>
      <c r="D315" t="s" s="92">
        <v>25</v>
      </c>
      <c r="E315" s="122"/>
      <c r="F315" s="122"/>
      <c r="G315" s="62">
        <v>369</v>
      </c>
      <c r="H315" s="93">
        <v>0.00534341196402971</v>
      </c>
      <c r="I315" s="36">
        <v>41.368565</v>
      </c>
      <c r="J315" s="36">
        <v>28.474049</v>
      </c>
      <c r="K315" s="62">
        <f>VLOOKUP($D315,'Districts_EV'!$A$2:$H$41,3,0)*$H315</f>
        <v>0.7105202272783701</v>
      </c>
      <c r="L315" s="62">
        <f>VLOOKUP($D315,'Districts_EV'!$A$2:$H$41,4,0)*$H315</f>
        <v>14.1153745859494</v>
      </c>
      <c r="M315" s="62">
        <f>VLOOKUP($D315,'Districts_EV'!$A$2:$H$41,5,0)*$H315</f>
        <v>115.750048438662</v>
      </c>
      <c r="N315" s="62">
        <f>VLOOKUP($D315,'Districts_EV'!$A$2:$H$41,6,0)*$H315</f>
        <v>429.622387380902</v>
      </c>
      <c r="O315" s="62">
        <f>VLOOKUP($D315,'Districts_EV'!$A$2:$H$41,7,0)*$H315</f>
        <v>853.649373233812</v>
      </c>
      <c r="P315" s="63">
        <f>VLOOKUP($D315,'Districts_EV'!$A$2:$H$41,8,0)*$H315</f>
        <v>1174.765904883560</v>
      </c>
    </row>
    <row r="316" ht="19.95" customHeight="1">
      <c r="A316" s="89"/>
      <c r="B316" s="38">
        <v>857</v>
      </c>
      <c r="C316" t="s" s="90">
        <v>342</v>
      </c>
      <c r="D316" t="s" s="90">
        <v>25</v>
      </c>
      <c r="E316" s="39">
        <v>0.38</v>
      </c>
      <c r="F316" s="59">
        <v>66533</v>
      </c>
      <c r="G316" s="59">
        <v>367</v>
      </c>
      <c r="H316" s="91">
        <v>0.00531445038156885</v>
      </c>
      <c r="I316" s="39">
        <v>41.1112665</v>
      </c>
      <c r="J316" s="39">
        <v>28.5407916</v>
      </c>
      <c r="K316" s="59">
        <f>VLOOKUP($D316,'Districts_EV'!$A$2:$H$41,3,0)*$H316</f>
        <v>0.706669169135941</v>
      </c>
      <c r="L316" s="59">
        <f>VLOOKUP($D316,'Districts_EV'!$A$2:$H$41,4,0)*$H316</f>
        <v>14.0388684906326</v>
      </c>
      <c r="M316" s="59">
        <f>VLOOKUP($D316,'Districts_EV'!$A$2:$H$41,5,0)*$H316</f>
        <v>115.122676902410</v>
      </c>
      <c r="N316" s="59">
        <f>VLOOKUP($D316,'Districts_EV'!$A$2:$H$41,6,0)*$H316</f>
        <v>427.293810755531</v>
      </c>
      <c r="O316" s="59">
        <f>VLOOKUP($D316,'Districts_EV'!$A$2:$H$41,7,0)*$H316</f>
        <v>849.0225473626271</v>
      </c>
      <c r="P316" s="60">
        <f>VLOOKUP($D316,'Districts_EV'!$A$2:$H$41,8,0)*$H316</f>
        <v>1168.398610006150</v>
      </c>
    </row>
    <row r="317" ht="19.95" customHeight="1">
      <c r="A317" s="89"/>
      <c r="B317" s="35">
        <v>859</v>
      </c>
      <c r="C317" t="s" s="92">
        <v>343</v>
      </c>
      <c r="D317" t="s" s="92">
        <v>25</v>
      </c>
      <c r="E317" s="36">
        <v>0.35</v>
      </c>
      <c r="F317" s="62">
        <v>62919</v>
      </c>
      <c r="G317" s="62">
        <v>2490</v>
      </c>
      <c r="H317" s="93">
        <v>0.0360571701637777</v>
      </c>
      <c r="I317" s="36">
        <v>41.4022498</v>
      </c>
      <c r="J317" s="36">
        <v>28.3816684</v>
      </c>
      <c r="K317" s="62">
        <f>VLOOKUP($D317,'Districts_EV'!$A$2:$H$41,3,0)*$H317</f>
        <v>4.79456738732559</v>
      </c>
      <c r="L317" s="62">
        <f>VLOOKUP($D317,'Districts_EV'!$A$2:$H$41,4,0)*$H317</f>
        <v>95.25008866941479</v>
      </c>
      <c r="M317" s="62">
        <f>VLOOKUP($D317,'Districts_EV'!$A$2:$H$41,5,0)*$H317</f>
        <v>781.077562634875</v>
      </c>
      <c r="N317" s="62">
        <f>VLOOKUP($D317,'Districts_EV'!$A$2:$H$41,6,0)*$H317</f>
        <v>2899.077898586570</v>
      </c>
      <c r="O317" s="62">
        <f>VLOOKUP($D317,'Districts_EV'!$A$2:$H$41,7,0)*$H317</f>
        <v>5760.398209626530</v>
      </c>
      <c r="P317" s="63">
        <f>VLOOKUP($D317,'Districts_EV'!$A$2:$H$41,8,0)*$H317</f>
        <v>7927.282122385020</v>
      </c>
    </row>
    <row r="318" ht="19.95" customHeight="1">
      <c r="A318" s="89"/>
      <c r="B318" s="38">
        <v>861</v>
      </c>
      <c r="C318" t="s" s="90">
        <v>344</v>
      </c>
      <c r="D318" t="s" s="90">
        <v>25</v>
      </c>
      <c r="E318" s="39">
        <v>0.61</v>
      </c>
      <c r="F318" s="59">
        <v>59240</v>
      </c>
      <c r="G318" s="59">
        <v>851</v>
      </c>
      <c r="H318" s="91">
        <v>0.0123231533370983</v>
      </c>
      <c r="I318" s="39">
        <v>41.314438</v>
      </c>
      <c r="J318" s="39">
        <v>28.285694</v>
      </c>
      <c r="K318" s="59">
        <f>VLOOKUP($D318,'Districts_EV'!$A$2:$H$41,3,0)*$H318</f>
        <v>1.63862523960404</v>
      </c>
      <c r="L318" s="59">
        <f>VLOOKUP($D318,'Districts_EV'!$A$2:$H$41,4,0)*$H318</f>
        <v>32.5533435572979</v>
      </c>
      <c r="M318" s="59">
        <f>VLOOKUP($D318,'Districts_EV'!$A$2:$H$41,5,0)*$H318</f>
        <v>266.946588675614</v>
      </c>
      <c r="N318" s="59">
        <f>VLOOKUP($D318,'Districts_EV'!$A$2:$H$41,6,0)*$H318</f>
        <v>990.809354095248</v>
      </c>
      <c r="O318" s="59">
        <f>VLOOKUP($D318,'Districts_EV'!$A$2:$H$41,7,0)*$H318</f>
        <v>1968.714408189630</v>
      </c>
      <c r="P318" s="60">
        <f>VLOOKUP($D318,'Districts_EV'!$A$2:$H$41,8,0)*$H318</f>
        <v>2709.283970341220</v>
      </c>
    </row>
    <row r="319" ht="19.95" customHeight="1">
      <c r="A319" s="89"/>
      <c r="B319" s="35">
        <v>862</v>
      </c>
      <c r="C319" t="s" s="92">
        <v>345</v>
      </c>
      <c r="D319" t="s" s="92">
        <v>25</v>
      </c>
      <c r="E319" s="36">
        <v>0.45</v>
      </c>
      <c r="F319" s="62">
        <v>57208</v>
      </c>
      <c r="G319" s="62">
        <v>563</v>
      </c>
      <c r="H319" s="93">
        <v>0.008152685462733679</v>
      </c>
      <c r="I319" s="36">
        <v>41.139164</v>
      </c>
      <c r="J319" s="36">
        <v>28.415209</v>
      </c>
      <c r="K319" s="62">
        <f>VLOOKUP($D319,'Districts_EV'!$A$2:$H$41,3,0)*$H319</f>
        <v>1.0840728670941</v>
      </c>
      <c r="L319" s="62">
        <f>VLOOKUP($D319,'Districts_EV'!$A$2:$H$41,4,0)*$H319</f>
        <v>21.536465831679</v>
      </c>
      <c r="M319" s="62">
        <f>VLOOKUP($D319,'Districts_EV'!$A$2:$H$41,5,0)*$H319</f>
        <v>176.605087455195</v>
      </c>
      <c r="N319" s="62">
        <f>VLOOKUP($D319,'Districts_EV'!$A$2:$H$41,6,0)*$H319</f>
        <v>655.4943200418639</v>
      </c>
      <c r="O319" s="62">
        <f>VLOOKUP($D319,'Districts_EV'!$A$2:$H$41,7,0)*$H319</f>
        <v>1302.451482738850</v>
      </c>
      <c r="P319" s="63">
        <f>VLOOKUP($D319,'Districts_EV'!$A$2:$H$41,8,0)*$H319</f>
        <v>1792.393507993080</v>
      </c>
    </row>
    <row r="320" ht="19.95" customHeight="1">
      <c r="A320" s="89"/>
      <c r="B320" s="38">
        <v>863</v>
      </c>
      <c r="C320" t="s" s="90">
        <v>346</v>
      </c>
      <c r="D320" t="s" s="90">
        <v>25</v>
      </c>
      <c r="E320" s="39">
        <v>0.28</v>
      </c>
      <c r="F320" s="59">
        <v>56068</v>
      </c>
      <c r="G320" s="59">
        <v>1213</v>
      </c>
      <c r="H320" s="91">
        <v>0.017565199762515</v>
      </c>
      <c r="I320" s="39">
        <v>41.3204276</v>
      </c>
      <c r="J320" s="39">
        <v>28.1000039</v>
      </c>
      <c r="K320" s="59">
        <f>VLOOKUP($D320,'Districts_EV'!$A$2:$H$41,3,0)*$H320</f>
        <v>2.33566676338391</v>
      </c>
      <c r="L320" s="59">
        <f>VLOOKUP($D320,'Districts_EV'!$A$2:$H$41,4,0)*$H320</f>
        <v>46.4009468096386</v>
      </c>
      <c r="M320" s="59">
        <f>VLOOKUP($D320,'Districts_EV'!$A$2:$H$41,5,0)*$H320</f>
        <v>380.500836737391</v>
      </c>
      <c r="N320" s="59">
        <f>VLOOKUP($D320,'Districts_EV'!$A$2:$H$41,6,0)*$H320</f>
        <v>1412.281723287350</v>
      </c>
      <c r="O320" s="59">
        <f>VLOOKUP($D320,'Districts_EV'!$A$2:$H$41,7,0)*$H320</f>
        <v>2806.169890874290</v>
      </c>
      <c r="P320" s="60">
        <f>VLOOKUP($D320,'Districts_EV'!$A$2:$H$41,8,0)*$H320</f>
        <v>3861.764343153830</v>
      </c>
    </row>
    <row r="321" ht="19.95" customHeight="1">
      <c r="A321" s="89"/>
      <c r="B321" s="35">
        <v>865</v>
      </c>
      <c r="C321" t="s" s="92">
        <v>347</v>
      </c>
      <c r="D321" t="s" s="92">
        <v>25</v>
      </c>
      <c r="E321" s="36">
        <v>0.47</v>
      </c>
      <c r="F321" s="62">
        <v>55498</v>
      </c>
      <c r="G321" s="62">
        <v>790</v>
      </c>
      <c r="H321" s="93">
        <v>0.0114398250720419</v>
      </c>
      <c r="I321" s="36">
        <v>41.329559</v>
      </c>
      <c r="J321" s="36">
        <v>28.482586</v>
      </c>
      <c r="K321" s="62">
        <f>VLOOKUP($D321,'Districts_EV'!$A$2:$H$41,3,0)*$H321</f>
        <v>1.52116796625992</v>
      </c>
      <c r="L321" s="62">
        <f>VLOOKUP($D321,'Districts_EV'!$A$2:$H$41,4,0)*$H321</f>
        <v>30.2199076501356</v>
      </c>
      <c r="M321" s="62">
        <f>VLOOKUP($D321,'Districts_EV'!$A$2:$H$41,5,0)*$H321</f>
        <v>247.8117568199</v>
      </c>
      <c r="N321" s="62">
        <f>VLOOKUP($D321,'Districts_EV'!$A$2:$H$41,6,0)*$H321</f>
        <v>919.787767021441</v>
      </c>
      <c r="O321" s="62">
        <f>VLOOKUP($D321,'Districts_EV'!$A$2:$H$41,7,0)*$H321</f>
        <v>1827.596219118460</v>
      </c>
      <c r="P321" s="63">
        <f>VLOOKUP($D321,'Districts_EV'!$A$2:$H$41,8,0)*$H321</f>
        <v>2515.081476579980</v>
      </c>
    </row>
    <row r="322" ht="19.95" customHeight="1">
      <c r="A322" s="89"/>
      <c r="B322" s="38">
        <v>870</v>
      </c>
      <c r="C322" t="s" s="90">
        <v>348</v>
      </c>
      <c r="D322" t="s" s="90">
        <v>25</v>
      </c>
      <c r="E322" s="39">
        <v>0.53</v>
      </c>
      <c r="F322" s="59">
        <v>53999</v>
      </c>
      <c r="G322" s="59">
        <v>1051</v>
      </c>
      <c r="H322" s="91">
        <v>0.0152193115831849</v>
      </c>
      <c r="I322" s="39">
        <v>41.392712</v>
      </c>
      <c r="J322" s="39">
        <v>28.453407</v>
      </c>
      <c r="K322" s="59">
        <f>VLOOKUP($D322,'Districts_EV'!$A$2:$H$41,3,0)*$H322</f>
        <v>2.02373105384707</v>
      </c>
      <c r="L322" s="59">
        <f>VLOOKUP($D322,'Districts_EV'!$A$2:$H$41,4,0)*$H322</f>
        <v>40.2039530889779</v>
      </c>
      <c r="M322" s="59">
        <f>VLOOKUP($D322,'Districts_EV'!$A$2:$H$41,5,0)*$H322</f>
        <v>329.683742300906</v>
      </c>
      <c r="N322" s="59">
        <f>VLOOKUP($D322,'Districts_EV'!$A$2:$H$41,6,0)*$H322</f>
        <v>1223.667016632330</v>
      </c>
      <c r="O322" s="59">
        <f>VLOOKUP($D322,'Districts_EV'!$A$2:$H$41,7,0)*$H322</f>
        <v>2431.396995308230</v>
      </c>
      <c r="P322" s="60">
        <f>VLOOKUP($D322,'Districts_EV'!$A$2:$H$41,8,0)*$H322</f>
        <v>3346.013458083</v>
      </c>
    </row>
    <row r="323" ht="19.95" customHeight="1">
      <c r="A323" s="89"/>
      <c r="B323" s="35">
        <v>871</v>
      </c>
      <c r="C323" t="s" s="92">
        <v>349</v>
      </c>
      <c r="D323" t="s" s="92">
        <v>25</v>
      </c>
      <c r="E323" s="36">
        <v>0.68</v>
      </c>
      <c r="F323" s="62">
        <v>53445</v>
      </c>
      <c r="G323" s="62">
        <v>713</v>
      </c>
      <c r="H323" s="93">
        <v>0.0103248041472986</v>
      </c>
      <c r="I323" s="36">
        <v>41.273354</v>
      </c>
      <c r="J323" s="36">
        <v>28.482552</v>
      </c>
      <c r="K323" s="62">
        <f>VLOOKUP($D323,'Districts_EV'!$A$2:$H$41,3,0)*$H323</f>
        <v>1.37290222777636</v>
      </c>
      <c r="L323" s="62">
        <f>VLOOKUP($D323,'Districts_EV'!$A$2:$H$41,4,0)*$H323</f>
        <v>27.2744229804389</v>
      </c>
      <c r="M323" s="62">
        <f>VLOOKUP($D323,'Districts_EV'!$A$2:$H$41,5,0)*$H323</f>
        <v>223.657952674163</v>
      </c>
      <c r="N323" s="62">
        <f>VLOOKUP($D323,'Districts_EV'!$A$2:$H$41,6,0)*$H323</f>
        <v>830.1375669446689</v>
      </c>
      <c r="O323" s="62">
        <f>VLOOKUP($D323,'Districts_EV'!$A$2:$H$41,7,0)*$H323</f>
        <v>1649.4634230778</v>
      </c>
      <c r="P323" s="63">
        <f>VLOOKUP($D323,'Districts_EV'!$A$2:$H$41,8,0)*$H323</f>
        <v>2269.940623799410</v>
      </c>
    </row>
    <row r="324" ht="19.95" customHeight="1">
      <c r="A324" s="89"/>
      <c r="B324" s="38">
        <v>873</v>
      </c>
      <c r="C324" t="s" s="90">
        <v>128</v>
      </c>
      <c r="D324" t="s" s="90">
        <v>25</v>
      </c>
      <c r="E324" s="39">
        <v>0.54</v>
      </c>
      <c r="F324" s="59">
        <v>51954</v>
      </c>
      <c r="G324" s="59">
        <v>1127</v>
      </c>
      <c r="H324" s="91">
        <v>0.0163198517166978</v>
      </c>
      <c r="I324" s="39">
        <v>41.4121535</v>
      </c>
      <c r="J324" s="39">
        <v>28.1851826</v>
      </c>
      <c r="K324" s="59">
        <f>VLOOKUP($D324,'Districts_EV'!$A$2:$H$41,3,0)*$H324</f>
        <v>2.17007126325942</v>
      </c>
      <c r="L324" s="59">
        <f>VLOOKUP($D324,'Districts_EV'!$A$2:$H$41,4,0)*$H324</f>
        <v>43.1111847110163</v>
      </c>
      <c r="M324" s="59">
        <f>VLOOKUP($D324,'Districts_EV'!$A$2:$H$41,5,0)*$H324</f>
        <v>353.523860678516</v>
      </c>
      <c r="N324" s="59">
        <f>VLOOKUP($D324,'Districts_EV'!$A$2:$H$41,6,0)*$H324</f>
        <v>1312.152928396410</v>
      </c>
      <c r="O324" s="59">
        <f>VLOOKUP($D324,'Districts_EV'!$A$2:$H$41,7,0)*$H324</f>
        <v>2607.2163784133</v>
      </c>
      <c r="P324" s="60">
        <f>VLOOKUP($D324,'Districts_EV'!$A$2:$H$41,8,0)*$H324</f>
        <v>3587.970663424870</v>
      </c>
    </row>
    <row r="325" ht="19.95" customHeight="1">
      <c r="A325" s="89"/>
      <c r="B325" s="35">
        <v>874</v>
      </c>
      <c r="C325" t="s" s="92">
        <v>181</v>
      </c>
      <c r="D325" t="s" s="92">
        <v>25</v>
      </c>
      <c r="E325" s="36">
        <v>0.34</v>
      </c>
      <c r="F325" s="62">
        <v>51007</v>
      </c>
      <c r="G325" s="62">
        <v>386</v>
      </c>
      <c r="H325" s="93">
        <v>0.00558958541494707</v>
      </c>
      <c r="I325" s="36">
        <v>41.332951</v>
      </c>
      <c r="J325" s="36">
        <v>28.445322</v>
      </c>
      <c r="K325" s="62">
        <f>VLOOKUP($D325,'Districts_EV'!$A$2:$H$41,3,0)*$H325</f>
        <v>0.743254221489027</v>
      </c>
      <c r="L325" s="62">
        <f>VLOOKUP($D325,'Districts_EV'!$A$2:$H$41,4,0)*$H325</f>
        <v>14.7656763961422</v>
      </c>
      <c r="M325" s="62">
        <f>VLOOKUP($D325,'Districts_EV'!$A$2:$H$41,5,0)*$H325</f>
        <v>121.082706496812</v>
      </c>
      <c r="N325" s="62">
        <f>VLOOKUP($D325,'Districts_EV'!$A$2:$H$41,6,0)*$H325</f>
        <v>449.415288696553</v>
      </c>
      <c r="O325" s="62">
        <f>VLOOKUP($D325,'Districts_EV'!$A$2:$H$41,7,0)*$H325</f>
        <v>892.977393138893</v>
      </c>
      <c r="P325" s="63">
        <f>VLOOKUP($D325,'Districts_EV'!$A$2:$H$41,8,0)*$H325</f>
        <v>1228.887911341620</v>
      </c>
    </row>
    <row r="326" ht="19.95" customHeight="1">
      <c r="A326" s="89"/>
      <c r="B326" s="38">
        <v>875</v>
      </c>
      <c r="C326" t="s" s="90">
        <v>350</v>
      </c>
      <c r="D326" t="s" s="90">
        <v>25</v>
      </c>
      <c r="E326" s="39">
        <v>0.49</v>
      </c>
      <c r="F326" s="59">
        <v>49768</v>
      </c>
      <c r="G326" s="59">
        <v>772</v>
      </c>
      <c r="H326" s="91">
        <v>0.0111791708298941</v>
      </c>
      <c r="I326" s="39">
        <v>41.1859009</v>
      </c>
      <c r="J326" s="39">
        <v>28.4035095</v>
      </c>
      <c r="K326" s="59">
        <f>VLOOKUP($D326,'Districts_EV'!$A$2:$H$41,3,0)*$H326</f>
        <v>1.48650844297805</v>
      </c>
      <c r="L326" s="59">
        <f>VLOOKUP($D326,'Districts_EV'!$A$2:$H$41,4,0)*$H326</f>
        <v>29.5313527922844</v>
      </c>
      <c r="M326" s="59">
        <f>VLOOKUP($D326,'Districts_EV'!$A$2:$H$41,5,0)*$H326</f>
        <v>242.165412993623</v>
      </c>
      <c r="N326" s="59">
        <f>VLOOKUP($D326,'Districts_EV'!$A$2:$H$41,6,0)*$H326</f>
        <v>898.830577393103</v>
      </c>
      <c r="O326" s="59">
        <f>VLOOKUP($D326,'Districts_EV'!$A$2:$H$41,7,0)*$H326</f>
        <v>1785.954786277780</v>
      </c>
      <c r="P326" s="60">
        <f>VLOOKUP($D326,'Districts_EV'!$A$2:$H$41,8,0)*$H326</f>
        <v>2457.775822683220</v>
      </c>
    </row>
    <row r="327" ht="19.95" customHeight="1">
      <c r="A327" s="89"/>
      <c r="B327" s="35">
        <v>877</v>
      </c>
      <c r="C327" t="s" s="92">
        <v>351</v>
      </c>
      <c r="D327" t="s" s="92">
        <v>25</v>
      </c>
      <c r="E327" s="36">
        <v>0.55</v>
      </c>
      <c r="F327" s="62">
        <v>49086</v>
      </c>
      <c r="G327" s="62">
        <v>776</v>
      </c>
      <c r="H327" s="93">
        <v>0.0112370939948159</v>
      </c>
      <c r="I327" s="36">
        <v>41.289814</v>
      </c>
      <c r="J327" s="36">
        <v>28.437193</v>
      </c>
      <c r="K327" s="62">
        <f>VLOOKUP($D327,'Districts_EV'!$A$2:$H$41,3,0)*$H327</f>
        <v>1.49421055926292</v>
      </c>
      <c r="L327" s="62">
        <f>VLOOKUP($D327,'Districts_EV'!$A$2:$H$41,4,0)*$H327</f>
        <v>29.6843649829181</v>
      </c>
      <c r="M327" s="62">
        <f>VLOOKUP($D327,'Districts_EV'!$A$2:$H$41,5,0)*$H327</f>
        <v>243.420156066131</v>
      </c>
      <c r="N327" s="62">
        <f>VLOOKUP($D327,'Districts_EV'!$A$2:$H$41,6,0)*$H327</f>
        <v>903.487730643850</v>
      </c>
      <c r="O327" s="62">
        <f>VLOOKUP($D327,'Districts_EV'!$A$2:$H$41,7,0)*$H327</f>
        <v>1795.208438020160</v>
      </c>
      <c r="P327" s="63">
        <f>VLOOKUP($D327,'Districts_EV'!$A$2:$H$41,8,0)*$H327</f>
        <v>2470.510412438070</v>
      </c>
    </row>
    <row r="328" ht="19.95" customHeight="1">
      <c r="A328" s="89"/>
      <c r="B328" s="38">
        <v>895</v>
      </c>
      <c r="C328" t="s" s="90">
        <v>352</v>
      </c>
      <c r="D328" t="s" s="90">
        <v>25</v>
      </c>
      <c r="E328" s="39">
        <v>0.48</v>
      </c>
      <c r="F328" s="59">
        <v>48002</v>
      </c>
      <c r="G328" s="59">
        <v>829</v>
      </c>
      <c r="H328" s="91">
        <v>0.0120045759300288</v>
      </c>
      <c r="I328" s="39">
        <v>41.3750651</v>
      </c>
      <c r="J328" s="39">
        <v>28.2055315</v>
      </c>
      <c r="K328" s="59">
        <f>VLOOKUP($D328,'Districts_EV'!$A$2:$H$41,3,0)*$H328</f>
        <v>1.59626360003731</v>
      </c>
      <c r="L328" s="59">
        <f>VLOOKUP($D328,'Districts_EV'!$A$2:$H$41,4,0)*$H328</f>
        <v>31.7117765088132</v>
      </c>
      <c r="M328" s="59">
        <f>VLOOKUP($D328,'Districts_EV'!$A$2:$H$41,5,0)*$H328</f>
        <v>260.045501776832</v>
      </c>
      <c r="N328" s="59">
        <f>VLOOKUP($D328,'Districts_EV'!$A$2:$H$41,6,0)*$H328</f>
        <v>965.195011216172</v>
      </c>
      <c r="O328" s="59">
        <f>VLOOKUP($D328,'Districts_EV'!$A$2:$H$41,7,0)*$H328</f>
        <v>1917.819323606580</v>
      </c>
      <c r="P328" s="60">
        <f>VLOOKUP($D328,'Districts_EV'!$A$2:$H$41,8,0)*$H328</f>
        <v>2639.243726689630</v>
      </c>
    </row>
    <row r="329" ht="19.95" customHeight="1">
      <c r="A329" s="89"/>
      <c r="B329" s="35">
        <v>904</v>
      </c>
      <c r="C329" t="s" s="92">
        <v>353</v>
      </c>
      <c r="D329" t="s" s="92">
        <v>25</v>
      </c>
      <c r="E329" s="36">
        <v>0.61</v>
      </c>
      <c r="F329" s="62">
        <v>47099</v>
      </c>
      <c r="G329" s="62">
        <v>356</v>
      </c>
      <c r="H329" s="93">
        <v>0.00515516167803409</v>
      </c>
      <c r="I329" s="36">
        <v>41.293289</v>
      </c>
      <c r="J329" s="36">
        <v>28.518435</v>
      </c>
      <c r="K329" s="62">
        <f>VLOOKUP($D329,'Districts_EV'!$A$2:$H$41,3,0)*$H329</f>
        <v>0.685488349352575</v>
      </c>
      <c r="L329" s="62">
        <f>VLOOKUP($D329,'Districts_EV'!$A$2:$H$41,4,0)*$H329</f>
        <v>13.6180849663903</v>
      </c>
      <c r="M329" s="62">
        <f>VLOOKUP($D329,'Districts_EV'!$A$2:$H$41,5,0)*$H329</f>
        <v>111.672133453019</v>
      </c>
      <c r="N329" s="62">
        <f>VLOOKUP($D329,'Districts_EV'!$A$2:$H$41,6,0)*$H329</f>
        <v>414.486639315992</v>
      </c>
      <c r="O329" s="62">
        <f>VLOOKUP($D329,'Districts_EV'!$A$2:$H$41,7,0)*$H329</f>
        <v>823.575005071104</v>
      </c>
      <c r="P329" s="63">
        <f>VLOOKUP($D329,'Districts_EV'!$A$2:$H$41,8,0)*$H329</f>
        <v>1133.378488180350</v>
      </c>
    </row>
    <row r="330" ht="19.95" customHeight="1">
      <c r="A330" s="89"/>
      <c r="B330" s="38">
        <v>907</v>
      </c>
      <c r="C330" t="s" s="90">
        <v>354</v>
      </c>
      <c r="D330" t="s" s="90">
        <v>25</v>
      </c>
      <c r="E330" s="39">
        <v>0.54</v>
      </c>
      <c r="F330" s="59">
        <v>46954</v>
      </c>
      <c r="G330" s="59">
        <v>553</v>
      </c>
      <c r="H330" s="91">
        <v>0.00800787755042936</v>
      </c>
      <c r="I330" s="39">
        <v>41.376106</v>
      </c>
      <c r="J330" s="39">
        <v>28.3065</v>
      </c>
      <c r="K330" s="59">
        <f>VLOOKUP($D330,'Districts_EV'!$A$2:$H$41,3,0)*$H330</f>
        <v>1.06481757638195</v>
      </c>
      <c r="L330" s="59">
        <f>VLOOKUP($D330,'Districts_EV'!$A$2:$H$41,4,0)*$H330</f>
        <v>21.153935355095</v>
      </c>
      <c r="M330" s="59">
        <f>VLOOKUP($D330,'Districts_EV'!$A$2:$H$41,5,0)*$H330</f>
        <v>173.468229773930</v>
      </c>
      <c r="N330" s="59">
        <f>VLOOKUP($D330,'Districts_EV'!$A$2:$H$41,6,0)*$H330</f>
        <v>643.851436915011</v>
      </c>
      <c r="O330" s="59">
        <f>VLOOKUP($D330,'Districts_EV'!$A$2:$H$41,7,0)*$H330</f>
        <v>1279.317353382920</v>
      </c>
      <c r="P330" s="60">
        <f>VLOOKUP($D330,'Districts_EV'!$A$2:$H$41,8,0)*$H330</f>
        <v>1760.557033605990</v>
      </c>
    </row>
    <row r="331" ht="19.95" customHeight="1">
      <c r="A331" s="89"/>
      <c r="B331" s="35">
        <v>910</v>
      </c>
      <c r="C331" t="s" s="92">
        <v>355</v>
      </c>
      <c r="D331" t="s" s="92">
        <v>25</v>
      </c>
      <c r="E331" s="36">
        <v>0.53</v>
      </c>
      <c r="F331" s="62">
        <v>46681</v>
      </c>
      <c r="G331" s="62">
        <v>220</v>
      </c>
      <c r="H331" s="93">
        <v>0.00318577407069522</v>
      </c>
      <c r="I331" s="36">
        <v>41.2362303</v>
      </c>
      <c r="J331" s="36">
        <v>28.5594042</v>
      </c>
      <c r="K331" s="62">
        <f>VLOOKUP($D331,'Districts_EV'!$A$2:$H$41,3,0)*$H331</f>
        <v>0.423616395667321</v>
      </c>
      <c r="L331" s="62">
        <f>VLOOKUP($D331,'Districts_EV'!$A$2:$H$41,4,0)*$H331</f>
        <v>8.415670484847899</v>
      </c>
      <c r="M331" s="62">
        <f>VLOOKUP($D331,'Districts_EV'!$A$2:$H$41,5,0)*$H331</f>
        <v>69.0108689878203</v>
      </c>
      <c r="N331" s="62">
        <f>VLOOKUP($D331,'Districts_EV'!$A$2:$H$41,6,0)*$H331</f>
        <v>256.143428790782</v>
      </c>
      <c r="O331" s="62">
        <f>VLOOKUP($D331,'Districts_EV'!$A$2:$H$41,7,0)*$H331</f>
        <v>508.950845830457</v>
      </c>
      <c r="P331" s="63">
        <f>VLOOKUP($D331,'Districts_EV'!$A$2:$H$41,8,0)*$H331</f>
        <v>700.402436515946</v>
      </c>
    </row>
    <row r="332" ht="19.95" customHeight="1">
      <c r="A332" s="89"/>
      <c r="B332" s="38">
        <v>914</v>
      </c>
      <c r="C332" t="s" s="90">
        <v>229</v>
      </c>
      <c r="D332" t="s" s="90">
        <v>25</v>
      </c>
      <c r="E332" s="39">
        <v>0.45</v>
      </c>
      <c r="F332" s="59">
        <v>46595</v>
      </c>
      <c r="G332" s="59">
        <v>1469</v>
      </c>
      <c r="H332" s="91">
        <v>0.0212722823175058</v>
      </c>
      <c r="I332" s="39">
        <v>41.477085</v>
      </c>
      <c r="J332" s="39">
        <v>28.296103</v>
      </c>
      <c r="K332" s="59">
        <f>VLOOKUP($D332,'Districts_EV'!$A$2:$H$41,3,0)*$H332</f>
        <v>2.82860220561497</v>
      </c>
      <c r="L332" s="59">
        <f>VLOOKUP($D332,'Districts_EV'!$A$2:$H$41,4,0)*$H332</f>
        <v>56.1937270101889</v>
      </c>
      <c r="M332" s="59">
        <f>VLOOKUP($D332,'Districts_EV'!$A$2:$H$41,5,0)*$H332</f>
        <v>460.804393377764</v>
      </c>
      <c r="N332" s="59">
        <f>VLOOKUP($D332,'Districts_EV'!$A$2:$H$41,6,0)*$H332</f>
        <v>1710.339531334810</v>
      </c>
      <c r="O332" s="59">
        <f>VLOOKUP($D332,'Districts_EV'!$A$2:$H$41,7,0)*$H332</f>
        <v>3398.4036023861</v>
      </c>
      <c r="P332" s="60">
        <f>VLOOKUP($D332,'Districts_EV'!$A$2:$H$41,8,0)*$H332</f>
        <v>4676.778087463290</v>
      </c>
    </row>
    <row r="333" ht="19.95" customHeight="1">
      <c r="A333" s="89"/>
      <c r="B333" s="35">
        <v>917</v>
      </c>
      <c r="C333" t="s" s="92">
        <v>356</v>
      </c>
      <c r="D333" t="s" s="92">
        <v>25</v>
      </c>
      <c r="E333" s="36">
        <v>0.35</v>
      </c>
      <c r="F333" s="62">
        <v>41283</v>
      </c>
      <c r="G333" s="62">
        <v>818</v>
      </c>
      <c r="H333" s="93">
        <v>0.0118452872264941</v>
      </c>
      <c r="I333" s="36">
        <v>41.1872859</v>
      </c>
      <c r="J333" s="36">
        <v>28.5561065</v>
      </c>
      <c r="K333" s="62">
        <f>VLOOKUP($D333,'Districts_EV'!$A$2:$H$41,3,0)*$H333</f>
        <v>1.57508278025396</v>
      </c>
      <c r="L333" s="62">
        <f>VLOOKUP($D333,'Districts_EV'!$A$2:$H$41,4,0)*$H333</f>
        <v>31.290992984571</v>
      </c>
      <c r="M333" s="62">
        <f>VLOOKUP($D333,'Districts_EV'!$A$2:$H$41,5,0)*$H333</f>
        <v>256.594958327442</v>
      </c>
      <c r="N333" s="62">
        <f>VLOOKUP($D333,'Districts_EV'!$A$2:$H$41,6,0)*$H333</f>
        <v>952.387839776637</v>
      </c>
      <c r="O333" s="62">
        <f>VLOOKUP($D333,'Districts_EV'!$A$2:$H$41,7,0)*$H333</f>
        <v>1892.371781315070</v>
      </c>
      <c r="P333" s="63">
        <f>VLOOKUP($D333,'Districts_EV'!$A$2:$H$41,8,0)*$H333</f>
        <v>2604.223604863850</v>
      </c>
    </row>
    <row r="334" ht="19.95" customHeight="1">
      <c r="A334" s="89"/>
      <c r="B334" s="38">
        <v>935</v>
      </c>
      <c r="C334" t="s" s="90">
        <v>357</v>
      </c>
      <c r="D334" t="s" s="90">
        <v>25</v>
      </c>
      <c r="E334" s="39">
        <v>0.44</v>
      </c>
      <c r="F334" s="59">
        <v>41152</v>
      </c>
      <c r="G334" s="59">
        <v>358</v>
      </c>
      <c r="H334" s="91">
        <v>0.00518412326049495</v>
      </c>
      <c r="I334" s="39">
        <v>41.3784267</v>
      </c>
      <c r="J334" s="39">
        <v>28.3840477</v>
      </c>
      <c r="K334" s="59">
        <f>VLOOKUP($D334,'Districts_EV'!$A$2:$H$41,3,0)*$H334</f>
        <v>0.689339407495005</v>
      </c>
      <c r="L334" s="59">
        <f>VLOOKUP($D334,'Districts_EV'!$A$2:$H$41,4,0)*$H334</f>
        <v>13.694591061707</v>
      </c>
      <c r="M334" s="59">
        <f>VLOOKUP($D334,'Districts_EV'!$A$2:$H$41,5,0)*$H334</f>
        <v>112.299504989271</v>
      </c>
      <c r="N334" s="59">
        <f>VLOOKUP($D334,'Districts_EV'!$A$2:$H$41,6,0)*$H334</f>
        <v>416.815215941363</v>
      </c>
      <c r="O334" s="59">
        <f>VLOOKUP($D334,'Districts_EV'!$A$2:$H$41,7,0)*$H334</f>
        <v>828.201830942289</v>
      </c>
      <c r="P334" s="60">
        <f>VLOOKUP($D334,'Districts_EV'!$A$2:$H$41,8,0)*$H334</f>
        <v>1139.745783057770</v>
      </c>
    </row>
    <row r="335" ht="19.95" customHeight="1">
      <c r="A335" s="89"/>
      <c r="B335" s="35">
        <v>939</v>
      </c>
      <c r="C335" t="s" s="92">
        <v>358</v>
      </c>
      <c r="D335" t="s" s="92">
        <v>25</v>
      </c>
      <c r="E335" s="36">
        <v>0.48</v>
      </c>
      <c r="F335" s="62">
        <v>38436</v>
      </c>
      <c r="G335" s="62">
        <v>239</v>
      </c>
      <c r="H335" s="93">
        <v>0.00346090910407345</v>
      </c>
      <c r="I335" s="36">
        <v>41.3654071</v>
      </c>
      <c r="J335" s="36">
        <v>28.4997591</v>
      </c>
      <c r="K335" s="62">
        <f>VLOOKUP($D335,'Districts_EV'!$A$2:$H$41,3,0)*$H335</f>
        <v>0.460201448020409</v>
      </c>
      <c r="L335" s="62">
        <f>VLOOKUP($D335,'Districts_EV'!$A$2:$H$41,4,0)*$H335</f>
        <v>9.14247839035751</v>
      </c>
      <c r="M335" s="62">
        <f>VLOOKUP($D335,'Districts_EV'!$A$2:$H$41,5,0)*$H335</f>
        <v>74.9708985822232</v>
      </c>
      <c r="N335" s="62">
        <f>VLOOKUP($D335,'Districts_EV'!$A$2:$H$41,6,0)*$H335</f>
        <v>278.264906731804</v>
      </c>
      <c r="O335" s="62">
        <f>VLOOKUP($D335,'Districts_EV'!$A$2:$H$41,7,0)*$H335</f>
        <v>552.905691606725</v>
      </c>
      <c r="P335" s="63">
        <f>VLOOKUP($D335,'Districts_EV'!$A$2:$H$41,8,0)*$H335</f>
        <v>760.891737851416</v>
      </c>
    </row>
    <row r="336" ht="19.95" customHeight="1">
      <c r="A336" s="89"/>
      <c r="B336" s="38">
        <v>940</v>
      </c>
      <c r="C336" t="s" s="90">
        <v>359</v>
      </c>
      <c r="D336" t="s" s="90">
        <v>25</v>
      </c>
      <c r="E336" s="39">
        <v>0.5600000000000001</v>
      </c>
      <c r="F336" s="59">
        <v>38416</v>
      </c>
      <c r="G336" s="94">
        <v>58</v>
      </c>
      <c r="H336" s="91">
        <v>0.000839885891365104</v>
      </c>
      <c r="I336" s="39">
        <v>41.3571169</v>
      </c>
      <c r="J336" s="39">
        <v>28.2198949</v>
      </c>
      <c r="K336" s="59">
        <f>VLOOKUP($D336,'Districts_EV'!$A$2:$H$41,3,0)*$H336</f>
        <v>0.111680686130476</v>
      </c>
      <c r="L336" s="59">
        <f>VLOOKUP($D336,'Districts_EV'!$A$2:$H$41,4,0)*$H336</f>
        <v>2.21867676418718</v>
      </c>
      <c r="M336" s="59">
        <f>VLOOKUP($D336,'Districts_EV'!$A$2:$H$41,5,0)*$H336</f>
        <v>18.1937745513345</v>
      </c>
      <c r="N336" s="59">
        <f>VLOOKUP($D336,'Districts_EV'!$A$2:$H$41,6,0)*$H336</f>
        <v>67.52872213575149</v>
      </c>
      <c r="O336" s="59">
        <f>VLOOKUP($D336,'Districts_EV'!$A$2:$H$41,7,0)*$H336</f>
        <v>134.177950264393</v>
      </c>
      <c r="P336" s="60">
        <f>VLOOKUP($D336,'Districts_EV'!$A$2:$H$41,8,0)*$H336</f>
        <v>184.651551445113</v>
      </c>
    </row>
    <row r="337" ht="20.8" customHeight="1">
      <c r="A337" s="96"/>
      <c r="B337" s="116">
        <v>950</v>
      </c>
      <c r="C337" t="s" s="117">
        <v>30</v>
      </c>
      <c r="D337" t="s" s="117">
        <v>25</v>
      </c>
      <c r="E337" s="118">
        <v>0.49</v>
      </c>
      <c r="F337" s="119">
        <v>38105</v>
      </c>
      <c r="G337" s="119">
        <v>1257</v>
      </c>
      <c r="H337" s="120">
        <v>0.00296902015249001</v>
      </c>
      <c r="I337" s="118">
        <v>41.4136692</v>
      </c>
      <c r="J337" s="118">
        <v>28.1882968</v>
      </c>
      <c r="K337" s="119">
        <f>VLOOKUP($D337,'Districts_EV'!$A$2:$H$41,3,0)*$H337</f>
        <v>0.394794353821515</v>
      </c>
      <c r="L337" s="119">
        <f>VLOOKUP($D337,'Districts_EV'!$A$2:$H$41,4,0)*$H337</f>
        <v>7.84308450999983</v>
      </c>
      <c r="M337" s="119">
        <f>VLOOKUP($D337,'Districts_EV'!$A$2:$H$41,5,0)*$H337</f>
        <v>64.3155026749819</v>
      </c>
      <c r="N337" s="119">
        <f>VLOOKUP($D337,'Districts_EV'!$A$2:$H$41,6,0)*$H337</f>
        <v>238.715924334760</v>
      </c>
      <c r="O337" s="119">
        <f>VLOOKUP($D337,'Districts_EV'!$A$2:$H$41,7,0)*$H337</f>
        <v>474.322812718387</v>
      </c>
      <c r="P337" s="121">
        <f>VLOOKUP($D337,'Districts_EV'!$A$2:$H$41,8,0)*$H337</f>
        <v>652.748406736560</v>
      </c>
    </row>
    <row r="338" ht="21.05" customHeight="1">
      <c r="A338" t="s" s="104">
        <v>26</v>
      </c>
      <c r="B338" s="105"/>
      <c r="C338" s="105"/>
      <c r="D338" s="105"/>
      <c r="E338" s="106"/>
      <c r="F338" s="106"/>
      <c r="G338" s="107">
        <f>SUM(G339:G359)</f>
        <v>248859</v>
      </c>
      <c r="H338" s="105"/>
      <c r="I338" s="105"/>
      <c r="J338" s="105"/>
      <c r="K338" s="108">
        <f>SUM(K339:K359)</f>
        <v>56.3261019771384</v>
      </c>
      <c r="L338" s="108">
        <f>SUM(L339:L359)</f>
        <v>1010.148906652750</v>
      </c>
      <c r="M338" s="108">
        <f>SUM(M339:M359)</f>
        <v>7551.789771135490</v>
      </c>
      <c r="N338" s="108">
        <f>SUM(N339:N359)</f>
        <v>25907.3905299275</v>
      </c>
      <c r="O338" s="108">
        <f>SUM(O339:O359)</f>
        <v>48764.6144036674</v>
      </c>
      <c r="P338" s="109">
        <f>SUM(P339:P359)</f>
        <v>65536.2338688498</v>
      </c>
    </row>
    <row r="339" ht="20.2" customHeight="1">
      <c r="A339" s="82"/>
      <c r="B339" s="83">
        <v>91</v>
      </c>
      <c r="C339" t="s" s="84">
        <v>360</v>
      </c>
      <c r="D339" t="s" s="84">
        <v>26</v>
      </c>
      <c r="E339" s="85">
        <v>0.54</v>
      </c>
      <c r="F339" s="86">
        <v>32079</v>
      </c>
      <c r="G339" s="86">
        <v>20672</v>
      </c>
      <c r="H339" s="87">
        <v>0.08306711832804919</v>
      </c>
      <c r="I339" s="85">
        <v>41.0172216</v>
      </c>
      <c r="J339" s="85">
        <v>29.193114</v>
      </c>
      <c r="K339" s="86">
        <f>VLOOKUP($D339,'Districts_EV'!$A$2:$H$41,3,0)*$H339</f>
        <v>4.67884697789272</v>
      </c>
      <c r="L339" s="86">
        <f>VLOOKUP($D339,'Districts_EV'!$A$2:$H$41,4,0)*$H339</f>
        <v>83.9101587578735</v>
      </c>
      <c r="M339" s="86">
        <f>VLOOKUP($D339,'Districts_EV'!$A$2:$H$41,5,0)*$H339</f>
        <v>627.305414507463</v>
      </c>
      <c r="N339" s="86">
        <f>VLOOKUP($D339,'Districts_EV'!$A$2:$H$41,6,0)*$H339</f>
        <v>2152.052274720470</v>
      </c>
      <c r="O339" s="86">
        <f>VLOOKUP($D339,'Districts_EV'!$A$2:$H$41,7,0)*$H339</f>
        <v>4050.735994891130</v>
      </c>
      <c r="P339" s="88">
        <f>VLOOKUP($D339,'Districts_EV'!$A$2:$H$41,8,0)*$H339</f>
        <v>5443.906093558450</v>
      </c>
    </row>
    <row r="340" ht="19.95" customHeight="1">
      <c r="A340" s="89"/>
      <c r="B340" s="38">
        <v>175</v>
      </c>
      <c r="C340" t="s" s="90">
        <v>361</v>
      </c>
      <c r="D340" t="s" s="90">
        <v>26</v>
      </c>
      <c r="E340" s="39">
        <v>1.1</v>
      </c>
      <c r="F340" s="59">
        <v>28559</v>
      </c>
      <c r="G340" s="59">
        <v>31401</v>
      </c>
      <c r="H340" s="91">
        <v>0.126179884995118</v>
      </c>
      <c r="I340" s="39">
        <v>41.0208017</v>
      </c>
      <c r="J340" s="39">
        <v>29.1857684</v>
      </c>
      <c r="K340" s="59">
        <f>VLOOKUP($D340,'Districts_EV'!$A$2:$H$41,3,0)*$H340</f>
        <v>7.10722106969861</v>
      </c>
      <c r="L340" s="59">
        <f>VLOOKUP($D340,'Districts_EV'!$A$2:$H$41,4,0)*$H340</f>
        <v>127.460472869388</v>
      </c>
      <c r="M340" s="59">
        <f>VLOOKUP($D340,'Districts_EV'!$A$2:$H$41,5,0)*$H340</f>
        <v>952.8839648291849</v>
      </c>
      <c r="N340" s="59">
        <f>VLOOKUP($D340,'Districts_EV'!$A$2:$H$41,6,0)*$H340</f>
        <v>3268.991557589860</v>
      </c>
      <c r="O340" s="59">
        <f>VLOOKUP($D340,'Districts_EV'!$A$2:$H$41,7,0)*$H340</f>
        <v>6153.113437286030</v>
      </c>
      <c r="P340" s="60">
        <f>VLOOKUP($D340,'Districts_EV'!$A$2:$H$41,8,0)*$H340</f>
        <v>8269.354452584619</v>
      </c>
    </row>
    <row r="341" ht="19.95" customHeight="1">
      <c r="A341" s="89"/>
      <c r="B341" s="35">
        <v>208</v>
      </c>
      <c r="C341" t="s" s="92">
        <v>362</v>
      </c>
      <c r="D341" t="s" s="92">
        <v>26</v>
      </c>
      <c r="E341" s="36">
        <v>0.5600000000000001</v>
      </c>
      <c r="F341" s="62">
        <v>27721</v>
      </c>
      <c r="G341" s="62">
        <v>29311</v>
      </c>
      <c r="H341" s="93">
        <v>0.117781555017098</v>
      </c>
      <c r="I341" s="36">
        <v>41.0268635</v>
      </c>
      <c r="J341" s="36">
        <v>29.1885101</v>
      </c>
      <c r="K341" s="62">
        <f>VLOOKUP($D341,'Districts_EV'!$A$2:$H$41,3,0)*$H341</f>
        <v>6.634175878919</v>
      </c>
      <c r="L341" s="62">
        <f>VLOOKUP($D341,'Districts_EV'!$A$2:$H$41,4,0)*$H341</f>
        <v>118.976909024382</v>
      </c>
      <c r="M341" s="62">
        <f>VLOOKUP($D341,'Districts_EV'!$A$2:$H$41,5,0)*$H341</f>
        <v>889.461542406553</v>
      </c>
      <c r="N341" s="62">
        <f>VLOOKUP($D341,'Districts_EV'!$A$2:$H$41,6,0)*$H341</f>
        <v>3051.4127430501</v>
      </c>
      <c r="O341" s="62">
        <f>VLOOKUP($D341,'Districts_EV'!$A$2:$H$41,7,0)*$H341</f>
        <v>5743.572114273120</v>
      </c>
      <c r="P341" s="63">
        <f>VLOOKUP($D341,'Districts_EV'!$A$2:$H$41,8,0)*$H341</f>
        <v>7718.959535037330</v>
      </c>
    </row>
    <row r="342" ht="19.95" customHeight="1">
      <c r="A342" s="89"/>
      <c r="B342" s="38">
        <v>244</v>
      </c>
      <c r="C342" t="s" s="90">
        <v>160</v>
      </c>
      <c r="D342" t="s" s="90">
        <v>26</v>
      </c>
      <c r="E342" s="39">
        <v>1.1</v>
      </c>
      <c r="F342" s="59">
        <v>19359</v>
      </c>
      <c r="G342" s="59">
        <v>12709</v>
      </c>
      <c r="H342" s="91">
        <v>0.051069079277824</v>
      </c>
      <c r="I342" s="39">
        <v>41.0227969</v>
      </c>
      <c r="J342" s="39">
        <v>29.2244591</v>
      </c>
      <c r="K342" s="59">
        <f>VLOOKUP($D342,'Districts_EV'!$A$2:$H$41,3,0)*$H342</f>
        <v>2.87652216728128</v>
      </c>
      <c r="L342" s="59">
        <f>VLOOKUP($D342,'Districts_EV'!$A$2:$H$41,4,0)*$H342</f>
        <v>51.5873745962565</v>
      </c>
      <c r="M342" s="59">
        <f>VLOOKUP($D342,'Districts_EV'!$A$2:$H$41,5,0)*$H342</f>
        <v>385.662950511579</v>
      </c>
      <c r="N342" s="59">
        <f>VLOOKUP($D342,'Districts_EV'!$A$2:$H$41,6,0)*$H342</f>
        <v>1323.066580854410</v>
      </c>
      <c r="O342" s="59">
        <f>VLOOKUP($D342,'Districts_EV'!$A$2:$H$41,7,0)*$H342</f>
        <v>2490.363958933410</v>
      </c>
      <c r="P342" s="60">
        <f>VLOOKUP($D342,'Districts_EV'!$A$2:$H$41,8,0)*$H342</f>
        <v>3346.8751230183</v>
      </c>
    </row>
    <row r="343" ht="19.95" customHeight="1">
      <c r="A343" s="89"/>
      <c r="B343" s="35">
        <v>259</v>
      </c>
      <c r="C343" t="s" s="92">
        <v>352</v>
      </c>
      <c r="D343" t="s" s="92">
        <v>26</v>
      </c>
      <c r="E343" s="36">
        <v>0.84</v>
      </c>
      <c r="F343" s="62">
        <v>18994</v>
      </c>
      <c r="G343" s="62">
        <v>16681</v>
      </c>
      <c r="H343" s="93">
        <v>0.0670299245757638</v>
      </c>
      <c r="I343" s="36">
        <v>41.0173692</v>
      </c>
      <c r="J343" s="36">
        <v>29.2304405</v>
      </c>
      <c r="K343" s="62">
        <f>VLOOKUP($D343,'Districts_EV'!$A$2:$H$41,3,0)*$H343</f>
        <v>3.77553436717437</v>
      </c>
      <c r="L343" s="62">
        <f>VLOOKUP($D343,'Districts_EV'!$A$2:$H$41,4,0)*$H343</f>
        <v>67.71020502322411</v>
      </c>
      <c r="M343" s="62">
        <f>VLOOKUP($D343,'Districts_EV'!$A$2:$H$41,5,0)*$H343</f>
        <v>506.195898771236</v>
      </c>
      <c r="N343" s="62">
        <f>VLOOKUP($D343,'Districts_EV'!$A$2:$H$41,6,0)*$H343</f>
        <v>1736.5704331759</v>
      </c>
      <c r="O343" s="62">
        <f>VLOOKUP($D343,'Districts_EV'!$A$2:$H$41,7,0)*$H343</f>
        <v>3268.688425444030</v>
      </c>
      <c r="P343" s="63">
        <f>VLOOKUP($D343,'Districts_EV'!$A$2:$H$41,8,0)*$H343</f>
        <v>4392.888813208620</v>
      </c>
    </row>
    <row r="344" ht="19.95" customHeight="1">
      <c r="A344" s="89"/>
      <c r="B344" s="38">
        <v>320</v>
      </c>
      <c r="C344" t="s" s="90">
        <v>32</v>
      </c>
      <c r="D344" t="s" s="90">
        <v>26</v>
      </c>
      <c r="E344" s="39">
        <v>0.59</v>
      </c>
      <c r="F344" s="59">
        <v>17355</v>
      </c>
      <c r="G344" s="59">
        <v>8228</v>
      </c>
      <c r="H344" s="91">
        <v>0.0330628990713617</v>
      </c>
      <c r="I344" s="39">
        <v>41.0268708</v>
      </c>
      <c r="J344" s="39">
        <v>29.2201494</v>
      </c>
      <c r="K344" s="59">
        <f>VLOOKUP($D344,'Districts_EV'!$A$2:$H$41,3,0)*$H344</f>
        <v>1.86230422475335</v>
      </c>
      <c r="L344" s="59">
        <f>VLOOKUP($D344,'Districts_EV'!$A$2:$H$41,4,0)*$H344</f>
        <v>33.3984513477062</v>
      </c>
      <c r="M344" s="59">
        <f>VLOOKUP($D344,'Districts_EV'!$A$2:$H$41,5,0)*$H344</f>
        <v>249.684063011194</v>
      </c>
      <c r="N344" s="59">
        <f>VLOOKUP($D344,'Districts_EV'!$A$2:$H$41,6,0)*$H344</f>
        <v>856.573438293345</v>
      </c>
      <c r="O344" s="59">
        <f>VLOOKUP($D344,'Districts_EV'!$A$2:$H$41,7,0)*$H344</f>
        <v>1612.299524282330</v>
      </c>
      <c r="P344" s="60">
        <f>VLOOKUP($D344,'Districts_EV'!$A$2:$H$41,8,0)*$H344</f>
        <v>2166.817885922940</v>
      </c>
    </row>
    <row r="345" ht="19.95" customHeight="1">
      <c r="A345" s="89"/>
      <c r="B345" s="35">
        <v>334</v>
      </c>
      <c r="C345" t="s" s="92">
        <v>363</v>
      </c>
      <c r="D345" t="s" s="92">
        <v>26</v>
      </c>
      <c r="E345" s="36">
        <v>0.96</v>
      </c>
      <c r="F345" s="62">
        <v>15760</v>
      </c>
      <c r="G345" s="62">
        <v>24057</v>
      </c>
      <c r="H345" s="93">
        <v>0.09666919822067919</v>
      </c>
      <c r="I345" s="36">
        <v>41.032758</v>
      </c>
      <c r="J345" s="36">
        <v>29.1750966</v>
      </c>
      <c r="K345" s="62">
        <f>VLOOKUP($D345,'Districts_EV'!$A$2:$H$41,3,0)*$H345</f>
        <v>5.44499911702618</v>
      </c>
      <c r="L345" s="62">
        <f>VLOOKUP($D345,'Districts_EV'!$A$2:$H$41,4,0)*$H345</f>
        <v>97.6502848896171</v>
      </c>
      <c r="M345" s="62">
        <f>VLOOKUP($D345,'Districts_EV'!$A$2:$H$41,5,0)*$H345</f>
        <v>730.025462306794</v>
      </c>
      <c r="N345" s="62">
        <f>VLOOKUP($D345,'Districts_EV'!$A$2:$H$41,6,0)*$H345</f>
        <v>2504.446670518110</v>
      </c>
      <c r="O345" s="62">
        <f>VLOOKUP($D345,'Districts_EV'!$A$2:$H$41,7,0)*$H345</f>
        <v>4714.036175943110</v>
      </c>
      <c r="P345" s="63">
        <f>VLOOKUP($D345,'Districts_EV'!$A$2:$H$41,8,0)*$H345</f>
        <v>6335.335182504630</v>
      </c>
    </row>
    <row r="346" ht="19.95" customHeight="1">
      <c r="A346" s="89"/>
      <c r="B346" s="38">
        <v>371</v>
      </c>
      <c r="C346" t="s" s="90">
        <v>364</v>
      </c>
      <c r="D346" t="s" s="90">
        <v>26</v>
      </c>
      <c r="E346" s="39">
        <v>0.87</v>
      </c>
      <c r="F346" s="59">
        <v>15713</v>
      </c>
      <c r="G346" s="59">
        <v>15472</v>
      </c>
      <c r="H346" s="91">
        <v>0.0621717518755601</v>
      </c>
      <c r="I346" s="39">
        <v>41.0331471</v>
      </c>
      <c r="J346" s="39">
        <v>29.2236464</v>
      </c>
      <c r="K346" s="59">
        <f>VLOOKUP($D346,'Districts_EV'!$A$2:$H$41,3,0)*$H346</f>
        <v>3.50189243624014</v>
      </c>
      <c r="L346" s="59">
        <f>VLOOKUP($D346,'Districts_EV'!$A$2:$H$41,4,0)*$H346</f>
        <v>62.8027271817831</v>
      </c>
      <c r="M346" s="59">
        <f>VLOOKUP($D346,'Districts_EV'!$A$2:$H$41,5,0)*$H346</f>
        <v>469.507999867428</v>
      </c>
      <c r="N346" s="59">
        <f>VLOOKUP($D346,'Districts_EV'!$A$2:$H$41,6,0)*$H346</f>
        <v>1610.707855769890</v>
      </c>
      <c r="O346" s="59">
        <f>VLOOKUP($D346,'Districts_EV'!$A$2:$H$41,7,0)*$H346</f>
        <v>3031.781507012170</v>
      </c>
      <c r="P346" s="60">
        <f>VLOOKUP($D346,'Districts_EV'!$A$2:$H$41,8,0)*$H346</f>
        <v>4074.502470952810</v>
      </c>
    </row>
    <row r="347" ht="19.95" customHeight="1">
      <c r="A347" s="89"/>
      <c r="B347" s="35">
        <v>453</v>
      </c>
      <c r="C347" t="s" s="92">
        <v>365</v>
      </c>
      <c r="D347" t="s" s="92">
        <v>26</v>
      </c>
      <c r="E347" s="36">
        <v>0.77</v>
      </c>
      <c r="F347" s="62">
        <v>14845</v>
      </c>
      <c r="G347" s="62">
        <v>7939</v>
      </c>
      <c r="H347" s="93">
        <v>0.0319015988973676</v>
      </c>
      <c r="I347" s="36">
        <v>41.0246995</v>
      </c>
      <c r="J347" s="36">
        <v>29.2340241</v>
      </c>
      <c r="K347" s="62">
        <f>VLOOKUP($D347,'Districts_EV'!$A$2:$H$41,3,0)*$H347</f>
        <v>1.79689271272689</v>
      </c>
      <c r="L347" s="62">
        <f>VLOOKUP($D347,'Districts_EV'!$A$2:$H$41,4,0)*$H347</f>
        <v>32.2253652466505</v>
      </c>
      <c r="M347" s="62">
        <f>VLOOKUP($D347,'Districts_EV'!$A$2:$H$41,5,0)*$H347</f>
        <v>240.914168236008</v>
      </c>
      <c r="N347" s="62">
        <f>VLOOKUP($D347,'Districts_EV'!$A$2:$H$41,6,0)*$H347</f>
        <v>826.487181163207</v>
      </c>
      <c r="O347" s="62">
        <f>VLOOKUP($D347,'Districts_EV'!$A$2:$H$41,7,0)*$H347</f>
        <v>1555.669169090590</v>
      </c>
      <c r="P347" s="63">
        <f>VLOOKUP($D347,'Districts_EV'!$A$2:$H$41,8,0)*$H347</f>
        <v>2090.710646128120</v>
      </c>
    </row>
    <row r="348" ht="19.95" customHeight="1">
      <c r="A348" s="89"/>
      <c r="B348" s="38">
        <v>456</v>
      </c>
      <c r="C348" t="s" s="90">
        <v>366</v>
      </c>
      <c r="D348" t="s" s="90">
        <v>26</v>
      </c>
      <c r="E348" s="39">
        <v>0.78</v>
      </c>
      <c r="F348" s="59">
        <v>13117</v>
      </c>
      <c r="G348" s="59">
        <v>8925</v>
      </c>
      <c r="H348" s="91">
        <v>0.0358636818439357</v>
      </c>
      <c r="I348" s="39">
        <v>41.0197528</v>
      </c>
      <c r="J348" s="39">
        <v>29.2160814</v>
      </c>
      <c r="K348" s="59">
        <f>VLOOKUP($D348,'Districts_EV'!$A$2:$H$41,3,0)*$H348</f>
        <v>2.02006140081717</v>
      </c>
      <c r="L348" s="59">
        <f>VLOOKUP($D348,'Districts_EV'!$A$2:$H$41,4,0)*$H348</f>
        <v>36.2276590031937</v>
      </c>
      <c r="M348" s="59">
        <f>VLOOKUP($D348,'Districts_EV'!$A$2:$H$41,5,0)*$H348</f>
        <v>270.834985704291</v>
      </c>
      <c r="N348" s="59">
        <f>VLOOKUP($D348,'Districts_EV'!$A$2:$H$41,6,0)*$H348</f>
        <v>929.134411371913</v>
      </c>
      <c r="O348" s="59">
        <f>VLOOKUP($D348,'Districts_EV'!$A$2:$H$41,7,0)*$H348</f>
        <v>1748.878616215330</v>
      </c>
      <c r="P348" s="60">
        <f>VLOOKUP($D348,'Districts_EV'!$A$2:$H$41,8,0)*$H348</f>
        <v>2350.370640722190</v>
      </c>
    </row>
    <row r="349" ht="19.95" customHeight="1">
      <c r="A349" s="89"/>
      <c r="B349" s="35">
        <v>468</v>
      </c>
      <c r="C349" t="s" s="92">
        <v>367</v>
      </c>
      <c r="D349" t="s" s="92">
        <v>26</v>
      </c>
      <c r="E349" s="36">
        <v>0.72</v>
      </c>
      <c r="F349" s="62">
        <v>9054</v>
      </c>
      <c r="G349" s="62">
        <v>7411</v>
      </c>
      <c r="H349" s="93">
        <v>0.0297799155344995</v>
      </c>
      <c r="I349" s="36">
        <v>41.031185</v>
      </c>
      <c r="J349" s="36">
        <v>29.2311306</v>
      </c>
      <c r="K349" s="62">
        <f>VLOOKUP($D349,'Districts_EV'!$A$2:$H$41,3,0)*$H349</f>
        <v>1.67738655926679</v>
      </c>
      <c r="L349" s="62">
        <f>VLOOKUP($D349,'Districts_EV'!$A$2:$H$41,4,0)*$H349</f>
        <v>30.0821491173859</v>
      </c>
      <c r="M349" s="62">
        <f>VLOOKUP($D349,'Districts_EV'!$A$2:$H$41,5,0)*$H349</f>
        <v>224.891661518712</v>
      </c>
      <c r="N349" s="62">
        <f>VLOOKUP($D349,'Districts_EV'!$A$2:$H$41,6,0)*$H349</f>
        <v>771.519901700533</v>
      </c>
      <c r="O349" s="62">
        <f>VLOOKUP($D349,'Districts_EV'!$A$2:$H$41,7,0)*$H349</f>
        <v>1452.206098013650</v>
      </c>
      <c r="P349" s="63">
        <f>VLOOKUP($D349,'Districts_EV'!$A$2:$H$41,8,0)*$H349</f>
        <v>1951.663509063550</v>
      </c>
    </row>
    <row r="350" ht="19.95" customHeight="1">
      <c r="A350" s="89"/>
      <c r="B350" s="38">
        <v>602</v>
      </c>
      <c r="C350" t="s" s="90">
        <v>368</v>
      </c>
      <c r="D350" t="s" s="90">
        <v>26</v>
      </c>
      <c r="E350" s="39">
        <v>2.6</v>
      </c>
      <c r="F350" s="59">
        <v>8755</v>
      </c>
      <c r="G350" s="59">
        <v>7110</v>
      </c>
      <c r="H350" s="91">
        <v>0.0285703952840765</v>
      </c>
      <c r="I350" s="39">
        <v>41.0301325</v>
      </c>
      <c r="J350" s="39">
        <v>29.2394911</v>
      </c>
      <c r="K350" s="59">
        <f>VLOOKUP($D350,'Districts_EV'!$A$2:$H$41,3,0)*$H350</f>
        <v>1.60925899829805</v>
      </c>
      <c r="L350" s="59">
        <f>VLOOKUP($D350,'Districts_EV'!$A$2:$H$41,4,0)*$H350</f>
        <v>28.8603535588468</v>
      </c>
      <c r="M350" s="59">
        <f>VLOOKUP($D350,'Districts_EV'!$A$2:$H$41,5,0)*$H350</f>
        <v>215.757618863587</v>
      </c>
      <c r="N350" s="59">
        <f>VLOOKUP($D350,'Districts_EV'!$A$2:$H$41,6,0)*$H350</f>
        <v>740.184388218969</v>
      </c>
      <c r="O350" s="59">
        <f>VLOOKUP($D350,'Districts_EV'!$A$2:$H$41,7,0)*$H350</f>
        <v>1393.224309388350</v>
      </c>
      <c r="P350" s="60">
        <f>VLOOKUP($D350,'Districts_EV'!$A$2:$H$41,8,0)*$H350</f>
        <v>1872.396107062720</v>
      </c>
    </row>
    <row r="351" ht="19.95" customHeight="1">
      <c r="A351" s="89"/>
      <c r="B351" s="35">
        <v>626</v>
      </c>
      <c r="C351" t="s" s="92">
        <v>369</v>
      </c>
      <c r="D351" t="s" s="92">
        <v>26</v>
      </c>
      <c r="E351" s="36">
        <v>1.6</v>
      </c>
      <c r="F351" s="62">
        <v>8373</v>
      </c>
      <c r="G351" s="62">
        <v>6527</v>
      </c>
      <c r="H351" s="93">
        <v>0.0262277032375763</v>
      </c>
      <c r="I351" s="36">
        <v>41.0496927</v>
      </c>
      <c r="J351" s="36">
        <v>29.237004</v>
      </c>
      <c r="K351" s="62">
        <f>VLOOKUP($D351,'Districts_EV'!$A$2:$H$41,3,0)*$H351</f>
        <v>1.47730428718585</v>
      </c>
      <c r="L351" s="62">
        <f>VLOOKUP($D351,'Districts_EV'!$A$2:$H$41,4,0)*$H351</f>
        <v>26.4938857494505</v>
      </c>
      <c r="M351" s="62">
        <f>VLOOKUP($D351,'Districts_EV'!$A$2:$H$41,5,0)*$H351</f>
        <v>198.066101029906</v>
      </c>
      <c r="N351" s="62">
        <f>VLOOKUP($D351,'Districts_EV'!$A$2:$H$41,6,0)*$H351</f>
        <v>679.491350478933</v>
      </c>
      <c r="O351" s="62">
        <f>VLOOKUP($D351,'Districts_EV'!$A$2:$H$41,7,0)*$H351</f>
        <v>1278.983835074230</v>
      </c>
      <c r="P351" s="63">
        <f>VLOOKUP($D351,'Districts_EV'!$A$2:$H$41,8,0)*$H351</f>
        <v>1718.864893220590</v>
      </c>
    </row>
    <row r="352" ht="19.95" customHeight="1">
      <c r="A352" s="89"/>
      <c r="B352" s="38">
        <v>668</v>
      </c>
      <c r="C352" t="s" s="90">
        <v>131</v>
      </c>
      <c r="D352" t="s" s="90">
        <v>26</v>
      </c>
      <c r="E352" s="39">
        <v>3.7</v>
      </c>
      <c r="F352" s="59">
        <v>8086</v>
      </c>
      <c r="G352" s="59">
        <v>24594</v>
      </c>
      <c r="H352" s="91">
        <v>0.0988270466408689</v>
      </c>
      <c r="I352" s="39">
        <v>41.0369088</v>
      </c>
      <c r="J352" s="39">
        <v>29.1771094</v>
      </c>
      <c r="K352" s="59">
        <f>VLOOKUP($D352,'Districts_EV'!$A$2:$H$41,3,0)*$H352</f>
        <v>5.56654230719299</v>
      </c>
      <c r="L352" s="59">
        <f>VLOOKUP($D352,'Districts_EV'!$A$2:$H$41,4,0)*$H352</f>
        <v>99.830033111994</v>
      </c>
      <c r="M352" s="59">
        <f>VLOOKUP($D352,'Districts_EV'!$A$2:$H$41,5,0)*$H352</f>
        <v>746.321079934044</v>
      </c>
      <c r="N352" s="59">
        <f>VLOOKUP($D352,'Districts_EV'!$A$2:$H$41,6,0)*$H352</f>
        <v>2560.350892244350</v>
      </c>
      <c r="O352" s="59">
        <f>VLOOKUP($D352,'Districts_EV'!$A$2:$H$41,7,0)*$H352</f>
        <v>4819.262822095230</v>
      </c>
      <c r="P352" s="60">
        <f>VLOOKUP($D352,'Districts_EV'!$A$2:$H$41,8,0)*$H352</f>
        <v>6476.752441223710</v>
      </c>
    </row>
    <row r="353" ht="19.95" customHeight="1">
      <c r="A353" s="89"/>
      <c r="B353" s="35">
        <v>682</v>
      </c>
      <c r="C353" t="s" s="92">
        <v>370</v>
      </c>
      <c r="D353" t="s" s="92">
        <v>26</v>
      </c>
      <c r="E353" s="36">
        <v>1.2</v>
      </c>
      <c r="F353" s="62">
        <v>7294</v>
      </c>
      <c r="G353" s="62">
        <v>10236</v>
      </c>
      <c r="H353" s="93">
        <v>0.0411317251937844</v>
      </c>
      <c r="I353" s="36">
        <v>41.0408946</v>
      </c>
      <c r="J353" s="36">
        <v>29.2656098</v>
      </c>
      <c r="K353" s="62">
        <f>VLOOKUP($D353,'Districts_EV'!$A$2:$H$41,3,0)*$H353</f>
        <v>2.31678974776073</v>
      </c>
      <c r="L353" s="62">
        <f>VLOOKUP($D353,'Districts_EV'!$A$2:$H$41,4,0)*$H353</f>
        <v>41.5491672332427</v>
      </c>
      <c r="M353" s="62">
        <f>VLOOKUP($D353,'Districts_EV'!$A$2:$H$41,5,0)*$H353</f>
        <v>310.618141587577</v>
      </c>
      <c r="N353" s="62">
        <f>VLOOKUP($D353,'Districts_EV'!$A$2:$H$41,6,0)*$H353</f>
        <v>1065.615667765030</v>
      </c>
      <c r="O353" s="62">
        <f>VLOOKUP($D353,'Districts_EV'!$A$2:$H$41,7,0)*$H353</f>
        <v>2005.772718832510</v>
      </c>
      <c r="P353" s="63">
        <f>VLOOKUP($D353,'Districts_EV'!$A$2:$H$41,8,0)*$H353</f>
        <v>2695.618361729120</v>
      </c>
    </row>
    <row r="354" ht="19.95" customHeight="1">
      <c r="A354" s="89"/>
      <c r="B354" s="38">
        <v>706</v>
      </c>
      <c r="C354" t="s" s="90">
        <v>371</v>
      </c>
      <c r="D354" t="s" s="90">
        <v>26</v>
      </c>
      <c r="E354" s="39">
        <v>1.6</v>
      </c>
      <c r="F354" s="59">
        <v>7167</v>
      </c>
      <c r="G354" s="59">
        <v>8360</v>
      </c>
      <c r="H354" s="91">
        <v>0.0335933199120787</v>
      </c>
      <c r="I354" s="39">
        <v>41.0501563</v>
      </c>
      <c r="J354" s="39">
        <v>29.2438632</v>
      </c>
      <c r="K354" s="59">
        <f>VLOOKUP($D354,'Districts_EV'!$A$2:$H$41,3,0)*$H354</f>
        <v>1.89218076311838</v>
      </c>
      <c r="L354" s="59">
        <f>VLOOKUP($D354,'Districts_EV'!$A$2:$H$41,4,0)*$H354</f>
        <v>33.9342553800224</v>
      </c>
      <c r="M354" s="59">
        <f>VLOOKUP($D354,'Districts_EV'!$A$2:$H$41,5,0)*$H354</f>
        <v>253.689689690518</v>
      </c>
      <c r="N354" s="59">
        <f>VLOOKUP($D354,'Districts_EV'!$A$2:$H$41,6,0)*$H354</f>
        <v>870.315258159013</v>
      </c>
      <c r="O354" s="59">
        <f>VLOOKUP($D354,'Districts_EV'!$A$2:$H$41,7,0)*$H354</f>
        <v>1638.165292051560</v>
      </c>
      <c r="P354" s="60">
        <f>VLOOKUP($D354,'Districts_EV'!$A$2:$H$41,8,0)*$H354</f>
        <v>2201.579670189080</v>
      </c>
    </row>
    <row r="355" ht="19.95" customHeight="1">
      <c r="A355" s="89"/>
      <c r="B355" s="35">
        <v>801</v>
      </c>
      <c r="C355" t="s" s="92">
        <v>372</v>
      </c>
      <c r="D355" t="s" s="92">
        <v>26</v>
      </c>
      <c r="E355" s="36">
        <v>1.2</v>
      </c>
      <c r="F355" s="62">
        <v>5878</v>
      </c>
      <c r="G355" s="62">
        <v>1365</v>
      </c>
      <c r="H355" s="93">
        <v>0.0054850336937784</v>
      </c>
      <c r="I355" s="36">
        <v>41.077195</v>
      </c>
      <c r="J355" s="36">
        <v>29.3483633</v>
      </c>
      <c r="K355" s="62">
        <f>VLOOKUP($D355,'Districts_EV'!$A$2:$H$41,3,0)*$H355</f>
        <v>0.308950567183802</v>
      </c>
      <c r="L355" s="62">
        <f>VLOOKUP($D355,'Districts_EV'!$A$2:$H$41,4,0)*$H355</f>
        <v>5.54070078872375</v>
      </c>
      <c r="M355" s="62">
        <f>VLOOKUP($D355,'Districts_EV'!$A$2:$H$41,5,0)*$H355</f>
        <v>41.4218213430092</v>
      </c>
      <c r="N355" s="62">
        <f>VLOOKUP($D355,'Districts_EV'!$A$2:$H$41,6,0)*$H355</f>
        <v>142.102909974528</v>
      </c>
      <c r="O355" s="62">
        <f>VLOOKUP($D355,'Districts_EV'!$A$2:$H$41,7,0)*$H355</f>
        <v>267.475553068227</v>
      </c>
      <c r="P355" s="63">
        <f>VLOOKUP($D355,'Districts_EV'!$A$2:$H$41,8,0)*$H355</f>
        <v>359.468450933982</v>
      </c>
    </row>
    <row r="356" ht="19.95" customHeight="1">
      <c r="A356" s="89"/>
      <c r="B356" s="38">
        <v>807</v>
      </c>
      <c r="C356" t="s" s="90">
        <v>373</v>
      </c>
      <c r="D356" t="s" s="90">
        <v>26</v>
      </c>
      <c r="E356" s="39">
        <v>1.4</v>
      </c>
      <c r="F356" s="59">
        <v>3751</v>
      </c>
      <c r="G356" s="59">
        <v>2132</v>
      </c>
      <c r="H356" s="91">
        <v>0.00856710024552056</v>
      </c>
      <c r="I356" s="39">
        <v>41.0784643</v>
      </c>
      <c r="J356" s="39">
        <v>29.2549655</v>
      </c>
      <c r="K356" s="59">
        <f>VLOOKUP($D356,'Districts_EV'!$A$2:$H$41,3,0)*$H356</f>
        <v>0.482551362077558</v>
      </c>
      <c r="L356" s="59">
        <f>VLOOKUP($D356,'Districts_EV'!$A$2:$H$41,4,0)*$H356</f>
        <v>8.6540469461971</v>
      </c>
      <c r="M356" s="59">
        <f>VLOOKUP($D356,'Districts_EV'!$A$2:$H$41,5,0)*$H356</f>
        <v>64.69694000241449</v>
      </c>
      <c r="N356" s="59">
        <f>VLOOKUP($D356,'Districts_EV'!$A$2:$H$41,6,0)*$H356</f>
        <v>221.951211769739</v>
      </c>
      <c r="O356" s="59">
        <f>VLOOKUP($D356,'Districts_EV'!$A$2:$H$41,7,0)*$H356</f>
        <v>417.771340030374</v>
      </c>
      <c r="P356" s="60">
        <f>VLOOKUP($D356,'Districts_EV'!$A$2:$H$41,8,0)*$H356</f>
        <v>561.455485268316</v>
      </c>
    </row>
    <row r="357" ht="19.95" customHeight="1">
      <c r="A357" s="89"/>
      <c r="B357" s="35">
        <v>812</v>
      </c>
      <c r="C357" t="s" s="92">
        <v>374</v>
      </c>
      <c r="D357" t="s" s="92">
        <v>26</v>
      </c>
      <c r="E357" s="36">
        <v>6.2</v>
      </c>
      <c r="F357" s="62">
        <v>3120</v>
      </c>
      <c r="G357" s="62">
        <v>885</v>
      </c>
      <c r="H357" s="93">
        <v>0.00355623063662556</v>
      </c>
      <c r="I357" s="36">
        <v>41.1017648</v>
      </c>
      <c r="J357" s="36">
        <v>29.3281738</v>
      </c>
      <c r="K357" s="62">
        <f>VLOOKUP($D357,'Districts_EV'!$A$2:$H$41,3,0)*$H357</f>
        <v>0.200308609492795</v>
      </c>
      <c r="L357" s="62">
        <f>VLOOKUP($D357,'Districts_EV'!$A$2:$H$41,4,0)*$H357</f>
        <v>3.59232248939232</v>
      </c>
      <c r="M357" s="62">
        <f>VLOOKUP($D357,'Districts_EV'!$A$2:$H$41,5,0)*$H357</f>
        <v>26.8559061454676</v>
      </c>
      <c r="N357" s="62">
        <f>VLOOKUP($D357,'Districts_EV'!$A$2:$H$41,6,0)*$H357</f>
        <v>92.13265591755111</v>
      </c>
      <c r="O357" s="62">
        <f>VLOOKUP($D357,'Districts_EV'!$A$2:$H$41,7,0)*$H357</f>
        <v>173.418215725554</v>
      </c>
      <c r="P357" s="63">
        <f>VLOOKUP($D357,'Districts_EV'!$A$2:$H$41,8,0)*$H357</f>
        <v>233.061962693461</v>
      </c>
    </row>
    <row r="358" ht="19.95" customHeight="1">
      <c r="A358" s="89"/>
      <c r="B358" s="38">
        <v>816</v>
      </c>
      <c r="C358" t="s" s="90">
        <v>97</v>
      </c>
      <c r="D358" t="s" s="90">
        <v>26</v>
      </c>
      <c r="E358" s="39">
        <v>3.7</v>
      </c>
      <c r="F358" s="59">
        <v>2823</v>
      </c>
      <c r="G358" s="59">
        <v>4073</v>
      </c>
      <c r="H358" s="91">
        <v>0.0163666976078824</v>
      </c>
      <c r="I358" s="39">
        <v>41.0770043</v>
      </c>
      <c r="J358" s="39">
        <v>29.3303927</v>
      </c>
      <c r="K358" s="59">
        <f>VLOOKUP($D358,'Districts_EV'!$A$2:$H$41,3,0)*$H358</f>
        <v>0.921872278490571</v>
      </c>
      <c r="L358" s="59">
        <f>VLOOKUP($D358,'Districts_EV'!$A$2:$H$41,4,0)*$H358</f>
        <v>16.5328016941186</v>
      </c>
      <c r="M358" s="59">
        <f>VLOOKUP($D358,'Districts_EV'!$A$2:$H$41,5,0)*$H358</f>
        <v>123.597859582474</v>
      </c>
      <c r="N358" s="59">
        <f>VLOOKUP($D358,'Districts_EV'!$A$2:$H$41,6,0)*$H358</f>
        <v>424.018426612640</v>
      </c>
      <c r="O358" s="59">
        <f>VLOOKUP($D358,'Districts_EV'!$A$2:$H$41,7,0)*$H358</f>
        <v>798.115697909811</v>
      </c>
      <c r="P358" s="60">
        <f>VLOOKUP($D358,'Districts_EV'!$A$2:$H$41,8,0)*$H358</f>
        <v>1072.611722090930</v>
      </c>
    </row>
    <row r="359" ht="20.8" customHeight="1">
      <c r="A359" s="96"/>
      <c r="B359" s="116">
        <v>833</v>
      </c>
      <c r="C359" t="s" s="117">
        <v>375</v>
      </c>
      <c r="D359" t="s" s="117">
        <v>26</v>
      </c>
      <c r="E359" s="125"/>
      <c r="F359" s="125"/>
      <c r="G359" s="119">
        <v>771</v>
      </c>
      <c r="H359" s="120">
        <v>0.00309813991055176</v>
      </c>
      <c r="I359" s="118">
        <v>41.122304</v>
      </c>
      <c r="J359" s="118">
        <v>29.2927641</v>
      </c>
      <c r="K359" s="119">
        <f>VLOOKUP($D359,'Districts_EV'!$A$2:$H$41,3,0)*$H359</f>
        <v>0.174506144541181</v>
      </c>
      <c r="L359" s="119">
        <f>VLOOKUP($D359,'Districts_EV'!$A$2:$H$41,4,0)*$H359</f>
        <v>3.12958264330111</v>
      </c>
      <c r="M359" s="119">
        <f>VLOOKUP($D359,'Districts_EV'!$A$2:$H$41,5,0)*$H359</f>
        <v>23.3965012860514</v>
      </c>
      <c r="N359" s="119">
        <f>VLOOKUP($D359,'Districts_EV'!$A$2:$H$41,6,0)*$H359</f>
        <v>80.2647205790191</v>
      </c>
      <c r="O359" s="119">
        <f>VLOOKUP($D359,'Districts_EV'!$A$2:$H$41,7,0)*$H359</f>
        <v>151.079598106669</v>
      </c>
      <c r="P359" s="121">
        <f>VLOOKUP($D359,'Districts_EV'!$A$2:$H$41,8,0)*$H359</f>
        <v>203.040421736338</v>
      </c>
    </row>
    <row r="360" ht="21.05" customHeight="1">
      <c r="A360" t="s" s="104">
        <v>27</v>
      </c>
      <c r="B360" s="105"/>
      <c r="C360" s="105"/>
      <c r="D360" s="105"/>
      <c r="E360" s="106"/>
      <c r="F360" s="106"/>
      <c r="G360" s="107">
        <f>SUM(G361:G376)</f>
        <v>454569</v>
      </c>
      <c r="H360" s="105"/>
      <c r="I360" s="105"/>
      <c r="J360" s="105"/>
      <c r="K360" s="108">
        <f>SUM(K361:K376)</f>
        <v>88.7266388927619</v>
      </c>
      <c r="L360" s="108">
        <f>SUM(L361:L376)</f>
        <v>1610.454777184280</v>
      </c>
      <c r="M360" s="108">
        <f>SUM(M361:M376)</f>
        <v>12191.4482459251</v>
      </c>
      <c r="N360" s="108">
        <f>SUM(N361:N376)</f>
        <v>42270.3853503362</v>
      </c>
      <c r="O360" s="108">
        <f>SUM(O361:O376)</f>
        <v>80137.1067326255</v>
      </c>
      <c r="P360" s="109">
        <f>SUM(P361:P376)</f>
        <v>108028.816293309</v>
      </c>
    </row>
    <row r="361" ht="20.2" customHeight="1">
      <c r="A361" s="82"/>
      <c r="B361" s="83">
        <v>2</v>
      </c>
      <c r="C361" t="s" s="84">
        <v>30</v>
      </c>
      <c r="D361" t="s" s="84">
        <v>27</v>
      </c>
      <c r="E361" s="85">
        <v>0.43</v>
      </c>
      <c r="F361" s="86">
        <v>46574</v>
      </c>
      <c r="G361" s="86">
        <v>45797</v>
      </c>
      <c r="H361" s="87">
        <v>0.100748181244212</v>
      </c>
      <c r="I361" s="85">
        <v>41.043386</v>
      </c>
      <c r="J361" s="85">
        <v>28.8674705</v>
      </c>
      <c r="K361" s="86">
        <f>VLOOKUP($D361,'Districts_EV'!$A$2:$H$41,3,0)*$H361</f>
        <v>8.93904749635773</v>
      </c>
      <c r="L361" s="86">
        <f>VLOOKUP($D361,'Districts_EV'!$A$2:$H$41,4,0)*$H361</f>
        <v>162.250389777369</v>
      </c>
      <c r="M361" s="86">
        <f>VLOOKUP($D361,'Districts_EV'!$A$2:$H$41,5,0)*$H361</f>
        <v>1228.266237509890</v>
      </c>
      <c r="N361" s="86">
        <f>VLOOKUP($D361,'Districts_EV'!$A$2:$H$41,6,0)*$H361</f>
        <v>4258.664444538360</v>
      </c>
      <c r="O361" s="86">
        <f>VLOOKUP($D361,'Districts_EV'!$A$2:$H$41,7,0)*$H361</f>
        <v>8073.667753485320</v>
      </c>
      <c r="P361" s="88">
        <f>VLOOKUP($D361,'Districts_EV'!$A$2:$H$41,8,0)*$H361</f>
        <v>10883.706763516</v>
      </c>
    </row>
    <row r="362" ht="19.95" customHeight="1">
      <c r="A362" s="89"/>
      <c r="B362" s="38">
        <v>4</v>
      </c>
      <c r="C362" t="s" s="90">
        <v>81</v>
      </c>
      <c r="D362" t="s" s="90">
        <v>27</v>
      </c>
      <c r="E362" s="39">
        <v>0.48</v>
      </c>
      <c r="F362" s="59">
        <v>38777</v>
      </c>
      <c r="G362" s="59">
        <v>43328</v>
      </c>
      <c r="H362" s="91">
        <v>0.0953166625968775</v>
      </c>
      <c r="I362" s="39">
        <v>41.0370239</v>
      </c>
      <c r="J362" s="39">
        <v>28.8802419</v>
      </c>
      <c r="K362" s="59">
        <f>VLOOKUP($D362,'Districts_EV'!$A$2:$H$41,3,0)*$H362</f>
        <v>8.45712710269637</v>
      </c>
      <c r="L362" s="59">
        <f>VLOOKUP($D362,'Districts_EV'!$A$2:$H$41,4,0)*$H362</f>
        <v>153.503174624404</v>
      </c>
      <c r="M362" s="59">
        <f>VLOOKUP($D362,'Districts_EV'!$A$2:$H$41,5,0)*$H362</f>
        <v>1162.048159024140</v>
      </c>
      <c r="N362" s="59">
        <f>VLOOKUP($D362,'Districts_EV'!$A$2:$H$41,6,0)*$H362</f>
        <v>4029.072058277990</v>
      </c>
      <c r="O362" s="59">
        <f>VLOOKUP($D362,'Districts_EV'!$A$2:$H$41,7,0)*$H362</f>
        <v>7638.401563923630</v>
      </c>
      <c r="P362" s="60">
        <f>VLOOKUP($D362,'Districts_EV'!$A$2:$H$41,8,0)*$H362</f>
        <v>10296.9462333694</v>
      </c>
    </row>
    <row r="363" ht="19.95" customHeight="1">
      <c r="A363" s="89"/>
      <c r="B363" s="35">
        <v>6</v>
      </c>
      <c r="C363" t="s" s="92">
        <v>144</v>
      </c>
      <c r="D363" t="s" s="92">
        <v>27</v>
      </c>
      <c r="E363" s="36">
        <v>0.3</v>
      </c>
      <c r="F363" s="62">
        <v>30615</v>
      </c>
      <c r="G363" s="62">
        <v>35790</v>
      </c>
      <c r="H363" s="93">
        <v>0.07873392158286199</v>
      </c>
      <c r="I363" s="36">
        <v>41.0464076</v>
      </c>
      <c r="J363" s="36">
        <v>28.8731584</v>
      </c>
      <c r="K363" s="62">
        <f>VLOOKUP($D363,'Districts_EV'!$A$2:$H$41,3,0)*$H363</f>
        <v>6.98579622889363</v>
      </c>
      <c r="L363" s="62">
        <f>VLOOKUP($D363,'Districts_EV'!$A$2:$H$41,4,0)*$H363</f>
        <v>126.797420139573</v>
      </c>
      <c r="M363" s="62">
        <f>VLOOKUP($D363,'Districts_EV'!$A$2:$H$41,5,0)*$H363</f>
        <v>959.880530176187</v>
      </c>
      <c r="N363" s="62">
        <f>VLOOKUP($D363,'Districts_EV'!$A$2:$H$41,6,0)*$H363</f>
        <v>3328.113205450730</v>
      </c>
      <c r="O363" s="62">
        <f>VLOOKUP($D363,'Districts_EV'!$A$2:$H$41,7,0)*$H363</f>
        <v>6309.508677363980</v>
      </c>
      <c r="P363" s="63">
        <f>VLOOKUP($D363,'Districts_EV'!$A$2:$H$41,8,0)*$H363</f>
        <v>8505.5323507268</v>
      </c>
    </row>
    <row r="364" ht="19.95" customHeight="1">
      <c r="A364" s="89"/>
      <c r="B364" s="38">
        <v>10</v>
      </c>
      <c r="C364" t="s" s="90">
        <v>376</v>
      </c>
      <c r="D364" t="s" s="90">
        <v>27</v>
      </c>
      <c r="E364" s="39">
        <v>1.3</v>
      </c>
      <c r="F364" s="59">
        <v>30091</v>
      </c>
      <c r="G364" s="59">
        <v>16727</v>
      </c>
      <c r="H364" s="91">
        <v>0.0367974938898165</v>
      </c>
      <c r="I364" s="39">
        <v>41.0317026</v>
      </c>
      <c r="J364" s="39">
        <v>28.8906911</v>
      </c>
      <c r="K364" s="59">
        <f>VLOOKUP($D364,'Districts_EV'!$A$2:$H$41,3,0)*$H364</f>
        <v>3.26491795252036</v>
      </c>
      <c r="L364" s="59">
        <f>VLOOKUP($D364,'Districts_EV'!$A$2:$H$41,4,0)*$H364</f>
        <v>59.2606998232643</v>
      </c>
      <c r="M364" s="59">
        <f>VLOOKUP($D364,'Districts_EV'!$A$2:$H$41,5,0)*$H364</f>
        <v>448.614742337443</v>
      </c>
      <c r="N364" s="59">
        <f>VLOOKUP($D364,'Districts_EV'!$A$2:$H$41,6,0)*$H364</f>
        <v>1555.444246649190</v>
      </c>
      <c r="O364" s="59">
        <f>VLOOKUP($D364,'Districts_EV'!$A$2:$H$41,7,0)*$H364</f>
        <v>2948.844695341360</v>
      </c>
      <c r="P364" s="60">
        <f>VLOOKUP($D364,'Districts_EV'!$A$2:$H$41,8,0)*$H364</f>
        <v>3975.189707477150</v>
      </c>
    </row>
    <row r="365" ht="19.95" customHeight="1">
      <c r="A365" s="89"/>
      <c r="B365" s="35">
        <v>11</v>
      </c>
      <c r="C365" t="s" s="92">
        <v>377</v>
      </c>
      <c r="D365" t="s" s="92">
        <v>27</v>
      </c>
      <c r="E365" s="36">
        <v>1.4</v>
      </c>
      <c r="F365" s="62">
        <v>29109</v>
      </c>
      <c r="G365" s="62">
        <v>46953</v>
      </c>
      <c r="H365" s="93">
        <v>0.103291249513275</v>
      </c>
      <c r="I365" s="36">
        <v>41.0376175</v>
      </c>
      <c r="J365" s="36">
        <v>28.8824519</v>
      </c>
      <c r="K365" s="62">
        <f>VLOOKUP($D365,'Districts_EV'!$A$2:$H$41,3,0)*$H365</f>
        <v>9.16468539634652</v>
      </c>
      <c r="L365" s="62">
        <f>VLOOKUP($D365,'Districts_EV'!$A$2:$H$41,4,0)*$H365</f>
        <v>166.345886219987</v>
      </c>
      <c r="M365" s="62">
        <f>VLOOKUP($D365,'Districts_EV'!$A$2:$H$41,5,0)*$H365</f>
        <v>1259.269922698030</v>
      </c>
      <c r="N365" s="62">
        <f>VLOOKUP($D365,'Districts_EV'!$A$2:$H$41,6,0)*$H365</f>
        <v>4366.160920243860</v>
      </c>
      <c r="O365" s="62">
        <f>VLOOKUP($D365,'Districts_EV'!$A$2:$H$41,7,0)*$H365</f>
        <v>8277.461886791571</v>
      </c>
      <c r="P365" s="63">
        <f>VLOOKUP($D365,'Districts_EV'!$A$2:$H$41,8,0)*$H365</f>
        <v>11158.4314183759</v>
      </c>
    </row>
    <row r="366" ht="19.95" customHeight="1">
      <c r="A366" s="89"/>
      <c r="B366" s="38">
        <v>15</v>
      </c>
      <c r="C366" t="s" s="90">
        <v>122</v>
      </c>
      <c r="D366" t="s" s="90">
        <v>27</v>
      </c>
      <c r="E366" s="39">
        <v>0.54</v>
      </c>
      <c r="F366" s="59">
        <v>28347</v>
      </c>
      <c r="G366" s="59">
        <v>13092</v>
      </c>
      <c r="H366" s="91">
        <v>0.0288009081129597</v>
      </c>
      <c r="I366" s="39">
        <v>41.0376175</v>
      </c>
      <c r="J366" s="39">
        <v>28.8824519</v>
      </c>
      <c r="K366" s="59">
        <f>VLOOKUP($D366,'Districts_EV'!$A$2:$H$41,3,0)*$H366</f>
        <v>2.55540777392219</v>
      </c>
      <c r="L366" s="59">
        <f>VLOOKUP($D366,'Districts_EV'!$A$2:$H$41,4,0)*$H366</f>
        <v>46.3825600577614</v>
      </c>
      <c r="M366" s="59">
        <f>VLOOKUP($D366,'Districts_EV'!$A$2:$H$41,5,0)*$H366</f>
        <v>351.124780694793</v>
      </c>
      <c r="N366" s="59">
        <f>VLOOKUP($D366,'Districts_EV'!$A$2:$H$41,6,0)*$H366</f>
        <v>1217.425484374430</v>
      </c>
      <c r="O366" s="59">
        <f>VLOOKUP($D366,'Districts_EV'!$A$2:$H$41,7,0)*$H366</f>
        <v>2308.021447444790</v>
      </c>
      <c r="P366" s="60">
        <f>VLOOKUP($D366,'Districts_EV'!$A$2:$H$41,8,0)*$H366</f>
        <v>3111.3280116154</v>
      </c>
    </row>
    <row r="367" ht="19.95" customHeight="1">
      <c r="A367" s="89"/>
      <c r="B367" s="35">
        <v>17</v>
      </c>
      <c r="C367" t="s" s="92">
        <v>378</v>
      </c>
      <c r="D367" t="s" s="92">
        <v>27</v>
      </c>
      <c r="E367" s="36">
        <v>1</v>
      </c>
      <c r="F367" s="62">
        <v>27297</v>
      </c>
      <c r="G367" s="62">
        <v>32987</v>
      </c>
      <c r="H367" s="93">
        <v>0.07256764099619641</v>
      </c>
      <c r="I367" s="36">
        <v>41.0395441</v>
      </c>
      <c r="J367" s="36">
        <v>28.8804397</v>
      </c>
      <c r="K367" s="62">
        <f>VLOOKUP($D367,'Districts_EV'!$A$2:$H$41,3,0)*$H367</f>
        <v>6.4386828779691</v>
      </c>
      <c r="L367" s="62">
        <f>VLOOKUP($D367,'Districts_EV'!$A$2:$H$41,4,0)*$H367</f>
        <v>116.866904111318</v>
      </c>
      <c r="M367" s="62">
        <f>VLOOKUP($D367,'Districts_EV'!$A$2:$H$41,5,0)*$H367</f>
        <v>884.704639534001</v>
      </c>
      <c r="N367" s="62">
        <f>VLOOKUP($D367,'Districts_EV'!$A$2:$H$41,6,0)*$H367</f>
        <v>3067.462148874080</v>
      </c>
      <c r="O367" s="62">
        <f>VLOOKUP($D367,'Districts_EV'!$A$2:$H$41,7,0)*$H367</f>
        <v>5815.360791847040</v>
      </c>
      <c r="P367" s="63">
        <f>VLOOKUP($D367,'Districts_EV'!$A$2:$H$41,8,0)*$H367</f>
        <v>7839.3963580169</v>
      </c>
    </row>
    <row r="368" ht="19.95" customHeight="1">
      <c r="A368" s="89"/>
      <c r="B368" s="38">
        <v>24</v>
      </c>
      <c r="C368" t="s" s="90">
        <v>379</v>
      </c>
      <c r="D368" t="s" s="90">
        <v>27</v>
      </c>
      <c r="E368" s="39">
        <v>0.51</v>
      </c>
      <c r="F368" s="59">
        <v>27259</v>
      </c>
      <c r="G368" s="59">
        <v>16334</v>
      </c>
      <c r="H368" s="91">
        <v>0.0359329386737767</v>
      </c>
      <c r="I368" s="39">
        <v>41.0311027</v>
      </c>
      <c r="J368" s="39">
        <v>28.8955728</v>
      </c>
      <c r="K368" s="59">
        <f>VLOOKUP($D368,'Districts_EV'!$A$2:$H$41,3,0)*$H368</f>
        <v>3.18820887406394</v>
      </c>
      <c r="L368" s="59">
        <f>VLOOKUP($D368,'Districts_EV'!$A$2:$H$41,4,0)*$H368</f>
        <v>57.8683727454535</v>
      </c>
      <c r="M368" s="59">
        <f>VLOOKUP($D368,'Districts_EV'!$A$2:$H$41,5,0)*$H368</f>
        <v>438.074562165349</v>
      </c>
      <c r="N368" s="59">
        <f>VLOOKUP($D368,'Districts_EV'!$A$2:$H$41,6,0)*$H368</f>
        <v>1518.899164510540</v>
      </c>
      <c r="O368" s="59">
        <f>VLOOKUP($D368,'Districts_EV'!$A$2:$H$41,7,0)*$H368</f>
        <v>2879.561741717330</v>
      </c>
      <c r="P368" s="60">
        <f>VLOOKUP($D368,'Districts_EV'!$A$2:$H$41,8,0)*$H368</f>
        <v>3881.792830868160</v>
      </c>
    </row>
    <row r="369" ht="19.95" customHeight="1">
      <c r="A369" s="89"/>
      <c r="B369" s="35">
        <v>26</v>
      </c>
      <c r="C369" t="s" s="92">
        <v>146</v>
      </c>
      <c r="D369" t="s" s="92">
        <v>27</v>
      </c>
      <c r="E369" s="36">
        <v>0.66</v>
      </c>
      <c r="F369" s="62">
        <v>24605</v>
      </c>
      <c r="G369" s="62">
        <v>33610</v>
      </c>
      <c r="H369" s="93">
        <v>0.0739381700027939</v>
      </c>
      <c r="I369" s="36">
        <v>41.0387523</v>
      </c>
      <c r="J369" s="36">
        <v>28.883188</v>
      </c>
      <c r="K369" s="62">
        <f>VLOOKUP($D369,'Districts_EV'!$A$2:$H$41,3,0)*$H369</f>
        <v>6.56028531022953</v>
      </c>
      <c r="L369" s="62">
        <f>VLOOKUP($D369,'Districts_EV'!$A$2:$H$41,4,0)*$H369</f>
        <v>119.074079097263</v>
      </c>
      <c r="M369" s="62">
        <f>VLOOKUP($D369,'Districts_EV'!$A$2:$H$41,5,0)*$H369</f>
        <v>901.413372987474</v>
      </c>
      <c r="N369" s="62">
        <f>VLOOKUP($D369,'Districts_EV'!$A$2:$H$41,6,0)*$H369</f>
        <v>3125.394938116770</v>
      </c>
      <c r="O369" s="62">
        <f>VLOOKUP($D369,'Districts_EV'!$A$2:$H$41,7,0)*$H369</f>
        <v>5925.1910211289</v>
      </c>
      <c r="P369" s="63">
        <f>VLOOKUP($D369,'Districts_EV'!$A$2:$H$41,8,0)*$H369</f>
        <v>7987.452984295270</v>
      </c>
    </row>
    <row r="370" ht="19.95" customHeight="1">
      <c r="A370" s="89"/>
      <c r="B370" s="38">
        <v>68</v>
      </c>
      <c r="C370" t="s" s="90">
        <v>380</v>
      </c>
      <c r="D370" t="s" s="90">
        <v>27</v>
      </c>
      <c r="E370" s="39">
        <v>1.1</v>
      </c>
      <c r="F370" s="59">
        <v>24510</v>
      </c>
      <c r="G370" s="59">
        <v>34313</v>
      </c>
      <c r="H370" s="91">
        <v>0.07548468989306351</v>
      </c>
      <c r="I370" s="39">
        <v>41.0563871</v>
      </c>
      <c r="J370" s="39">
        <v>28.8694017</v>
      </c>
      <c r="K370" s="59">
        <f>VLOOKUP($D370,'Districts_EV'!$A$2:$H$41,3,0)*$H370</f>
        <v>6.69750282207396</v>
      </c>
      <c r="L370" s="59">
        <f>VLOOKUP($D370,'Districts_EV'!$A$2:$H$41,4,0)*$H370</f>
        <v>121.564679442558</v>
      </c>
      <c r="M370" s="59">
        <f>VLOOKUP($D370,'Districts_EV'!$A$2:$H$41,5,0)*$H370</f>
        <v>920.267690190989</v>
      </c>
      <c r="N370" s="59">
        <f>VLOOKUP($D370,'Districts_EV'!$A$2:$H$41,6,0)*$H370</f>
        <v>3190.766929830420</v>
      </c>
      <c r="O370" s="59">
        <f>VLOOKUP($D370,'Districts_EV'!$A$2:$H$41,7,0)*$H370</f>
        <v>6049.124650639570</v>
      </c>
      <c r="P370" s="60">
        <f>VLOOKUP($D370,'Districts_EV'!$A$2:$H$41,8,0)*$H370</f>
        <v>8154.521697415160</v>
      </c>
    </row>
    <row r="371" ht="19.95" customHeight="1">
      <c r="A371" s="89"/>
      <c r="B371" s="35">
        <v>112</v>
      </c>
      <c r="C371" t="s" s="92">
        <v>381</v>
      </c>
      <c r="D371" t="s" s="92">
        <v>27</v>
      </c>
      <c r="E371" s="36">
        <v>0.44</v>
      </c>
      <c r="F371" s="62">
        <v>22492</v>
      </c>
      <c r="G371" s="62">
        <v>28455</v>
      </c>
      <c r="H371" s="93">
        <v>0.0625977574361648</v>
      </c>
      <c r="I371" s="36">
        <v>41.0516003</v>
      </c>
      <c r="J371" s="36">
        <v>28.8715638</v>
      </c>
      <c r="K371" s="62">
        <f>VLOOKUP($D371,'Districts_EV'!$A$2:$H$41,3,0)*$H371</f>
        <v>5.5540886195353</v>
      </c>
      <c r="L371" s="62">
        <f>VLOOKUP($D371,'Districts_EV'!$A$2:$H$41,4,0)*$H371</f>
        <v>100.810857504094</v>
      </c>
      <c r="M371" s="62">
        <f>VLOOKUP($D371,'Districts_EV'!$A$2:$H$41,5,0)*$H371</f>
        <v>763.157320093976</v>
      </c>
      <c r="N371" s="62">
        <f>VLOOKUP($D371,'Districts_EV'!$A$2:$H$41,6,0)*$H371</f>
        <v>2646.031328893560</v>
      </c>
      <c r="O371" s="62">
        <f>VLOOKUP($D371,'Districts_EV'!$A$2:$H$41,7,0)*$H371</f>
        <v>5016.403168884940</v>
      </c>
      <c r="P371" s="63">
        <f>VLOOKUP($D371,'Districts_EV'!$A$2:$H$41,8,0)*$H371</f>
        <v>6762.361638444560</v>
      </c>
    </row>
    <row r="372" ht="19.95" customHeight="1">
      <c r="A372" s="89"/>
      <c r="B372" s="38">
        <v>116</v>
      </c>
      <c r="C372" t="s" s="90">
        <v>382</v>
      </c>
      <c r="D372" t="s" s="90">
        <v>27</v>
      </c>
      <c r="E372" s="39">
        <v>0.74</v>
      </c>
      <c r="F372" s="59">
        <v>12719</v>
      </c>
      <c r="G372" s="59">
        <v>33398</v>
      </c>
      <c r="H372" s="91">
        <v>0.0734717941610625</v>
      </c>
      <c r="I372" s="39">
        <v>41.0529878</v>
      </c>
      <c r="J372" s="39">
        <v>28.8588572</v>
      </c>
      <c r="K372" s="59">
        <f>VLOOKUP($D372,'Districts_EV'!$A$2:$H$41,3,0)*$H372</f>
        <v>6.51890534933192</v>
      </c>
      <c r="L372" s="59">
        <f>VLOOKUP($D372,'Districts_EV'!$A$2:$H$41,4,0)*$H372</f>
        <v>118.323001894983</v>
      </c>
      <c r="M372" s="59">
        <f>VLOOKUP($D372,'Districts_EV'!$A$2:$H$41,5,0)*$H372</f>
        <v>895.727576049855</v>
      </c>
      <c r="N372" s="59">
        <f>VLOOKUP($D372,'Districts_EV'!$A$2:$H$41,6,0)*$H372</f>
        <v>3105.681051568690</v>
      </c>
      <c r="O372" s="59">
        <f>VLOOKUP($D372,'Districts_EV'!$A$2:$H$41,7,0)*$H372</f>
        <v>5887.817010522560</v>
      </c>
      <c r="P372" s="60">
        <f>VLOOKUP($D372,'Districts_EV'!$A$2:$H$41,8,0)*$H372</f>
        <v>7937.070954165230</v>
      </c>
    </row>
    <row r="373" ht="19.95" customHeight="1">
      <c r="A373" s="89"/>
      <c r="B373" s="35">
        <v>228</v>
      </c>
      <c r="C373" t="s" s="92">
        <v>383</v>
      </c>
      <c r="D373" t="s" s="92">
        <v>27</v>
      </c>
      <c r="E373" s="36">
        <v>0.88</v>
      </c>
      <c r="F373" s="62">
        <v>12405</v>
      </c>
      <c r="G373" s="62">
        <v>22007</v>
      </c>
      <c r="H373" s="93">
        <v>0.0484128922121834</v>
      </c>
      <c r="I373" s="36">
        <v>41.0526257</v>
      </c>
      <c r="J373" s="36">
        <v>28.876571</v>
      </c>
      <c r="K373" s="62">
        <f>VLOOKUP($D373,'Districts_EV'!$A$2:$H$41,3,0)*$H373</f>
        <v>4.2955132050646</v>
      </c>
      <c r="L373" s="62">
        <f>VLOOKUP($D373,'Districts_EV'!$A$2:$H$41,4,0)*$H373</f>
        <v>77.9667735404184</v>
      </c>
      <c r="M373" s="62">
        <f>VLOOKUP($D373,'Districts_EV'!$A$2:$H$41,5,0)*$H373</f>
        <v>590.223269840384</v>
      </c>
      <c r="N373" s="62">
        <f>VLOOKUP($D373,'Districts_EV'!$A$2:$H$41,6,0)*$H373</f>
        <v>2046.431609733280</v>
      </c>
      <c r="O373" s="62">
        <f>VLOOKUP($D373,'Districts_EV'!$A$2:$H$41,7,0)*$H373</f>
        <v>3879.669110442830</v>
      </c>
      <c r="P373" s="63">
        <f>VLOOKUP($D373,'Districts_EV'!$A$2:$H$41,8,0)*$H373</f>
        <v>5229.987439017730</v>
      </c>
    </row>
    <row r="374" ht="19.95" customHeight="1">
      <c r="A374" s="89"/>
      <c r="B374" s="38">
        <v>395</v>
      </c>
      <c r="C374" t="s" s="90">
        <v>384</v>
      </c>
      <c r="D374" t="s" s="90">
        <v>27</v>
      </c>
      <c r="E374" s="39">
        <v>0.92</v>
      </c>
      <c r="F374" s="59">
        <v>10412</v>
      </c>
      <c r="G374" s="59">
        <v>45372</v>
      </c>
      <c r="H374" s="91">
        <v>0.09981322967470289</v>
      </c>
      <c r="I374" s="39">
        <v>41.058995</v>
      </c>
      <c r="J374" s="39">
        <v>28.8572785</v>
      </c>
      <c r="K374" s="59">
        <f>VLOOKUP($D374,'Districts_EV'!$A$2:$H$41,3,0)*$H374</f>
        <v>8.856092386067671</v>
      </c>
      <c r="L374" s="59">
        <f>VLOOKUP($D374,'Districts_EV'!$A$2:$H$41,4,0)*$H374</f>
        <v>160.744692555817</v>
      </c>
      <c r="M374" s="59">
        <f>VLOOKUP($D374,'Districts_EV'!$A$2:$H$41,5,0)*$H374</f>
        <v>1216.867823837780</v>
      </c>
      <c r="N374" s="59">
        <f>VLOOKUP($D374,'Districts_EV'!$A$2:$H$41,6,0)*$H374</f>
        <v>4219.1436814113</v>
      </c>
      <c r="O374" s="59">
        <f>VLOOKUP($D374,'Districts_EV'!$A$2:$H$41,7,0)*$H374</f>
        <v>7998.743439769730</v>
      </c>
      <c r="P374" s="60">
        <f>VLOOKUP($D374,'Districts_EV'!$A$2:$H$41,8,0)*$H374</f>
        <v>10782.7050521703</v>
      </c>
    </row>
    <row r="375" ht="19.95" customHeight="1">
      <c r="A375" s="89"/>
      <c r="B375" s="35">
        <v>404</v>
      </c>
      <c r="C375" t="s" s="92">
        <v>243</v>
      </c>
      <c r="D375" t="s" s="92">
        <v>27</v>
      </c>
      <c r="E375" s="36">
        <v>0.9399999999999999</v>
      </c>
      <c r="F375" s="62">
        <v>5012</v>
      </c>
      <c r="G375" s="62">
        <v>3839</v>
      </c>
      <c r="H375" s="93">
        <v>0.008445362530220929</v>
      </c>
      <c r="I375" s="36">
        <v>41.0352866</v>
      </c>
      <c r="J375" s="36">
        <v>28.8925614</v>
      </c>
      <c r="K375" s="62">
        <f>VLOOKUP($D375,'Districts_EV'!$A$2:$H$41,3,0)*$H375</f>
        <v>0.7493286315373739</v>
      </c>
      <c r="L375" s="62">
        <f>VLOOKUP($D375,'Districts_EV'!$A$2:$H$41,4,0)*$H375</f>
        <v>13.6008744318474</v>
      </c>
      <c r="M375" s="62">
        <f>VLOOKUP($D375,'Districts_EV'!$A$2:$H$41,5,0)*$H375</f>
        <v>102.961200205264</v>
      </c>
      <c r="N375" s="62">
        <f>VLOOKUP($D375,'Districts_EV'!$A$2:$H$41,6,0)*$H375</f>
        <v>356.988728575729</v>
      </c>
      <c r="O375" s="62">
        <f>VLOOKUP($D375,'Districts_EV'!$A$2:$H$41,7,0)*$H375</f>
        <v>676.786918480031</v>
      </c>
      <c r="P375" s="63">
        <f>VLOOKUP($D375,'Districts_EV'!$A$2:$H$41,8,0)*$H375</f>
        <v>912.342517307632</v>
      </c>
    </row>
    <row r="376" ht="20.8" customHeight="1">
      <c r="A376" s="96"/>
      <c r="B376" s="97">
        <v>688</v>
      </c>
      <c r="C376" t="s" s="98">
        <v>385</v>
      </c>
      <c r="D376" t="s" s="98">
        <v>27</v>
      </c>
      <c r="E376" s="99">
        <v>9.5</v>
      </c>
      <c r="F376" s="101">
        <v>3634</v>
      </c>
      <c r="G376" s="101">
        <v>2567</v>
      </c>
      <c r="H376" s="102">
        <v>0.00564710747983254</v>
      </c>
      <c r="I376" s="99">
        <v>41.0266695</v>
      </c>
      <c r="J376" s="99">
        <v>28.8960455</v>
      </c>
      <c r="K376" s="101">
        <f>VLOOKUP($D376,'Districts_EV'!$A$2:$H$41,3,0)*$H376</f>
        <v>0.501048866151716</v>
      </c>
      <c r="L376" s="101">
        <f>VLOOKUP($D376,'Districts_EV'!$A$2:$H$41,4,0)*$H376</f>
        <v>9.094411218169389</v>
      </c>
      <c r="M376" s="101">
        <f>VLOOKUP($D376,'Districts_EV'!$A$2:$H$41,5,0)*$H376</f>
        <v>68.84641857955491</v>
      </c>
      <c r="N376" s="101">
        <f>VLOOKUP($D376,'Districts_EV'!$A$2:$H$41,6,0)*$H376</f>
        <v>238.705409287287</v>
      </c>
      <c r="O376" s="101">
        <f>VLOOKUP($D376,'Districts_EV'!$A$2:$H$41,7,0)*$H376</f>
        <v>452.542854841948</v>
      </c>
      <c r="P376" s="103">
        <f>VLOOKUP($D376,'Districts_EV'!$A$2:$H$41,8,0)*$H376</f>
        <v>610.050336527401</v>
      </c>
    </row>
    <row r="377" ht="21.05" customHeight="1">
      <c r="A377" t="s" s="104">
        <v>28</v>
      </c>
      <c r="B377" s="105"/>
      <c r="C377" s="105"/>
      <c r="D377" s="105"/>
      <c r="E377" s="106"/>
      <c r="F377" s="106"/>
      <c r="G377" s="107">
        <f>SUM(G378:G420)</f>
        <v>846492</v>
      </c>
      <c r="H377" s="105"/>
      <c r="I377" s="105"/>
      <c r="J377" s="105"/>
      <c r="K377" s="108">
        <f>SUM(K378:K420)</f>
        <v>127.473669802035</v>
      </c>
      <c r="L377" s="108">
        <f>SUM(L378:L420)</f>
        <v>1973.383550758060</v>
      </c>
      <c r="M377" s="108">
        <f>SUM(M378:M420)</f>
        <v>12877.5215888781</v>
      </c>
      <c r="N377" s="108">
        <f>SUM(N378:N420)</f>
        <v>39441.9874023154</v>
      </c>
      <c r="O377" s="108">
        <f>SUM(O378:O420)</f>
        <v>68908.290285678493</v>
      </c>
      <c r="P377" s="109">
        <f>SUM(P378:P420)</f>
        <v>89874.0938856164</v>
      </c>
    </row>
    <row r="378" ht="20.2" customHeight="1">
      <c r="A378" s="82"/>
      <c r="B378" s="110">
        <v>30</v>
      </c>
      <c r="C378" t="s" s="111">
        <v>386</v>
      </c>
      <c r="D378" t="s" s="111">
        <v>28</v>
      </c>
      <c r="E378" s="112">
        <v>29.2</v>
      </c>
      <c r="F378" s="113">
        <v>1261</v>
      </c>
      <c r="G378" s="113">
        <v>25506</v>
      </c>
      <c r="H378" s="114">
        <v>0.0301314129371571</v>
      </c>
      <c r="I378" s="112">
        <v>41.0206769</v>
      </c>
      <c r="J378" s="112">
        <v>28.6909976</v>
      </c>
      <c r="K378" s="113">
        <f>VLOOKUP($D378,'Districts_EV'!$A$2:$H$41,3,0)*$H378</f>
        <v>3.84096178341993</v>
      </c>
      <c r="L378" s="113">
        <f>VLOOKUP($D378,'Districts_EV'!$A$2:$H$41,4,0)*$H378</f>
        <v>59.4608346512844</v>
      </c>
      <c r="M378" s="113">
        <f>VLOOKUP($D378,'Districts_EV'!$A$2:$H$41,5,0)*$H378</f>
        <v>388.017920601641</v>
      </c>
      <c r="N378" s="113">
        <f>VLOOKUP($D378,'Districts_EV'!$A$2:$H$41,6,0)*$H378</f>
        <v>1188.442809481310</v>
      </c>
      <c r="O378" s="113">
        <f>VLOOKUP($D378,'Districts_EV'!$A$2:$H$41,7,0)*$H378</f>
        <v>2076.304149391270</v>
      </c>
      <c r="P378" s="115">
        <f>VLOOKUP($D378,'Districts_EV'!$A$2:$H$41,8,0)*$H378</f>
        <v>2708.033435220330</v>
      </c>
    </row>
    <row r="379" ht="19.95" customHeight="1">
      <c r="A379" s="89"/>
      <c r="B379" s="35">
        <v>38</v>
      </c>
      <c r="C379" t="s" s="92">
        <v>387</v>
      </c>
      <c r="D379" t="s" s="92">
        <v>28</v>
      </c>
      <c r="E379" s="36">
        <v>16.5</v>
      </c>
      <c r="F379" s="62">
        <v>295</v>
      </c>
      <c r="G379" s="62">
        <v>21850</v>
      </c>
      <c r="H379" s="93">
        <v>0.025812411694381</v>
      </c>
      <c r="I379" s="36">
        <v>41.0081748</v>
      </c>
      <c r="J379" s="36">
        <v>28.6976834</v>
      </c>
      <c r="K379" s="62">
        <f>VLOOKUP($D379,'Districts_EV'!$A$2:$H$41,3,0)*$H379</f>
        <v>3.29040284512371</v>
      </c>
      <c r="L379" s="62">
        <f>VLOOKUP($D379,'Districts_EV'!$A$2:$H$41,4,0)*$H379</f>
        <v>50.9377886430864</v>
      </c>
      <c r="M379" s="62">
        <f>VLOOKUP($D379,'Districts_EV'!$A$2:$H$41,5,0)*$H379</f>
        <v>332.399888855401</v>
      </c>
      <c r="N379" s="62">
        <f>VLOOKUP($D379,'Districts_EV'!$A$2:$H$41,6,0)*$H379</f>
        <v>1018.092816873150</v>
      </c>
      <c r="O379" s="62">
        <f>VLOOKUP($D379,'Districts_EV'!$A$2:$H$41,7,0)*$H379</f>
        <v>1778.689158009850</v>
      </c>
      <c r="P379" s="63">
        <f>VLOOKUP($D379,'Districts_EV'!$A$2:$H$41,8,0)*$H379</f>
        <v>2319.867112034980</v>
      </c>
    </row>
    <row r="380" ht="19.95" customHeight="1">
      <c r="A380" s="89"/>
      <c r="B380" s="38">
        <v>52</v>
      </c>
      <c r="C380" t="s" s="90">
        <v>388</v>
      </c>
      <c r="D380" t="s" s="90">
        <v>28</v>
      </c>
      <c r="E380" s="39">
        <v>26.8</v>
      </c>
      <c r="F380" s="59">
        <v>133</v>
      </c>
      <c r="G380" s="59">
        <v>36090</v>
      </c>
      <c r="H380" s="91">
        <v>0.0426347797734651</v>
      </c>
      <c r="I380" s="39">
        <v>41.0185614</v>
      </c>
      <c r="J380" s="39">
        <v>28.6628747</v>
      </c>
      <c r="K380" s="59">
        <f>VLOOKUP($D380,'Districts_EV'!$A$2:$H$41,3,0)*$H380</f>
        <v>5.43481183892517</v>
      </c>
      <c r="L380" s="59">
        <f>VLOOKUP($D380,'Districts_EV'!$A$2:$H$41,4,0)*$H380</f>
        <v>84.1347730951485</v>
      </c>
      <c r="M380" s="59">
        <f>VLOOKUP($D380,'Districts_EV'!$A$2:$H$41,5,0)*$H380</f>
        <v>549.030296969860</v>
      </c>
      <c r="N380" s="59">
        <f>VLOOKUP($D380,'Districts_EV'!$A$2:$H$41,6,0)*$H380</f>
        <v>1681.6004467255</v>
      </c>
      <c r="O380" s="59">
        <f>VLOOKUP($D380,'Districts_EV'!$A$2:$H$41,7,0)*$H380</f>
        <v>2937.889780895910</v>
      </c>
      <c r="P380" s="60">
        <f>VLOOKUP($D380,'Districts_EV'!$A$2:$H$41,8,0)*$H380</f>
        <v>3831.762200152980</v>
      </c>
    </row>
    <row r="381" ht="19.95" customHeight="1">
      <c r="A381" s="89"/>
      <c r="B381" s="35">
        <v>56</v>
      </c>
      <c r="C381" t="s" s="92">
        <v>389</v>
      </c>
      <c r="D381" t="s" s="92">
        <v>28</v>
      </c>
      <c r="E381" s="36">
        <v>47.1</v>
      </c>
      <c r="F381" s="62">
        <v>110</v>
      </c>
      <c r="G381" s="62">
        <v>25490</v>
      </c>
      <c r="H381" s="93">
        <v>0.0301125113999896</v>
      </c>
      <c r="I381" s="36">
        <v>41.0266491</v>
      </c>
      <c r="J381" s="36">
        <v>28.6801351</v>
      </c>
      <c r="K381" s="62">
        <f>VLOOKUP($D381,'Districts_EV'!$A$2:$H$41,3,0)*$H381</f>
        <v>3.83855233511229</v>
      </c>
      <c r="L381" s="62">
        <f>VLOOKUP($D381,'Districts_EV'!$A$2:$H$41,4,0)*$H381</f>
        <v>59.423534668754</v>
      </c>
      <c r="M381" s="62">
        <f>VLOOKUP($D381,'Districts_EV'!$A$2:$H$41,5,0)*$H381</f>
        <v>387.774515648704</v>
      </c>
      <c r="N381" s="62">
        <f>VLOOKUP($D381,'Districts_EV'!$A$2:$H$41,6,0)*$H381</f>
        <v>1187.697295290470</v>
      </c>
      <c r="O381" s="62">
        <f>VLOOKUP($D381,'Districts_EV'!$A$2:$H$41,7,0)*$H381</f>
        <v>2075.001676781290</v>
      </c>
      <c r="P381" s="63">
        <f>VLOOKUP($D381,'Districts_EV'!$A$2:$H$41,8,0)*$H381</f>
        <v>2706.334676694360</v>
      </c>
    </row>
    <row r="382" ht="19.95" customHeight="1">
      <c r="A382" s="89"/>
      <c r="B382" s="38">
        <v>63</v>
      </c>
      <c r="C382" t="s" s="90">
        <v>390</v>
      </c>
      <c r="D382" t="s" s="90">
        <v>28</v>
      </c>
      <c r="E382" s="39">
        <v>27.5</v>
      </c>
      <c r="F382" s="94">
        <v>82.90000000000001</v>
      </c>
      <c r="G382" s="59">
        <v>15915</v>
      </c>
      <c r="H382" s="91">
        <v>0.0188011227513078</v>
      </c>
      <c r="I382" s="39">
        <v>41.0332974</v>
      </c>
      <c r="J382" s="39">
        <v>28.6550502</v>
      </c>
      <c r="K382" s="59">
        <f>VLOOKUP($D382,'Districts_EV'!$A$2:$H$41,3,0)*$H382</f>
        <v>2.39664811350774</v>
      </c>
      <c r="L382" s="59">
        <f>VLOOKUP($D382,'Districts_EV'!$A$2:$H$41,4,0)*$H382</f>
        <v>37.1018263732139</v>
      </c>
      <c r="M382" s="59">
        <f>VLOOKUP($D382,'Districts_EV'!$A$2:$H$41,5,0)*$H382</f>
        <v>242.111864125113</v>
      </c>
      <c r="N382" s="59">
        <f>VLOOKUP($D382,'Districts_EV'!$A$2:$H$41,6,0)*$H382</f>
        <v>741.553646706468</v>
      </c>
      <c r="O382" s="59">
        <f>VLOOKUP($D382,'Districts_EV'!$A$2:$H$41,7,0)*$H382</f>
        <v>1295.553224243790</v>
      </c>
      <c r="P382" s="60">
        <f>VLOOKUP($D382,'Districts_EV'!$A$2:$H$41,8,0)*$H382</f>
        <v>1689.733871306040</v>
      </c>
    </row>
    <row r="383" ht="19.95" customHeight="1">
      <c r="A383" s="89"/>
      <c r="B383" s="35">
        <v>66</v>
      </c>
      <c r="C383" t="s" s="92">
        <v>391</v>
      </c>
      <c r="D383" t="s" s="92">
        <v>28</v>
      </c>
      <c r="E383" s="36">
        <v>10.8</v>
      </c>
      <c r="F383" s="95">
        <v>52.8</v>
      </c>
      <c r="G383" s="62">
        <v>26077</v>
      </c>
      <c r="H383" s="93">
        <v>0.0308059615448226</v>
      </c>
      <c r="I383" s="36">
        <v>41.0229955</v>
      </c>
      <c r="J383" s="36">
        <v>28.6721151</v>
      </c>
      <c r="K383" s="62">
        <f>VLOOKUP($D383,'Districts_EV'!$A$2:$H$41,3,0)*$H383</f>
        <v>3.9269489698989</v>
      </c>
      <c r="L383" s="62">
        <f>VLOOKUP($D383,'Districts_EV'!$A$2:$H$41,4,0)*$H383</f>
        <v>60.7919777778383</v>
      </c>
      <c r="M383" s="62">
        <f>VLOOKUP($D383,'Districts_EV'!$A$2:$H$41,5,0)*$H383</f>
        <v>396.704434859602</v>
      </c>
      <c r="N383" s="62">
        <f>VLOOKUP($D383,'Districts_EV'!$A$2:$H$41,6,0)*$H383</f>
        <v>1215.048347167110</v>
      </c>
      <c r="O383" s="62">
        <f>VLOOKUP($D383,'Districts_EV'!$A$2:$H$41,7,0)*$H383</f>
        <v>2122.786140660080</v>
      </c>
      <c r="P383" s="63">
        <f>VLOOKUP($D383,'Districts_EV'!$A$2:$H$41,8,0)*$H383</f>
        <v>2768.657880116070</v>
      </c>
    </row>
    <row r="384" ht="19.95" customHeight="1">
      <c r="A384" s="89"/>
      <c r="B384" s="38">
        <v>71</v>
      </c>
      <c r="C384" t="s" s="90">
        <v>392</v>
      </c>
      <c r="D384" t="s" s="90">
        <v>28</v>
      </c>
      <c r="E384" s="39">
        <v>15.7</v>
      </c>
      <c r="F384" s="94">
        <v>42.8</v>
      </c>
      <c r="G384" s="59">
        <v>28839</v>
      </c>
      <c r="H384" s="91">
        <v>0.0340688393983641</v>
      </c>
      <c r="I384" s="39">
        <v>41.0439199</v>
      </c>
      <c r="J384" s="39">
        <v>28.6810152</v>
      </c>
      <c r="K384" s="59">
        <f>VLOOKUP($D384,'Districts_EV'!$A$2:$H$41,3,0)*$H384</f>
        <v>4.34287998400563</v>
      </c>
      <c r="L384" s="59">
        <f>VLOOKUP($D384,'Districts_EV'!$A$2:$H$41,4,0)*$H384</f>
        <v>67.23088726214981</v>
      </c>
      <c r="M384" s="59">
        <f>VLOOKUP($D384,'Districts_EV'!$A$2:$H$41,5,0)*$H384</f>
        <v>438.722214860454</v>
      </c>
      <c r="N384" s="59">
        <f>VLOOKUP($D384,'Districts_EV'!$A$2:$H$41,6,0)*$H384</f>
        <v>1343.742734361780</v>
      </c>
      <c r="O384" s="59">
        <f>VLOOKUP($D384,'Districts_EV'!$A$2:$H$41,7,0)*$H384</f>
        <v>2347.625474958630</v>
      </c>
      <c r="P384" s="60">
        <f>VLOOKUP($D384,'Districts_EV'!$A$2:$H$41,8,0)*$H384</f>
        <v>3061.906070662560</v>
      </c>
    </row>
    <row r="385" ht="19.95" customHeight="1">
      <c r="A385" s="89"/>
      <c r="B385" s="35">
        <v>72</v>
      </c>
      <c r="C385" t="s" s="92">
        <v>393</v>
      </c>
      <c r="D385" t="s" s="92">
        <v>28</v>
      </c>
      <c r="E385" s="36">
        <v>5</v>
      </c>
      <c r="F385" s="95">
        <v>32.3</v>
      </c>
      <c r="G385" s="62">
        <v>36477</v>
      </c>
      <c r="H385" s="93">
        <v>0.0430919607037042</v>
      </c>
      <c r="I385" s="36">
        <v>41.0335095</v>
      </c>
      <c r="J385" s="36">
        <v>28.6655807</v>
      </c>
      <c r="K385" s="62">
        <f>VLOOKUP($D385,'Districts_EV'!$A$2:$H$41,3,0)*$H385</f>
        <v>5.49309036986626</v>
      </c>
      <c r="L385" s="62">
        <f>VLOOKUP($D385,'Districts_EV'!$A$2:$H$41,4,0)*$H385</f>
        <v>85.0369664226026</v>
      </c>
      <c r="M385" s="62">
        <f>VLOOKUP($D385,'Districts_EV'!$A$2:$H$41,5,0)*$H385</f>
        <v>554.9176542690381</v>
      </c>
      <c r="N385" s="62">
        <f>VLOOKUP($D385,'Districts_EV'!$A$2:$H$41,6,0)*$H385</f>
        <v>1699.632571216570</v>
      </c>
      <c r="O385" s="62">
        <f>VLOOKUP($D385,'Districts_EV'!$A$2:$H$41,7,0)*$H385</f>
        <v>2969.3933371499</v>
      </c>
      <c r="P385" s="63">
        <f>VLOOKUP($D385,'Districts_EV'!$A$2:$H$41,8,0)*$H385</f>
        <v>3872.850922</v>
      </c>
    </row>
    <row r="386" ht="19.95" customHeight="1">
      <c r="A386" s="89"/>
      <c r="B386" s="38">
        <v>80</v>
      </c>
      <c r="C386" t="s" s="90">
        <v>142</v>
      </c>
      <c r="D386" t="s" s="90">
        <v>28</v>
      </c>
      <c r="E386" s="39">
        <v>8.300000000000001</v>
      </c>
      <c r="F386" s="94">
        <v>23.6</v>
      </c>
      <c r="G386" s="59">
        <v>28093</v>
      </c>
      <c r="H386" s="91">
        <v>0.0331875552279289</v>
      </c>
      <c r="I386" s="39">
        <v>41.0411611</v>
      </c>
      <c r="J386" s="39">
        <v>28.6642095</v>
      </c>
      <c r="K386" s="59">
        <f>VLOOKUP($D386,'Districts_EV'!$A$2:$H$41,3,0)*$H386</f>
        <v>4.23053945666181</v>
      </c>
      <c r="L386" s="59">
        <f>VLOOKUP($D386,'Districts_EV'!$A$2:$H$41,4,0)*$H386</f>
        <v>65.4917755766695</v>
      </c>
      <c r="M386" s="59">
        <f>VLOOKUP($D386,'Districts_EV'!$A$2:$H$41,5,0)*$H386</f>
        <v>427.373458929739</v>
      </c>
      <c r="N386" s="59">
        <f>VLOOKUP($D386,'Districts_EV'!$A$2:$H$41,6,0)*$H386</f>
        <v>1308.983135213620</v>
      </c>
      <c r="O386" s="59">
        <f>VLOOKUP($D386,'Districts_EV'!$A$2:$H$41,7,0)*$H386</f>
        <v>2286.897689518110</v>
      </c>
      <c r="P386" s="60">
        <f>VLOOKUP($D386,'Districts_EV'!$A$2:$H$41,8,0)*$H386</f>
        <v>2982.701454388960</v>
      </c>
    </row>
    <row r="387" ht="19.95" customHeight="1">
      <c r="A387" s="89"/>
      <c r="B387" s="35">
        <v>87</v>
      </c>
      <c r="C387" t="s" s="92">
        <v>394</v>
      </c>
      <c r="D387" t="s" s="92">
        <v>28</v>
      </c>
      <c r="E387" s="36">
        <v>18.4</v>
      </c>
      <c r="F387" s="95">
        <v>8.1</v>
      </c>
      <c r="G387" s="62">
        <v>17161</v>
      </c>
      <c r="H387" s="93">
        <v>0.0202730799582276</v>
      </c>
      <c r="I387" s="36">
        <v>41.0309904</v>
      </c>
      <c r="J387" s="36">
        <v>28.6527815</v>
      </c>
      <c r="K387" s="62">
        <f>VLOOKUP($D387,'Districts_EV'!$A$2:$H$41,3,0)*$H387</f>
        <v>2.58428390046536</v>
      </c>
      <c r="L387" s="62">
        <f>VLOOKUP($D387,'Districts_EV'!$A$2:$H$41,4,0)*$H387</f>
        <v>40.0065625127692</v>
      </c>
      <c r="M387" s="62">
        <f>VLOOKUP($D387,'Districts_EV'!$A$2:$H$41,5,0)*$H387</f>
        <v>261.067024835128</v>
      </c>
      <c r="N387" s="62">
        <f>VLOOKUP($D387,'Districts_EV'!$A$2:$H$41,6,0)*$H387</f>
        <v>799.610564318546</v>
      </c>
      <c r="O387" s="62">
        <f>VLOOKUP($D387,'Districts_EV'!$A$2:$H$41,7,0)*$H387</f>
        <v>1396.983278746320</v>
      </c>
      <c r="P387" s="63">
        <f>VLOOKUP($D387,'Districts_EV'!$A$2:$H$41,8,0)*$H387</f>
        <v>1822.024691516360</v>
      </c>
    </row>
    <row r="388" ht="19.95" customHeight="1">
      <c r="A388" s="89"/>
      <c r="B388" s="38">
        <v>92</v>
      </c>
      <c r="C388" t="s" s="90">
        <v>120</v>
      </c>
      <c r="D388" t="s" s="90">
        <v>28</v>
      </c>
      <c r="E388" s="122"/>
      <c r="F388" s="122"/>
      <c r="G388" s="59">
        <v>24472</v>
      </c>
      <c r="H388" s="91">
        <v>0.0289099010977068</v>
      </c>
      <c r="I388" s="39">
        <v>41.0270909</v>
      </c>
      <c r="J388" s="39">
        <v>28.6866366</v>
      </c>
      <c r="K388" s="59">
        <f>VLOOKUP($D388,'Districts_EV'!$A$2:$H$41,3,0)*$H388</f>
        <v>3.68525118653857</v>
      </c>
      <c r="L388" s="59">
        <f>VLOOKUP($D388,'Districts_EV'!$A$2:$H$41,4,0)*$H388</f>
        <v>57.050323280257</v>
      </c>
      <c r="M388" s="59">
        <f>VLOOKUP($D388,'Districts_EV'!$A$2:$H$41,5,0)*$H388</f>
        <v>372.287875518050</v>
      </c>
      <c r="N388" s="59">
        <f>VLOOKUP($D388,'Districts_EV'!$A$2:$H$41,6,0)*$H388</f>
        <v>1140.263954897940</v>
      </c>
      <c r="O388" s="59">
        <f>VLOOKUP($D388,'Districts_EV'!$A$2:$H$41,7,0)*$H388</f>
        <v>1992.131856971040</v>
      </c>
      <c r="P388" s="60">
        <f>VLOOKUP($D388,'Districts_EV'!$A$2:$H$41,8,0)*$H388</f>
        <v>2598.251165479190</v>
      </c>
    </row>
    <row r="389" ht="19.95" customHeight="1">
      <c r="A389" s="89"/>
      <c r="B389" s="35">
        <v>97</v>
      </c>
      <c r="C389" t="s" s="92">
        <v>395</v>
      </c>
      <c r="D389" t="s" s="92">
        <v>28</v>
      </c>
      <c r="E389" s="36">
        <v>0.23</v>
      </c>
      <c r="F389" s="62">
        <v>66843</v>
      </c>
      <c r="G389" s="62">
        <v>26828</v>
      </c>
      <c r="H389" s="93">
        <v>0.0316931524456226</v>
      </c>
      <c r="I389" s="36">
        <v>41.0396612</v>
      </c>
      <c r="J389" s="36">
        <v>28.6904284</v>
      </c>
      <c r="K389" s="62">
        <f>VLOOKUP($D389,'Districts_EV'!$A$2:$H$41,3,0)*$H389</f>
        <v>4.04004244983885</v>
      </c>
      <c r="L389" s="62">
        <f>VLOOKUP($D389,'Districts_EV'!$A$2:$H$41,4,0)*$H389</f>
        <v>62.5427457078592</v>
      </c>
      <c r="M389" s="62">
        <f>VLOOKUP($D389,'Districts_EV'!$A$2:$H$41,5,0)*$H389</f>
        <v>408.129254838110</v>
      </c>
      <c r="N389" s="62">
        <f>VLOOKUP($D389,'Districts_EV'!$A$2:$H$41,6,0)*$H389</f>
        <v>1250.040919499910</v>
      </c>
      <c r="O389" s="62">
        <f>VLOOKUP($D389,'Districts_EV'!$A$2:$H$41,7,0)*$H389</f>
        <v>2183.920948791220</v>
      </c>
      <c r="P389" s="63">
        <f>VLOOKUP($D389,'Districts_EV'!$A$2:$H$41,8,0)*$H389</f>
        <v>2848.393358429040</v>
      </c>
    </row>
    <row r="390" ht="19.95" customHeight="1">
      <c r="A390" s="89"/>
      <c r="B390" s="38">
        <v>101</v>
      </c>
      <c r="C390" t="s" s="90">
        <v>396</v>
      </c>
      <c r="D390" t="s" s="90">
        <v>28</v>
      </c>
      <c r="E390" s="39">
        <v>0.47</v>
      </c>
      <c r="F390" s="59">
        <v>57079</v>
      </c>
      <c r="G390" s="59">
        <v>22844</v>
      </c>
      <c r="H390" s="91">
        <v>0.0269866696909126</v>
      </c>
      <c r="I390" s="39">
        <v>41.0138079</v>
      </c>
      <c r="J390" s="39">
        <v>28.6667966</v>
      </c>
      <c r="K390" s="59">
        <f>VLOOKUP($D390,'Districts_EV'!$A$2:$H$41,3,0)*$H390</f>
        <v>3.44008982123598</v>
      </c>
      <c r="L390" s="59">
        <f>VLOOKUP($D390,'Districts_EV'!$A$2:$H$41,4,0)*$H390</f>
        <v>53.255050057788</v>
      </c>
      <c r="M390" s="59">
        <f>VLOOKUP($D390,'Districts_EV'!$A$2:$H$41,5,0)*$H390</f>
        <v>347.521421556649</v>
      </c>
      <c r="N390" s="59">
        <f>VLOOKUP($D390,'Districts_EV'!$A$2:$H$41,6,0)*$H390</f>
        <v>1064.407885979420</v>
      </c>
      <c r="O390" s="59">
        <f>VLOOKUP($D390,'Districts_EV'!$A$2:$H$41,7,0)*$H390</f>
        <v>1859.605268905130</v>
      </c>
      <c r="P390" s="60">
        <f>VLOOKUP($D390,'Districts_EV'!$A$2:$H$41,8,0)*$H390</f>
        <v>2425.4024854612</v>
      </c>
    </row>
    <row r="391" ht="19.95" customHeight="1">
      <c r="A391" s="89"/>
      <c r="B391" s="35">
        <v>107</v>
      </c>
      <c r="C391" t="s" s="92">
        <v>397</v>
      </c>
      <c r="D391" t="s" s="92">
        <v>28</v>
      </c>
      <c r="E391" s="36">
        <v>0.43</v>
      </c>
      <c r="F391" s="62">
        <v>56720</v>
      </c>
      <c r="G391" s="62">
        <v>28514</v>
      </c>
      <c r="H391" s="93">
        <v>0.033684901924649</v>
      </c>
      <c r="I391" s="36">
        <v>41.0350405</v>
      </c>
      <c r="J391" s="36">
        <v>28.6760001</v>
      </c>
      <c r="K391" s="62">
        <f>VLOOKUP($D391,'Districts_EV'!$A$2:$H$41,3,0)*$H391</f>
        <v>4.29393806525664</v>
      </c>
      <c r="L391" s="62">
        <f>VLOOKUP($D391,'Districts_EV'!$A$2:$H$41,4,0)*$H391</f>
        <v>66.47323136700091</v>
      </c>
      <c r="M391" s="62">
        <f>VLOOKUP($D391,'Districts_EV'!$A$2:$H$41,5,0)*$H391</f>
        <v>433.778051753909</v>
      </c>
      <c r="N391" s="62">
        <f>VLOOKUP($D391,'Districts_EV'!$A$2:$H$41,6,0)*$H391</f>
        <v>1328.599477360240</v>
      </c>
      <c r="O391" s="62">
        <f>VLOOKUP($D391,'Districts_EV'!$A$2:$H$41,7,0)*$H391</f>
        <v>2321.169000068320</v>
      </c>
      <c r="P391" s="63">
        <f>VLOOKUP($D391,'Districts_EV'!$A$2:$H$41,8,0)*$H391</f>
        <v>3027.400038103680</v>
      </c>
    </row>
    <row r="392" ht="19.95" customHeight="1">
      <c r="A392" s="89"/>
      <c r="B392" s="38">
        <v>108</v>
      </c>
      <c r="C392" t="s" s="90">
        <v>30</v>
      </c>
      <c r="D392" t="s" s="90">
        <v>28</v>
      </c>
      <c r="E392" s="39">
        <v>0.44</v>
      </c>
      <c r="F392" s="59">
        <v>56537</v>
      </c>
      <c r="G392" s="59">
        <v>25282</v>
      </c>
      <c r="H392" s="91">
        <v>0.029866791416812</v>
      </c>
      <c r="I392" s="39">
        <v>41.0298974</v>
      </c>
      <c r="J392" s="39">
        <v>28.6746475</v>
      </c>
      <c r="K392" s="59">
        <f>VLOOKUP($D392,'Districts_EV'!$A$2:$H$41,3,0)*$H392</f>
        <v>3.80722950711295</v>
      </c>
      <c r="L392" s="59">
        <f>VLOOKUP($D392,'Districts_EV'!$A$2:$H$41,4,0)*$H392</f>
        <v>58.9386348958588</v>
      </c>
      <c r="M392" s="59">
        <f>VLOOKUP($D392,'Districts_EV'!$A$2:$H$41,5,0)*$H392</f>
        <v>384.610251260516</v>
      </c>
      <c r="N392" s="59">
        <f>VLOOKUP($D392,'Districts_EV'!$A$2:$H$41,6,0)*$H392</f>
        <v>1178.005610809480</v>
      </c>
      <c r="O392" s="59">
        <f>VLOOKUP($D392,'Districts_EV'!$A$2:$H$41,7,0)*$H392</f>
        <v>2058.069532851490</v>
      </c>
      <c r="P392" s="60">
        <f>VLOOKUP($D392,'Districts_EV'!$A$2:$H$41,8,0)*$H392</f>
        <v>2684.250815856680</v>
      </c>
    </row>
    <row r="393" ht="19.95" customHeight="1">
      <c r="A393" s="89"/>
      <c r="B393" s="35">
        <v>110</v>
      </c>
      <c r="C393" t="s" s="92">
        <v>150</v>
      </c>
      <c r="D393" t="s" s="92">
        <v>28</v>
      </c>
      <c r="E393" s="36">
        <v>0.31</v>
      </c>
      <c r="F393" s="62">
        <v>54105</v>
      </c>
      <c r="G393" s="62">
        <v>24769</v>
      </c>
      <c r="H393" s="93">
        <v>0.0292607608813787</v>
      </c>
      <c r="I393" s="36">
        <v>41.031599</v>
      </c>
      <c r="J393" s="36">
        <v>28.6466704</v>
      </c>
      <c r="K393" s="62">
        <f>VLOOKUP($D393,'Districts_EV'!$A$2:$H$41,3,0)*$H393</f>
        <v>3.72997657074917</v>
      </c>
      <c r="L393" s="62">
        <f>VLOOKUP($D393,'Districts_EV'!$A$2:$H$41,4,0)*$H393</f>
        <v>57.7427042059776</v>
      </c>
      <c r="M393" s="62">
        <f>VLOOKUP($D393,'Districts_EV'!$A$2:$H$41,5,0)*$H393</f>
        <v>376.806079956954</v>
      </c>
      <c r="N393" s="62">
        <f>VLOOKUP($D393,'Districts_EV'!$A$2:$H$41,6,0)*$H393</f>
        <v>1154.1025620655</v>
      </c>
      <c r="O393" s="62">
        <f>VLOOKUP($D393,'Districts_EV'!$A$2:$H$41,7,0)*$H393</f>
        <v>2016.309004793870</v>
      </c>
      <c r="P393" s="63">
        <f>VLOOKUP($D393,'Districts_EV'!$A$2:$H$41,8,0)*$H393</f>
        <v>2629.7843706176</v>
      </c>
    </row>
    <row r="394" ht="19.95" customHeight="1">
      <c r="A394" s="89"/>
      <c r="B394" s="38">
        <v>113</v>
      </c>
      <c r="C394" t="s" s="90">
        <v>398</v>
      </c>
      <c r="D394" t="s" s="90">
        <v>28</v>
      </c>
      <c r="E394" s="39">
        <v>0.32</v>
      </c>
      <c r="F394" s="59">
        <v>53145</v>
      </c>
      <c r="G394" s="59">
        <v>20962</v>
      </c>
      <c r="H394" s="91">
        <v>0.0247633763815842</v>
      </c>
      <c r="I394" s="39">
        <v>41.0368086</v>
      </c>
      <c r="J394" s="39">
        <v>28.6808544</v>
      </c>
      <c r="K394" s="59">
        <f>VLOOKUP($D394,'Districts_EV'!$A$2:$H$41,3,0)*$H394</f>
        <v>3.15667846404958</v>
      </c>
      <c r="L394" s="59">
        <f>VLOOKUP($D394,'Districts_EV'!$A$2:$H$41,4,0)*$H394</f>
        <v>48.8676396126489</v>
      </c>
      <c r="M394" s="59">
        <f>VLOOKUP($D394,'Districts_EV'!$A$2:$H$41,5,0)*$H394</f>
        <v>318.890913967365</v>
      </c>
      <c r="N394" s="59">
        <f>VLOOKUP($D394,'Districts_EV'!$A$2:$H$41,6,0)*$H394</f>
        <v>976.716779281239</v>
      </c>
      <c r="O394" s="59">
        <f>VLOOKUP($D394,'Districts_EV'!$A$2:$H$41,7,0)*$H394</f>
        <v>1706.401928155720</v>
      </c>
      <c r="P394" s="60">
        <f>VLOOKUP($D394,'Districts_EV'!$A$2:$H$41,8,0)*$H394</f>
        <v>2225.586013843350</v>
      </c>
    </row>
    <row r="395" ht="19.95" customHeight="1">
      <c r="A395" s="89"/>
      <c r="B395" s="35">
        <v>147</v>
      </c>
      <c r="C395" t="s" s="92">
        <v>160</v>
      </c>
      <c r="D395" t="s" s="92">
        <v>28</v>
      </c>
      <c r="E395" s="36">
        <v>0.35</v>
      </c>
      <c r="F395" s="62">
        <v>52339</v>
      </c>
      <c r="G395" s="62">
        <v>14369</v>
      </c>
      <c r="H395" s="93">
        <v>0.0169747617224971</v>
      </c>
      <c r="I395" s="36">
        <v>41.0169451</v>
      </c>
      <c r="J395" s="36">
        <v>28.6489243</v>
      </c>
      <c r="K395" s="62">
        <f>VLOOKUP($D395,'Districts_EV'!$A$2:$H$41,3,0)*$H395</f>
        <v>2.16383517078182</v>
      </c>
      <c r="L395" s="62">
        <f>VLOOKUP($D395,'Districts_EV'!$A$2:$H$41,4,0)*$H395</f>
        <v>33.4977155612133</v>
      </c>
      <c r="M395" s="62">
        <f>VLOOKUP($D395,'Districts_EV'!$A$2:$H$41,5,0)*$H395</f>
        <v>218.592860547518</v>
      </c>
      <c r="N395" s="62">
        <f>VLOOKUP($D395,'Districts_EV'!$A$2:$H$41,6,0)*$H395</f>
        <v>669.518338016036</v>
      </c>
      <c r="O395" s="62">
        <f>VLOOKUP($D395,'Districts_EV'!$A$2:$H$41,7,0)*$H395</f>
        <v>1169.701808304050</v>
      </c>
      <c r="P395" s="63">
        <f>VLOOKUP($D395,'Districts_EV'!$A$2:$H$41,8,0)*$H395</f>
        <v>1525.591328733670</v>
      </c>
    </row>
    <row r="396" ht="19.95" customHeight="1">
      <c r="A396" s="89"/>
      <c r="B396" s="38">
        <v>148</v>
      </c>
      <c r="C396" t="s" s="90">
        <v>290</v>
      </c>
      <c r="D396" t="s" s="90">
        <v>28</v>
      </c>
      <c r="E396" s="39">
        <v>0.36</v>
      </c>
      <c r="F396" s="59">
        <v>51074</v>
      </c>
      <c r="G396" s="59">
        <v>18108</v>
      </c>
      <c r="H396" s="91">
        <v>0.0213918146893296</v>
      </c>
      <c r="I396" s="39">
        <v>41.0370676</v>
      </c>
      <c r="J396" s="39">
        <v>28.6490868</v>
      </c>
      <c r="K396" s="59">
        <f>VLOOKUP($D396,'Districts_EV'!$A$2:$H$41,3,0)*$H396</f>
        <v>2.72689312217392</v>
      </c>
      <c r="L396" s="59">
        <f>VLOOKUP($D396,'Districts_EV'!$A$2:$H$41,4,0)*$H396</f>
        <v>42.2142552287877</v>
      </c>
      <c r="M396" s="59">
        <f>VLOOKUP($D396,'Districts_EV'!$A$2:$H$41,5,0)*$H396</f>
        <v>275.473555487122</v>
      </c>
      <c r="N396" s="59">
        <f>VLOOKUP($D396,'Districts_EV'!$A$2:$H$41,6,0)*$H396</f>
        <v>843.735685489204</v>
      </c>
      <c r="O396" s="59">
        <f>VLOOKUP($D396,'Districts_EV'!$A$2:$H$41,7,0)*$H396</f>
        <v>1474.073376349770</v>
      </c>
      <c r="P396" s="60">
        <f>VLOOKUP($D396,'Districts_EV'!$A$2:$H$41,8,0)*$H396</f>
        <v>1922.569961772520</v>
      </c>
    </row>
    <row r="397" ht="19.95" customHeight="1">
      <c r="A397" s="89"/>
      <c r="B397" s="35">
        <v>159</v>
      </c>
      <c r="C397" t="s" s="92">
        <v>116</v>
      </c>
      <c r="D397" t="s" s="92">
        <v>28</v>
      </c>
      <c r="E397" s="36">
        <v>0.46</v>
      </c>
      <c r="F397" s="62">
        <v>47657</v>
      </c>
      <c r="G397" s="62">
        <v>18499</v>
      </c>
      <c r="H397" s="93">
        <v>0.0218537210038606</v>
      </c>
      <c r="I397" s="36">
        <v>41.0447965</v>
      </c>
      <c r="J397" s="36">
        <v>28.6703501</v>
      </c>
      <c r="K397" s="62">
        <f>VLOOKUP($D397,'Districts_EV'!$A$2:$H$41,3,0)*$H397</f>
        <v>2.78577401519192</v>
      </c>
      <c r="L397" s="62">
        <f>VLOOKUP($D397,'Districts_EV'!$A$2:$H$41,4,0)*$H397</f>
        <v>43.1257735518744</v>
      </c>
      <c r="M397" s="62">
        <f>VLOOKUP($D397,'Districts_EV'!$A$2:$H$41,5,0)*$H397</f>
        <v>281.421764024534</v>
      </c>
      <c r="N397" s="62">
        <f>VLOOKUP($D397,'Districts_EV'!$A$2:$H$41,6,0)*$H397</f>
        <v>861.954188527985</v>
      </c>
      <c r="O397" s="62">
        <f>VLOOKUP($D397,'Districts_EV'!$A$2:$H$41,7,0)*$H397</f>
        <v>1505.902550756260</v>
      </c>
      <c r="P397" s="63">
        <f>VLOOKUP($D397,'Districts_EV'!$A$2:$H$41,8,0)*$H397</f>
        <v>1964.083373251030</v>
      </c>
    </row>
    <row r="398" ht="19.95" customHeight="1">
      <c r="A398" s="89"/>
      <c r="B398" s="38">
        <v>160</v>
      </c>
      <c r="C398" t="s" s="90">
        <v>399</v>
      </c>
      <c r="D398" t="s" s="90">
        <v>28</v>
      </c>
      <c r="E398" s="39">
        <v>0.31</v>
      </c>
      <c r="F398" s="59">
        <v>47237</v>
      </c>
      <c r="G398" s="59">
        <v>21366</v>
      </c>
      <c r="H398" s="91">
        <v>0.0252406401950639</v>
      </c>
      <c r="I398" s="39">
        <v>41.009735</v>
      </c>
      <c r="J398" s="39">
        <v>28.692851721415</v>
      </c>
      <c r="K398" s="59">
        <f>VLOOKUP($D398,'Districts_EV'!$A$2:$H$41,3,0)*$H398</f>
        <v>3.21751703381755</v>
      </c>
      <c r="L398" s="59">
        <f>VLOOKUP($D398,'Districts_EV'!$A$2:$H$41,4,0)*$H398</f>
        <v>49.8094641715418</v>
      </c>
      <c r="M398" s="59">
        <f>VLOOKUP($D398,'Districts_EV'!$A$2:$H$41,5,0)*$H398</f>
        <v>325.036889029040</v>
      </c>
      <c r="N398" s="59">
        <f>VLOOKUP($D398,'Districts_EV'!$A$2:$H$41,6,0)*$H398</f>
        <v>995.541012600086</v>
      </c>
      <c r="O398" s="59">
        <f>VLOOKUP($D398,'Districts_EV'!$A$2:$H$41,7,0)*$H398</f>
        <v>1739.289361557830</v>
      </c>
      <c r="P398" s="60">
        <f>VLOOKUP($D398,'Districts_EV'!$A$2:$H$41,8,0)*$H398</f>
        <v>2268.479666624240</v>
      </c>
    </row>
    <row r="399" ht="19.95" customHeight="1">
      <c r="A399" s="89"/>
      <c r="B399" s="35">
        <v>164</v>
      </c>
      <c r="C399" t="s" s="92">
        <v>77</v>
      </c>
      <c r="D399" t="s" s="92">
        <v>28</v>
      </c>
      <c r="E399" s="36">
        <v>0.5</v>
      </c>
      <c r="F399" s="62">
        <v>43941</v>
      </c>
      <c r="G399" s="62">
        <v>18739</v>
      </c>
      <c r="H399" s="93">
        <v>0.0221372440613733</v>
      </c>
      <c r="I399" s="36">
        <v>41.0285572</v>
      </c>
      <c r="J399" s="36">
        <v>28.693938</v>
      </c>
      <c r="K399" s="62">
        <f>VLOOKUP($D399,'Districts_EV'!$A$2:$H$41,3,0)*$H399</f>
        <v>2.82191573980656</v>
      </c>
      <c r="L399" s="62">
        <f>VLOOKUP($D399,'Districts_EV'!$A$2:$H$41,4,0)*$H399</f>
        <v>43.6852732898306</v>
      </c>
      <c r="M399" s="62">
        <f>VLOOKUP($D399,'Districts_EV'!$A$2:$H$41,5,0)*$H399</f>
        <v>285.072838318598</v>
      </c>
      <c r="N399" s="62">
        <f>VLOOKUP($D399,'Districts_EV'!$A$2:$H$41,6,0)*$H399</f>
        <v>873.136901390667</v>
      </c>
      <c r="O399" s="62">
        <f>VLOOKUP($D399,'Districts_EV'!$A$2:$H$41,7,0)*$H399</f>
        <v>1525.439639906020</v>
      </c>
      <c r="P399" s="63">
        <f>VLOOKUP($D399,'Districts_EV'!$A$2:$H$41,8,0)*$H399</f>
        <v>1989.564751140670</v>
      </c>
    </row>
    <row r="400" ht="19.95" customHeight="1">
      <c r="A400" s="89"/>
      <c r="B400" s="38">
        <v>170</v>
      </c>
      <c r="C400" t="s" s="90">
        <v>400</v>
      </c>
      <c r="D400" t="s" s="90">
        <v>28</v>
      </c>
      <c r="E400" s="39">
        <v>0.47</v>
      </c>
      <c r="F400" s="59">
        <v>43577</v>
      </c>
      <c r="G400" s="59">
        <v>24050</v>
      </c>
      <c r="H400" s="91">
        <v>0.0284113730549137</v>
      </c>
      <c r="I400" s="39">
        <v>41.0046495</v>
      </c>
      <c r="J400" s="39">
        <v>28.6938819</v>
      </c>
      <c r="K400" s="59">
        <f>VLOOKUP($D400,'Districts_EV'!$A$2:$H$41,3,0)*$H400</f>
        <v>3.6217019874245</v>
      </c>
      <c r="L400" s="59">
        <f>VLOOKUP($D400,'Districts_EV'!$A$2:$H$41,4,0)*$H400</f>
        <v>56.0665362410175</v>
      </c>
      <c r="M400" s="59">
        <f>VLOOKUP($D400,'Districts_EV'!$A$2:$H$41,5,0)*$H400</f>
        <v>365.868069884321</v>
      </c>
      <c r="N400" s="59">
        <f>VLOOKUP($D400,'Districts_EV'!$A$2:$H$41,6,0)*$H400</f>
        <v>1120.601018114390</v>
      </c>
      <c r="O400" s="59">
        <f>VLOOKUP($D400,'Districts_EV'!$A$2:$H$41,7,0)*$H400</f>
        <v>1957.7791418827</v>
      </c>
      <c r="P400" s="60">
        <f>VLOOKUP($D400,'Districts_EV'!$A$2:$H$41,8,0)*$H400</f>
        <v>2553.446409356590</v>
      </c>
    </row>
    <row r="401" ht="19.95" customHeight="1">
      <c r="A401" s="89"/>
      <c r="B401" s="35">
        <v>205</v>
      </c>
      <c r="C401" t="s" s="92">
        <v>401</v>
      </c>
      <c r="D401" t="s" s="92">
        <v>28</v>
      </c>
      <c r="E401" s="36">
        <v>0.45</v>
      </c>
      <c r="F401" s="62">
        <v>41107</v>
      </c>
      <c r="G401" s="62">
        <v>17294</v>
      </c>
      <c r="H401" s="93">
        <v>0.0204301989859325</v>
      </c>
      <c r="I401" s="36">
        <v>41.03369</v>
      </c>
      <c r="J401" s="36">
        <v>28.6827178</v>
      </c>
      <c r="K401" s="62">
        <f>VLOOKUP($D401,'Districts_EV'!$A$2:$H$41,3,0)*$H401</f>
        <v>2.60431243952263</v>
      </c>
      <c r="L401" s="62">
        <f>VLOOKUP($D401,'Districts_EV'!$A$2:$H$41,4,0)*$H401</f>
        <v>40.3166186175532</v>
      </c>
      <c r="M401" s="62">
        <f>VLOOKUP($D401,'Districts_EV'!$A$2:$H$41,5,0)*$H401</f>
        <v>263.090328506421</v>
      </c>
      <c r="N401" s="62">
        <f>VLOOKUP($D401,'Districts_EV'!$A$2:$H$41,6,0)*$H401</f>
        <v>805.807651029947</v>
      </c>
      <c r="O401" s="62">
        <f>VLOOKUP($D401,'Districts_EV'!$A$2:$H$41,7,0)*$H401</f>
        <v>1407.810082316810</v>
      </c>
      <c r="P401" s="63">
        <f>VLOOKUP($D401,'Districts_EV'!$A$2:$H$41,8,0)*$H401</f>
        <v>1836.145621763520</v>
      </c>
    </row>
    <row r="402" ht="19.95" customHeight="1">
      <c r="A402" s="89"/>
      <c r="B402" s="38">
        <v>233</v>
      </c>
      <c r="C402" t="s" s="90">
        <v>136</v>
      </c>
      <c r="D402" t="s" s="90">
        <v>28</v>
      </c>
      <c r="E402" s="39">
        <v>0.42</v>
      </c>
      <c r="F402" s="59">
        <v>39543</v>
      </c>
      <c r="G402" s="59">
        <v>31751</v>
      </c>
      <c r="H402" s="91">
        <v>0.0375089191628509</v>
      </c>
      <c r="I402" s="39">
        <v>41.0265322</v>
      </c>
      <c r="J402" s="39">
        <v>28.6637265</v>
      </c>
      <c r="K402" s="59">
        <f>VLOOKUP($D402,'Districts_EV'!$A$2:$H$41,3,0)*$H402</f>
        <v>4.78139957599648</v>
      </c>
      <c r="L402" s="59">
        <f>VLOOKUP($D402,'Districts_EV'!$A$2:$H$41,4,0)*$H402</f>
        <v>74.0194840826837</v>
      </c>
      <c r="M402" s="59">
        <f>VLOOKUP($D402,'Districts_EV'!$A$2:$H$41,5,0)*$H402</f>
        <v>483.021916295096</v>
      </c>
      <c r="N402" s="59">
        <f>VLOOKUP($D402,'Districts_EV'!$A$2:$H$41,6,0)*$H402</f>
        <v>1479.426317095630</v>
      </c>
      <c r="O402" s="59">
        <f>VLOOKUP($D402,'Districts_EV'!$A$2:$H$41,7,0)*$H402</f>
        <v>2584.675489975780</v>
      </c>
      <c r="P402" s="60">
        <f>VLOOKUP($D402,'Districts_EV'!$A$2:$H$41,8,0)*$H402</f>
        <v>3371.080122390060</v>
      </c>
    </row>
    <row r="403" ht="19.95" customHeight="1">
      <c r="A403" s="89"/>
      <c r="B403" s="35">
        <v>238</v>
      </c>
      <c r="C403" t="s" s="92">
        <v>402</v>
      </c>
      <c r="D403" t="s" s="92">
        <v>28</v>
      </c>
      <c r="E403" s="36">
        <v>0.29</v>
      </c>
      <c r="F403" s="62">
        <v>39020</v>
      </c>
      <c r="G403" s="62">
        <v>15621</v>
      </c>
      <c r="H403" s="93">
        <v>0.0184538070058548</v>
      </c>
      <c r="I403" s="36">
        <v>41.0394344</v>
      </c>
      <c r="J403" s="36">
        <v>28.6562357</v>
      </c>
      <c r="K403" s="62">
        <f>VLOOKUP($D403,'Districts_EV'!$A$2:$H$41,3,0)*$H403</f>
        <v>2.35237450085481</v>
      </c>
      <c r="L403" s="62">
        <f>VLOOKUP($D403,'Districts_EV'!$A$2:$H$41,4,0)*$H403</f>
        <v>36.4164391942177</v>
      </c>
      <c r="M403" s="62">
        <f>VLOOKUP($D403,'Districts_EV'!$A$2:$H$41,5,0)*$H403</f>
        <v>237.639298114885</v>
      </c>
      <c r="N403" s="62">
        <f>VLOOKUP($D403,'Districts_EV'!$A$2:$H$41,6,0)*$H403</f>
        <v>727.854823449685</v>
      </c>
      <c r="O403" s="62">
        <f>VLOOKUP($D403,'Districts_EV'!$A$2:$H$41,7,0)*$H403</f>
        <v>1271.620290035330</v>
      </c>
      <c r="P403" s="63">
        <f>VLOOKUP($D403,'Districts_EV'!$A$2:$H$41,8,0)*$H403</f>
        <v>1658.519183391240</v>
      </c>
    </row>
    <row r="404" ht="19.95" customHeight="1">
      <c r="A404" s="89"/>
      <c r="B404" s="38">
        <v>342</v>
      </c>
      <c r="C404" t="s" s="90">
        <v>403</v>
      </c>
      <c r="D404" t="s" s="90">
        <v>28</v>
      </c>
      <c r="E404" s="39">
        <v>0.31</v>
      </c>
      <c r="F404" s="59">
        <v>36301</v>
      </c>
      <c r="G404" s="59">
        <v>21017</v>
      </c>
      <c r="H404" s="91">
        <v>0.0248283504155975</v>
      </c>
      <c r="I404" s="39">
        <v>41.0182515</v>
      </c>
      <c r="J404" s="39">
        <v>28.6414475</v>
      </c>
      <c r="K404" s="59">
        <f>VLOOKUP($D404,'Districts_EV'!$A$2:$H$41,3,0)*$H404</f>
        <v>3.16496094260709</v>
      </c>
      <c r="L404" s="59">
        <f>VLOOKUP($D404,'Districts_EV'!$A$2:$H$41,4,0)*$H404</f>
        <v>48.9958583025971</v>
      </c>
      <c r="M404" s="59">
        <f>VLOOKUP($D404,'Districts_EV'!$A$2:$H$41,5,0)*$H404</f>
        <v>319.727618493087</v>
      </c>
      <c r="N404" s="59">
        <f>VLOOKUP($D404,'Districts_EV'!$A$2:$H$41,6,0)*$H404</f>
        <v>979.279484312269</v>
      </c>
      <c r="O404" s="59">
        <f>VLOOKUP($D404,'Districts_EV'!$A$2:$H$41,7,0)*$H404</f>
        <v>1710.879177752540</v>
      </c>
      <c r="P404" s="60">
        <f>VLOOKUP($D404,'Districts_EV'!$A$2:$H$41,8,0)*$H404</f>
        <v>2231.425496276390</v>
      </c>
    </row>
    <row r="405" ht="19.95" customHeight="1">
      <c r="A405" s="89"/>
      <c r="B405" s="35">
        <v>353</v>
      </c>
      <c r="C405" t="s" s="92">
        <v>404</v>
      </c>
      <c r="D405" t="s" s="92">
        <v>28</v>
      </c>
      <c r="E405" s="36">
        <v>0.41</v>
      </c>
      <c r="F405" s="62">
        <v>34016</v>
      </c>
      <c r="G405" s="62">
        <v>15953</v>
      </c>
      <c r="H405" s="93">
        <v>0.0188460139020806</v>
      </c>
      <c r="I405" s="36">
        <v>41.0585357</v>
      </c>
      <c r="J405" s="36">
        <v>28.6738904</v>
      </c>
      <c r="K405" s="62">
        <f>VLOOKUP($D405,'Districts_EV'!$A$2:$H$41,3,0)*$H405</f>
        <v>2.40237055323838</v>
      </c>
      <c r="L405" s="62">
        <f>VLOOKUP($D405,'Districts_EV'!$A$2:$H$41,4,0)*$H405</f>
        <v>37.1904138317236</v>
      </c>
      <c r="M405" s="62">
        <f>VLOOKUP($D405,'Districts_EV'!$A$2:$H$41,5,0)*$H405</f>
        <v>242.689950888340</v>
      </c>
      <c r="N405" s="62">
        <f>VLOOKUP($D405,'Districts_EV'!$A$2:$H$41,6,0)*$H405</f>
        <v>743.324242909724</v>
      </c>
      <c r="O405" s="62">
        <f>VLOOKUP($D405,'Districts_EV'!$A$2:$H$41,7,0)*$H405</f>
        <v>1298.6465966925</v>
      </c>
      <c r="P405" s="63">
        <f>VLOOKUP($D405,'Districts_EV'!$A$2:$H$41,8,0)*$H405</f>
        <v>1693.768422805220</v>
      </c>
    </row>
    <row r="406" ht="19.95" customHeight="1">
      <c r="A406" s="89"/>
      <c r="B406" s="38">
        <v>380</v>
      </c>
      <c r="C406" t="s" s="90">
        <v>405</v>
      </c>
      <c r="D406" t="s" s="90">
        <v>28</v>
      </c>
      <c r="E406" s="39">
        <v>0.21</v>
      </c>
      <c r="F406" s="59">
        <v>32986</v>
      </c>
      <c r="G406" s="59">
        <v>10294</v>
      </c>
      <c r="H406" s="91">
        <v>0.0121607764751468</v>
      </c>
      <c r="I406" s="39">
        <v>41.0191199</v>
      </c>
      <c r="J406" s="39">
        <v>28.67678</v>
      </c>
      <c r="K406" s="59">
        <f>VLOOKUP($D406,'Districts_EV'!$A$2:$H$41,3,0)*$H406</f>
        <v>1.55017880492922</v>
      </c>
      <c r="L406" s="59">
        <f>VLOOKUP($D406,'Districts_EV'!$A$2:$H$41,4,0)*$H406</f>
        <v>23.9978762605003</v>
      </c>
      <c r="M406" s="59">
        <f>VLOOKUP($D406,'Districts_EV'!$A$2:$H$41,5,0)*$H406</f>
        <v>156.600661596224</v>
      </c>
      <c r="N406" s="59">
        <f>VLOOKUP($D406,'Districts_EV'!$A$2:$H$41,6,0)*$H406</f>
        <v>479.645192535114</v>
      </c>
      <c r="O406" s="59">
        <f>VLOOKUP($D406,'Districts_EV'!$A$2:$H$41,7,0)*$H406</f>
        <v>837.978315448666</v>
      </c>
      <c r="P406" s="60">
        <f>VLOOKUP($D406,'Districts_EV'!$A$2:$H$41,8,0)*$H406</f>
        <v>1092.938766649340</v>
      </c>
    </row>
    <row r="407" ht="19.95" customHeight="1">
      <c r="A407" s="89"/>
      <c r="B407" s="35">
        <v>406</v>
      </c>
      <c r="C407" t="s" s="92">
        <v>406</v>
      </c>
      <c r="D407" t="s" s="92">
        <v>28</v>
      </c>
      <c r="E407" s="36">
        <v>0.36</v>
      </c>
      <c r="F407" s="62">
        <v>32722</v>
      </c>
      <c r="G407" s="62">
        <v>15146</v>
      </c>
      <c r="H407" s="93">
        <v>0.0178926676211943</v>
      </c>
      <c r="I407" s="36">
        <v>41.0342862</v>
      </c>
      <c r="J407" s="36">
        <v>28.6801113</v>
      </c>
      <c r="K407" s="62">
        <f>VLOOKUP($D407,'Districts_EV'!$A$2:$H$41,3,0)*$H407</f>
        <v>2.28084400422169</v>
      </c>
      <c r="L407" s="62">
        <f>VLOOKUP($D407,'Districts_EV'!$A$2:$H$41,4,0)*$H407</f>
        <v>35.3090959628462</v>
      </c>
      <c r="M407" s="62">
        <f>VLOOKUP($D407,'Districts_EV'!$A$2:$H$41,5,0)*$H407</f>
        <v>230.413213574550</v>
      </c>
      <c r="N407" s="62">
        <f>VLOOKUP($D407,'Districts_EV'!$A$2:$H$41,6,0)*$H407</f>
        <v>705.722370908962</v>
      </c>
      <c r="O407" s="62">
        <f>VLOOKUP($D407,'Districts_EV'!$A$2:$H$41,7,0)*$H407</f>
        <v>1232.953134426420</v>
      </c>
      <c r="P407" s="63">
        <f>VLOOKUP($D407,'Districts_EV'!$A$2:$H$41,8,0)*$H407</f>
        <v>1608.087289651350</v>
      </c>
    </row>
    <row r="408" ht="19.95" customHeight="1">
      <c r="A408" s="89"/>
      <c r="B408" s="38">
        <v>408</v>
      </c>
      <c r="C408" t="s" s="90">
        <v>119</v>
      </c>
      <c r="D408" t="s" s="90">
        <v>28</v>
      </c>
      <c r="E408" s="39">
        <v>0.28</v>
      </c>
      <c r="F408" s="59">
        <v>29292</v>
      </c>
      <c r="G408" s="59">
        <v>13636</v>
      </c>
      <c r="H408" s="91">
        <v>0.0161088350510105</v>
      </c>
      <c r="I408" s="39">
        <v>41.0124992</v>
      </c>
      <c r="J408" s="39">
        <v>28.6567189</v>
      </c>
      <c r="K408" s="59">
        <f>VLOOKUP($D408,'Districts_EV'!$A$2:$H$41,3,0)*$H408</f>
        <v>2.05345232018796</v>
      </c>
      <c r="L408" s="59">
        <f>VLOOKUP($D408,'Districts_EV'!$A$2:$H$41,4,0)*$H408</f>
        <v>31.788910111539</v>
      </c>
      <c r="M408" s="59">
        <f>VLOOKUP($D408,'Districts_EV'!$A$2:$H$41,5,0)*$H408</f>
        <v>207.441871141064</v>
      </c>
      <c r="N408" s="59">
        <f>VLOOKUP($D408,'Districts_EV'!$A$2:$H$41,6,0)*$H408</f>
        <v>635.3644691479331</v>
      </c>
      <c r="O408" s="59">
        <f>VLOOKUP($D408,'Districts_EV'!$A$2:$H$41,7,0)*$H408</f>
        <v>1110.032281859140</v>
      </c>
      <c r="P408" s="60">
        <f>VLOOKUP($D408,'Districts_EV'!$A$2:$H$41,8,0)*$H408</f>
        <v>1447.766953762430</v>
      </c>
    </row>
    <row r="409" ht="19.95" customHeight="1">
      <c r="A409" s="89"/>
      <c r="B409" s="35">
        <v>422</v>
      </c>
      <c r="C409" t="s" s="92">
        <v>407</v>
      </c>
      <c r="D409" t="s" s="92">
        <v>28</v>
      </c>
      <c r="E409" s="36">
        <v>0.62</v>
      </c>
      <c r="F409" s="62">
        <v>28594</v>
      </c>
      <c r="G409" s="62">
        <v>11389</v>
      </c>
      <c r="H409" s="93">
        <v>0.0134543504250483</v>
      </c>
      <c r="I409" s="36">
        <v>41.0199712</v>
      </c>
      <c r="J409" s="36">
        <v>28.6480848</v>
      </c>
      <c r="K409" s="62">
        <f>VLOOKUP($D409,'Districts_EV'!$A$2:$H$41,3,0)*$H409</f>
        <v>1.71507542348348</v>
      </c>
      <c r="L409" s="62">
        <f>VLOOKUP($D409,'Districts_EV'!$A$2:$H$41,4,0)*$H409</f>
        <v>26.550593814925</v>
      </c>
      <c r="M409" s="62">
        <f>VLOOKUP($D409,'Districts_EV'!$A$2:$H$41,5,0)*$H409</f>
        <v>173.258688062891</v>
      </c>
      <c r="N409" s="62">
        <f>VLOOKUP($D409,'Districts_EV'!$A$2:$H$41,6,0)*$H409</f>
        <v>530.666319971092</v>
      </c>
      <c r="O409" s="62">
        <f>VLOOKUP($D409,'Districts_EV'!$A$2:$H$41,7,0)*$H409</f>
        <v>927.116284694470</v>
      </c>
      <c r="P409" s="63">
        <f>VLOOKUP($D409,'Districts_EV'!$A$2:$H$41,8,0)*$H409</f>
        <v>1209.197553270770</v>
      </c>
    </row>
    <row r="410" ht="19.95" customHeight="1">
      <c r="A410" s="89"/>
      <c r="B410" s="38">
        <v>450</v>
      </c>
      <c r="C410" t="s" s="90">
        <v>408</v>
      </c>
      <c r="D410" t="s" s="90">
        <v>28</v>
      </c>
      <c r="E410" s="39">
        <v>0.067</v>
      </c>
      <c r="F410" s="59">
        <v>25357</v>
      </c>
      <c r="G410" s="59">
        <v>10183</v>
      </c>
      <c r="H410" s="91">
        <v>0.0120296470610472</v>
      </c>
      <c r="I410" s="39">
        <v>41.0593586</v>
      </c>
      <c r="J410" s="39">
        <v>28.6809268</v>
      </c>
      <c r="K410" s="59">
        <f>VLOOKUP($D410,'Districts_EV'!$A$2:$H$41,3,0)*$H410</f>
        <v>1.53346325729495</v>
      </c>
      <c r="L410" s="59">
        <f>VLOOKUP($D410,'Districts_EV'!$A$2:$H$41,4,0)*$H410</f>
        <v>23.7391076316956</v>
      </c>
      <c r="M410" s="59">
        <f>VLOOKUP($D410,'Districts_EV'!$A$2:$H$41,5,0)*$H410</f>
        <v>154.912039735219</v>
      </c>
      <c r="N410" s="59">
        <f>VLOOKUP($D410,'Districts_EV'!$A$2:$H$41,6,0)*$H410</f>
        <v>474.473187836124</v>
      </c>
      <c r="O410" s="59">
        <f>VLOOKUP($D410,'Districts_EV'!$A$2:$H$41,7,0)*$H410</f>
        <v>828.9424117169</v>
      </c>
      <c r="P410" s="60">
        <f>VLOOKUP($D410,'Districts_EV'!$A$2:$H$41,8,0)*$H410</f>
        <v>1081.153629375390</v>
      </c>
    </row>
    <row r="411" ht="19.95" customHeight="1">
      <c r="A411" s="89"/>
      <c r="B411" s="35">
        <v>547</v>
      </c>
      <c r="C411" t="s" s="92">
        <v>409</v>
      </c>
      <c r="D411" t="s" s="92">
        <v>28</v>
      </c>
      <c r="E411" s="36">
        <v>0.78</v>
      </c>
      <c r="F411" s="62">
        <v>22294</v>
      </c>
      <c r="G411" s="62">
        <v>6519</v>
      </c>
      <c r="H411" s="93">
        <v>0.00770119504968742</v>
      </c>
      <c r="I411" s="36">
        <v>41.0172962</v>
      </c>
      <c r="J411" s="36">
        <v>28.6944236</v>
      </c>
      <c r="K411" s="62">
        <f>VLOOKUP($D411,'Districts_EV'!$A$2:$H$41,3,0)*$H411</f>
        <v>0.981699594844921</v>
      </c>
      <c r="L411" s="62">
        <f>VLOOKUP($D411,'Districts_EV'!$A$2:$H$41,4,0)*$H411</f>
        <v>15.1974116322326</v>
      </c>
      <c r="M411" s="62">
        <f>VLOOKUP($D411,'Districts_EV'!$A$2:$H$41,5,0)*$H411</f>
        <v>99.1723055125109</v>
      </c>
      <c r="N411" s="62">
        <f>VLOOKUP($D411,'Districts_EV'!$A$2:$H$41,6,0)*$H411</f>
        <v>303.750438132545</v>
      </c>
      <c r="O411" s="62">
        <f>VLOOKUP($D411,'Districts_EV'!$A$2:$H$41,7,0)*$H411</f>
        <v>530.676184030491</v>
      </c>
      <c r="P411" s="63">
        <f>VLOOKUP($D411,'Districts_EV'!$A$2:$H$41,8,0)*$H411</f>
        <v>692.137926927051</v>
      </c>
    </row>
    <row r="412" ht="19.95" customHeight="1">
      <c r="A412" s="89"/>
      <c r="B412" s="38">
        <v>552</v>
      </c>
      <c r="C412" t="s" s="90">
        <v>410</v>
      </c>
      <c r="D412" t="s" s="90">
        <v>28</v>
      </c>
      <c r="E412" s="39">
        <v>0.13</v>
      </c>
      <c r="F412" s="59">
        <v>20349</v>
      </c>
      <c r="G412" s="59">
        <v>22624</v>
      </c>
      <c r="H412" s="91">
        <v>0.0267267735548593</v>
      </c>
      <c r="I412" s="39">
        <v>41.044908</v>
      </c>
      <c r="J412" s="39">
        <v>28.6622124</v>
      </c>
      <c r="K412" s="59">
        <f>VLOOKUP($D412,'Districts_EV'!$A$2:$H$41,3,0)*$H412</f>
        <v>3.4069599070059</v>
      </c>
      <c r="L412" s="59">
        <f>VLOOKUP($D412,'Districts_EV'!$A$2:$H$41,4,0)*$H412</f>
        <v>52.7421752979949</v>
      </c>
      <c r="M412" s="59">
        <f>VLOOKUP($D412,'Districts_EV'!$A$2:$H$41,5,0)*$H412</f>
        <v>344.174603453757</v>
      </c>
      <c r="N412" s="59">
        <f>VLOOKUP($D412,'Districts_EV'!$A$2:$H$41,6,0)*$H412</f>
        <v>1054.1570658553</v>
      </c>
      <c r="O412" s="59">
        <f>VLOOKUP($D412,'Districts_EV'!$A$2:$H$41,7,0)*$H412</f>
        <v>1841.696270517840</v>
      </c>
      <c r="P412" s="60">
        <f>VLOOKUP($D412,'Districts_EV'!$A$2:$H$41,8,0)*$H412</f>
        <v>2402.044555729030</v>
      </c>
    </row>
    <row r="413" ht="19.95" customHeight="1">
      <c r="A413" s="89"/>
      <c r="B413" s="35">
        <v>556</v>
      </c>
      <c r="C413" t="s" s="92">
        <v>128</v>
      </c>
      <c r="D413" t="s" s="92">
        <v>28</v>
      </c>
      <c r="E413" s="36">
        <v>0.066</v>
      </c>
      <c r="F413" s="62">
        <v>18549</v>
      </c>
      <c r="G413" s="62">
        <v>13077</v>
      </c>
      <c r="H413" s="93">
        <v>0.0154484625962206</v>
      </c>
      <c r="I413" s="36">
        <v>41.037115</v>
      </c>
      <c r="J413" s="36">
        <v>28.636196</v>
      </c>
      <c r="K413" s="62">
        <f>VLOOKUP($D413,'Districts_EV'!$A$2:$H$41,3,0)*$H413</f>
        <v>1.96927221993971</v>
      </c>
      <c r="L413" s="62">
        <f>VLOOKUP($D413,'Districts_EV'!$A$2:$H$41,4,0)*$H413</f>
        <v>30.4857419718829</v>
      </c>
      <c r="M413" s="62">
        <f>VLOOKUP($D413,'Districts_EV'!$A$2:$H$41,5,0)*$H413</f>
        <v>198.937910597807</v>
      </c>
      <c r="N413" s="62">
        <f>VLOOKUP($D413,'Districts_EV'!$A$2:$H$41,6,0)*$H413</f>
        <v>609.3180671052741</v>
      </c>
      <c r="O413" s="62">
        <f>VLOOKUP($D413,'Districts_EV'!$A$2:$H$41,7,0)*$H413</f>
        <v>1064.527145047820</v>
      </c>
      <c r="P413" s="63">
        <f>VLOOKUP($D413,'Districts_EV'!$A$2:$H$41,8,0)*$H413</f>
        <v>1388.416577761160</v>
      </c>
    </row>
    <row r="414" ht="19.95" customHeight="1">
      <c r="A414" s="89"/>
      <c r="B414" s="38">
        <v>560</v>
      </c>
      <c r="C414" t="s" s="90">
        <v>411</v>
      </c>
      <c r="D414" t="s" s="90">
        <v>28</v>
      </c>
      <c r="E414" s="39">
        <v>0.17</v>
      </c>
      <c r="F414" s="59">
        <v>18164</v>
      </c>
      <c r="G414" s="59">
        <v>29605</v>
      </c>
      <c r="H414" s="91">
        <v>0.0349737504902586</v>
      </c>
      <c r="I414" s="39">
        <v>41.0415514</v>
      </c>
      <c r="J414" s="39">
        <v>28.6458279</v>
      </c>
      <c r="K414" s="59">
        <f>VLOOKUP($D414,'Districts_EV'!$A$2:$H$41,3,0)*$H414</f>
        <v>4.45823232173398</v>
      </c>
      <c r="L414" s="59">
        <f>VLOOKUP($D414,'Districts_EV'!$A$2:$H$41,4,0)*$H414</f>
        <v>69.016623925793</v>
      </c>
      <c r="M414" s="59">
        <f>VLOOKUP($D414,'Districts_EV'!$A$2:$H$41,5,0)*$H414</f>
        <v>450.375226982341</v>
      </c>
      <c r="N414" s="59">
        <f>VLOOKUP($D414,'Districts_EV'!$A$2:$H$41,6,0)*$H414</f>
        <v>1379.4342262485</v>
      </c>
      <c r="O414" s="59">
        <f>VLOOKUP($D414,'Districts_EV'!$A$2:$H$41,7,0)*$H414</f>
        <v>2409.981351161630</v>
      </c>
      <c r="P414" s="60">
        <f>VLOOKUP($D414,'Districts_EV'!$A$2:$H$41,8,0)*$H414</f>
        <v>3143.234135093620</v>
      </c>
    </row>
    <row r="415" ht="19.95" customHeight="1">
      <c r="A415" s="89"/>
      <c r="B415" s="35">
        <v>571</v>
      </c>
      <c r="C415" t="s" s="92">
        <v>412</v>
      </c>
      <c r="D415" t="s" s="92">
        <v>28</v>
      </c>
      <c r="E415" s="36">
        <v>0.64</v>
      </c>
      <c r="F415" s="62">
        <v>17917</v>
      </c>
      <c r="G415" s="62">
        <v>8524</v>
      </c>
      <c r="H415" s="93">
        <v>0.010069793925991</v>
      </c>
      <c r="I415" s="36">
        <v>41.051988</v>
      </c>
      <c r="J415" s="36">
        <v>28.67132</v>
      </c>
      <c r="K415" s="62">
        <f>VLOOKUP($D415,'Districts_EV'!$A$2:$H$41,3,0)*$H415</f>
        <v>1.28363358589631</v>
      </c>
      <c r="L415" s="62">
        <f>VLOOKUP($D415,'Districts_EV'!$A$2:$H$41,4,0)*$H415</f>
        <v>19.8715656930741</v>
      </c>
      <c r="M415" s="62">
        <f>VLOOKUP($D415,'Districts_EV'!$A$2:$H$41,5,0)*$H415</f>
        <v>129.673988677503</v>
      </c>
      <c r="N415" s="62">
        <f>VLOOKUP($D415,'Districts_EV'!$A$2:$H$41,6,0)*$H415</f>
        <v>397.172685172849</v>
      </c>
      <c r="O415" s="62">
        <f>VLOOKUP($D415,'Districts_EV'!$A$2:$H$41,7,0)*$H415</f>
        <v>693.892282969150</v>
      </c>
      <c r="P415" s="63">
        <f>VLOOKUP($D415,'Districts_EV'!$A$2:$H$41,8,0)*$H415</f>
        <v>905.013604713325</v>
      </c>
    </row>
    <row r="416" ht="19.95" customHeight="1">
      <c r="A416" s="89"/>
      <c r="B416" s="38">
        <v>574</v>
      </c>
      <c r="C416" t="s" s="90">
        <v>158</v>
      </c>
      <c r="D416" t="s" s="90">
        <v>28</v>
      </c>
      <c r="E416" s="39">
        <v>0.15</v>
      </c>
      <c r="F416" s="59">
        <v>16859</v>
      </c>
      <c r="G416" s="59">
        <v>11807</v>
      </c>
      <c r="H416" s="91">
        <v>0.0139481530835495</v>
      </c>
      <c r="I416" s="39">
        <v>41.0176797</v>
      </c>
      <c r="J416" s="39">
        <v>28.6855692</v>
      </c>
      <c r="K416" s="59">
        <f>VLOOKUP($D416,'Districts_EV'!$A$2:$H$41,3,0)*$H416</f>
        <v>1.77802226052063</v>
      </c>
      <c r="L416" s="59">
        <f>VLOOKUP($D416,'Districts_EV'!$A$2:$H$41,4,0)*$H416</f>
        <v>27.5250558585319</v>
      </c>
      <c r="M416" s="59">
        <f>VLOOKUP($D416,'Districts_EV'!$A$2:$H$41,5,0)*$H416</f>
        <v>179.617642458385</v>
      </c>
      <c r="N416" s="59">
        <f>VLOOKUP($D416,'Districts_EV'!$A$2:$H$41,6,0)*$H416</f>
        <v>550.142878206926</v>
      </c>
      <c r="O416" s="59">
        <f>VLOOKUP($D416,'Districts_EV'!$A$2:$H$41,7,0)*$H416</f>
        <v>961.143381630311</v>
      </c>
      <c r="P416" s="60">
        <f>VLOOKUP($D416,'Districts_EV'!$A$2:$H$41,8,0)*$H416</f>
        <v>1253.577619761880</v>
      </c>
    </row>
    <row r="417" ht="19.95" customHeight="1">
      <c r="A417" s="89"/>
      <c r="B417" s="35">
        <v>596</v>
      </c>
      <c r="C417" t="s" s="92">
        <v>413</v>
      </c>
      <c r="D417" t="s" s="92">
        <v>28</v>
      </c>
      <c r="E417" s="36">
        <v>0.089</v>
      </c>
      <c r="F417" s="62">
        <v>14630</v>
      </c>
      <c r="G417" s="62">
        <v>6767</v>
      </c>
      <c r="H417" s="93">
        <v>0.00799416887578382</v>
      </c>
      <c r="I417" s="36">
        <v>41.0461686</v>
      </c>
      <c r="J417" s="36">
        <v>28.6798101</v>
      </c>
      <c r="K417" s="62">
        <f>VLOOKUP($D417,'Districts_EV'!$A$2:$H$41,3,0)*$H417</f>
        <v>1.01904604361337</v>
      </c>
      <c r="L417" s="62">
        <f>VLOOKUP($D417,'Districts_EV'!$A$2:$H$41,4,0)*$H417</f>
        <v>15.7755613614538</v>
      </c>
      <c r="M417" s="62">
        <f>VLOOKUP($D417,'Districts_EV'!$A$2:$H$41,5,0)*$H417</f>
        <v>102.945082283044</v>
      </c>
      <c r="N417" s="62">
        <f>VLOOKUP($D417,'Districts_EV'!$A$2:$H$41,6,0)*$H417</f>
        <v>315.305908090647</v>
      </c>
      <c r="O417" s="62">
        <f>VLOOKUP($D417,'Districts_EV'!$A$2:$H$41,7,0)*$H417</f>
        <v>550.864509485248</v>
      </c>
      <c r="P417" s="63">
        <f>VLOOKUP($D417,'Districts_EV'!$A$2:$H$41,8,0)*$H417</f>
        <v>718.468684079668</v>
      </c>
    </row>
    <row r="418" ht="19.95" customHeight="1">
      <c r="A418" s="89"/>
      <c r="B418" s="38">
        <v>641</v>
      </c>
      <c r="C418" t="s" s="90">
        <v>414</v>
      </c>
      <c r="D418" t="s" s="90">
        <v>28</v>
      </c>
      <c r="E418" s="39">
        <v>0.13</v>
      </c>
      <c r="F418" s="59">
        <v>12590</v>
      </c>
      <c r="G418" s="59">
        <v>5159</v>
      </c>
      <c r="H418" s="91">
        <v>0.00609456439044905</v>
      </c>
      <c r="I418" s="39">
        <v>41.0645603</v>
      </c>
      <c r="J418" s="39">
        <v>28.6652589</v>
      </c>
      <c r="K418" s="59">
        <f>VLOOKUP($D418,'Districts_EV'!$A$2:$H$41,3,0)*$H418</f>
        <v>0.776896488695343</v>
      </c>
      <c r="L418" s="59">
        <f>VLOOKUP($D418,'Districts_EV'!$A$2:$H$41,4,0)*$H418</f>
        <v>12.026913117148</v>
      </c>
      <c r="M418" s="59">
        <f>VLOOKUP($D418,'Districts_EV'!$A$2:$H$41,5,0)*$H418</f>
        <v>78.4828845128153</v>
      </c>
      <c r="N418" s="59">
        <f>VLOOKUP($D418,'Districts_EV'!$A$2:$H$41,6,0)*$H418</f>
        <v>240.381731910691</v>
      </c>
      <c r="O418" s="59">
        <f>VLOOKUP($D418,'Districts_EV'!$A$2:$H$41,7,0)*$H418</f>
        <v>419.966012181822</v>
      </c>
      <c r="P418" s="60">
        <f>VLOOKUP($D418,'Districts_EV'!$A$2:$H$41,8,0)*$H418</f>
        <v>547.743452219152</v>
      </c>
    </row>
    <row r="419" ht="19.95" customHeight="1">
      <c r="A419" s="89"/>
      <c r="B419" s="35">
        <v>659</v>
      </c>
      <c r="C419" t="s" s="92">
        <v>415</v>
      </c>
      <c r="D419" t="s" s="92">
        <v>28</v>
      </c>
      <c r="E419" s="36">
        <v>0.97</v>
      </c>
      <c r="F419" s="62">
        <v>12144</v>
      </c>
      <c r="G419" s="62">
        <v>19365</v>
      </c>
      <c r="H419" s="93">
        <v>0.0228767667030521</v>
      </c>
      <c r="I419" s="36">
        <v>41.0733127</v>
      </c>
      <c r="J419" s="36">
        <v>28.6334269</v>
      </c>
      <c r="K419" s="62">
        <f>VLOOKUP($D419,'Districts_EV'!$A$2:$H$41,3,0)*$H419</f>
        <v>2.91618540484305</v>
      </c>
      <c r="L419" s="62">
        <f>VLOOKUP($D419,'Districts_EV'!$A$2:$H$41,4,0)*$H419</f>
        <v>45.1446351063327</v>
      </c>
      <c r="M419" s="62">
        <f>VLOOKUP($D419,'Districts_EV'!$A$2:$H$41,5,0)*$H419</f>
        <v>294.596057102281</v>
      </c>
      <c r="N419" s="62">
        <f>VLOOKUP($D419,'Districts_EV'!$A$2:$H$41,6,0)*$H419</f>
        <v>902.305144107489</v>
      </c>
      <c r="O419" s="62">
        <f>VLOOKUP($D419,'Districts_EV'!$A$2:$H$41,7,0)*$H419</f>
        <v>1576.398880771660</v>
      </c>
      <c r="P419" s="63">
        <f>VLOOKUP($D419,'Districts_EV'!$A$2:$H$41,8,0)*$H419</f>
        <v>2056.028678469450</v>
      </c>
    </row>
    <row r="420" ht="20.8" customHeight="1">
      <c r="A420" s="96"/>
      <c r="B420" s="97">
        <v>672</v>
      </c>
      <c r="C420" t="s" s="98">
        <v>416</v>
      </c>
      <c r="D420" t="s" s="98">
        <v>28</v>
      </c>
      <c r="E420" s="99">
        <v>0.83</v>
      </c>
      <c r="F420" s="101">
        <v>11002</v>
      </c>
      <c r="G420" s="101">
        <v>10461</v>
      </c>
      <c r="H420" s="102">
        <v>0.0123580612693327</v>
      </c>
      <c r="I420" s="99">
        <v>41.0655655</v>
      </c>
      <c r="J420" s="99">
        <v>28.658303</v>
      </c>
      <c r="K420" s="101">
        <f>VLOOKUP($D420,'Districts_EV'!$A$2:$H$41,3,0)*$H420</f>
        <v>1.57532742164023</v>
      </c>
      <c r="L420" s="101">
        <f>VLOOKUP($D420,'Districts_EV'!$A$2:$H$41,4,0)*$H420</f>
        <v>24.3871948281614</v>
      </c>
      <c r="M420" s="101">
        <f>VLOOKUP($D420,'Districts_EV'!$A$2:$H$41,5,0)*$H420</f>
        <v>159.141200792510</v>
      </c>
      <c r="N420" s="101">
        <f>VLOOKUP($D420,'Districts_EV'!$A$2:$H$41,6,0)*$H420</f>
        <v>487.426496902062</v>
      </c>
      <c r="O420" s="101">
        <f>VLOOKUP($D420,'Districts_EV'!$A$2:$H$41,7,0)*$H420</f>
        <v>851.572873315378</v>
      </c>
      <c r="P420" s="103">
        <f>VLOOKUP($D420,'Districts_EV'!$A$2:$H$41,8,0)*$H420</f>
        <v>1110.669558764210</v>
      </c>
    </row>
    <row r="421" ht="21.05" customHeight="1">
      <c r="A421" t="s" s="104">
        <v>29</v>
      </c>
      <c r="B421" s="105"/>
      <c r="C421" s="105"/>
      <c r="D421" s="105"/>
      <c r="E421" s="106"/>
      <c r="F421" s="106"/>
      <c r="G421" s="107">
        <f>SUM(G422:G449)</f>
        <v>381114</v>
      </c>
      <c r="H421" s="105"/>
      <c r="I421" s="105"/>
      <c r="J421" s="105"/>
      <c r="K421" s="108">
        <f>SUM(K422:K449)</f>
        <v>254.932720075246</v>
      </c>
      <c r="L421" s="108">
        <f>SUM(L422:L449)</f>
        <v>4323.805898989760</v>
      </c>
      <c r="M421" s="108">
        <f>SUM(M422:M449)</f>
        <v>30690.1501155805</v>
      </c>
      <c r="N421" s="108">
        <f>SUM(N422:N449)</f>
        <v>100807.791361667</v>
      </c>
      <c r="O421" s="108">
        <f>SUM(O422:O449)</f>
        <v>184312.508586524</v>
      </c>
      <c r="P421" s="109">
        <f>SUM(P422:P449)</f>
        <v>244735.89237518</v>
      </c>
    </row>
    <row r="422" ht="20.2" customHeight="1">
      <c r="A422" s="82"/>
      <c r="B422" s="110">
        <v>37</v>
      </c>
      <c r="C422" t="s" s="111">
        <v>417</v>
      </c>
      <c r="D422" t="s" s="111">
        <v>29</v>
      </c>
      <c r="E422" s="112">
        <v>0.25</v>
      </c>
      <c r="F422" s="113">
        <v>10248</v>
      </c>
      <c r="G422" s="113">
        <v>14651</v>
      </c>
      <c r="H422" s="114">
        <v>0.0384425657414842</v>
      </c>
      <c r="I422" s="112">
        <v>41.0498909</v>
      </c>
      <c r="J422" s="112">
        <v>28.9216081</v>
      </c>
      <c r="K422" s="113">
        <f>VLOOKUP($D422,'Districts_EV'!$A$2:$H$41,3,0)*$H422</f>
        <v>9.80026785114803</v>
      </c>
      <c r="L422" s="113">
        <f>VLOOKUP($D422,'Districts_EV'!$A$2:$H$41,4,0)*$H422</f>
        <v>166.218192525331</v>
      </c>
      <c r="M422" s="113">
        <f>VLOOKUP($D422,'Districts_EV'!$A$2:$H$41,5,0)*$H422</f>
        <v>1179.808113434220</v>
      </c>
      <c r="N422" s="113">
        <f>VLOOKUP($D422,'Districts_EV'!$A$2:$H$41,6,0)*$H422</f>
        <v>3875.310146674710</v>
      </c>
      <c r="O422" s="113">
        <f>VLOOKUP($D422,'Districts_EV'!$A$2:$H$41,7,0)*$H422</f>
        <v>7085.445728315320</v>
      </c>
      <c r="P422" s="115">
        <f>VLOOKUP($D422,'Districts_EV'!$A$2:$H$41,8,0)*$H422</f>
        <v>9408.275631933660</v>
      </c>
    </row>
    <row r="423" ht="19.95" customHeight="1">
      <c r="A423" s="89"/>
      <c r="B423" s="35">
        <v>114</v>
      </c>
      <c r="C423" t="s" s="92">
        <v>418</v>
      </c>
      <c r="D423" t="s" s="92">
        <v>29</v>
      </c>
      <c r="E423" s="36">
        <v>0.11</v>
      </c>
      <c r="F423" s="62">
        <v>8082</v>
      </c>
      <c r="G423" s="62">
        <v>19987</v>
      </c>
      <c r="H423" s="93">
        <v>0.0524436257917578</v>
      </c>
      <c r="I423" s="36">
        <v>41.0686652</v>
      </c>
      <c r="J423" s="36">
        <v>28.9393536</v>
      </c>
      <c r="K423" s="62">
        <f>VLOOKUP($D423,'Districts_EV'!$A$2:$H$41,3,0)*$H423</f>
        <v>13.3695961737011</v>
      </c>
      <c r="L423" s="62">
        <f>VLOOKUP($D423,'Districts_EV'!$A$2:$H$41,4,0)*$H423</f>
        <v>226.756058562814</v>
      </c>
      <c r="M423" s="62">
        <f>VLOOKUP($D423,'Districts_EV'!$A$2:$H$41,5,0)*$H423</f>
        <v>1609.502748154380</v>
      </c>
      <c r="N423" s="62">
        <f>VLOOKUP($D423,'Districts_EV'!$A$2:$H$41,6,0)*$H423</f>
        <v>5286.726087064860</v>
      </c>
      <c r="O423" s="62">
        <f>VLOOKUP($D423,'Districts_EV'!$A$2:$H$41,7,0)*$H423</f>
        <v>9666.016229051809</v>
      </c>
      <c r="P423" s="63">
        <f>VLOOKUP($D423,'Districts_EV'!$A$2:$H$41,8,0)*$H423</f>
        <v>12834.8375575359</v>
      </c>
    </row>
    <row r="424" ht="19.95" customHeight="1">
      <c r="A424" s="89"/>
      <c r="B424" s="38">
        <v>157</v>
      </c>
      <c r="C424" t="s" s="90">
        <v>419</v>
      </c>
      <c r="D424" t="s" s="90">
        <v>29</v>
      </c>
      <c r="E424" s="39">
        <v>0.08599999999999999</v>
      </c>
      <c r="F424" s="59">
        <v>8064</v>
      </c>
      <c r="G424" s="59">
        <v>18435</v>
      </c>
      <c r="H424" s="91">
        <v>0.0483713534532974</v>
      </c>
      <c r="I424" s="39">
        <v>41.0466275</v>
      </c>
      <c r="J424" s="39">
        <v>28.9255064</v>
      </c>
      <c r="K424" s="59">
        <f>VLOOKUP($D424,'Districts_EV'!$A$2:$H$41,3,0)*$H424</f>
        <v>12.3314407095703</v>
      </c>
      <c r="L424" s="59">
        <f>VLOOKUP($D424,'Districts_EV'!$A$2:$H$41,4,0)*$H424</f>
        <v>209.148343403486</v>
      </c>
      <c r="M424" s="59">
        <f>VLOOKUP($D424,'Districts_EV'!$A$2:$H$41,5,0)*$H424</f>
        <v>1484.5240987755</v>
      </c>
      <c r="N424" s="59">
        <f>VLOOKUP($D424,'Districts_EV'!$A$2:$H$41,6,0)*$H424</f>
        <v>4876.209306801450</v>
      </c>
      <c r="O424" s="59">
        <f>VLOOKUP($D424,'Districts_EV'!$A$2:$H$41,7,0)*$H424</f>
        <v>8915.445498702660</v>
      </c>
      <c r="P424" s="60">
        <f>VLOOKUP($D424,'Districts_EV'!$A$2:$H$41,8,0)*$H424</f>
        <v>11838.206352788</v>
      </c>
    </row>
    <row r="425" ht="19.95" customHeight="1">
      <c r="A425" s="89"/>
      <c r="B425" s="35">
        <v>214</v>
      </c>
      <c r="C425" t="s" s="92">
        <v>420</v>
      </c>
      <c r="D425" t="s" s="92">
        <v>29</v>
      </c>
      <c r="E425" s="36">
        <v>0.051</v>
      </c>
      <c r="F425" s="62">
        <v>4958</v>
      </c>
      <c r="G425" s="62">
        <v>9263</v>
      </c>
      <c r="H425" s="93">
        <v>0.0243050635767776</v>
      </c>
      <c r="I425" s="36">
        <v>41.0613259</v>
      </c>
      <c r="J425" s="36">
        <v>28.940346</v>
      </c>
      <c r="K425" s="62">
        <f>VLOOKUP($D425,'Districts_EV'!$A$2:$H$41,3,0)*$H425</f>
        <v>6.1961559692297</v>
      </c>
      <c r="L425" s="62">
        <f>VLOOKUP($D425,'Districts_EV'!$A$2:$H$41,4,0)*$H425</f>
        <v>105.090377268592</v>
      </c>
      <c r="M425" s="62">
        <f>VLOOKUP($D425,'Districts_EV'!$A$2:$H$41,5,0)*$H425</f>
        <v>745.926049740032</v>
      </c>
      <c r="N425" s="62">
        <f>VLOOKUP($D425,'Districts_EV'!$A$2:$H$41,6,0)*$H425</f>
        <v>2450.139778079850</v>
      </c>
      <c r="O425" s="62">
        <f>VLOOKUP($D425,'Districts_EV'!$A$2:$H$41,7,0)*$H425</f>
        <v>4479.727239190830</v>
      </c>
      <c r="P425" s="63">
        <f>VLOOKUP($D425,'Districts_EV'!$A$2:$H$41,8,0)*$H425</f>
        <v>5948.321423698150</v>
      </c>
    </row>
    <row r="426" ht="19.95" customHeight="1">
      <c r="A426" s="89"/>
      <c r="B426" s="38">
        <v>218</v>
      </c>
      <c r="C426" t="s" s="90">
        <v>421</v>
      </c>
      <c r="D426" t="s" s="90">
        <v>29</v>
      </c>
      <c r="E426" s="39">
        <v>0.1</v>
      </c>
      <c r="F426" s="59">
        <v>4044</v>
      </c>
      <c r="G426" s="59">
        <v>38497</v>
      </c>
      <c r="H426" s="91">
        <v>0.101011770756257</v>
      </c>
      <c r="I426" s="39">
        <v>41.0785373</v>
      </c>
      <c r="J426" s="39">
        <v>28.9195063</v>
      </c>
      <c r="K426" s="59">
        <f>VLOOKUP($D426,'Districts_EV'!$A$2:$H$41,3,0)*$H426</f>
        <v>25.7512054785098</v>
      </c>
      <c r="L426" s="59">
        <f>VLOOKUP($D426,'Districts_EV'!$A$2:$H$41,4,0)*$H426</f>
        <v>436.755290263305</v>
      </c>
      <c r="M426" s="59">
        <f>VLOOKUP($D426,'Districts_EV'!$A$2:$H$41,5,0)*$H426</f>
        <v>3100.066407950130</v>
      </c>
      <c r="N426" s="59">
        <f>VLOOKUP($D426,'Districts_EV'!$A$2:$H$41,6,0)*$H426</f>
        <v>10182.7735114693</v>
      </c>
      <c r="O426" s="59">
        <f>VLOOKUP($D426,'Districts_EV'!$A$2:$H$41,7,0)*$H426</f>
        <v>18617.7328648526</v>
      </c>
      <c r="P426" s="60">
        <f>VLOOKUP($D426,'Districts_EV'!$A$2:$H$41,8,0)*$H426</f>
        <v>24721.2058564297</v>
      </c>
    </row>
    <row r="427" ht="19.95" customHeight="1">
      <c r="A427" s="89"/>
      <c r="B427" s="35">
        <v>227</v>
      </c>
      <c r="C427" t="s" s="92">
        <v>422</v>
      </c>
      <c r="D427" t="s" s="92">
        <v>29</v>
      </c>
      <c r="E427" s="36">
        <v>0.2</v>
      </c>
      <c r="F427" s="62">
        <v>3844</v>
      </c>
      <c r="G427" s="62">
        <v>41073</v>
      </c>
      <c r="H427" s="93">
        <v>0.10777090319432</v>
      </c>
      <c r="I427" s="36">
        <v>41.0848272</v>
      </c>
      <c r="J427" s="36">
        <v>28.9276515</v>
      </c>
      <c r="K427" s="62">
        <f>VLOOKUP($D427,'Districts_EV'!$A$2:$H$41,3,0)*$H427</f>
        <v>27.474329496294</v>
      </c>
      <c r="L427" s="62">
        <f>VLOOKUP($D427,'Districts_EV'!$A$2:$H$41,4,0)*$H427</f>
        <v>465.980466971055</v>
      </c>
      <c r="M427" s="62">
        <f>VLOOKUP($D427,'Districts_EV'!$A$2:$H$41,5,0)*$H427</f>
        <v>3307.505197125370</v>
      </c>
      <c r="N427" s="62">
        <f>VLOOKUP($D427,'Districts_EV'!$A$2:$H$41,6,0)*$H427</f>
        <v>10864.1467240714</v>
      </c>
      <c r="O427" s="62">
        <f>VLOOKUP($D427,'Districts_EV'!$A$2:$H$41,7,0)*$H427</f>
        <v>19863.5255203806</v>
      </c>
      <c r="P427" s="63">
        <f>VLOOKUP($D427,'Districts_EV'!$A$2:$H$41,8,0)*$H427</f>
        <v>26375.408165341</v>
      </c>
    </row>
    <row r="428" ht="19.95" customHeight="1">
      <c r="A428" s="89"/>
      <c r="B428" s="38">
        <v>234</v>
      </c>
      <c r="C428" t="s" s="90">
        <v>423</v>
      </c>
      <c r="D428" t="s" s="90">
        <v>29</v>
      </c>
      <c r="E428" s="39">
        <v>0.14</v>
      </c>
      <c r="F428" s="59">
        <v>3489</v>
      </c>
      <c r="G428" s="59">
        <v>15321</v>
      </c>
      <c r="H428" s="91">
        <v>0.0402005699082164</v>
      </c>
      <c r="I428" s="39">
        <v>41.0467033</v>
      </c>
      <c r="J428" s="39">
        <v>28.931477</v>
      </c>
      <c r="K428" s="59">
        <f>VLOOKUP($D428,'Districts_EV'!$A$2:$H$41,3,0)*$H428</f>
        <v>10.2484406352767</v>
      </c>
      <c r="L428" s="59">
        <f>VLOOKUP($D428,'Districts_EV'!$A$2:$H$41,4,0)*$H428</f>
        <v>173.819461311896</v>
      </c>
      <c r="M428" s="59">
        <f>VLOOKUP($D428,'Districts_EV'!$A$2:$H$41,5,0)*$H428</f>
        <v>1233.761525215050</v>
      </c>
      <c r="N428" s="59">
        <f>VLOOKUP($D428,'Districts_EV'!$A$2:$H$41,6,0)*$H428</f>
        <v>4052.530663927590</v>
      </c>
      <c r="O428" s="59">
        <f>VLOOKUP($D428,'Districts_EV'!$A$2:$H$41,7,0)*$H428</f>
        <v>7409.467886391290</v>
      </c>
      <c r="P428" s="60">
        <f>VLOOKUP($D428,'Districts_EV'!$A$2:$H$41,8,0)*$H428</f>
        <v>9838.522350478150</v>
      </c>
    </row>
    <row r="429" ht="19.95" customHeight="1">
      <c r="A429" s="89"/>
      <c r="B429" s="35">
        <v>240</v>
      </c>
      <c r="C429" t="s" s="92">
        <v>424</v>
      </c>
      <c r="D429" t="s" s="92">
        <v>29</v>
      </c>
      <c r="E429" s="36">
        <v>0.18</v>
      </c>
      <c r="F429" s="62">
        <v>3433</v>
      </c>
      <c r="G429" s="62">
        <v>28537</v>
      </c>
      <c r="H429" s="93">
        <v>0.0748778580687143</v>
      </c>
      <c r="I429" s="36">
        <v>41.0798955</v>
      </c>
      <c r="J429" s="36">
        <v>28.9382959</v>
      </c>
      <c r="K429" s="62">
        <f>VLOOKUP($D429,'Districts_EV'!$A$2:$H$41,3,0)*$H429</f>
        <v>19.0888160308655</v>
      </c>
      <c r="L429" s="62">
        <f>VLOOKUP($D429,'Districts_EV'!$A$2:$H$41,4,0)*$H429</f>
        <v>323.757324421225</v>
      </c>
      <c r="M429" s="62">
        <f>VLOOKUP($D429,'Districts_EV'!$A$2:$H$41,5,0)*$H429</f>
        <v>2298.012704461970</v>
      </c>
      <c r="N429" s="62">
        <f>VLOOKUP($D429,'Districts_EV'!$A$2:$H$41,6,0)*$H429</f>
        <v>7548.271493799470</v>
      </c>
      <c r="O429" s="62">
        <f>VLOOKUP($D429,'Districts_EV'!$A$2:$H$41,7,0)*$H429</f>
        <v>13800.9258582304</v>
      </c>
      <c r="P429" s="63">
        <f>VLOOKUP($D429,'Districts_EV'!$A$2:$H$41,8,0)*$H429</f>
        <v>18325.2994135889</v>
      </c>
    </row>
    <row r="430" ht="19.95" customHeight="1">
      <c r="A430" s="89"/>
      <c r="B430" s="38">
        <v>243</v>
      </c>
      <c r="C430" t="s" s="90">
        <v>425</v>
      </c>
      <c r="D430" t="s" s="90">
        <v>29</v>
      </c>
      <c r="E430" s="39">
        <v>0.08500000000000001</v>
      </c>
      <c r="F430" s="59">
        <v>2858</v>
      </c>
      <c r="G430" s="59">
        <v>13904</v>
      </c>
      <c r="H430" s="91">
        <v>0.0364825222899185</v>
      </c>
      <c r="I430" s="39">
        <v>41.0515003</v>
      </c>
      <c r="J430" s="39">
        <v>28.9175748</v>
      </c>
      <c r="K430" s="59">
        <f>VLOOKUP($D430,'Districts_EV'!$A$2:$H$41,3,0)*$H430</f>
        <v>9.30058864257472</v>
      </c>
      <c r="L430" s="59">
        <f>VLOOKUP($D430,'Districts_EV'!$A$2:$H$41,4,0)*$H430</f>
        <v>157.743345087175</v>
      </c>
      <c r="M430" s="59">
        <f>VLOOKUP($D430,'Districts_EV'!$A$2:$H$41,5,0)*$H430</f>
        <v>1119.654085672610</v>
      </c>
      <c r="N430" s="59">
        <f>VLOOKUP($D430,'Districts_EV'!$A$2:$H$41,6,0)*$H430</f>
        <v>3677.722495349470</v>
      </c>
      <c r="O430" s="59">
        <f>VLOOKUP($D430,'Districts_EV'!$A$2:$H$41,7,0)*$H430</f>
        <v>6724.185202818660</v>
      </c>
      <c r="P430" s="60">
        <f>VLOOKUP($D430,'Districts_EV'!$A$2:$H$41,8,0)*$H430</f>
        <v>8928.5826487206</v>
      </c>
    </row>
    <row r="431" ht="19.95" customHeight="1">
      <c r="A431" s="89"/>
      <c r="B431" s="35">
        <v>271</v>
      </c>
      <c r="C431" t="s" s="92">
        <v>426</v>
      </c>
      <c r="D431" t="s" s="92">
        <v>29</v>
      </c>
      <c r="E431" s="36">
        <v>0.15</v>
      </c>
      <c r="F431" s="62">
        <v>2786</v>
      </c>
      <c r="G431" s="62">
        <v>16191</v>
      </c>
      <c r="H431" s="93">
        <v>0.0424833514381524</v>
      </c>
      <c r="I431" s="36">
        <v>41.0432626</v>
      </c>
      <c r="J431" s="36">
        <v>28.9360561</v>
      </c>
      <c r="K431" s="62">
        <f>VLOOKUP($D431,'Districts_EV'!$A$2:$H$41,3,0)*$H431</f>
        <v>10.8303963400408</v>
      </c>
      <c r="L431" s="62">
        <f>VLOOKUP($D431,'Districts_EV'!$A$2:$H$41,4,0)*$H431</f>
        <v>183.689765557138</v>
      </c>
      <c r="M431" s="62">
        <f>VLOOKUP($D431,'Districts_EV'!$A$2:$H$41,5,0)*$H431</f>
        <v>1303.820433049860</v>
      </c>
      <c r="N431" s="62">
        <f>VLOOKUP($D431,'Districts_EV'!$A$2:$H$41,6,0)*$H431</f>
        <v>4282.652828121640</v>
      </c>
      <c r="O431" s="62">
        <f>VLOOKUP($D431,'Districts_EV'!$A$2:$H$41,7,0)*$H431</f>
        <v>7830.213076728780</v>
      </c>
      <c r="P431" s="63">
        <f>VLOOKUP($D431,'Districts_EV'!$A$2:$H$41,8,0)*$H431</f>
        <v>10397.2009253046</v>
      </c>
    </row>
    <row r="432" ht="19.95" customHeight="1">
      <c r="A432" s="89"/>
      <c r="B432" s="38">
        <v>272</v>
      </c>
      <c r="C432" t="s" s="90">
        <v>427</v>
      </c>
      <c r="D432" t="s" s="90">
        <v>29</v>
      </c>
      <c r="E432" s="39">
        <v>0.078</v>
      </c>
      <c r="F432" s="59">
        <v>2635</v>
      </c>
      <c r="G432" s="59">
        <v>26979</v>
      </c>
      <c r="H432" s="91">
        <v>0.0707898424093578</v>
      </c>
      <c r="I432" s="39">
        <v>41.0747846</v>
      </c>
      <c r="J432" s="39">
        <v>28.934217</v>
      </c>
      <c r="K432" s="59">
        <f>VLOOKUP($D432,'Districts_EV'!$A$2:$H$41,3,0)*$H432</f>
        <v>18.0466470791156</v>
      </c>
      <c r="L432" s="59">
        <f>VLOOKUP($D432,'Districts_EV'!$A$2:$H$41,4,0)*$H432</f>
        <v>306.081538198137</v>
      </c>
      <c r="M432" s="59">
        <f>VLOOKUP($D432,'Districts_EV'!$A$2:$H$41,5,0)*$H432</f>
        <v>2172.550890201480</v>
      </c>
      <c r="N432" s="59">
        <f>VLOOKUP($D432,'Districts_EV'!$A$2:$H$41,6,0)*$H432</f>
        <v>7136.167664127830</v>
      </c>
      <c r="O432" s="59">
        <f>VLOOKUP($D432,'Districts_EV'!$A$2:$H$41,7,0)*$H432</f>
        <v>13047.4534369134</v>
      </c>
      <c r="P432" s="60">
        <f>VLOOKUP($D432,'Districts_EV'!$A$2:$H$41,8,0)*$H432</f>
        <v>17324.8152531525</v>
      </c>
    </row>
    <row r="433" ht="19.95" customHeight="1">
      <c r="A433" s="89"/>
      <c r="B433" s="35">
        <v>294</v>
      </c>
      <c r="C433" t="s" s="92">
        <v>428</v>
      </c>
      <c r="D433" t="s" s="92">
        <v>29</v>
      </c>
      <c r="E433" s="36">
        <v>0.051</v>
      </c>
      <c r="F433" s="62">
        <v>2551</v>
      </c>
      <c r="G433" s="62">
        <v>9966</v>
      </c>
      <c r="H433" s="93">
        <v>0.0261496560084384</v>
      </c>
      <c r="I433" s="36">
        <v>41.0647435</v>
      </c>
      <c r="J433" s="36">
        <v>28.9405122</v>
      </c>
      <c r="K433" s="62">
        <f>VLOOKUP($D433,'Districts_EV'!$A$2:$H$41,3,0)*$H433</f>
        <v>6.6664029352632</v>
      </c>
      <c r="L433" s="62">
        <f>VLOOKUP($D433,'Districts_EV'!$A$2:$H$41,4,0)*$H433</f>
        <v>113.066036905839</v>
      </c>
      <c r="M433" s="62">
        <f>VLOOKUP($D433,'Districts_EV'!$A$2:$H$41,5,0)*$H433</f>
        <v>802.536868369766</v>
      </c>
      <c r="N433" s="62">
        <f>VLOOKUP($D433,'Districts_EV'!$A$2:$H$41,6,0)*$H433</f>
        <v>2636.089067078020</v>
      </c>
      <c r="O433" s="62">
        <f>VLOOKUP($D433,'Districts_EV'!$A$2:$H$41,7,0)*$H433</f>
        <v>4819.708697589950</v>
      </c>
      <c r="P433" s="63">
        <f>VLOOKUP($D433,'Districts_EV'!$A$2:$H$41,8,0)*$H433</f>
        <v>6399.759398529160</v>
      </c>
    </row>
    <row r="434" ht="19.95" customHeight="1">
      <c r="A434" s="89"/>
      <c r="B434" s="38">
        <v>460</v>
      </c>
      <c r="C434" t="s" s="90">
        <v>429</v>
      </c>
      <c r="D434" t="s" s="90">
        <v>29</v>
      </c>
      <c r="E434" s="39">
        <v>0.29</v>
      </c>
      <c r="F434" s="59">
        <v>2457</v>
      </c>
      <c r="G434" s="59">
        <v>9397</v>
      </c>
      <c r="H434" s="91">
        <v>0.024656664410124</v>
      </c>
      <c r="I434" s="39">
        <v>41.0700073</v>
      </c>
      <c r="J434" s="39">
        <v>28.9490344</v>
      </c>
      <c r="K434" s="59">
        <f>VLOOKUP($D434,'Districts_EV'!$A$2:$H$41,3,0)*$H434</f>
        <v>6.28579052605542</v>
      </c>
      <c r="L434" s="59">
        <f>VLOOKUP($D434,'Districts_EV'!$A$2:$H$41,4,0)*$H434</f>
        <v>106.610631025905</v>
      </c>
      <c r="M434" s="59">
        <f>VLOOKUP($D434,'Districts_EV'!$A$2:$H$41,5,0)*$H434</f>
        <v>756.716732096197</v>
      </c>
      <c r="N434" s="59">
        <f>VLOOKUP($D434,'Districts_EV'!$A$2:$H$41,6,0)*$H434</f>
        <v>2485.583881530420</v>
      </c>
      <c r="O434" s="59">
        <f>VLOOKUP($D434,'Districts_EV'!$A$2:$H$41,7,0)*$H434</f>
        <v>4544.531670806020</v>
      </c>
      <c r="P434" s="60">
        <f>VLOOKUP($D434,'Districts_EV'!$A$2:$H$41,8,0)*$H434</f>
        <v>6034.370767407040</v>
      </c>
    </row>
    <row r="435" ht="19.95" customHeight="1">
      <c r="A435" s="89"/>
      <c r="B435" s="35">
        <v>469</v>
      </c>
      <c r="C435" t="s" s="92">
        <v>131</v>
      </c>
      <c r="D435" t="s" s="92">
        <v>29</v>
      </c>
      <c r="E435" s="36">
        <v>0.88</v>
      </c>
      <c r="F435" s="62">
        <v>2171</v>
      </c>
      <c r="G435" s="62">
        <v>10914</v>
      </c>
      <c r="H435" s="93">
        <v>0.0286371007100238</v>
      </c>
      <c r="I435" s="36">
        <v>41.0474069</v>
      </c>
      <c r="J435" s="36">
        <v>28.9356137</v>
      </c>
      <c r="K435" s="62">
        <f>VLOOKUP($D435,'Districts_EV'!$A$2:$H$41,3,0)*$H435</f>
        <v>7.30053397907513</v>
      </c>
      <c r="L435" s="62">
        <f>VLOOKUP($D435,'Districts_EV'!$A$2:$H$41,4,0)*$H435</f>
        <v>123.821264979965</v>
      </c>
      <c r="M435" s="62">
        <f>VLOOKUP($D435,'Districts_EV'!$A$2:$H$41,5,0)*$H435</f>
        <v>878.876919665627</v>
      </c>
      <c r="N435" s="62">
        <f>VLOOKUP($D435,'Districts_EV'!$A$2:$H$41,6,0)*$H435</f>
        <v>2886.842873579130</v>
      </c>
      <c r="O435" s="62">
        <f>VLOOKUP($D435,'Districts_EV'!$A$2:$H$41,7,0)*$H435</f>
        <v>5278.175870509410</v>
      </c>
      <c r="P435" s="63">
        <f>VLOOKUP($D435,'Districts_EV'!$A$2:$H$41,8,0)*$H435</f>
        <v>7008.526397305580</v>
      </c>
    </row>
    <row r="436" ht="19.95" customHeight="1">
      <c r="A436" s="89"/>
      <c r="B436" s="38">
        <v>522</v>
      </c>
      <c r="C436" t="s" s="90">
        <v>430</v>
      </c>
      <c r="D436" t="s" s="90">
        <v>29</v>
      </c>
      <c r="E436" s="39">
        <v>0.11</v>
      </c>
      <c r="F436" s="59">
        <v>1284</v>
      </c>
      <c r="G436" s="59">
        <v>9569</v>
      </c>
      <c r="H436" s="91">
        <v>0.0251079729424792</v>
      </c>
      <c r="I436" s="39">
        <v>41.077272</v>
      </c>
      <c r="J436" s="39">
        <v>28.946901</v>
      </c>
      <c r="K436" s="59">
        <f>VLOOKUP($D436,'Districts_EV'!$A$2:$H$41,3,0)*$H436</f>
        <v>6.4008438378019</v>
      </c>
      <c r="L436" s="59">
        <f>VLOOKUP($D436,'Districts_EV'!$A$2:$H$41,4,0)*$H436</f>
        <v>108.562001520367</v>
      </c>
      <c r="M436" s="59">
        <f>VLOOKUP($D436,'Districts_EV'!$A$2:$H$41,5,0)*$H436</f>
        <v>770.567458702620</v>
      </c>
      <c r="N436" s="59">
        <f>VLOOKUP($D436,'Districts_EV'!$A$2:$H$41,6,0)*$H436</f>
        <v>2531.079297899820</v>
      </c>
      <c r="O436" s="59">
        <f>VLOOKUP($D436,'Districts_EV'!$A$2:$H$41,7,0)*$H436</f>
        <v>4627.713478550910</v>
      </c>
      <c r="P436" s="60">
        <f>VLOOKUP($D436,'Districts_EV'!$A$2:$H$41,8,0)*$H436</f>
        <v>6144.822163809520</v>
      </c>
    </row>
    <row r="437" ht="19.95" customHeight="1">
      <c r="A437" s="89"/>
      <c r="B437" s="35">
        <v>617</v>
      </c>
      <c r="C437" t="s" s="92">
        <v>431</v>
      </c>
      <c r="D437" t="s" s="92">
        <v>29</v>
      </c>
      <c r="E437" s="36">
        <v>0.31</v>
      </c>
      <c r="F437" s="62">
        <v>1178</v>
      </c>
      <c r="G437" s="62">
        <v>4709</v>
      </c>
      <c r="H437" s="93">
        <v>0.0123558830166302</v>
      </c>
      <c r="I437" s="36">
        <v>41.0372014</v>
      </c>
      <c r="J437" s="36">
        <v>28.934288</v>
      </c>
      <c r="K437" s="62">
        <f>VLOOKUP($D437,'Districts_EV'!$A$2:$H$41,3,0)*$H437</f>
        <v>3.14991886636107</v>
      </c>
      <c r="L437" s="62">
        <f>VLOOKUP($D437,'Districts_EV'!$A$2:$H$41,4,0)*$H437</f>
        <v>53.424439874533</v>
      </c>
      <c r="M437" s="62">
        <f>VLOOKUP($D437,'Districts_EV'!$A$2:$H$41,5,0)*$H437</f>
        <v>379.203904590932</v>
      </c>
      <c r="N437" s="62">
        <f>VLOOKUP($D437,'Districts_EV'!$A$2:$H$41,6,0)*$H437</f>
        <v>1245.569277229620</v>
      </c>
      <c r="O437" s="62">
        <f>VLOOKUP($D437,'Districts_EV'!$A$2:$H$41,7,0)*$H437</f>
        <v>2277.343794596740</v>
      </c>
      <c r="P437" s="63">
        <f>VLOOKUP($D437,'Districts_EV'!$A$2:$H$41,8,0)*$H437</f>
        <v>3023.928056158320</v>
      </c>
    </row>
    <row r="438" ht="19.95" customHeight="1">
      <c r="A438" s="89"/>
      <c r="B438" s="38">
        <v>644</v>
      </c>
      <c r="C438" t="s" s="90">
        <v>432</v>
      </c>
      <c r="D438" t="s" s="90">
        <v>29</v>
      </c>
      <c r="E438" s="39">
        <v>0.11</v>
      </c>
      <c r="F438" s="59">
        <v>1027</v>
      </c>
      <c r="G438" s="59">
        <v>34564</v>
      </c>
      <c r="H438" s="91">
        <v>0.09069202390885669</v>
      </c>
      <c r="I438" s="39">
        <v>41.0746225</v>
      </c>
      <c r="J438" s="39">
        <v>28.9531946</v>
      </c>
      <c r="K438" s="59">
        <f>VLOOKUP($D438,'Districts_EV'!$A$2:$H$41,3,0)*$H438</f>
        <v>23.1203643442141</v>
      </c>
      <c r="L438" s="59">
        <f>VLOOKUP($D438,'Districts_EV'!$A$2:$H$41,4,0)*$H438</f>
        <v>392.134707968435</v>
      </c>
      <c r="M438" s="59">
        <f>VLOOKUP($D438,'Districts_EV'!$A$2:$H$41,5,0)*$H438</f>
        <v>2783.351828048630</v>
      </c>
      <c r="N438" s="59">
        <f>VLOOKUP($D438,'Districts_EV'!$A$2:$H$41,6,0)*$H438</f>
        <v>9142.462624371339</v>
      </c>
      <c r="O438" s="59">
        <f>VLOOKUP($D438,'Districts_EV'!$A$2:$H$41,7,0)*$H438</f>
        <v>16715.6744354304</v>
      </c>
      <c r="P438" s="60">
        <f>VLOOKUP($D438,'Districts_EV'!$A$2:$H$41,8,0)*$H438</f>
        <v>22195.5934026452</v>
      </c>
    </row>
    <row r="439" ht="19.95" customHeight="1">
      <c r="A439" s="89"/>
      <c r="B439" s="35">
        <v>673</v>
      </c>
      <c r="C439" t="s" s="92">
        <v>433</v>
      </c>
      <c r="D439" t="s" s="92">
        <v>29</v>
      </c>
      <c r="E439" s="36">
        <v>0.15</v>
      </c>
      <c r="F439" s="62">
        <v>902</v>
      </c>
      <c r="G439" s="62">
        <v>4673</v>
      </c>
      <c r="H439" s="93">
        <v>0.0122614230912535</v>
      </c>
      <c r="I439" s="36">
        <v>41.0411044</v>
      </c>
      <c r="J439" s="36">
        <v>28.9254323</v>
      </c>
      <c r="K439" s="62">
        <f>VLOOKUP($D439,'Districts_EV'!$A$2:$H$41,3,0)*$H439</f>
        <v>3.12583794064669</v>
      </c>
      <c r="L439" s="62">
        <f>VLOOKUP($D439,'Districts_EV'!$A$2:$H$41,4,0)*$H439</f>
        <v>53.0160134919711</v>
      </c>
      <c r="M439" s="62">
        <f>VLOOKUP($D439,'Districts_EV'!$A$2:$H$41,5,0)*$H439</f>
        <v>376.304915301215</v>
      </c>
      <c r="N439" s="62">
        <f>VLOOKUP($D439,'Districts_EV'!$A$2:$H$41,6,0)*$H439</f>
        <v>1236.046980780210</v>
      </c>
      <c r="O439" s="62">
        <f>VLOOKUP($D439,'Districts_EV'!$A$2:$H$41,7,0)*$H439</f>
        <v>2259.933648789660</v>
      </c>
      <c r="P439" s="63">
        <f>VLOOKUP($D439,'Districts_EV'!$A$2:$H$41,8,0)*$H439</f>
        <v>3000.810322027560</v>
      </c>
    </row>
    <row r="440" ht="19.95" customHeight="1">
      <c r="A440" s="89"/>
      <c r="B440" s="38">
        <v>718</v>
      </c>
      <c r="C440" t="s" s="90">
        <v>434</v>
      </c>
      <c r="D440" t="s" s="90">
        <v>29</v>
      </c>
      <c r="E440" s="39">
        <v>0.083</v>
      </c>
      <c r="F440" s="59">
        <v>581</v>
      </c>
      <c r="G440" s="59">
        <v>36843</v>
      </c>
      <c r="H440" s="91">
        <v>0.0966718619625624</v>
      </c>
      <c r="I440" s="39">
        <v>41.1787211</v>
      </c>
      <c r="J440" s="39">
        <v>28.8909689</v>
      </c>
      <c r="K440" s="59">
        <f>VLOOKUP($D440,'Districts_EV'!$A$2:$H$41,3,0)*$H440</f>
        <v>24.6448207248547</v>
      </c>
      <c r="L440" s="59">
        <f>VLOOKUP($D440,'Districts_EV'!$A$2:$H$41,4,0)*$H440</f>
        <v>417.990367020051</v>
      </c>
      <c r="M440" s="59">
        <f>VLOOKUP($D440,'Districts_EV'!$A$2:$H$41,5,0)*$H440</f>
        <v>2966.873955583720</v>
      </c>
      <c r="N440" s="59">
        <f>VLOOKUP($D440,'Districts_EV'!$A$2:$H$41,6,0)*$H440</f>
        <v>9745.276891265859</v>
      </c>
      <c r="O440" s="59">
        <f>VLOOKUP($D440,'Districts_EV'!$A$2:$H$41,7,0)*$H440</f>
        <v>17817.83338805</v>
      </c>
      <c r="P440" s="60">
        <f>VLOOKUP($D440,'Districts_EV'!$A$2:$H$41,8,0)*$H440</f>
        <v>23659.0744049779</v>
      </c>
    </row>
    <row r="441" ht="19.95" customHeight="1">
      <c r="A441" s="89"/>
      <c r="B441" s="35">
        <v>775</v>
      </c>
      <c r="C441" t="s" s="92">
        <v>122</v>
      </c>
      <c r="D441" t="s" s="92">
        <v>29</v>
      </c>
      <c r="E441" s="36">
        <v>0.047</v>
      </c>
      <c r="F441" s="62">
        <v>510</v>
      </c>
      <c r="G441" s="62">
        <v>4882</v>
      </c>
      <c r="H441" s="93">
        <v>0.0128098154358014</v>
      </c>
      <c r="I441" s="36">
        <v>41.0478358</v>
      </c>
      <c r="J441" s="36">
        <v>28.9327383</v>
      </c>
      <c r="K441" s="62">
        <f>VLOOKUP($D441,'Districts_EV'!$A$2:$H$41,3,0)*$H441</f>
        <v>3.26564109271072</v>
      </c>
      <c r="L441" s="62">
        <f>VLOOKUP($D441,'Districts_EV'!$A$2:$H$41,4,0)*$H441</f>
        <v>55.3871555462882</v>
      </c>
      <c r="M441" s="62">
        <f>VLOOKUP($D441,'Districts_EV'!$A$2:$H$41,5,0)*$H441</f>
        <v>393.135158677625</v>
      </c>
      <c r="N441" s="62">
        <f>VLOOKUP($D441,'Districts_EV'!$A$2:$H$41,6,0)*$H441</f>
        <v>1291.329201833730</v>
      </c>
      <c r="O441" s="62">
        <f>VLOOKUP($D441,'Districts_EV'!$A$2:$H$41,7,0)*$H441</f>
        <v>2361.009217502930</v>
      </c>
      <c r="P441" s="63">
        <f>VLOOKUP($D441,'Districts_EV'!$A$2:$H$41,8,0)*$H441</f>
        <v>3135.021611842210</v>
      </c>
    </row>
    <row r="442" ht="19.95" customHeight="1">
      <c r="A442" s="89"/>
      <c r="B442" s="38">
        <v>798</v>
      </c>
      <c r="C442" t="s" s="90">
        <v>435</v>
      </c>
      <c r="D442" t="s" s="90">
        <v>29</v>
      </c>
      <c r="E442" s="39">
        <v>0.063</v>
      </c>
      <c r="F442" s="59">
        <v>477</v>
      </c>
      <c r="G442" s="59">
        <v>3561</v>
      </c>
      <c r="H442" s="91">
        <v>0.009343660951841181</v>
      </c>
      <c r="I442" s="39">
        <v>41.1632307</v>
      </c>
      <c r="J442" s="39">
        <v>28.8506496</v>
      </c>
      <c r="K442" s="59">
        <f>VLOOKUP($D442,'Districts_EV'!$A$2:$H$41,3,0)*$H442</f>
        <v>2.38200490191373</v>
      </c>
      <c r="L442" s="59">
        <f>VLOOKUP($D442,'Districts_EV'!$A$2:$H$41,4,0)*$H442</f>
        <v>40.4001763417312</v>
      </c>
      <c r="M442" s="59">
        <f>VLOOKUP($D442,'Districts_EV'!$A$2:$H$41,5,0)*$H442</f>
        <v>286.758357241094</v>
      </c>
      <c r="N442" s="59">
        <f>VLOOKUP($D442,'Districts_EV'!$A$2:$H$41,6,0)*$H442</f>
        <v>941.913823787361</v>
      </c>
      <c r="O442" s="59">
        <f>VLOOKUP($D442,'Districts_EV'!$A$2:$H$41,7,0)*$H442</f>
        <v>1722.1535894158</v>
      </c>
      <c r="P442" s="60">
        <f>VLOOKUP($D442,'Districts_EV'!$A$2:$H$41,8,0)*$H442</f>
        <v>2286.729201099970</v>
      </c>
    </row>
    <row r="443" ht="19.95" customHeight="1">
      <c r="A443" s="89"/>
      <c r="B443" s="35">
        <v>806</v>
      </c>
      <c r="C443" t="s" s="92">
        <v>436</v>
      </c>
      <c r="D443" t="s" s="92">
        <v>29</v>
      </c>
      <c r="E443" s="36">
        <v>0.2</v>
      </c>
      <c r="F443" s="62">
        <v>407</v>
      </c>
      <c r="G443" s="62">
        <v>5179</v>
      </c>
      <c r="H443" s="93">
        <v>0.0135891098201588</v>
      </c>
      <c r="I443" s="36">
        <v>41.1604821</v>
      </c>
      <c r="J443" s="36">
        <v>28.9135587</v>
      </c>
      <c r="K443" s="62">
        <f>VLOOKUP($D443,'Districts_EV'!$A$2:$H$41,3,0)*$H443</f>
        <v>3.46430872985432</v>
      </c>
      <c r="L443" s="62">
        <f>VLOOKUP($D443,'Districts_EV'!$A$2:$H$41,4,0)*$H443</f>
        <v>58.7566732024223</v>
      </c>
      <c r="M443" s="62">
        <f>VLOOKUP($D443,'Districts_EV'!$A$2:$H$41,5,0)*$H443</f>
        <v>417.051820317783</v>
      </c>
      <c r="N443" s="62">
        <f>VLOOKUP($D443,'Districts_EV'!$A$2:$H$41,6,0)*$H443</f>
        <v>1369.888147541350</v>
      </c>
      <c r="O443" s="62">
        <f>VLOOKUP($D443,'Districts_EV'!$A$2:$H$41,7,0)*$H443</f>
        <v>2504.642920411240</v>
      </c>
      <c r="P443" s="63">
        <f>VLOOKUP($D443,'Districts_EV'!$A$2:$H$41,8,0)*$H443</f>
        <v>3325.742918420890</v>
      </c>
    </row>
    <row r="444" ht="19.95" customHeight="1">
      <c r="A444" s="89"/>
      <c r="B444" s="38">
        <v>819</v>
      </c>
      <c r="C444" t="s" s="90">
        <v>437</v>
      </c>
      <c r="D444" t="s" s="90">
        <v>29</v>
      </c>
      <c r="E444" s="39">
        <v>0.1</v>
      </c>
      <c r="F444" s="59">
        <v>242</v>
      </c>
      <c r="G444" s="59">
        <v>2275</v>
      </c>
      <c r="H444" s="91">
        <v>0.00596934250644164</v>
      </c>
      <c r="I444" s="39">
        <v>41.280502</v>
      </c>
      <c r="J444" s="39">
        <v>28.809507</v>
      </c>
      <c r="K444" s="59">
        <f>VLOOKUP($D444,'Districts_EV'!$A$2:$H$41,3,0)*$H444</f>
        <v>1.52178072222795</v>
      </c>
      <c r="L444" s="59">
        <f>VLOOKUP($D444,'Districts_EV'!$A$2:$H$41,4,0)*$H444</f>
        <v>25.8102783424427</v>
      </c>
      <c r="M444" s="59">
        <f>VLOOKUP($D444,'Districts_EV'!$A$2:$H$41,5,0)*$H444</f>
        <v>183.200017614009</v>
      </c>
      <c r="N444" s="59">
        <f>VLOOKUP($D444,'Districts_EV'!$A$2:$H$41,6,0)*$H444</f>
        <v>601.756233955699</v>
      </c>
      <c r="O444" s="59">
        <f>VLOOKUP($D444,'Districts_EV'!$A$2:$H$41,7,0)*$H444</f>
        <v>1100.224491974430</v>
      </c>
      <c r="P444" s="60">
        <f>VLOOKUP($D444,'Districts_EV'!$A$2:$H$41,8,0)*$H444</f>
        <v>1460.912365207090</v>
      </c>
    </row>
    <row r="445" ht="19.95" customHeight="1">
      <c r="A445" s="89"/>
      <c r="B445" s="35">
        <v>835</v>
      </c>
      <c r="C445" t="s" s="92">
        <v>438</v>
      </c>
      <c r="D445" t="s" s="92">
        <v>29</v>
      </c>
      <c r="E445" s="36">
        <v>0.11</v>
      </c>
      <c r="F445" s="62">
        <v>132</v>
      </c>
      <c r="G445" s="62">
        <v>569</v>
      </c>
      <c r="H445" s="93">
        <v>0.00149299159831442</v>
      </c>
      <c r="I445" s="36">
        <v>41.2267337</v>
      </c>
      <c r="J445" s="36">
        <v>28.8266251</v>
      </c>
      <c r="K445" s="62">
        <f>VLOOKUP($D445,'Districts_EV'!$A$2:$H$41,3,0)*$H445</f>
        <v>0.380612409207784</v>
      </c>
      <c r="L445" s="62">
        <f>VLOOKUP($D445,'Districts_EV'!$A$2:$H$41,4,0)*$H445</f>
        <v>6.45540587993404</v>
      </c>
      <c r="M445" s="62">
        <f>VLOOKUP($D445,'Districts_EV'!$A$2:$H$41,5,0)*$H445</f>
        <v>45.820136273570</v>
      </c>
      <c r="N445" s="62">
        <f>VLOOKUP($D445,'Districts_EV'!$A$2:$H$41,6,0)*$H445</f>
        <v>150.505185547602</v>
      </c>
      <c r="O445" s="62">
        <f>VLOOKUP($D445,'Districts_EV'!$A$2:$H$41,7,0)*$H445</f>
        <v>275.177026783935</v>
      </c>
      <c r="P445" s="63">
        <f>VLOOKUP($D445,'Districts_EV'!$A$2:$H$41,8,0)*$H445</f>
        <v>365.388631122126</v>
      </c>
    </row>
    <row r="446" ht="19.95" customHeight="1">
      <c r="A446" s="89"/>
      <c r="B446" s="38">
        <v>852</v>
      </c>
      <c r="C446" t="s" s="90">
        <v>439</v>
      </c>
      <c r="D446" t="s" s="90">
        <v>29</v>
      </c>
      <c r="E446" s="122"/>
      <c r="F446" s="122"/>
      <c r="G446" s="59">
        <v>671</v>
      </c>
      <c r="H446" s="91">
        <v>0.00176062805354828</v>
      </c>
      <c r="I446" s="39">
        <v>41.2658576</v>
      </c>
      <c r="J446" s="39">
        <v>28.8753422</v>
      </c>
      <c r="K446" s="59">
        <f>VLOOKUP($D446,'Districts_EV'!$A$2:$H$41,3,0)*$H446</f>
        <v>0.448841698731849</v>
      </c>
      <c r="L446" s="59">
        <f>VLOOKUP($D446,'Districts_EV'!$A$2:$H$41,4,0)*$H446</f>
        <v>7.61261396385891</v>
      </c>
      <c r="M446" s="59">
        <f>VLOOKUP($D446,'Districts_EV'!$A$2:$H$41,5,0)*$H446</f>
        <v>54.033939261099</v>
      </c>
      <c r="N446" s="59">
        <f>VLOOKUP($D446,'Districts_EV'!$A$2:$H$41,6,0)*$H446</f>
        <v>177.485025487593</v>
      </c>
      <c r="O446" s="59">
        <f>VLOOKUP($D446,'Districts_EV'!$A$2:$H$41,7,0)*$H446</f>
        <v>324.505773237292</v>
      </c>
      <c r="P446" s="60">
        <f>VLOOKUP($D446,'Districts_EV'!$A$2:$H$41,8,0)*$H446</f>
        <v>430.888877825915</v>
      </c>
    </row>
    <row r="447" ht="19.95" customHeight="1">
      <c r="A447" s="89"/>
      <c r="B447" s="35">
        <v>872</v>
      </c>
      <c r="C447" t="s" s="92">
        <v>338</v>
      </c>
      <c r="D447" t="s" s="92">
        <v>29</v>
      </c>
      <c r="E447" s="36">
        <v>0.36</v>
      </c>
      <c r="F447" s="62">
        <v>68734</v>
      </c>
      <c r="G447" s="62">
        <v>160</v>
      </c>
      <c r="H447" s="93">
        <v>0.000419821890562929</v>
      </c>
      <c r="I447" s="36">
        <v>41.240585</v>
      </c>
      <c r="J447" s="36">
        <v>28.8081807</v>
      </c>
      <c r="K447" s="62">
        <f>VLOOKUP($D447,'Districts_EV'!$A$2:$H$41,3,0)*$H447</f>
        <v>0.10702633650834</v>
      </c>
      <c r="L447" s="62">
        <f>VLOOKUP($D447,'Districts_EV'!$A$2:$H$41,4,0)*$H447</f>
        <v>1.81522836694103</v>
      </c>
      <c r="M447" s="62">
        <f>VLOOKUP($D447,'Districts_EV'!$A$2:$H$41,5,0)*$H447</f>
        <v>12.8843968431831</v>
      </c>
      <c r="N447" s="62">
        <f>VLOOKUP($D447,'Districts_EV'!$A$2:$H$41,6,0)*$H447</f>
        <v>42.3213175529283</v>
      </c>
      <c r="O447" s="62">
        <f>VLOOKUP($D447,'Districts_EV'!$A$2:$H$41,7,0)*$H447</f>
        <v>77.3784258091906</v>
      </c>
      <c r="P447" s="63">
        <f>VLOOKUP($D447,'Districts_EV'!$A$2:$H$41,8,0)*$H447</f>
        <v>102.745485025554</v>
      </c>
    </row>
    <row r="448" ht="19.95" customHeight="1">
      <c r="A448" s="89"/>
      <c r="B448" s="38">
        <v>894</v>
      </c>
      <c r="C448" t="s" s="90">
        <v>440</v>
      </c>
      <c r="D448" t="s" s="90">
        <v>29</v>
      </c>
      <c r="E448" s="39">
        <v>0.46</v>
      </c>
      <c r="F448" s="59">
        <v>61812</v>
      </c>
      <c r="G448" s="59">
        <v>195</v>
      </c>
      <c r="H448" s="91">
        <v>0.000511657929123569</v>
      </c>
      <c r="I448" s="39">
        <v>41.2361051</v>
      </c>
      <c r="J448" s="39">
        <v>28.8538837</v>
      </c>
      <c r="K448" s="59">
        <f>VLOOKUP($D448,'Districts_EV'!$A$2:$H$41,3,0)*$H448</f>
        <v>0.130438347619539</v>
      </c>
      <c r="L448" s="59">
        <f>VLOOKUP($D448,'Districts_EV'!$A$2:$H$41,4,0)*$H448</f>
        <v>2.21230957220937</v>
      </c>
      <c r="M448" s="59">
        <f>VLOOKUP($D448,'Districts_EV'!$A$2:$H$41,5,0)*$H448</f>
        <v>15.7028586526294</v>
      </c>
      <c r="N448" s="59">
        <f>VLOOKUP($D448,'Districts_EV'!$A$2:$H$41,6,0)*$H448</f>
        <v>51.5791057676313</v>
      </c>
      <c r="O448" s="59">
        <f>VLOOKUP($D448,'Districts_EV'!$A$2:$H$41,7,0)*$H448</f>
        <v>94.3049564549509</v>
      </c>
      <c r="P448" s="60">
        <f>VLOOKUP($D448,'Districts_EV'!$A$2:$H$41,8,0)*$H448</f>
        <v>125.221059874893</v>
      </c>
    </row>
    <row r="449" ht="20.8" customHeight="1">
      <c r="A449" s="96"/>
      <c r="B449" s="116">
        <v>948</v>
      </c>
      <c r="C449" t="s" s="117">
        <v>441</v>
      </c>
      <c r="D449" t="s" s="117">
        <v>29</v>
      </c>
      <c r="E449" s="118">
        <v>0.33</v>
      </c>
      <c r="F449" s="119">
        <v>59473</v>
      </c>
      <c r="G449" s="119">
        <v>149</v>
      </c>
      <c r="H449" s="120">
        <v>0.000390959135586727</v>
      </c>
      <c r="I449" s="118">
        <v>41.2531131</v>
      </c>
      <c r="J449" s="118">
        <v>28.9078193</v>
      </c>
      <c r="K449" s="119">
        <f>VLOOKUP($D449,'Districts_EV'!$A$2:$H$41,3,0)*$H449</f>
        <v>0.09966827587339119</v>
      </c>
      <c r="L449" s="119">
        <f>VLOOKUP($D449,'Districts_EV'!$A$2:$H$41,4,0)*$H449</f>
        <v>1.69043141671383</v>
      </c>
      <c r="M449" s="119">
        <f>VLOOKUP($D449,'Districts_EV'!$A$2:$H$41,5,0)*$H449</f>
        <v>11.9985945602142</v>
      </c>
      <c r="N449" s="119">
        <f>VLOOKUP($D449,'Districts_EV'!$A$2:$H$41,6,0)*$H449</f>
        <v>39.4117269711645</v>
      </c>
      <c r="O449" s="119">
        <f>VLOOKUP($D449,'Districts_EV'!$A$2:$H$41,7,0)*$H449</f>
        <v>72.0586590348086</v>
      </c>
      <c r="P449" s="121">
        <f>VLOOKUP($D449,'Districts_EV'!$A$2:$H$41,8,0)*$H449</f>
        <v>95.68173293004661</v>
      </c>
    </row>
    <row r="450" ht="21.05" customHeight="1">
      <c r="A450" t="s" s="104">
        <v>30</v>
      </c>
      <c r="B450" s="105"/>
      <c r="C450" s="105"/>
      <c r="D450" s="105"/>
      <c r="E450" s="106"/>
      <c r="F450" s="106"/>
      <c r="G450" s="107">
        <f>SUM(G451:G507)</f>
        <v>433873</v>
      </c>
      <c r="H450" s="105"/>
      <c r="I450" s="105"/>
      <c r="J450" s="105"/>
      <c r="K450" s="108">
        <f>SUM(K451:K507)</f>
        <v>716.257737717029</v>
      </c>
      <c r="L450" s="108">
        <f>SUM(L451:L507)</f>
        <v>8647.091373541331</v>
      </c>
      <c r="M450" s="108">
        <f>SUM(M451:M507)</f>
        <v>45096.6615885779</v>
      </c>
      <c r="N450" s="108">
        <f>SUM(N451:N507)</f>
        <v>115365.320500124</v>
      </c>
      <c r="O450" s="108">
        <f>SUM(O451:O507)</f>
        <v>180751.539966538</v>
      </c>
      <c r="P450" s="109">
        <f>SUM(P451:P507)</f>
        <v>227008.596909263</v>
      </c>
    </row>
    <row r="451" ht="20.2" customHeight="1">
      <c r="A451" s="82"/>
      <c r="B451" s="83">
        <v>29</v>
      </c>
      <c r="C451" t="s" s="84">
        <v>442</v>
      </c>
      <c r="D451" t="s" s="84">
        <v>30</v>
      </c>
      <c r="E451" s="85">
        <v>0.88</v>
      </c>
      <c r="F451" s="86">
        <v>53352</v>
      </c>
      <c r="G451" s="86">
        <v>15133</v>
      </c>
      <c r="H451" s="87">
        <v>0.034878870084103</v>
      </c>
      <c r="I451" s="85">
        <v>41.0245097</v>
      </c>
      <c r="J451" s="85">
        <v>28.9438294</v>
      </c>
      <c r="K451" s="86">
        <f>VLOOKUP($D451,'Districts_EV'!$A$2:$H$41,3,0)*$H451</f>
        <v>24.8723776286918</v>
      </c>
      <c r="L451" s="86">
        <f>VLOOKUP($D451,'Districts_EV'!$A$2:$H$41,4,0)*$H451</f>
        <v>300.274203973057</v>
      </c>
      <c r="M451" s="86">
        <f>VLOOKUP($D451,'Districts_EV'!$A$2:$H$41,5,0)*$H451</f>
        <v>1566.002205294940</v>
      </c>
      <c r="N451" s="86">
        <f>VLOOKUP($D451,'Districts_EV'!$A$2:$H$41,6,0)*$H451</f>
        <v>4006.113533767870</v>
      </c>
      <c r="O451" s="86">
        <f>VLOOKUP($D451,'Districts_EV'!$A$2:$H$41,7,0)*$H451</f>
        <v>6276.679918802390</v>
      </c>
      <c r="P451" s="88">
        <f>VLOOKUP($D451,'Districts_EV'!$A$2:$H$41,8,0)*$H451</f>
        <v>7882.977383648640</v>
      </c>
    </row>
    <row r="452" ht="19.95" customHeight="1">
      <c r="A452" s="89"/>
      <c r="B452" s="38">
        <v>57</v>
      </c>
      <c r="C452" t="s" s="90">
        <v>443</v>
      </c>
      <c r="D452" t="s" s="90">
        <v>30</v>
      </c>
      <c r="E452" s="39">
        <v>1.4</v>
      </c>
      <c r="F452" s="59">
        <v>53003</v>
      </c>
      <c r="G452" s="59">
        <v>26773</v>
      </c>
      <c r="H452" s="91">
        <v>0.0617069972088607</v>
      </c>
      <c r="I452" s="39">
        <v>41.0094787</v>
      </c>
      <c r="J452" s="39">
        <v>28.9313786</v>
      </c>
      <c r="K452" s="59">
        <f>VLOOKUP($D452,'Districts_EV'!$A$2:$H$41,3,0)*$H452</f>
        <v>44.0037115081587</v>
      </c>
      <c r="L452" s="59">
        <f>VLOOKUP($D452,'Districts_EV'!$A$2:$H$41,4,0)*$H452</f>
        <v>531.239097533249</v>
      </c>
      <c r="M452" s="59">
        <f>VLOOKUP($D452,'Districts_EV'!$A$2:$H$41,5,0)*$H452</f>
        <v>2770.539684290050</v>
      </c>
      <c r="N452" s="59">
        <f>VLOOKUP($D452,'Districts_EV'!$A$2:$H$41,6,0)*$H452</f>
        <v>7087.535692828070</v>
      </c>
      <c r="O452" s="59">
        <f>VLOOKUP($D452,'Districts_EV'!$A$2:$H$41,7,0)*$H452</f>
        <v>11104.5761888652</v>
      </c>
      <c r="P452" s="60">
        <f>VLOOKUP($D452,'Districts_EV'!$A$2:$H$41,8,0)*$H452</f>
        <v>13946.4054379452</v>
      </c>
    </row>
    <row r="453" ht="19.95" customHeight="1">
      <c r="A453" s="89"/>
      <c r="B453" s="35">
        <v>60</v>
      </c>
      <c r="C453" t="s" s="92">
        <v>444</v>
      </c>
      <c r="D453" t="s" s="92">
        <v>30</v>
      </c>
      <c r="E453" s="36">
        <v>0.64</v>
      </c>
      <c r="F453" s="62">
        <v>44858</v>
      </c>
      <c r="G453" s="62">
        <v>24649</v>
      </c>
      <c r="H453" s="93">
        <v>0.0568115554551678</v>
      </c>
      <c r="I453" s="36">
        <v>41.006381</v>
      </c>
      <c r="J453" s="36">
        <v>28.9758715</v>
      </c>
      <c r="K453" s="62">
        <f>VLOOKUP($D453,'Districts_EV'!$A$2:$H$41,3,0)*$H453</f>
        <v>40.5127361507715</v>
      </c>
      <c r="L453" s="62">
        <f>VLOOKUP($D453,'Districts_EV'!$A$2:$H$41,4,0)*$H453</f>
        <v>489.093957161956</v>
      </c>
      <c r="M453" s="62">
        <f>VLOOKUP($D453,'Districts_EV'!$A$2:$H$41,5,0)*$H453</f>
        <v>2550.742639153830</v>
      </c>
      <c r="N453" s="62">
        <f>VLOOKUP($D453,'Districts_EV'!$A$2:$H$41,6,0)*$H453</f>
        <v>6525.255566896470</v>
      </c>
      <c r="O453" s="62">
        <f>VLOOKUP($D453,'Districts_EV'!$A$2:$H$41,7,0)*$H453</f>
        <v>10223.6095498949</v>
      </c>
      <c r="P453" s="63">
        <f>VLOOKUP($D453,'Districts_EV'!$A$2:$H$41,8,0)*$H453</f>
        <v>12839.986091955</v>
      </c>
    </row>
    <row r="454" ht="19.95" customHeight="1">
      <c r="A454" s="89"/>
      <c r="B454" s="38">
        <v>61</v>
      </c>
      <c r="C454" t="s" s="90">
        <v>422</v>
      </c>
      <c r="D454" t="s" s="90">
        <v>30</v>
      </c>
      <c r="E454" s="39">
        <v>0.29</v>
      </c>
      <c r="F454" s="59">
        <v>43245</v>
      </c>
      <c r="G454" s="59">
        <v>24856</v>
      </c>
      <c r="H454" s="91">
        <v>0.0572886535921802</v>
      </c>
      <c r="I454" s="39">
        <v>41.0188839</v>
      </c>
      <c r="J454" s="39">
        <v>28.9460241</v>
      </c>
      <c r="K454" s="59">
        <f>VLOOKUP($D454,'Districts_EV'!$A$2:$H$41,3,0)*$H454</f>
        <v>40.8529583254321</v>
      </c>
      <c r="L454" s="59">
        <f>VLOOKUP($D454,'Districts_EV'!$A$2:$H$41,4,0)*$H454</f>
        <v>493.201322537124</v>
      </c>
      <c r="M454" s="59">
        <f>VLOOKUP($D454,'Districts_EV'!$A$2:$H$41,5,0)*$H454</f>
        <v>2572.163537620490</v>
      </c>
      <c r="N454" s="59">
        <f>VLOOKUP($D454,'Districts_EV'!$A$2:$H$41,6,0)*$H454</f>
        <v>6580.054053745730</v>
      </c>
      <c r="O454" s="59">
        <f>VLOOKUP($D454,'Districts_EV'!$A$2:$H$41,7,0)*$H454</f>
        <v>10309.4664680997</v>
      </c>
      <c r="P454" s="60">
        <f>VLOOKUP($D454,'Districts_EV'!$A$2:$H$41,8,0)*$H454</f>
        <v>12947.8150960134</v>
      </c>
    </row>
    <row r="455" ht="19.95" customHeight="1">
      <c r="A455" s="89"/>
      <c r="B455" s="35">
        <v>70</v>
      </c>
      <c r="C455" t="s" s="92">
        <v>445</v>
      </c>
      <c r="D455" t="s" s="92">
        <v>30</v>
      </c>
      <c r="E455" s="36">
        <v>0.88</v>
      </c>
      <c r="F455" s="62">
        <v>41542</v>
      </c>
      <c r="G455" s="62">
        <v>16823</v>
      </c>
      <c r="H455" s="93">
        <v>0.0387740191254123</v>
      </c>
      <c r="I455" s="36">
        <v>41.0054068</v>
      </c>
      <c r="J455" s="36">
        <v>28.9268933</v>
      </c>
      <c r="K455" s="62">
        <f>VLOOKUP($D455,'Districts_EV'!$A$2:$H$41,3,0)*$H455</f>
        <v>27.6500369290612</v>
      </c>
      <c r="L455" s="62">
        <f>VLOOKUP($D455,'Districts_EV'!$A$2:$H$41,4,0)*$H455</f>
        <v>333.807766697861</v>
      </c>
      <c r="M455" s="62">
        <f>VLOOKUP($D455,'Districts_EV'!$A$2:$H$41,5,0)*$H455</f>
        <v>1740.887801472060</v>
      </c>
      <c r="N455" s="62">
        <f>VLOOKUP($D455,'Districts_EV'!$A$2:$H$41,6,0)*$H455</f>
        <v>4453.502146208740</v>
      </c>
      <c r="O455" s="62">
        <f>VLOOKUP($D455,'Districts_EV'!$A$2:$H$41,7,0)*$H455</f>
        <v>6977.637366947240</v>
      </c>
      <c r="P455" s="63">
        <f>VLOOKUP($D455,'Districts_EV'!$A$2:$H$41,8,0)*$H455</f>
        <v>8763.320460260420</v>
      </c>
    </row>
    <row r="456" ht="19.95" customHeight="1">
      <c r="A456" s="89"/>
      <c r="B456" s="38">
        <v>75</v>
      </c>
      <c r="C456" t="s" s="90">
        <v>446</v>
      </c>
      <c r="D456" t="s" s="90">
        <v>30</v>
      </c>
      <c r="E456" s="39">
        <v>0.61</v>
      </c>
      <c r="F456" s="59">
        <v>41443</v>
      </c>
      <c r="G456" s="59">
        <v>17016</v>
      </c>
      <c r="H456" s="91">
        <v>0.0392188497555736</v>
      </c>
      <c r="I456" s="39">
        <v>41.00333885</v>
      </c>
      <c r="J456" s="39">
        <v>28.9299201258074</v>
      </c>
      <c r="K456" s="59">
        <f>VLOOKUP($D456,'Districts_EV'!$A$2:$H$41,3,0)*$H456</f>
        <v>27.9672489083341</v>
      </c>
      <c r="L456" s="59">
        <f>VLOOKUP($D456,'Districts_EV'!$A$2:$H$41,4,0)*$H456</f>
        <v>337.637339245723</v>
      </c>
      <c r="M456" s="59">
        <f>VLOOKUP($D456,'Districts_EV'!$A$2:$H$41,5,0)*$H456</f>
        <v>1760.859943520690</v>
      </c>
      <c r="N456" s="59">
        <f>VLOOKUP($D456,'Districts_EV'!$A$2:$H$41,6,0)*$H456</f>
        <v>4504.594455203460</v>
      </c>
      <c r="O456" s="59">
        <f>VLOOKUP($D456,'Districts_EV'!$A$2:$H$41,7,0)*$H456</f>
        <v>7057.687537060810</v>
      </c>
      <c r="P456" s="60">
        <f>VLOOKUP($D456,'Districts_EV'!$A$2:$H$41,8,0)*$H456</f>
        <v>8863.8566814356</v>
      </c>
    </row>
    <row r="457" ht="19.95" customHeight="1">
      <c r="A457" s="89"/>
      <c r="B457" s="35">
        <v>79</v>
      </c>
      <c r="C457" t="s" s="92">
        <v>447</v>
      </c>
      <c r="D457" t="s" s="92">
        <v>30</v>
      </c>
      <c r="E457" s="36">
        <v>0.6</v>
      </c>
      <c r="F457" s="62">
        <v>37646</v>
      </c>
      <c r="G457" s="62">
        <v>18294</v>
      </c>
      <c r="H457" s="93">
        <v>0.0421644121666939</v>
      </c>
      <c r="I457" s="36">
        <v>41.0270411</v>
      </c>
      <c r="J457" s="36">
        <v>28.9550654</v>
      </c>
      <c r="K457" s="62">
        <f>VLOOKUP($D457,'Districts_EV'!$A$2:$H$41,3,0)*$H457</f>
        <v>30.0677510301518</v>
      </c>
      <c r="L457" s="62">
        <f>VLOOKUP($D457,'Districts_EV'!$A$2:$H$41,4,0)*$H457</f>
        <v>362.995855909806</v>
      </c>
      <c r="M457" s="62">
        <f>VLOOKUP($D457,'Districts_EV'!$A$2:$H$41,5,0)*$H457</f>
        <v>1893.110707967060</v>
      </c>
      <c r="N457" s="62">
        <f>VLOOKUP($D457,'Districts_EV'!$A$2:$H$41,6,0)*$H457</f>
        <v>4842.915547925020</v>
      </c>
      <c r="O457" s="62">
        <f>VLOOKUP($D457,'Districts_EV'!$A$2:$H$41,7,0)*$H457</f>
        <v>7587.7606842378</v>
      </c>
      <c r="P457" s="63">
        <f>VLOOKUP($D457,'Districts_EV'!$A$2:$H$41,8,0)*$H457</f>
        <v>9529.583576056821</v>
      </c>
    </row>
    <row r="458" ht="19.95" customHeight="1">
      <c r="A458" s="89"/>
      <c r="B458" s="38">
        <v>86</v>
      </c>
      <c r="C458" t="s" s="90">
        <v>448</v>
      </c>
      <c r="D458" t="s" s="90">
        <v>30</v>
      </c>
      <c r="E458" s="39">
        <v>0.7</v>
      </c>
      <c r="F458" s="59">
        <v>36586</v>
      </c>
      <c r="G458" s="59">
        <v>18632</v>
      </c>
      <c r="H458" s="91">
        <v>0.0440085787439887</v>
      </c>
      <c r="I458" s="39">
        <v>41.0295845</v>
      </c>
      <c r="J458" s="39">
        <v>28.9392841</v>
      </c>
      <c r="K458" s="59">
        <f>VLOOKUP($D458,'Districts_EV'!$A$2:$H$41,3,0)*$H458</f>
        <v>31.3828397188073</v>
      </c>
      <c r="L458" s="59">
        <f>VLOOKUP($D458,'Districts_EV'!$A$2:$H$41,4,0)*$H458</f>
        <v>378.872392324422</v>
      </c>
      <c r="M458" s="59">
        <f>VLOOKUP($D458,'Districts_EV'!$A$2:$H$41,5,0)*$H458</f>
        <v>1975.910664502670</v>
      </c>
      <c r="N458" s="59">
        <f>VLOOKUP($D458,'Districts_EV'!$A$2:$H$41,6,0)*$H458</f>
        <v>5054.732635634820</v>
      </c>
      <c r="O458" s="59">
        <f>VLOOKUP($D458,'Districts_EV'!$A$2:$H$41,7,0)*$H458</f>
        <v>7919.630475166280</v>
      </c>
      <c r="P458" s="60">
        <f>VLOOKUP($D458,'Districts_EV'!$A$2:$H$41,8,0)*$H458</f>
        <v>9946.383873355480</v>
      </c>
    </row>
    <row r="459" ht="19.95" customHeight="1">
      <c r="A459" s="89"/>
      <c r="B459" s="35">
        <v>102</v>
      </c>
      <c r="C459" t="s" s="92">
        <v>449</v>
      </c>
      <c r="D459" t="s" s="92">
        <v>30</v>
      </c>
      <c r="E459" s="36">
        <v>0.85</v>
      </c>
      <c r="F459" s="62">
        <v>34348</v>
      </c>
      <c r="G459" s="62">
        <v>22028</v>
      </c>
      <c r="H459" s="93">
        <v>0.0520298933325775</v>
      </c>
      <c r="I459" s="36">
        <v>41.0138832</v>
      </c>
      <c r="J459" s="36">
        <v>28.9327162</v>
      </c>
      <c r="K459" s="62">
        <f>VLOOKUP($D459,'Districts_EV'!$A$2:$H$41,3,0)*$H459</f>
        <v>37.1028978813809</v>
      </c>
      <c r="L459" s="62">
        <f>VLOOKUP($D459,'Districts_EV'!$A$2:$H$41,4,0)*$H459</f>
        <v>447.928352196349</v>
      </c>
      <c r="M459" s="62">
        <f>VLOOKUP($D459,'Districts_EV'!$A$2:$H$41,5,0)*$H459</f>
        <v>2336.054106787510</v>
      </c>
      <c r="N459" s="62">
        <f>VLOOKUP($D459,'Districts_EV'!$A$2:$H$41,6,0)*$H459</f>
        <v>5976.043929678180</v>
      </c>
      <c r="O459" s="62">
        <f>VLOOKUP($D459,'Districts_EV'!$A$2:$H$41,7,0)*$H459</f>
        <v>9363.118296852890</v>
      </c>
      <c r="P459" s="63">
        <f>VLOOKUP($D459,'Districts_EV'!$A$2:$H$41,8,0)*$H459</f>
        <v>11759.2820932951</v>
      </c>
    </row>
    <row r="460" ht="19.95" customHeight="1">
      <c r="A460" s="89"/>
      <c r="B460" s="38">
        <v>106</v>
      </c>
      <c r="C460" t="s" s="90">
        <v>450</v>
      </c>
      <c r="D460" t="s" s="90">
        <v>30</v>
      </c>
      <c r="E460" s="39">
        <v>0.32</v>
      </c>
      <c r="F460" s="59">
        <v>27603</v>
      </c>
      <c r="G460" s="59">
        <v>14769</v>
      </c>
      <c r="H460" s="91">
        <v>0.0348842153000198</v>
      </c>
      <c r="I460" s="39">
        <v>41.0172116</v>
      </c>
      <c r="J460" s="39">
        <v>28.9533439</v>
      </c>
      <c r="K460" s="59">
        <f>VLOOKUP($D460,'Districts_EV'!$A$2:$H$41,3,0)*$H460</f>
        <v>24.876189341298</v>
      </c>
      <c r="L460" s="59">
        <f>VLOOKUP($D460,'Districts_EV'!$A$2:$H$41,4,0)*$H460</f>
        <v>300.320221245136</v>
      </c>
      <c r="M460" s="59">
        <f>VLOOKUP($D460,'Districts_EV'!$A$2:$H$41,5,0)*$H460</f>
        <v>1566.242196438380</v>
      </c>
      <c r="N460" s="59">
        <f>VLOOKUP($D460,'Districts_EV'!$A$2:$H$41,6,0)*$H460</f>
        <v>4006.727474006580</v>
      </c>
      <c r="O460" s="59">
        <f>VLOOKUP($D460,'Districts_EV'!$A$2:$H$41,7,0)*$H460</f>
        <v>6277.641825232440</v>
      </c>
      <c r="P460" s="60">
        <f>VLOOKUP($D460,'Districts_EV'!$A$2:$H$41,8,0)*$H460</f>
        <v>7884.185456504240</v>
      </c>
    </row>
    <row r="461" ht="19.95" customHeight="1">
      <c r="A461" s="89"/>
      <c r="B461" s="35">
        <v>131</v>
      </c>
      <c r="C461" t="s" s="92">
        <v>451</v>
      </c>
      <c r="D461" t="s" s="92">
        <v>30</v>
      </c>
      <c r="E461" s="36">
        <v>1.5</v>
      </c>
      <c r="F461" s="62">
        <v>26385</v>
      </c>
      <c r="G461" s="62">
        <v>21851</v>
      </c>
      <c r="H461" s="93">
        <v>0.0516118212824655</v>
      </c>
      <c r="I461" s="36">
        <v>41.0039596</v>
      </c>
      <c r="J461" s="36">
        <v>28.9302174</v>
      </c>
      <c r="K461" s="62">
        <f>VLOOKUP($D461,'Districts_EV'!$A$2:$H$41,3,0)*$H461</f>
        <v>36.8047676414587</v>
      </c>
      <c r="L461" s="62">
        <f>VLOOKUP($D461,'Districts_EV'!$A$2:$H$41,4,0)*$H461</f>
        <v>444.329145807264</v>
      </c>
      <c r="M461" s="62">
        <f>VLOOKUP($D461,'Districts_EV'!$A$2:$H$41,5,0)*$H461</f>
        <v>2317.283379671950</v>
      </c>
      <c r="N461" s="62">
        <f>VLOOKUP($D461,'Districts_EV'!$A$2:$H$41,6,0)*$H461</f>
        <v>5928.025054811960</v>
      </c>
      <c r="O461" s="62">
        <f>VLOOKUP($D461,'Districts_EV'!$A$2:$H$41,7,0)*$H461</f>
        <v>9287.883507560029</v>
      </c>
      <c r="P461" s="63">
        <f>VLOOKUP($D461,'Districts_EV'!$A$2:$H$41,8,0)*$H461</f>
        <v>11664.7935818318</v>
      </c>
    </row>
    <row r="462" ht="19.95" customHeight="1">
      <c r="A462" s="89"/>
      <c r="B462" s="38">
        <v>132</v>
      </c>
      <c r="C462" t="s" s="90">
        <v>452</v>
      </c>
      <c r="D462" t="s" s="90">
        <v>30</v>
      </c>
      <c r="E462" s="39">
        <v>0.98</v>
      </c>
      <c r="F462" s="59">
        <v>24214</v>
      </c>
      <c r="G462" s="59">
        <v>20470</v>
      </c>
      <c r="H462" s="91">
        <v>0.0471797046601194</v>
      </c>
      <c r="I462" s="39">
        <v>41.013311</v>
      </c>
      <c r="J462" s="39">
        <v>28.9237485</v>
      </c>
      <c r="K462" s="59">
        <f>VLOOKUP($D462,'Districts_EV'!$A$2:$H$41,3,0)*$H462</f>
        <v>33.6441928275504</v>
      </c>
      <c r="L462" s="59">
        <f>VLOOKUP($D462,'Districts_EV'!$A$2:$H$41,4,0)*$H462</f>
        <v>406.172798211093</v>
      </c>
      <c r="M462" s="59">
        <f>VLOOKUP($D462,'Districts_EV'!$A$2:$H$41,5,0)*$H462</f>
        <v>2118.288848370270</v>
      </c>
      <c r="N462" s="59">
        <f>VLOOKUP($D462,'Districts_EV'!$A$2:$H$41,6,0)*$H462</f>
        <v>5418.961477316340</v>
      </c>
      <c r="O462" s="59">
        <f>VLOOKUP($D462,'Districts_EV'!$A$2:$H$41,7,0)*$H462</f>
        <v>8490.2952446894</v>
      </c>
      <c r="P462" s="60">
        <f>VLOOKUP($D462,'Districts_EV'!$A$2:$H$41,8,0)*$H462</f>
        <v>10663.0904013274</v>
      </c>
    </row>
    <row r="463" ht="19.95" customHeight="1">
      <c r="A463" s="89"/>
      <c r="B463" s="35">
        <v>149</v>
      </c>
      <c r="C463" t="s" s="92">
        <v>453</v>
      </c>
      <c r="D463" t="s" s="92">
        <v>30</v>
      </c>
      <c r="E463" s="122"/>
      <c r="F463" s="122"/>
      <c r="G463" s="62">
        <v>18296</v>
      </c>
      <c r="H463" s="93">
        <v>0.0421690218105298</v>
      </c>
      <c r="I463" s="36">
        <v>41.006381</v>
      </c>
      <c r="J463" s="36">
        <v>28.9758715</v>
      </c>
      <c r="K463" s="62">
        <f>VLOOKUP($D463,'Districts_EV'!$A$2:$H$41,3,0)*$H463</f>
        <v>30.0710382009215</v>
      </c>
      <c r="L463" s="62">
        <f>VLOOKUP($D463,'Districts_EV'!$A$2:$H$41,4,0)*$H463</f>
        <v>363.035540599421</v>
      </c>
      <c r="M463" s="62">
        <f>VLOOKUP($D463,'Districts_EV'!$A$2:$H$41,5,0)*$H463</f>
        <v>1893.317673169640</v>
      </c>
      <c r="N463" s="62">
        <f>VLOOKUP($D463,'Districts_EV'!$A$2:$H$41,6,0)*$H463</f>
        <v>4843.445001904240</v>
      </c>
      <c r="O463" s="62">
        <f>VLOOKUP($D463,'Districts_EV'!$A$2:$H$41,7,0)*$H463</f>
        <v>7588.5902196794</v>
      </c>
      <c r="P463" s="63">
        <f>VLOOKUP($D463,'Districts_EV'!$A$2:$H$41,8,0)*$H463</f>
        <v>9530.625402182990</v>
      </c>
    </row>
    <row r="464" ht="19.95" customHeight="1">
      <c r="A464" s="89"/>
      <c r="B464" s="38">
        <v>154</v>
      </c>
      <c r="C464" t="s" s="90">
        <v>454</v>
      </c>
      <c r="D464" t="s" s="90">
        <v>30</v>
      </c>
      <c r="E464" s="39">
        <v>0.37</v>
      </c>
      <c r="F464" s="59">
        <v>86603</v>
      </c>
      <c r="G464" s="59">
        <v>16686</v>
      </c>
      <c r="H464" s="91">
        <v>0.0384582585226552</v>
      </c>
      <c r="I464" s="39">
        <v>41.0153898</v>
      </c>
      <c r="J464" s="39">
        <v>28.9502718</v>
      </c>
      <c r="K464" s="59">
        <f>VLOOKUP($D464,'Districts_EV'!$A$2:$H$41,3,0)*$H464</f>
        <v>27.4248657313389</v>
      </c>
      <c r="L464" s="59">
        <f>VLOOKUP($D464,'Districts_EV'!$A$2:$H$41,4,0)*$H464</f>
        <v>331.089365459223</v>
      </c>
      <c r="M464" s="59">
        <f>VLOOKUP($D464,'Districts_EV'!$A$2:$H$41,5,0)*$H464</f>
        <v>1726.710685095570</v>
      </c>
      <c r="N464" s="59">
        <f>VLOOKUP($D464,'Districts_EV'!$A$2:$H$41,6,0)*$H464</f>
        <v>4417.234548632170</v>
      </c>
      <c r="O464" s="59">
        <f>VLOOKUP($D464,'Districts_EV'!$A$2:$H$41,7,0)*$H464</f>
        <v>6920.814189198210</v>
      </c>
      <c r="P464" s="60">
        <f>VLOOKUP($D464,'Districts_EV'!$A$2:$H$41,8,0)*$H464</f>
        <v>8691.955370617910</v>
      </c>
    </row>
    <row r="465" ht="19.95" customHeight="1">
      <c r="A465" s="89"/>
      <c r="B465" s="35">
        <v>155</v>
      </c>
      <c r="C465" t="s" s="92">
        <v>455</v>
      </c>
      <c r="D465" t="s" s="92">
        <v>30</v>
      </c>
      <c r="E465" s="36">
        <v>0.26</v>
      </c>
      <c r="F465" s="62">
        <v>82208</v>
      </c>
      <c r="G465" s="62">
        <v>11377</v>
      </c>
      <c r="H465" s="93">
        <v>0.0262219589603409</v>
      </c>
      <c r="I465" s="36">
        <v>41.0092592</v>
      </c>
      <c r="J465" s="36">
        <v>28.9451769</v>
      </c>
      <c r="K465" s="62">
        <f>VLOOKUP($D465,'Districts_EV'!$A$2:$H$41,3,0)*$H465</f>
        <v>18.6990709232556</v>
      </c>
      <c r="L465" s="62">
        <f>VLOOKUP($D465,'Districts_EV'!$A$2:$H$41,4,0)*$H465</f>
        <v>225.746356875799</v>
      </c>
      <c r="M465" s="62">
        <f>VLOOKUP($D465,'Districts_EV'!$A$2:$H$41,5,0)*$H465</f>
        <v>1177.3215548563</v>
      </c>
      <c r="N465" s="62">
        <f>VLOOKUP($D465,'Districts_EV'!$A$2:$H$41,6,0)*$H465</f>
        <v>3011.798960792770</v>
      </c>
      <c r="O465" s="62">
        <f>VLOOKUP($D465,'Districts_EV'!$A$2:$H$41,7,0)*$H465</f>
        <v>4718.812359493470</v>
      </c>
      <c r="P465" s="63">
        <f>VLOOKUP($D465,'Districts_EV'!$A$2:$H$41,8,0)*$H465</f>
        <v>5926.4279187055</v>
      </c>
    </row>
    <row r="466" ht="19.95" customHeight="1">
      <c r="A466" s="89"/>
      <c r="B466" s="38">
        <v>177</v>
      </c>
      <c r="C466" t="s" s="90">
        <v>456</v>
      </c>
      <c r="D466" t="s" s="90">
        <v>30</v>
      </c>
      <c r="E466" s="39">
        <v>0.74</v>
      </c>
      <c r="F466" s="59">
        <v>69528</v>
      </c>
      <c r="G466" s="59">
        <v>11253</v>
      </c>
      <c r="H466" s="91">
        <v>0.025936161042517</v>
      </c>
      <c r="I466" s="39">
        <v>41.0206955</v>
      </c>
      <c r="J466" s="39">
        <v>28.9484468</v>
      </c>
      <c r="K466" s="59">
        <f>VLOOKUP($D466,'Districts_EV'!$A$2:$H$41,3,0)*$H466</f>
        <v>18.4952663355361</v>
      </c>
      <c r="L466" s="59">
        <f>VLOOKUP($D466,'Districts_EV'!$A$2:$H$41,4,0)*$H466</f>
        <v>223.285906119659</v>
      </c>
      <c r="M466" s="59">
        <f>VLOOKUP($D466,'Districts_EV'!$A$2:$H$41,5,0)*$H466</f>
        <v>1164.489712296560</v>
      </c>
      <c r="N466" s="59">
        <f>VLOOKUP($D466,'Districts_EV'!$A$2:$H$41,6,0)*$H466</f>
        <v>2978.972814081130</v>
      </c>
      <c r="O466" s="59">
        <f>VLOOKUP($D466,'Districts_EV'!$A$2:$H$41,7,0)*$H466</f>
        <v>4667.381162114790</v>
      </c>
      <c r="P466" s="60">
        <f>VLOOKUP($D466,'Districts_EV'!$A$2:$H$41,8,0)*$H466</f>
        <v>5861.834698883090</v>
      </c>
    </row>
    <row r="467" ht="19.95" customHeight="1">
      <c r="A467" s="89"/>
      <c r="B467" s="35">
        <v>189</v>
      </c>
      <c r="C467" t="s" s="92">
        <v>457</v>
      </c>
      <c r="D467" t="s" s="92">
        <v>30</v>
      </c>
      <c r="E467" s="36">
        <v>0.79</v>
      </c>
      <c r="F467" s="62">
        <v>60285</v>
      </c>
      <c r="G467" s="62">
        <v>13802</v>
      </c>
      <c r="H467" s="93">
        <v>0.0318111521113321</v>
      </c>
      <c r="I467" s="36">
        <v>41.0320032</v>
      </c>
      <c r="J467" s="36">
        <v>28.9482931</v>
      </c>
      <c r="K467" s="62">
        <f>VLOOKUP($D467,'Districts_EV'!$A$2:$H$41,3,0)*$H467</f>
        <v>22.6847654814778</v>
      </c>
      <c r="L467" s="62">
        <f>VLOOKUP($D467,'Districts_EV'!$A$2:$H$41,4,0)*$H467</f>
        <v>273.864043034172</v>
      </c>
      <c r="M467" s="62">
        <f>VLOOKUP($D467,'Districts_EV'!$A$2:$H$41,5,0)*$H467</f>
        <v>1428.266862980290</v>
      </c>
      <c r="N467" s="62">
        <f>VLOOKUP($D467,'Districts_EV'!$A$2:$H$41,6,0)*$H467</f>
        <v>3653.761910596980</v>
      </c>
      <c r="O467" s="62">
        <f>VLOOKUP($D467,'Districts_EV'!$A$2:$H$41,7,0)*$H467</f>
        <v>5724.624082423210</v>
      </c>
      <c r="P467" s="63">
        <f>VLOOKUP($D467,'Districts_EV'!$A$2:$H$41,8,0)*$H467</f>
        <v>7189.642096683950</v>
      </c>
    </row>
    <row r="468" ht="19.95" customHeight="1">
      <c r="A468" s="89"/>
      <c r="B468" s="38">
        <v>198</v>
      </c>
      <c r="C468" t="s" s="90">
        <v>458</v>
      </c>
      <c r="D468" t="s" s="90">
        <v>30</v>
      </c>
      <c r="E468" s="39">
        <v>0.36</v>
      </c>
      <c r="F468" s="59">
        <v>59767</v>
      </c>
      <c r="G468" s="59">
        <v>6866</v>
      </c>
      <c r="H468" s="91">
        <v>0.0158249072885384</v>
      </c>
      <c r="I468" s="39">
        <v>41.006884</v>
      </c>
      <c r="J468" s="39">
        <v>28.960263</v>
      </c>
      <c r="K468" s="59">
        <f>VLOOKUP($D468,'Districts_EV'!$A$2:$H$41,3,0)*$H468</f>
        <v>11.2848572522698</v>
      </c>
      <c r="L468" s="59">
        <f>VLOOKUP($D468,'Districts_EV'!$A$2:$H$41,4,0)*$H468</f>
        <v>136.237539448821</v>
      </c>
      <c r="M468" s="59">
        <f>VLOOKUP($D468,'Districts_EV'!$A$2:$H$41,5,0)*$H468</f>
        <v>710.511540445057</v>
      </c>
      <c r="N468" s="59">
        <f>VLOOKUP($D468,'Districts_EV'!$A$2:$H$41,6,0)*$H468</f>
        <v>1817.615510662150</v>
      </c>
      <c r="O468" s="59">
        <f>VLOOKUP($D468,'Districts_EV'!$A$2:$H$41,7,0)*$H468</f>
        <v>2847.795170983760</v>
      </c>
      <c r="P468" s="60">
        <f>VLOOKUP($D468,'Districts_EV'!$A$2:$H$41,8,0)*$H468</f>
        <v>3576.589091134050</v>
      </c>
    </row>
    <row r="469" ht="19.95" customHeight="1">
      <c r="A469" s="89"/>
      <c r="B469" s="35">
        <v>200</v>
      </c>
      <c r="C469" t="s" s="92">
        <v>459</v>
      </c>
      <c r="D469" t="s" s="92">
        <v>30</v>
      </c>
      <c r="E469" s="36">
        <v>0.32</v>
      </c>
      <c r="F469" s="62">
        <v>56468</v>
      </c>
      <c r="G469" s="62">
        <v>11640</v>
      </c>
      <c r="H469" s="93">
        <v>0.0268281271247577</v>
      </c>
      <c r="I469" s="36">
        <v>41.0268821</v>
      </c>
      <c r="J469" s="36">
        <v>28.9373882</v>
      </c>
      <c r="K469" s="62">
        <f>VLOOKUP($D469,'Districts_EV'!$A$2:$H$41,3,0)*$H469</f>
        <v>19.1313338794669</v>
      </c>
      <c r="L469" s="62">
        <f>VLOOKUP($D469,'Districts_EV'!$A$2:$H$41,4,0)*$H469</f>
        <v>230.964893560192</v>
      </c>
      <c r="M469" s="62">
        <f>VLOOKUP($D469,'Districts_EV'!$A$2:$H$41,5,0)*$H469</f>
        <v>1204.537478995110</v>
      </c>
      <c r="N469" s="62">
        <f>VLOOKUP($D469,'Districts_EV'!$A$2:$H$41,6,0)*$H469</f>
        <v>3081.4221590602</v>
      </c>
      <c r="O469" s="62">
        <f>VLOOKUP($D469,'Districts_EV'!$A$2:$H$41,7,0)*$H469</f>
        <v>4827.896270062760</v>
      </c>
      <c r="P469" s="63">
        <f>VLOOKUP($D469,'Districts_EV'!$A$2:$H$41,8,0)*$H469</f>
        <v>6063.428054296570</v>
      </c>
    </row>
    <row r="470" ht="19.95" customHeight="1">
      <c r="A470" s="89"/>
      <c r="B470" s="38">
        <v>224</v>
      </c>
      <c r="C470" t="s" s="90">
        <v>460</v>
      </c>
      <c r="D470" t="s" s="90">
        <v>30</v>
      </c>
      <c r="E470" s="39">
        <v>1.3</v>
      </c>
      <c r="F470" s="59">
        <v>32245</v>
      </c>
      <c r="G470" s="59">
        <v>8057</v>
      </c>
      <c r="H470" s="91">
        <v>0.0185699501927984</v>
      </c>
      <c r="I470" s="39">
        <v>41.0235835</v>
      </c>
      <c r="J470" s="39">
        <v>28.9593551</v>
      </c>
      <c r="K470" s="59">
        <f>VLOOKUP($D470,'Districts_EV'!$A$2:$H$41,3,0)*$H470</f>
        <v>13.242367445607</v>
      </c>
      <c r="L470" s="59">
        <f>VLOOKUP($D470,'Districts_EV'!$A$2:$H$41,4,0)*$H470</f>
        <v>159.869772114645</v>
      </c>
      <c r="M470" s="59">
        <f>VLOOKUP($D470,'Districts_EV'!$A$2:$H$41,5,0)*$H470</f>
        <v>833.759318579351</v>
      </c>
      <c r="N470" s="59">
        <f>VLOOKUP($D470,'Districts_EV'!$A$2:$H$41,6,0)*$H470</f>
        <v>2132.905355287640</v>
      </c>
      <c r="O470" s="59">
        <f>VLOOKUP($D470,'Districts_EV'!$A$2:$H$41,7,0)*$H470</f>
        <v>3341.783526451530</v>
      </c>
      <c r="P470" s="60">
        <f>VLOOKUP($D470,'Districts_EV'!$A$2:$H$41,8,0)*$H470</f>
        <v>4196.996549266980</v>
      </c>
    </row>
    <row r="471" ht="19.95" customHeight="1">
      <c r="A471" s="89"/>
      <c r="B471" s="35">
        <v>232</v>
      </c>
      <c r="C471" t="s" s="92">
        <v>461</v>
      </c>
      <c r="D471" t="s" s="92">
        <v>30</v>
      </c>
      <c r="E471" s="36">
        <v>0.72</v>
      </c>
      <c r="F471" s="62">
        <v>31476</v>
      </c>
      <c r="G471" s="62">
        <v>17777</v>
      </c>
      <c r="H471" s="93">
        <v>0.0409728192351218</v>
      </c>
      <c r="I471" s="36">
        <v>41.0381763</v>
      </c>
      <c r="J471" s="36">
        <v>28.9425695</v>
      </c>
      <c r="K471" s="62">
        <f>VLOOKUP($D471,'Districts_EV'!$A$2:$H$41,3,0)*$H471</f>
        <v>29.2180173861927</v>
      </c>
      <c r="L471" s="62">
        <f>VLOOKUP($D471,'Districts_EV'!$A$2:$H$41,4,0)*$H471</f>
        <v>352.737363644289</v>
      </c>
      <c r="M471" s="62">
        <f>VLOOKUP($D471,'Districts_EV'!$A$2:$H$41,5,0)*$H471</f>
        <v>1839.610203101040</v>
      </c>
      <c r="N471" s="62">
        <f>VLOOKUP($D471,'Districts_EV'!$A$2:$H$41,6,0)*$H471</f>
        <v>4706.051694296660</v>
      </c>
      <c r="O471" s="62">
        <f>VLOOKUP($D471,'Districts_EV'!$A$2:$H$41,7,0)*$H471</f>
        <v>7373.3257725864</v>
      </c>
      <c r="P471" s="63">
        <f>VLOOKUP($D471,'Districts_EV'!$A$2:$H$41,8,0)*$H471</f>
        <v>9260.271522442450</v>
      </c>
    </row>
    <row r="472" ht="19.95" customHeight="1">
      <c r="A472" s="89"/>
      <c r="B472" s="38">
        <v>264</v>
      </c>
      <c r="C472" t="s" s="90">
        <v>462</v>
      </c>
      <c r="D472" t="s" s="90">
        <v>30</v>
      </c>
      <c r="E472" s="39">
        <v>0.73</v>
      </c>
      <c r="F472" s="59">
        <v>26133</v>
      </c>
      <c r="G472" s="59">
        <v>1700</v>
      </c>
      <c r="H472" s="91">
        <v>0.00391819726048867</v>
      </c>
      <c r="I472" s="39">
        <v>41.0065606</v>
      </c>
      <c r="J472" s="39">
        <v>28.963701</v>
      </c>
      <c r="K472" s="59">
        <f>VLOOKUP($D472,'Districts_EV'!$A$2:$H$41,3,0)*$H472</f>
        <v>2.79409515421768</v>
      </c>
      <c r="L472" s="59">
        <f>VLOOKUP($D472,'Districts_EV'!$A$2:$H$41,4,0)*$H472</f>
        <v>33.7319861728802</v>
      </c>
      <c r="M472" s="59">
        <f>VLOOKUP($D472,'Districts_EV'!$A$2:$H$41,5,0)*$H472</f>
        <v>175.920422190008</v>
      </c>
      <c r="N472" s="59">
        <f>VLOOKUP($D472,'Districts_EV'!$A$2:$H$41,6,0)*$H472</f>
        <v>450.035882336971</v>
      </c>
      <c r="O472" s="59">
        <f>VLOOKUP($D472,'Districts_EV'!$A$2:$H$41,7,0)*$H472</f>
        <v>705.105125352809</v>
      </c>
      <c r="P472" s="60">
        <f>VLOOKUP($D472,'Districts_EV'!$A$2:$H$41,8,0)*$H472</f>
        <v>885.552207242627</v>
      </c>
    </row>
    <row r="473" ht="19.95" customHeight="1">
      <c r="A473" s="89"/>
      <c r="B473" s="35">
        <v>296</v>
      </c>
      <c r="C473" t="s" s="92">
        <v>463</v>
      </c>
      <c r="D473" t="s" s="92">
        <v>30</v>
      </c>
      <c r="E473" s="36">
        <v>0.7</v>
      </c>
      <c r="F473" s="62">
        <v>19063</v>
      </c>
      <c r="G473" s="62">
        <v>17399</v>
      </c>
      <c r="H473" s="93">
        <v>0.0401015965501426</v>
      </c>
      <c r="I473" s="36">
        <v>40.9943767</v>
      </c>
      <c r="J473" s="36">
        <v>28.9245673</v>
      </c>
      <c r="K473" s="62">
        <f>VLOOKUP($D473,'Districts_EV'!$A$2:$H$41,3,0)*$H473</f>
        <v>28.5967421107255</v>
      </c>
      <c r="L473" s="62">
        <f>VLOOKUP($D473,'Districts_EV'!$A$2:$H$41,4,0)*$H473</f>
        <v>345.236957307026</v>
      </c>
      <c r="M473" s="62">
        <f>VLOOKUP($D473,'Districts_EV'!$A$2:$H$41,5,0)*$H473</f>
        <v>1800.493779814090</v>
      </c>
      <c r="N473" s="62">
        <f>VLOOKUP($D473,'Districts_EV'!$A$2:$H$41,6,0)*$H473</f>
        <v>4605.984892224090</v>
      </c>
      <c r="O473" s="62">
        <f>VLOOKUP($D473,'Districts_EV'!$A$2:$H$41,7,0)*$H473</f>
        <v>7216.543574125610</v>
      </c>
      <c r="P473" s="63">
        <f>VLOOKUP($D473,'Districts_EV'!$A$2:$H$41,8,0)*$H473</f>
        <v>9063.366384596749</v>
      </c>
    </row>
    <row r="474" ht="19.95" customHeight="1">
      <c r="A474" s="89"/>
      <c r="B474" s="38">
        <v>321</v>
      </c>
      <c r="C474" t="s" s="90">
        <v>464</v>
      </c>
      <c r="D474" t="s" s="90">
        <v>30</v>
      </c>
      <c r="E474" s="39">
        <v>0.97</v>
      </c>
      <c r="F474" s="59">
        <v>10525</v>
      </c>
      <c r="G474" s="59">
        <v>2576</v>
      </c>
      <c r="H474" s="91">
        <v>0.0059372212605993</v>
      </c>
      <c r="I474" s="39">
        <v>41.0047281</v>
      </c>
      <c r="J474" s="39">
        <v>28.9625315</v>
      </c>
      <c r="K474" s="59">
        <f>VLOOKUP($D474,'Districts_EV'!$A$2:$H$41,3,0)*$H474</f>
        <v>4.23387595133219</v>
      </c>
      <c r="L474" s="59">
        <f>VLOOKUP($D474,'Districts_EV'!$A$2:$H$41,4,0)*$H474</f>
        <v>51.1138802243173</v>
      </c>
      <c r="M474" s="59">
        <f>VLOOKUP($D474,'Districts_EV'!$A$2:$H$41,5,0)*$H474</f>
        <v>266.571180918506</v>
      </c>
      <c r="N474" s="59">
        <f>VLOOKUP($D474,'Districts_EV'!$A$2:$H$41,6,0)*$H474</f>
        <v>681.936725235315</v>
      </c>
      <c r="O474" s="59">
        <f>VLOOKUP($D474,'Districts_EV'!$A$2:$H$41,7,0)*$H474</f>
        <v>1068.4416487699</v>
      </c>
      <c r="P474" s="60">
        <f>VLOOKUP($D474,'Districts_EV'!$A$2:$H$41,8,0)*$H474</f>
        <v>1341.872050504120</v>
      </c>
    </row>
    <row r="475" ht="19.95" customHeight="1">
      <c r="A475" s="89"/>
      <c r="B475" s="35">
        <v>360</v>
      </c>
      <c r="C475" t="s" s="92">
        <v>465</v>
      </c>
      <c r="D475" t="s" s="92">
        <v>30</v>
      </c>
      <c r="E475" s="122"/>
      <c r="F475" s="122"/>
      <c r="G475" s="62">
        <v>1225</v>
      </c>
      <c r="H475" s="93">
        <v>0.00282340684946978</v>
      </c>
      <c r="I475" s="36">
        <v>41.0070824</v>
      </c>
      <c r="J475" s="36">
        <v>28.9697509</v>
      </c>
      <c r="K475" s="62">
        <f>VLOOKUP($D475,'Districts_EV'!$A$2:$H$41,3,0)*$H475</f>
        <v>2.01339209642156</v>
      </c>
      <c r="L475" s="62">
        <f>VLOOKUP($D475,'Districts_EV'!$A$2:$H$41,4,0)*$H475</f>
        <v>24.3068723892814</v>
      </c>
      <c r="M475" s="62">
        <f>VLOOKUP($D475,'Districts_EV'!$A$2:$H$41,5,0)*$H475</f>
        <v>126.766186578094</v>
      </c>
      <c r="N475" s="62">
        <f>VLOOKUP($D475,'Districts_EV'!$A$2:$H$41,6,0)*$H475</f>
        <v>324.290562272229</v>
      </c>
      <c r="O475" s="62">
        <f>VLOOKUP($D475,'Districts_EV'!$A$2:$H$41,7,0)*$H475</f>
        <v>508.090457974819</v>
      </c>
      <c r="P475" s="63">
        <f>VLOOKUP($D475,'Districts_EV'!$A$2:$H$41,8,0)*$H475</f>
        <v>638.118502277776</v>
      </c>
    </row>
    <row r="476" ht="19.95" customHeight="1">
      <c r="A476" s="89"/>
      <c r="B476" s="38">
        <v>364</v>
      </c>
      <c r="C476" t="s" s="90">
        <v>466</v>
      </c>
      <c r="D476" t="s" s="90">
        <v>30</v>
      </c>
      <c r="E476" s="39">
        <v>1</v>
      </c>
      <c r="F476" s="59">
        <v>24161</v>
      </c>
      <c r="G476" s="59">
        <v>3069</v>
      </c>
      <c r="H476" s="91">
        <v>0.00707349846614101</v>
      </c>
      <c r="I476" s="39">
        <v>41.0062654</v>
      </c>
      <c r="J476" s="39">
        <v>28.9551397</v>
      </c>
      <c r="K476" s="59">
        <f>VLOOKUP($D476,'Districts_EV'!$A$2:$H$41,3,0)*$H476</f>
        <v>5.04416354605532</v>
      </c>
      <c r="L476" s="59">
        <f>VLOOKUP($D476,'Districts_EV'!$A$2:$H$41,4,0)*$H476</f>
        <v>60.8961562144525</v>
      </c>
      <c r="M476" s="59">
        <f>VLOOKUP($D476,'Districts_EV'!$A$2:$H$41,5,0)*$H476</f>
        <v>317.588103353608</v>
      </c>
      <c r="N476" s="59">
        <f>VLOOKUP($D476,'Districts_EV'!$A$2:$H$41,6,0)*$H476</f>
        <v>812.447131113036</v>
      </c>
      <c r="O476" s="59">
        <f>VLOOKUP($D476,'Districts_EV'!$A$2:$H$41,7,0)*$H476</f>
        <v>1272.922135122220</v>
      </c>
      <c r="P476" s="60">
        <f>VLOOKUP($D476,'Districts_EV'!$A$2:$H$41,8,0)*$H476</f>
        <v>1598.682190604480</v>
      </c>
    </row>
    <row r="477" ht="19.95" customHeight="1">
      <c r="A477" s="89"/>
      <c r="B477" s="35">
        <v>370</v>
      </c>
      <c r="C477" t="s" s="92">
        <v>467</v>
      </c>
      <c r="D477" t="s" s="92">
        <v>30</v>
      </c>
      <c r="E477" s="36">
        <v>1.4</v>
      </c>
      <c r="F477" s="62">
        <v>23691</v>
      </c>
      <c r="G477" s="62">
        <v>11429</v>
      </c>
      <c r="H477" s="93">
        <v>0.0263418097000735</v>
      </c>
      <c r="I477" s="36">
        <v>41.0207107</v>
      </c>
      <c r="J477" s="36">
        <v>28.9281683</v>
      </c>
      <c r="K477" s="62">
        <f>VLOOKUP($D477,'Districts_EV'!$A$2:$H$41,3,0)*$H477</f>
        <v>18.7845373632669</v>
      </c>
      <c r="L477" s="62">
        <f>VLOOKUP($D477,'Districts_EV'!$A$2:$H$41,4,0)*$H477</f>
        <v>226.778158805793</v>
      </c>
      <c r="M477" s="62">
        <f>VLOOKUP($D477,'Districts_EV'!$A$2:$H$41,5,0)*$H477</f>
        <v>1182.702650123290</v>
      </c>
      <c r="N477" s="62">
        <f>VLOOKUP($D477,'Districts_EV'!$A$2:$H$41,6,0)*$H477</f>
        <v>3025.564764252490</v>
      </c>
      <c r="O477" s="62">
        <f>VLOOKUP($D477,'Districts_EV'!$A$2:$H$41,7,0)*$H477</f>
        <v>4740.380280974850</v>
      </c>
      <c r="P477" s="63">
        <f>VLOOKUP($D477,'Districts_EV'!$A$2:$H$41,8,0)*$H477</f>
        <v>5953.515397985860</v>
      </c>
    </row>
    <row r="478" ht="19.95" customHeight="1">
      <c r="A478" s="89"/>
      <c r="B478" s="38">
        <v>390</v>
      </c>
      <c r="C478" t="s" s="90">
        <v>468</v>
      </c>
      <c r="D478" t="s" s="90">
        <v>30</v>
      </c>
      <c r="E478" s="39">
        <v>1.4</v>
      </c>
      <c r="F478" s="59">
        <v>23013</v>
      </c>
      <c r="G478" s="59">
        <v>2557</v>
      </c>
      <c r="H478" s="91">
        <v>0.00589342964415854</v>
      </c>
      <c r="I478" s="39">
        <v>41.0047129</v>
      </c>
      <c r="J478" s="39">
        <v>28.9672109</v>
      </c>
      <c r="K478" s="59">
        <f>VLOOKUP($D478,'Districts_EV'!$A$2:$H$41,3,0)*$H478</f>
        <v>4.20264782902035</v>
      </c>
      <c r="L478" s="59">
        <f>VLOOKUP($D478,'Districts_EV'!$A$2:$H$41,4,0)*$H478</f>
        <v>50.7368756729733</v>
      </c>
      <c r="M478" s="59">
        <f>VLOOKUP($D478,'Districts_EV'!$A$2:$H$41,5,0)*$H478</f>
        <v>264.605011494029</v>
      </c>
      <c r="N478" s="59">
        <f>VLOOKUP($D478,'Districts_EV'!$A$2:$H$41,6,0)*$H478</f>
        <v>676.906912432725</v>
      </c>
      <c r="O478" s="59">
        <f>VLOOKUP($D478,'Districts_EV'!$A$2:$H$41,7,0)*$H478</f>
        <v>1060.561062074780</v>
      </c>
      <c r="P478" s="60">
        <f>VLOOKUP($D478,'Districts_EV'!$A$2:$H$41,8,0)*$H478</f>
        <v>1331.974702305530</v>
      </c>
    </row>
    <row r="479" ht="19.95" customHeight="1">
      <c r="A479" s="89"/>
      <c r="B479" s="35">
        <v>426</v>
      </c>
      <c r="C479" t="s" s="92">
        <v>469</v>
      </c>
      <c r="D479" t="s" s="92">
        <v>30</v>
      </c>
      <c r="E479" s="36">
        <v>1.4</v>
      </c>
      <c r="F479" s="62">
        <v>22699</v>
      </c>
      <c r="G479" s="62">
        <v>1301</v>
      </c>
      <c r="H479" s="93">
        <v>0.0029985733152328</v>
      </c>
      <c r="I479" s="36">
        <v>41.0156647</v>
      </c>
      <c r="J479" s="36">
        <v>28.9588237</v>
      </c>
      <c r="K479" s="62">
        <f>VLOOKUP($D479,'Districts_EV'!$A$2:$H$41,3,0)*$H479</f>
        <v>2.13830458566894</v>
      </c>
      <c r="L479" s="62">
        <f>VLOOKUP($D479,'Districts_EV'!$A$2:$H$41,4,0)*$H479</f>
        <v>25.8148905946572</v>
      </c>
      <c r="M479" s="62">
        <f>VLOOKUP($D479,'Districts_EV'!$A$2:$H$41,5,0)*$H479</f>
        <v>134.630864276</v>
      </c>
      <c r="N479" s="62">
        <f>VLOOKUP($D479,'Districts_EV'!$A$2:$H$41,6,0)*$H479</f>
        <v>344.409813482588</v>
      </c>
      <c r="O479" s="62">
        <f>VLOOKUP($D479,'Districts_EV'!$A$2:$H$41,7,0)*$H479</f>
        <v>539.612804755297</v>
      </c>
      <c r="P479" s="63">
        <f>VLOOKUP($D479,'Districts_EV'!$A$2:$H$41,8,0)*$H479</f>
        <v>677.707895072151</v>
      </c>
    </row>
    <row r="480" ht="19.95" customHeight="1">
      <c r="A480" s="89"/>
      <c r="B480" s="38">
        <v>462</v>
      </c>
      <c r="C480" t="s" s="90">
        <v>470</v>
      </c>
      <c r="D480" t="s" s="90">
        <v>30</v>
      </c>
      <c r="E480" s="39">
        <v>1.3</v>
      </c>
      <c r="F480" s="59">
        <v>22695</v>
      </c>
      <c r="G480" s="59">
        <v>1673</v>
      </c>
      <c r="H480" s="91">
        <v>0.00385596706870444</v>
      </c>
      <c r="I480" s="39">
        <v>41.0142172</v>
      </c>
      <c r="J480" s="39">
        <v>28.9587331</v>
      </c>
      <c r="K480" s="59">
        <f>VLOOKUP($D480,'Districts_EV'!$A$2:$H$41,3,0)*$H480</f>
        <v>2.74971834882716</v>
      </c>
      <c r="L480" s="59">
        <f>VLOOKUP($D480,'Districts_EV'!$A$2:$H$41,4,0)*$H480</f>
        <v>33.1962428630757</v>
      </c>
      <c r="M480" s="59">
        <f>VLOOKUP($D480,'Districts_EV'!$A$2:$H$41,5,0)*$H480</f>
        <v>173.126391955225</v>
      </c>
      <c r="N480" s="59">
        <f>VLOOKUP($D480,'Districts_EV'!$A$2:$H$41,6,0)*$H480</f>
        <v>442.888253617501</v>
      </c>
      <c r="O480" s="59">
        <f>VLOOKUP($D480,'Districts_EV'!$A$2:$H$41,7,0)*$H480</f>
        <v>693.906396891323</v>
      </c>
      <c r="P480" s="60">
        <f>VLOOKUP($D480,'Districts_EV'!$A$2:$H$41,8,0)*$H480</f>
        <v>871.487554539362</v>
      </c>
    </row>
    <row r="481" ht="19.95" customHeight="1">
      <c r="A481" s="89"/>
      <c r="B481" s="35">
        <v>477</v>
      </c>
      <c r="C481" t="s" s="92">
        <v>471</v>
      </c>
      <c r="D481" t="s" s="92">
        <v>30</v>
      </c>
      <c r="E481" s="36">
        <v>1.5</v>
      </c>
      <c r="F481" s="62">
        <v>20983</v>
      </c>
      <c r="G481" s="62">
        <v>11758</v>
      </c>
      <c r="H481" s="93">
        <v>0.027100096111074</v>
      </c>
      <c r="I481" s="36">
        <v>41.0083123</v>
      </c>
      <c r="J481" s="36">
        <v>28.9502838</v>
      </c>
      <c r="K481" s="62">
        <f>VLOOKUP($D481,'Districts_EV'!$A$2:$H$41,3,0)*$H481</f>
        <v>19.3252769548773</v>
      </c>
      <c r="L481" s="62">
        <f>VLOOKUP($D481,'Districts_EV'!$A$2:$H$41,4,0)*$H481</f>
        <v>233.306290247486</v>
      </c>
      <c r="M481" s="62">
        <f>VLOOKUP($D481,'Districts_EV'!$A$2:$H$41,5,0)*$H481</f>
        <v>1216.748425947130</v>
      </c>
      <c r="N481" s="62">
        <f>VLOOKUP($D481,'Districts_EV'!$A$2:$H$41,6,0)*$H481</f>
        <v>3112.659943834180</v>
      </c>
      <c r="O481" s="62">
        <f>VLOOKUP($D481,'Districts_EV'!$A$2:$H$41,7,0)*$H481</f>
        <v>4876.838861116660</v>
      </c>
      <c r="P481" s="63">
        <f>VLOOKUP($D481,'Districts_EV'!$A$2:$H$41,8,0)*$H481</f>
        <v>6124.895795740480</v>
      </c>
    </row>
    <row r="482" ht="19.95" customHeight="1">
      <c r="A482" s="89"/>
      <c r="B482" s="38">
        <v>509</v>
      </c>
      <c r="C482" t="s" s="90">
        <v>472</v>
      </c>
      <c r="D482" t="s" s="90">
        <v>30</v>
      </c>
      <c r="E482" s="39">
        <v>1.8</v>
      </c>
      <c r="F482" s="59">
        <v>19792</v>
      </c>
      <c r="G482" s="59">
        <v>9147</v>
      </c>
      <c r="H482" s="91">
        <v>0.021082206083347</v>
      </c>
      <c r="I482" s="39">
        <v>41.005246</v>
      </c>
      <c r="J482" s="39">
        <v>28.9362529</v>
      </c>
      <c r="K482" s="59">
        <f>VLOOKUP($D482,'Districts_EV'!$A$2:$H$41,3,0)*$H482</f>
        <v>15.0338755150759</v>
      </c>
      <c r="L482" s="59">
        <f>VLOOKUP($D482,'Districts_EV'!$A$2:$H$41,4,0)*$H482</f>
        <v>181.497927954903</v>
      </c>
      <c r="M482" s="59">
        <f>VLOOKUP($D482,'Districts_EV'!$A$2:$H$41,5,0)*$H482</f>
        <v>946.5553539835309</v>
      </c>
      <c r="N482" s="59">
        <f>VLOOKUP($D482,'Districts_EV'!$A$2:$H$41,6,0)*$H482</f>
        <v>2421.457773962510</v>
      </c>
      <c r="O482" s="59">
        <f>VLOOKUP($D482,'Districts_EV'!$A$2:$H$41,7,0)*$H482</f>
        <v>3793.880342118910</v>
      </c>
      <c r="P482" s="60">
        <f>VLOOKUP($D482,'Districts_EV'!$A$2:$H$41,8,0)*$H482</f>
        <v>4764.791788028420</v>
      </c>
    </row>
    <row r="483" ht="19.95" customHeight="1">
      <c r="A483" s="89"/>
      <c r="B483" s="35">
        <v>516</v>
      </c>
      <c r="C483" t="s" s="92">
        <v>473</v>
      </c>
      <c r="D483" t="s" s="92">
        <v>30</v>
      </c>
      <c r="E483" s="36">
        <v>1.7</v>
      </c>
      <c r="F483" s="62">
        <v>19764</v>
      </c>
      <c r="G483" s="62">
        <v>1671</v>
      </c>
      <c r="H483" s="93">
        <v>0.00385135742486857</v>
      </c>
      <c r="I483" s="36">
        <v>41.0070922</v>
      </c>
      <c r="J483" s="36">
        <v>28.9721964</v>
      </c>
      <c r="K483" s="62">
        <f>VLOOKUP($D483,'Districts_EV'!$A$2:$H$41,3,0)*$H483</f>
        <v>2.74643117805749</v>
      </c>
      <c r="L483" s="62">
        <f>VLOOKUP($D483,'Districts_EV'!$A$2:$H$41,4,0)*$H483</f>
        <v>33.1565581734605</v>
      </c>
      <c r="M483" s="62">
        <f>VLOOKUP($D483,'Districts_EV'!$A$2:$H$41,5,0)*$H483</f>
        <v>172.919426752649</v>
      </c>
      <c r="N483" s="62">
        <f>VLOOKUP($D483,'Districts_EV'!$A$2:$H$41,6,0)*$H483</f>
        <v>442.358799638281</v>
      </c>
      <c r="O483" s="62">
        <f>VLOOKUP($D483,'Districts_EV'!$A$2:$H$41,7,0)*$H483</f>
        <v>693.076861449732</v>
      </c>
      <c r="P483" s="63">
        <f>VLOOKUP($D483,'Districts_EV'!$A$2:$H$41,8,0)*$H483</f>
        <v>870.445728413194</v>
      </c>
    </row>
    <row r="484" ht="19.95" customHeight="1">
      <c r="A484" s="89"/>
      <c r="B484" s="38">
        <v>526</v>
      </c>
      <c r="C484" t="s" s="90">
        <v>474</v>
      </c>
      <c r="D484" t="s" s="90">
        <v>30</v>
      </c>
      <c r="E484" s="39">
        <v>1.2</v>
      </c>
      <c r="F484" s="59">
        <v>19324</v>
      </c>
      <c r="G484" s="59">
        <v>2594</v>
      </c>
      <c r="H484" s="91">
        <v>0.00597870805512212</v>
      </c>
      <c r="I484" s="39">
        <v>41.0035865</v>
      </c>
      <c r="J484" s="39">
        <v>28.9723346</v>
      </c>
      <c r="K484" s="59">
        <f>VLOOKUP($D484,'Districts_EV'!$A$2:$H$41,3,0)*$H484</f>
        <v>4.2634604882592</v>
      </c>
      <c r="L484" s="59">
        <f>VLOOKUP($D484,'Districts_EV'!$A$2:$H$41,4,0)*$H484</f>
        <v>51.4710424308537</v>
      </c>
      <c r="M484" s="59">
        <f>VLOOKUP($D484,'Districts_EV'!$A$2:$H$41,5,0)*$H484</f>
        <v>268.433867741694</v>
      </c>
      <c r="N484" s="59">
        <f>VLOOKUP($D484,'Districts_EV'!$A$2:$H$41,6,0)*$H484</f>
        <v>686.701811048295</v>
      </c>
      <c r="O484" s="59">
        <f>VLOOKUP($D484,'Districts_EV'!$A$2:$H$41,7,0)*$H484</f>
        <v>1075.907467744230</v>
      </c>
      <c r="P484" s="60">
        <f>VLOOKUP($D484,'Districts_EV'!$A$2:$H$41,8,0)*$H484</f>
        <v>1351.248485639630</v>
      </c>
    </row>
    <row r="485" ht="19.95" customHeight="1">
      <c r="A485" s="89"/>
      <c r="B485" s="35">
        <v>561</v>
      </c>
      <c r="C485" t="s" s="92">
        <v>475</v>
      </c>
      <c r="D485" t="s" s="92">
        <v>30</v>
      </c>
      <c r="E485" s="36">
        <v>0.8100000000000001</v>
      </c>
      <c r="F485" s="62">
        <v>19249</v>
      </c>
      <c r="G485" s="62">
        <v>888</v>
      </c>
      <c r="H485" s="93">
        <v>0.00204668186312585</v>
      </c>
      <c r="I485" s="36">
        <v>41.0075488</v>
      </c>
      <c r="J485" s="36">
        <v>28.9672073</v>
      </c>
      <c r="K485" s="62">
        <f>VLOOKUP($D485,'Districts_EV'!$A$2:$H$41,3,0)*$H485</f>
        <v>1.45950382173253</v>
      </c>
      <c r="L485" s="62">
        <f>VLOOKUP($D485,'Districts_EV'!$A$2:$H$41,4,0)*$H485</f>
        <v>17.6200021891281</v>
      </c>
      <c r="M485" s="62">
        <f>VLOOKUP($D485,'Districts_EV'!$A$2:$H$41,5,0)*$H485</f>
        <v>91.89254994395721</v>
      </c>
      <c r="N485" s="62">
        <f>VLOOKUP($D485,'Districts_EV'!$A$2:$H$41,6,0)*$H485</f>
        <v>235.077566773665</v>
      </c>
      <c r="O485" s="62">
        <f>VLOOKUP($D485,'Districts_EV'!$A$2:$H$41,7,0)*$H485</f>
        <v>368.313736066644</v>
      </c>
      <c r="P485" s="63">
        <f>VLOOKUP($D485,'Districts_EV'!$A$2:$H$41,8,0)*$H485</f>
        <v>462.570800018502</v>
      </c>
    </row>
    <row r="486" ht="19.95" customHeight="1">
      <c r="A486" s="89"/>
      <c r="B486" s="38">
        <v>562</v>
      </c>
      <c r="C486" t="s" s="90">
        <v>476</v>
      </c>
      <c r="D486" t="s" s="90">
        <v>30</v>
      </c>
      <c r="E486" s="39">
        <v>1.8</v>
      </c>
      <c r="F486" s="59">
        <v>17671</v>
      </c>
      <c r="G486" s="59">
        <v>697</v>
      </c>
      <c r="H486" s="91">
        <v>0.00160646087680035</v>
      </c>
      <c r="I486" s="39">
        <v>41.019722</v>
      </c>
      <c r="J486" s="39">
        <v>28.9616858</v>
      </c>
      <c r="K486" s="59">
        <f>VLOOKUP($D486,'Districts_EV'!$A$2:$H$41,3,0)*$H486</f>
        <v>1.14557901322924</v>
      </c>
      <c r="L486" s="59">
        <f>VLOOKUP($D486,'Districts_EV'!$A$2:$H$41,4,0)*$H486</f>
        <v>13.8301143308809</v>
      </c>
      <c r="M486" s="59">
        <f>VLOOKUP($D486,'Districts_EV'!$A$2:$H$41,5,0)*$H486</f>
        <v>72.127373097903</v>
      </c>
      <c r="N486" s="59">
        <f>VLOOKUP($D486,'Districts_EV'!$A$2:$H$41,6,0)*$H486</f>
        <v>184.514711758157</v>
      </c>
      <c r="O486" s="59">
        <f>VLOOKUP($D486,'Districts_EV'!$A$2:$H$41,7,0)*$H486</f>
        <v>289.093101394651</v>
      </c>
      <c r="P486" s="60">
        <f>VLOOKUP($D486,'Districts_EV'!$A$2:$H$41,8,0)*$H486</f>
        <v>363.076404969476</v>
      </c>
    </row>
    <row r="487" ht="19.95" customHeight="1">
      <c r="A487" s="89"/>
      <c r="B487" s="35">
        <v>620</v>
      </c>
      <c r="C487" t="s" s="92">
        <v>477</v>
      </c>
      <c r="D487" t="s" s="92">
        <v>30</v>
      </c>
      <c r="E487" s="36">
        <v>0.83</v>
      </c>
      <c r="F487" s="62">
        <v>17111</v>
      </c>
      <c r="G487" s="62">
        <v>252</v>
      </c>
      <c r="H487" s="93">
        <v>0.000580815123319497</v>
      </c>
      <c r="I487" s="36">
        <v>41.0202566</v>
      </c>
      <c r="J487" s="36">
        <v>28.9625709</v>
      </c>
      <c r="K487" s="62">
        <f>VLOOKUP($D487,'Districts_EV'!$A$2:$H$41,3,0)*$H487</f>
        <v>0.41418351697815</v>
      </c>
      <c r="L487" s="62">
        <f>VLOOKUP($D487,'Districts_EV'!$A$2:$H$41,4,0)*$H487</f>
        <v>5.0002708915093</v>
      </c>
      <c r="M487" s="62">
        <f>VLOOKUP($D487,'Districts_EV'!$A$2:$H$41,5,0)*$H487</f>
        <v>26.0776155246365</v>
      </c>
      <c r="N487" s="62">
        <f>VLOOKUP($D487,'Districts_EV'!$A$2:$H$41,6,0)*$H487</f>
        <v>66.7112013817157</v>
      </c>
      <c r="O487" s="62">
        <f>VLOOKUP($D487,'Districts_EV'!$A$2:$H$41,7,0)*$H487</f>
        <v>104.521465640534</v>
      </c>
      <c r="P487" s="63">
        <f>VLOOKUP($D487,'Districts_EV'!$A$2:$H$41,8,0)*$H487</f>
        <v>131.270091897142</v>
      </c>
    </row>
    <row r="488" ht="19.95" customHeight="1">
      <c r="A488" s="89"/>
      <c r="B488" s="38">
        <v>634</v>
      </c>
      <c r="C488" t="s" s="90">
        <v>478</v>
      </c>
      <c r="D488" t="s" s="90">
        <v>30</v>
      </c>
      <c r="E488" s="39">
        <v>0.53</v>
      </c>
      <c r="F488" s="59">
        <v>16921</v>
      </c>
      <c r="G488" s="59">
        <v>414</v>
      </c>
      <c r="H488" s="91">
        <v>0.000954196274024887</v>
      </c>
      <c r="I488" s="39">
        <v>41.0192279</v>
      </c>
      <c r="J488" s="39">
        <v>28.9597045</v>
      </c>
      <c r="K488" s="59">
        <f>VLOOKUP($D488,'Districts_EV'!$A$2:$H$41,3,0)*$H488</f>
        <v>0.680444349321245</v>
      </c>
      <c r="L488" s="59">
        <f>VLOOKUP($D488,'Districts_EV'!$A$2:$H$41,4,0)*$H488</f>
        <v>8.21473075033671</v>
      </c>
      <c r="M488" s="59">
        <f>VLOOKUP($D488,'Districts_EV'!$A$2:$H$41,5,0)*$H488</f>
        <v>42.8417969333313</v>
      </c>
      <c r="N488" s="59">
        <f>VLOOKUP($D488,'Districts_EV'!$A$2:$H$41,6,0)*$H488</f>
        <v>109.596973698533</v>
      </c>
      <c r="O488" s="59">
        <f>VLOOKUP($D488,'Districts_EV'!$A$2:$H$41,7,0)*$H488</f>
        <v>171.713836409449</v>
      </c>
      <c r="P488" s="60">
        <f>VLOOKUP($D488,'Districts_EV'!$A$2:$H$41,8,0)*$H488</f>
        <v>215.658008116734</v>
      </c>
    </row>
    <row r="489" ht="19.95" customHeight="1">
      <c r="A489" s="89"/>
      <c r="B489" s="35">
        <v>638</v>
      </c>
      <c r="C489" t="s" s="92">
        <v>479</v>
      </c>
      <c r="D489" t="s" s="92">
        <v>30</v>
      </c>
      <c r="E489" s="36">
        <v>0.54</v>
      </c>
      <c r="F489" s="62">
        <v>15693</v>
      </c>
      <c r="G489" s="62">
        <v>783</v>
      </c>
      <c r="H489" s="93">
        <v>0.00180467556174272</v>
      </c>
      <c r="I489" s="36">
        <v>41.0041141</v>
      </c>
      <c r="J489" s="36">
        <v>28.9769087</v>
      </c>
      <c r="K489" s="62">
        <f>VLOOKUP($D489,'Districts_EV'!$A$2:$H$41,3,0)*$H489</f>
        <v>1.28692735632496</v>
      </c>
      <c r="L489" s="62">
        <f>VLOOKUP($D489,'Districts_EV'!$A$2:$H$41,4,0)*$H489</f>
        <v>15.5365559843325</v>
      </c>
      <c r="M489" s="62">
        <f>VLOOKUP($D489,'Districts_EV'!$A$2:$H$41,5,0)*$H489</f>
        <v>81.0268768086917</v>
      </c>
      <c r="N489" s="62">
        <f>VLOOKUP($D489,'Districts_EV'!$A$2:$H$41,6,0)*$H489</f>
        <v>207.281232864616</v>
      </c>
      <c r="O489" s="62">
        <f>VLOOKUP($D489,'Districts_EV'!$A$2:$H$41,7,0)*$H489</f>
        <v>324.763125383087</v>
      </c>
      <c r="P489" s="63">
        <f>VLOOKUP($D489,'Districts_EV'!$A$2:$H$41,8,0)*$H489</f>
        <v>407.874928394692</v>
      </c>
    </row>
    <row r="490" ht="19.95" customHeight="1">
      <c r="A490" s="89"/>
      <c r="B490" s="38">
        <v>646</v>
      </c>
      <c r="C490" t="s" s="90">
        <v>480</v>
      </c>
      <c r="D490" t="s" s="90">
        <v>30</v>
      </c>
      <c r="E490" s="39">
        <v>1.5</v>
      </c>
      <c r="F490" s="59">
        <v>15157</v>
      </c>
      <c r="G490" s="59">
        <v>488</v>
      </c>
      <c r="H490" s="91">
        <v>0.00112475309595204</v>
      </c>
      <c r="I490" s="39">
        <v>41.0097793</v>
      </c>
      <c r="J490" s="39">
        <v>28.976421</v>
      </c>
      <c r="K490" s="59">
        <f>VLOOKUP($D490,'Districts_EV'!$A$2:$H$41,3,0)*$H490</f>
        <v>0.8020696677989551</v>
      </c>
      <c r="L490" s="59">
        <f>VLOOKUP($D490,'Districts_EV'!$A$2:$H$41,4,0)*$H490</f>
        <v>9.68306426609737</v>
      </c>
      <c r="M490" s="59">
        <f>VLOOKUP($D490,'Districts_EV'!$A$2:$H$41,5,0)*$H490</f>
        <v>50.499509428661</v>
      </c>
      <c r="N490" s="59">
        <f>VLOOKUP($D490,'Districts_EV'!$A$2:$H$41,6,0)*$H490</f>
        <v>129.186770929671</v>
      </c>
      <c r="O490" s="59">
        <f>VLOOKUP($D490,'Districts_EV'!$A$2:$H$41,7,0)*$H490</f>
        <v>202.406647748335</v>
      </c>
      <c r="P490" s="60">
        <f>VLOOKUP($D490,'Districts_EV'!$A$2:$H$41,8,0)*$H490</f>
        <v>254.205574784942</v>
      </c>
    </row>
    <row r="491" ht="19.95" customHeight="1">
      <c r="A491" s="89"/>
      <c r="B491" s="35">
        <v>648</v>
      </c>
      <c r="C491" t="s" s="92">
        <v>143</v>
      </c>
      <c r="D491" t="s" s="92">
        <v>30</v>
      </c>
      <c r="E491" s="36">
        <v>0.78</v>
      </c>
      <c r="F491" s="62">
        <v>14157</v>
      </c>
      <c r="G491" s="62">
        <v>618</v>
      </c>
      <c r="H491" s="93">
        <v>0.00142437994528353</v>
      </c>
      <c r="I491" s="36">
        <v>41.0116066</v>
      </c>
      <c r="J491" s="36">
        <v>28.9554577</v>
      </c>
      <c r="K491" s="62">
        <f>VLOOKUP($D491,'Districts_EV'!$A$2:$H$41,3,0)*$H491</f>
        <v>1.01573576782737</v>
      </c>
      <c r="L491" s="62">
        <f>VLOOKUP($D491,'Districts_EV'!$A$2:$H$41,4,0)*$H491</f>
        <v>12.2625690910824</v>
      </c>
      <c r="M491" s="62">
        <f>VLOOKUP($D491,'Districts_EV'!$A$2:$H$41,5,0)*$H491</f>
        <v>63.9522475961323</v>
      </c>
      <c r="N491" s="62">
        <f>VLOOKUP($D491,'Districts_EV'!$A$2:$H$41,6,0)*$H491</f>
        <v>163.601279578970</v>
      </c>
      <c r="O491" s="62">
        <f>VLOOKUP($D491,'Districts_EV'!$A$2:$H$41,7,0)*$H491</f>
        <v>256.326451451786</v>
      </c>
      <c r="P491" s="63">
        <f>VLOOKUP($D491,'Districts_EV'!$A$2:$H$41,8,0)*$H491</f>
        <v>321.924272985849</v>
      </c>
    </row>
    <row r="492" ht="19.95" customHeight="1">
      <c r="A492" s="89"/>
      <c r="B492" s="38">
        <v>671</v>
      </c>
      <c r="C492" t="s" s="90">
        <v>481</v>
      </c>
      <c r="D492" t="s" s="90">
        <v>30</v>
      </c>
      <c r="E492" s="39">
        <v>0.96</v>
      </c>
      <c r="F492" s="59">
        <v>14026</v>
      </c>
      <c r="G492" s="59">
        <v>242</v>
      </c>
      <c r="H492" s="91">
        <v>0.000557766904140152</v>
      </c>
      <c r="I492" s="39">
        <v>41.0176226</v>
      </c>
      <c r="J492" s="39">
        <v>28.9661893</v>
      </c>
      <c r="K492" s="59">
        <f>VLOOKUP($D492,'Districts_EV'!$A$2:$H$41,3,0)*$H492</f>
        <v>0.39774766312981</v>
      </c>
      <c r="L492" s="59">
        <f>VLOOKUP($D492,'Districts_EV'!$A$2:$H$41,4,0)*$H492</f>
        <v>4.80184744343354</v>
      </c>
      <c r="M492" s="59">
        <f>VLOOKUP($D492,'Districts_EV'!$A$2:$H$41,5,0)*$H492</f>
        <v>25.0427895117541</v>
      </c>
      <c r="N492" s="59">
        <f>VLOOKUP($D492,'Districts_EV'!$A$2:$H$41,6,0)*$H492</f>
        <v>64.0639314856158</v>
      </c>
      <c r="O492" s="59">
        <f>VLOOKUP($D492,'Districts_EV'!$A$2:$H$41,7,0)*$H492</f>
        <v>100.373788432576</v>
      </c>
      <c r="P492" s="60">
        <f>VLOOKUP($D492,'Districts_EV'!$A$2:$H$41,8,0)*$H492</f>
        <v>126.060961266303</v>
      </c>
    </row>
    <row r="493" ht="19.95" customHeight="1">
      <c r="A493" s="89"/>
      <c r="B493" s="35">
        <v>675</v>
      </c>
      <c r="C493" t="s" s="92">
        <v>482</v>
      </c>
      <c r="D493" t="s" s="92">
        <v>30</v>
      </c>
      <c r="E493" s="36">
        <v>0.66</v>
      </c>
      <c r="F493" s="62">
        <v>12188</v>
      </c>
      <c r="G493" s="62">
        <v>411</v>
      </c>
      <c r="H493" s="93">
        <v>0.000947281808271084</v>
      </c>
      <c r="I493" s="36">
        <v>41.008744</v>
      </c>
      <c r="J493" s="36">
        <v>28.9632751</v>
      </c>
      <c r="K493" s="62">
        <f>VLOOKUP($D493,'Districts_EV'!$A$2:$H$41,3,0)*$H493</f>
        <v>0.675513593166744</v>
      </c>
      <c r="L493" s="62">
        <f>VLOOKUP($D493,'Districts_EV'!$A$2:$H$41,4,0)*$H493</f>
        <v>8.155203715913981</v>
      </c>
      <c r="M493" s="62">
        <f>VLOOKUP($D493,'Districts_EV'!$A$2:$H$41,5,0)*$H493</f>
        <v>42.5313491294666</v>
      </c>
      <c r="N493" s="62">
        <f>VLOOKUP($D493,'Districts_EV'!$A$2:$H$41,6,0)*$H493</f>
        <v>108.802792729703</v>
      </c>
      <c r="O493" s="62">
        <f>VLOOKUP($D493,'Districts_EV'!$A$2:$H$41,7,0)*$H493</f>
        <v>170.469533247061</v>
      </c>
      <c r="P493" s="63">
        <f>VLOOKUP($D493,'Districts_EV'!$A$2:$H$41,8,0)*$H493</f>
        <v>214.095268927482</v>
      </c>
    </row>
    <row r="494" ht="19.95" customHeight="1">
      <c r="A494" s="89"/>
      <c r="B494" s="38">
        <v>678</v>
      </c>
      <c r="C494" t="s" s="90">
        <v>483</v>
      </c>
      <c r="D494" t="s" s="90">
        <v>30</v>
      </c>
      <c r="E494" s="39">
        <v>0.7</v>
      </c>
      <c r="F494" s="59">
        <v>11217</v>
      </c>
      <c r="G494" s="59">
        <v>206</v>
      </c>
      <c r="H494" s="91">
        <v>0.000474793315094509</v>
      </c>
      <c r="I494" s="39">
        <v>41.0082394</v>
      </c>
      <c r="J494" s="39">
        <v>28.9546142</v>
      </c>
      <c r="K494" s="59">
        <f>VLOOKUP($D494,'Districts_EV'!$A$2:$H$41,3,0)*$H494</f>
        <v>0.338578589275789</v>
      </c>
      <c r="L494" s="59">
        <f>VLOOKUP($D494,'Districts_EV'!$A$2:$H$41,4,0)*$H494</f>
        <v>4.08752303036078</v>
      </c>
      <c r="M494" s="59">
        <f>VLOOKUP($D494,'Districts_EV'!$A$2:$H$41,5,0)*$H494</f>
        <v>21.3174158653774</v>
      </c>
      <c r="N494" s="59">
        <f>VLOOKUP($D494,'Districts_EV'!$A$2:$H$41,6,0)*$H494</f>
        <v>54.5337598596564</v>
      </c>
      <c r="O494" s="59">
        <f>VLOOKUP($D494,'Districts_EV'!$A$2:$H$41,7,0)*$H494</f>
        <v>85.4421504839285</v>
      </c>
      <c r="P494" s="60">
        <f>VLOOKUP($D494,'Districts_EV'!$A$2:$H$41,8,0)*$H494</f>
        <v>107.308090995283</v>
      </c>
    </row>
    <row r="495" ht="19.95" customHeight="1">
      <c r="A495" s="89"/>
      <c r="B495" s="35">
        <v>680</v>
      </c>
      <c r="C495" t="s" s="92">
        <v>484</v>
      </c>
      <c r="D495" t="s" s="92">
        <v>30</v>
      </c>
      <c r="E495" s="36">
        <v>1.7</v>
      </c>
      <c r="F495" s="62">
        <v>11012</v>
      </c>
      <c r="G495" s="62">
        <v>131</v>
      </c>
      <c r="H495" s="93">
        <v>0.000301931671249421</v>
      </c>
      <c r="I495" s="36">
        <v>41.0121022</v>
      </c>
      <c r="J495" s="36">
        <v>28.9694435</v>
      </c>
      <c r="K495" s="62">
        <f>VLOOKUP($D495,'Districts_EV'!$A$2:$H$41,3,0)*$H495</f>
        <v>0.215309685413244</v>
      </c>
      <c r="L495" s="62">
        <f>VLOOKUP($D495,'Districts_EV'!$A$2:$H$41,4,0)*$H495</f>
        <v>2.59934716979253</v>
      </c>
      <c r="M495" s="62">
        <f>VLOOKUP($D495,'Districts_EV'!$A$2:$H$41,5,0)*$H495</f>
        <v>13.5562207687594</v>
      </c>
      <c r="N495" s="62">
        <f>VLOOKUP($D495,'Districts_EV'!$A$2:$H$41,6,0)*$H495</f>
        <v>34.6792356389077</v>
      </c>
      <c r="O495" s="62">
        <f>VLOOKUP($D495,'Districts_EV'!$A$2:$H$41,7,0)*$H495</f>
        <v>54.3345714242459</v>
      </c>
      <c r="P495" s="63">
        <f>VLOOKUP($D495,'Districts_EV'!$A$2:$H$41,8,0)*$H495</f>
        <v>68.2396112639906</v>
      </c>
    </row>
    <row r="496" ht="19.95" customHeight="1">
      <c r="A496" s="89"/>
      <c r="B496" s="38">
        <v>681</v>
      </c>
      <c r="C496" t="s" s="90">
        <v>392</v>
      </c>
      <c r="D496" t="s" s="90">
        <v>30</v>
      </c>
      <c r="E496" s="39">
        <v>1.7</v>
      </c>
      <c r="F496" s="59">
        <v>10440</v>
      </c>
      <c r="G496" s="59">
        <v>709</v>
      </c>
      <c r="H496" s="91">
        <v>0.00163411873981557</v>
      </c>
      <c r="I496" s="39">
        <v>41.0150133</v>
      </c>
      <c r="J496" s="39">
        <v>28.9655085</v>
      </c>
      <c r="K496" s="59">
        <f>VLOOKUP($D496,'Districts_EV'!$A$2:$H$41,3,0)*$H496</f>
        <v>1.16530203784725</v>
      </c>
      <c r="L496" s="59">
        <f>VLOOKUP($D496,'Districts_EV'!$A$2:$H$41,4,0)*$H496</f>
        <v>14.0682224685718</v>
      </c>
      <c r="M496" s="59">
        <f>VLOOKUP($D496,'Districts_EV'!$A$2:$H$41,5,0)*$H496</f>
        <v>73.36916431336221</v>
      </c>
      <c r="N496" s="59">
        <f>VLOOKUP($D496,'Districts_EV'!$A$2:$H$41,6,0)*$H496</f>
        <v>187.691435633478</v>
      </c>
      <c r="O496" s="59">
        <f>VLOOKUP($D496,'Districts_EV'!$A$2:$H$41,7,0)*$H496</f>
        <v>294.070314044201</v>
      </c>
      <c r="P496" s="60">
        <f>VLOOKUP($D496,'Districts_EV'!$A$2:$H$41,8,0)*$H496</f>
        <v>369.327361726484</v>
      </c>
    </row>
    <row r="497" ht="19.95" customHeight="1">
      <c r="A497" s="89"/>
      <c r="B497" s="35">
        <v>687</v>
      </c>
      <c r="C497" t="s" s="92">
        <v>485</v>
      </c>
      <c r="D497" t="s" s="92">
        <v>30</v>
      </c>
      <c r="E497" s="122"/>
      <c r="F497" s="122"/>
      <c r="G497" s="62">
        <v>1909</v>
      </c>
      <c r="H497" s="93">
        <v>0.00439990504133698</v>
      </c>
      <c r="I497" s="36">
        <v>41.0062855</v>
      </c>
      <c r="J497" s="36">
        <v>28.9811439</v>
      </c>
      <c r="K497" s="62">
        <f>VLOOKUP($D497,'Districts_EV'!$A$2:$H$41,3,0)*$H497</f>
        <v>3.13760449964796</v>
      </c>
      <c r="L497" s="62">
        <f>VLOOKUP($D497,'Districts_EV'!$A$2:$H$41,4,0)*$H497</f>
        <v>37.8790362376637</v>
      </c>
      <c r="M497" s="62">
        <f>VLOOKUP($D497,'Districts_EV'!$A$2:$H$41,5,0)*$H497</f>
        <v>197.548285859250</v>
      </c>
      <c r="N497" s="62">
        <f>VLOOKUP($D497,'Districts_EV'!$A$2:$H$41,6,0)*$H497</f>
        <v>505.363823165457</v>
      </c>
      <c r="O497" s="62">
        <f>VLOOKUP($D497,'Districts_EV'!$A$2:$H$41,7,0)*$H497</f>
        <v>791.791578999124</v>
      </c>
      <c r="P497" s="63">
        <f>VLOOKUP($D497,'Districts_EV'!$A$2:$H$41,8,0)*$H497</f>
        <v>994.423037427161</v>
      </c>
    </row>
    <row r="498" ht="19.95" customHeight="1">
      <c r="A498" s="89"/>
      <c r="B498" s="38">
        <v>716</v>
      </c>
      <c r="C498" t="s" s="90">
        <v>486</v>
      </c>
      <c r="D498" t="s" s="90">
        <v>30</v>
      </c>
      <c r="E498" s="39">
        <v>1.1</v>
      </c>
      <c r="F498" s="59">
        <v>27928</v>
      </c>
      <c r="G498" s="59">
        <v>146</v>
      </c>
      <c r="H498" s="91">
        <v>0.000336504000018439</v>
      </c>
      <c r="I498" s="39">
        <v>41.0107246</v>
      </c>
      <c r="J498" s="39">
        <v>28.9583162</v>
      </c>
      <c r="K498" s="59">
        <f>VLOOKUP($D498,'Districts_EV'!$A$2:$H$41,3,0)*$H498</f>
        <v>0.239963466185754</v>
      </c>
      <c r="L498" s="59">
        <f>VLOOKUP($D498,'Districts_EV'!$A$2:$H$41,4,0)*$H498</f>
        <v>2.89698234190619</v>
      </c>
      <c r="M498" s="59">
        <f>VLOOKUP($D498,'Districts_EV'!$A$2:$H$41,5,0)*$H498</f>
        <v>15.108459788083</v>
      </c>
      <c r="N498" s="59">
        <f>VLOOKUP($D498,'Districts_EV'!$A$2:$H$41,6,0)*$H498</f>
        <v>38.6501404830575</v>
      </c>
      <c r="O498" s="59">
        <f>VLOOKUP($D498,'Districts_EV'!$A$2:$H$41,7,0)*$H498</f>
        <v>60.5560872361825</v>
      </c>
      <c r="P498" s="60">
        <f>VLOOKUP($D498,'Districts_EV'!$A$2:$H$41,8,0)*$H498</f>
        <v>76.0533072102492</v>
      </c>
    </row>
    <row r="499" ht="19.95" customHeight="1">
      <c r="A499" s="89"/>
      <c r="B499" s="35">
        <v>722</v>
      </c>
      <c r="C499" t="s" s="92">
        <v>487</v>
      </c>
      <c r="D499" t="s" s="92">
        <v>30</v>
      </c>
      <c r="E499" s="36">
        <v>1.1</v>
      </c>
      <c r="F499" s="62">
        <v>26327</v>
      </c>
      <c r="G499" s="62">
        <v>360</v>
      </c>
      <c r="H499" s="93">
        <v>0.000829735890456424</v>
      </c>
      <c r="I499" s="36">
        <v>41.013878</v>
      </c>
      <c r="J499" s="36">
        <v>28.9765078</v>
      </c>
      <c r="K499" s="62">
        <f>VLOOKUP($D499,'Districts_EV'!$A$2:$H$41,3,0)*$H499</f>
        <v>0.591690738540213</v>
      </c>
      <c r="L499" s="62">
        <f>VLOOKUP($D499,'Districts_EV'!$A$2:$H$41,4,0)*$H499</f>
        <v>7.14324413072758</v>
      </c>
      <c r="M499" s="62">
        <f>VLOOKUP($D499,'Districts_EV'!$A$2:$H$41,5,0)*$H499</f>
        <v>37.2537364637664</v>
      </c>
      <c r="N499" s="62">
        <f>VLOOKUP($D499,'Districts_EV'!$A$2:$H$41,6,0)*$H499</f>
        <v>95.3017162595938</v>
      </c>
      <c r="O499" s="62">
        <f>VLOOKUP($D499,'Districts_EV'!$A$2:$H$41,7,0)*$H499</f>
        <v>149.316379486477</v>
      </c>
      <c r="P499" s="63">
        <f>VLOOKUP($D499,'Districts_EV'!$A$2:$H$41,8,0)*$H499</f>
        <v>187.528702710203</v>
      </c>
    </row>
    <row r="500" ht="19.95" customHeight="1">
      <c r="A500" s="89"/>
      <c r="B500" s="38">
        <v>732</v>
      </c>
      <c r="C500" t="s" s="90">
        <v>488</v>
      </c>
      <c r="D500" t="s" s="90">
        <v>30</v>
      </c>
      <c r="E500" s="39">
        <v>0.33</v>
      </c>
      <c r="F500" s="59">
        <v>24808</v>
      </c>
      <c r="G500" s="59">
        <v>114</v>
      </c>
      <c r="H500" s="91">
        <v>0.000262749698644534</v>
      </c>
      <c r="I500" s="39">
        <v>41.009722</v>
      </c>
      <c r="J500" s="39">
        <v>28.9665055</v>
      </c>
      <c r="K500" s="59">
        <f>VLOOKUP($D500,'Districts_EV'!$A$2:$H$41,3,0)*$H500</f>
        <v>0.187368733871067</v>
      </c>
      <c r="L500" s="59">
        <f>VLOOKUP($D500,'Districts_EV'!$A$2:$H$41,4,0)*$H500</f>
        <v>2.26202730806373</v>
      </c>
      <c r="M500" s="59">
        <f>VLOOKUP($D500,'Districts_EV'!$A$2:$H$41,5,0)*$H500</f>
        <v>11.7970165468593</v>
      </c>
      <c r="N500" s="59">
        <f>VLOOKUP($D500,'Districts_EV'!$A$2:$H$41,6,0)*$H500</f>
        <v>30.178876815538</v>
      </c>
      <c r="O500" s="59">
        <f>VLOOKUP($D500,'Districts_EV'!$A$2:$H$41,7,0)*$H500</f>
        <v>47.2835201707177</v>
      </c>
      <c r="P500" s="60">
        <f>VLOOKUP($D500,'Districts_EV'!$A$2:$H$41,8,0)*$H500</f>
        <v>59.3840891915643</v>
      </c>
    </row>
    <row r="501" ht="19.95" customHeight="1">
      <c r="A501" s="89"/>
      <c r="B501" s="35">
        <v>740</v>
      </c>
      <c r="C501" t="s" s="92">
        <v>489</v>
      </c>
      <c r="D501" t="s" s="92">
        <v>30</v>
      </c>
      <c r="E501" s="36">
        <v>1.8</v>
      </c>
      <c r="F501" s="62">
        <v>23557</v>
      </c>
      <c r="G501" s="62">
        <v>135</v>
      </c>
      <c r="H501" s="93">
        <v>0.000311150958921159</v>
      </c>
      <c r="I501" s="36">
        <v>41.0093709</v>
      </c>
      <c r="J501" s="36">
        <v>28.9706351</v>
      </c>
      <c r="K501" s="62">
        <f>VLOOKUP($D501,'Districts_EV'!$A$2:$H$41,3,0)*$H501</f>
        <v>0.22188402695258</v>
      </c>
      <c r="L501" s="62">
        <f>VLOOKUP($D501,'Districts_EV'!$A$2:$H$41,4,0)*$H501</f>
        <v>2.67871654902284</v>
      </c>
      <c r="M501" s="62">
        <f>VLOOKUP($D501,'Districts_EV'!$A$2:$H$41,5,0)*$H501</f>
        <v>13.9701511739124</v>
      </c>
      <c r="N501" s="62">
        <f>VLOOKUP($D501,'Districts_EV'!$A$2:$H$41,6,0)*$H501</f>
        <v>35.7381435973477</v>
      </c>
      <c r="O501" s="62">
        <f>VLOOKUP($D501,'Districts_EV'!$A$2:$H$41,7,0)*$H501</f>
        <v>55.9936423074289</v>
      </c>
      <c r="P501" s="63">
        <f>VLOOKUP($D501,'Districts_EV'!$A$2:$H$41,8,0)*$H501</f>
        <v>70.32326351632619</v>
      </c>
    </row>
    <row r="502" ht="19.95" customHeight="1">
      <c r="A502" s="89"/>
      <c r="B502" s="38">
        <v>753</v>
      </c>
      <c r="C502" t="s" s="90">
        <v>490</v>
      </c>
      <c r="D502" t="s" s="90">
        <v>30</v>
      </c>
      <c r="E502" s="39">
        <v>1.4</v>
      </c>
      <c r="F502" s="59">
        <v>22884</v>
      </c>
      <c r="G502" s="94">
        <v>48</v>
      </c>
      <c r="H502" s="91">
        <v>0.000110631452060857</v>
      </c>
      <c r="I502" s="39">
        <v>41.013183</v>
      </c>
      <c r="J502" s="39">
        <v>28.9674617</v>
      </c>
      <c r="K502" s="59">
        <f>VLOOKUP($D502,'Districts_EV'!$A$2:$H$41,3,0)*$H502</f>
        <v>0.0788920984720288</v>
      </c>
      <c r="L502" s="59">
        <f>VLOOKUP($D502,'Districts_EV'!$A$2:$H$41,4,0)*$H502</f>
        <v>0.9524325507636811</v>
      </c>
      <c r="M502" s="59">
        <f>VLOOKUP($D502,'Districts_EV'!$A$2:$H$41,5,0)*$H502</f>
        <v>4.96716486183554</v>
      </c>
      <c r="N502" s="59">
        <f>VLOOKUP($D502,'Districts_EV'!$A$2:$H$41,6,0)*$H502</f>
        <v>12.7068955012792</v>
      </c>
      <c r="O502" s="59">
        <f>VLOOKUP($D502,'Districts_EV'!$A$2:$H$41,7,0)*$H502</f>
        <v>19.908850598197</v>
      </c>
      <c r="P502" s="60">
        <f>VLOOKUP($D502,'Districts_EV'!$A$2:$H$41,8,0)*$H502</f>
        <v>25.0038270280272</v>
      </c>
    </row>
    <row r="503" ht="19.95" customHeight="1">
      <c r="A503" s="89"/>
      <c r="B503" s="35">
        <v>755</v>
      </c>
      <c r="C503" t="s" s="92">
        <v>138</v>
      </c>
      <c r="D503" t="s" s="92">
        <v>30</v>
      </c>
      <c r="E503" s="36">
        <v>1.2</v>
      </c>
      <c r="F503" s="62">
        <v>22695</v>
      </c>
      <c r="G503" s="95">
        <v>24</v>
      </c>
      <c r="H503" s="93">
        <v>5.53157260304283e-05</v>
      </c>
      <c r="I503" s="36">
        <v>41.0162853</v>
      </c>
      <c r="J503" s="36">
        <v>28.9689108</v>
      </c>
      <c r="K503" s="62">
        <f>VLOOKUP($D503,'Districts_EV'!$A$2:$H$41,3,0)*$H503</f>
        <v>0.0394460492360143</v>
      </c>
      <c r="L503" s="62">
        <f>VLOOKUP($D503,'Districts_EV'!$A$2:$H$41,4,0)*$H503</f>
        <v>0.476216275381839</v>
      </c>
      <c r="M503" s="62">
        <f>VLOOKUP($D503,'Districts_EV'!$A$2:$H$41,5,0)*$H503</f>
        <v>2.48358243091776</v>
      </c>
      <c r="N503" s="62">
        <f>VLOOKUP($D503,'Districts_EV'!$A$2:$H$41,6,0)*$H503</f>
        <v>6.35344775063959</v>
      </c>
      <c r="O503" s="62">
        <f>VLOOKUP($D503,'Districts_EV'!$A$2:$H$41,7,0)*$H503</f>
        <v>9.95442529909848</v>
      </c>
      <c r="P503" s="63">
        <f>VLOOKUP($D503,'Districts_EV'!$A$2:$H$41,8,0)*$H503</f>
        <v>12.5019135140136</v>
      </c>
    </row>
    <row r="504" ht="19.95" customHeight="1">
      <c r="A504" s="89"/>
      <c r="B504" s="38">
        <v>760</v>
      </c>
      <c r="C504" t="s" s="90">
        <v>278</v>
      </c>
      <c r="D504" t="s" s="90">
        <v>30</v>
      </c>
      <c r="E504" s="39">
        <v>0.53</v>
      </c>
      <c r="F504" s="59">
        <v>21723</v>
      </c>
      <c r="G504" s="94">
        <v>30</v>
      </c>
      <c r="H504" s="91">
        <v>6.914465753803531e-05</v>
      </c>
      <c r="I504" s="39">
        <v>41.0133247</v>
      </c>
      <c r="J504" s="39">
        <v>28.9716378</v>
      </c>
      <c r="K504" s="59">
        <f>VLOOKUP($D504,'Districts_EV'!$A$2:$H$41,3,0)*$H504</f>
        <v>0.0493075615450178</v>
      </c>
      <c r="L504" s="59">
        <f>VLOOKUP($D504,'Districts_EV'!$A$2:$H$41,4,0)*$H504</f>
        <v>0.595270344227298</v>
      </c>
      <c r="M504" s="59">
        <f>VLOOKUP($D504,'Districts_EV'!$A$2:$H$41,5,0)*$H504</f>
        <v>3.1044780386472</v>
      </c>
      <c r="N504" s="59">
        <f>VLOOKUP($D504,'Districts_EV'!$A$2:$H$41,6,0)*$H504</f>
        <v>7.94180968829948</v>
      </c>
      <c r="O504" s="59">
        <f>VLOOKUP($D504,'Districts_EV'!$A$2:$H$41,7,0)*$H504</f>
        <v>12.4430316238731</v>
      </c>
      <c r="P504" s="60">
        <f>VLOOKUP($D504,'Districts_EV'!$A$2:$H$41,8,0)*$H504</f>
        <v>15.6273918925169</v>
      </c>
    </row>
    <row r="505" ht="19.95" customHeight="1">
      <c r="A505" s="89"/>
      <c r="B505" s="35">
        <v>764</v>
      </c>
      <c r="C505" t="s" s="92">
        <v>491</v>
      </c>
      <c r="D505" t="s" s="92">
        <v>30</v>
      </c>
      <c r="E505" s="36">
        <v>2.6</v>
      </c>
      <c r="F505" s="62">
        <v>18568</v>
      </c>
      <c r="G505" s="95">
        <v>82</v>
      </c>
      <c r="H505" s="93">
        <v>0.00018899539727063</v>
      </c>
      <c r="I505" s="36">
        <v>41.0154966</v>
      </c>
      <c r="J505" s="36">
        <v>28.9744019</v>
      </c>
      <c r="K505" s="62">
        <f>VLOOKUP($D505,'Districts_EV'!$A$2:$H$41,3,0)*$H505</f>
        <v>0.134774001556382</v>
      </c>
      <c r="L505" s="62">
        <f>VLOOKUP($D505,'Districts_EV'!$A$2:$H$41,4,0)*$H505</f>
        <v>1.62707227422128</v>
      </c>
      <c r="M505" s="62">
        <f>VLOOKUP($D505,'Districts_EV'!$A$2:$H$41,5,0)*$H505</f>
        <v>8.485573305635681</v>
      </c>
      <c r="N505" s="62">
        <f>VLOOKUP($D505,'Districts_EV'!$A$2:$H$41,6,0)*$H505</f>
        <v>21.7076131480186</v>
      </c>
      <c r="O505" s="62">
        <f>VLOOKUP($D505,'Districts_EV'!$A$2:$H$41,7,0)*$H505</f>
        <v>34.0109531052531</v>
      </c>
      <c r="P505" s="63">
        <f>VLOOKUP($D505,'Districts_EV'!$A$2:$H$41,8,0)*$H505</f>
        <v>42.7148711728796</v>
      </c>
    </row>
    <row r="506" ht="19.95" customHeight="1">
      <c r="A506" s="89"/>
      <c r="B506" s="38">
        <v>785</v>
      </c>
      <c r="C506" t="s" s="90">
        <v>492</v>
      </c>
      <c r="D506" t="s" s="90">
        <v>30</v>
      </c>
      <c r="E506" s="39">
        <v>1.1</v>
      </c>
      <c r="F506" s="59">
        <v>17783</v>
      </c>
      <c r="G506" s="94">
        <v>25</v>
      </c>
      <c r="H506" s="91">
        <v>5.76205479483628e-05</v>
      </c>
      <c r="I506" s="39">
        <v>41.0168686</v>
      </c>
      <c r="J506" s="39">
        <v>28.9706209</v>
      </c>
      <c r="K506" s="59">
        <f>VLOOKUP($D506,'Districts_EV'!$A$2:$H$41,3,0)*$H506</f>
        <v>0.0410896346208482</v>
      </c>
      <c r="L506" s="59">
        <f>VLOOKUP($D506,'Districts_EV'!$A$2:$H$41,4,0)*$H506</f>
        <v>0.496058620189415</v>
      </c>
      <c r="M506" s="59">
        <f>VLOOKUP($D506,'Districts_EV'!$A$2:$H$41,5,0)*$H506</f>
        <v>2.587065032206</v>
      </c>
      <c r="N506" s="59">
        <f>VLOOKUP($D506,'Districts_EV'!$A$2:$H$41,6,0)*$H506</f>
        <v>6.61817474024957</v>
      </c>
      <c r="O506" s="59">
        <f>VLOOKUP($D506,'Districts_EV'!$A$2:$H$41,7,0)*$H506</f>
        <v>10.3691930198942</v>
      </c>
      <c r="P506" s="60">
        <f>VLOOKUP($D506,'Districts_EV'!$A$2:$H$41,8,0)*$H506</f>
        <v>13.0228265770975</v>
      </c>
    </row>
    <row r="507" ht="20.8" customHeight="1">
      <c r="A507" s="96"/>
      <c r="B507" s="116">
        <v>799</v>
      </c>
      <c r="C507" t="s" s="117">
        <v>493</v>
      </c>
      <c r="D507" t="s" s="117">
        <v>30</v>
      </c>
      <c r="E507" s="118">
        <v>0.93</v>
      </c>
      <c r="F507" s="119">
        <v>17458</v>
      </c>
      <c r="G507" s="124">
        <v>14</v>
      </c>
      <c r="H507" s="120">
        <v>3.22675068510832e-05</v>
      </c>
      <c r="I507" s="118">
        <v>41.0182733</v>
      </c>
      <c r="J507" s="118">
        <v>28.9671737</v>
      </c>
      <c r="K507" s="119">
        <f>VLOOKUP($D507,'Districts_EV'!$A$2:$H$41,3,0)*$H507</f>
        <v>0.023010195387675</v>
      </c>
      <c r="L507" s="119">
        <f>VLOOKUP($D507,'Districts_EV'!$A$2:$H$41,4,0)*$H507</f>
        <v>0.277792827306073</v>
      </c>
      <c r="M507" s="119">
        <f>VLOOKUP($D507,'Districts_EV'!$A$2:$H$41,5,0)*$H507</f>
        <v>1.44875641803536</v>
      </c>
      <c r="N507" s="119">
        <f>VLOOKUP($D507,'Districts_EV'!$A$2:$H$41,6,0)*$H507</f>
        <v>3.70617785453976</v>
      </c>
      <c r="O507" s="119">
        <f>VLOOKUP($D507,'Districts_EV'!$A$2:$H$41,7,0)*$H507</f>
        <v>5.80674809114079</v>
      </c>
      <c r="P507" s="121">
        <f>VLOOKUP($D507,'Districts_EV'!$A$2:$H$41,8,0)*$H507</f>
        <v>7.29278288317458</v>
      </c>
    </row>
    <row r="508" ht="21.05" customHeight="1">
      <c r="A508" t="s" s="104">
        <v>31</v>
      </c>
      <c r="B508" s="105"/>
      <c r="C508" s="105"/>
      <c r="D508" s="105"/>
      <c r="E508" s="106"/>
      <c r="F508" s="106"/>
      <c r="G508" s="107">
        <f>SUM(G509:G524)</f>
        <v>497959</v>
      </c>
      <c r="H508" s="105"/>
      <c r="I508" s="105"/>
      <c r="J508" s="105"/>
      <c r="K508" s="108">
        <f>SUM(K509:K524)</f>
        <v>91.3526074009268</v>
      </c>
      <c r="L508" s="108">
        <f>SUM(L509:L524)</f>
        <v>1637.7208725549</v>
      </c>
      <c r="M508" s="108">
        <f>SUM(M509:M524)</f>
        <v>12222.2350140511</v>
      </c>
      <c r="N508" s="108">
        <f>SUM(N509:N524)</f>
        <v>41869.1230060077</v>
      </c>
      <c r="O508" s="108">
        <f>SUM(O509:O524)</f>
        <v>78733.546833584</v>
      </c>
      <c r="P508" s="109">
        <f>SUM(P509:P524)</f>
        <v>105769.879412668</v>
      </c>
    </row>
    <row r="509" ht="20.2" customHeight="1">
      <c r="A509" s="82"/>
      <c r="B509" s="83">
        <v>27</v>
      </c>
      <c r="C509" t="s" s="84">
        <v>494</v>
      </c>
      <c r="D509" t="s" s="84">
        <v>31</v>
      </c>
      <c r="E509" s="85">
        <v>0.77</v>
      </c>
      <c r="F509" s="86">
        <v>15753</v>
      </c>
      <c r="G509" s="86">
        <v>24409</v>
      </c>
      <c r="H509" s="87">
        <v>0.0490180918509355</v>
      </c>
      <c r="I509" s="85">
        <v>41.0675597</v>
      </c>
      <c r="J509" s="85">
        <v>28.9080246</v>
      </c>
      <c r="K509" s="86">
        <f>VLOOKUP($D509,'Districts_EV'!$A$2:$H$41,3,0)*$H509</f>
        <v>4.47793050040108</v>
      </c>
      <c r="L509" s="86">
        <f>VLOOKUP($D509,'Districts_EV'!$A$2:$H$41,4,0)*$H509</f>
        <v>80.2779521570903</v>
      </c>
      <c r="M509" s="86">
        <f>VLOOKUP($D509,'Districts_EV'!$A$2:$H$41,5,0)*$H509</f>
        <v>599.110638542477</v>
      </c>
      <c r="N509" s="86">
        <f>VLOOKUP($D509,'Districts_EV'!$A$2:$H$41,6,0)*$H509</f>
        <v>2052.3445172266</v>
      </c>
      <c r="O509" s="86">
        <f>VLOOKUP($D509,'Districts_EV'!$A$2:$H$41,7,0)*$H509</f>
        <v>3859.368230438550</v>
      </c>
      <c r="P509" s="88">
        <f>VLOOKUP($D509,'Districts_EV'!$A$2:$H$41,8,0)*$H509</f>
        <v>5184.637664112530</v>
      </c>
    </row>
    <row r="510" ht="19.95" customHeight="1">
      <c r="A510" s="89"/>
      <c r="B510" s="38">
        <v>43</v>
      </c>
      <c r="C510" t="s" s="90">
        <v>150</v>
      </c>
      <c r="D510" t="s" s="90">
        <v>31</v>
      </c>
      <c r="E510" s="39">
        <v>1.8</v>
      </c>
      <c r="F510" s="59">
        <v>15196</v>
      </c>
      <c r="G510" s="59">
        <v>28739</v>
      </c>
      <c r="H510" s="91">
        <v>0.0577135868615689</v>
      </c>
      <c r="I510" s="39">
        <v>41.0668961</v>
      </c>
      <c r="J510" s="39">
        <v>28.9002839</v>
      </c>
      <c r="K510" s="59">
        <f>VLOOKUP($D510,'Districts_EV'!$A$2:$H$41,3,0)*$H510</f>
        <v>5.2722866422642</v>
      </c>
      <c r="L510" s="59">
        <f>VLOOKUP($D510,'Districts_EV'!$A$2:$H$41,4,0)*$H510</f>
        <v>94.51874583320161</v>
      </c>
      <c r="M510" s="59">
        <f>VLOOKUP($D510,'Districts_EV'!$A$2:$H$41,5,0)*$H510</f>
        <v>705.389022125947</v>
      </c>
      <c r="N510" s="59">
        <f>VLOOKUP($D510,'Districts_EV'!$A$2:$H$41,6,0)*$H510</f>
        <v>2416.417267424940</v>
      </c>
      <c r="O510" s="59">
        <f>VLOOKUP($D510,'Districts_EV'!$A$2:$H$41,7,0)*$H510</f>
        <v>4543.995394099450</v>
      </c>
      <c r="P510" s="60">
        <f>VLOOKUP($D510,'Districts_EV'!$A$2:$H$41,8,0)*$H510</f>
        <v>6104.359122820680</v>
      </c>
    </row>
    <row r="511" ht="19.95" customHeight="1">
      <c r="A511" s="89"/>
      <c r="B511" s="35">
        <v>51</v>
      </c>
      <c r="C511" t="s" s="92">
        <v>495</v>
      </c>
      <c r="D511" t="s" s="92">
        <v>31</v>
      </c>
      <c r="E511" s="36">
        <v>1.5</v>
      </c>
      <c r="F511" s="62">
        <v>14612</v>
      </c>
      <c r="G511" s="62">
        <v>19517</v>
      </c>
      <c r="H511" s="93">
        <v>0.0391939898666356</v>
      </c>
      <c r="I511" s="36">
        <v>41.0587202</v>
      </c>
      <c r="J511" s="36">
        <v>28.9279186</v>
      </c>
      <c r="K511" s="62">
        <f>VLOOKUP($D511,'Districts_EV'!$A$2:$H$41,3,0)*$H511</f>
        <v>3.58047316876267</v>
      </c>
      <c r="L511" s="62">
        <f>VLOOKUP($D511,'Districts_EV'!$A$2:$H$41,4,0)*$H511</f>
        <v>64.1888152832944</v>
      </c>
      <c r="M511" s="62">
        <f>VLOOKUP($D511,'Districts_EV'!$A$2:$H$41,5,0)*$H511</f>
        <v>479.038155288358</v>
      </c>
      <c r="N511" s="62">
        <f>VLOOKUP($D511,'Districts_EV'!$A$2:$H$41,6,0)*$H511</f>
        <v>1641.017982822390</v>
      </c>
      <c r="O511" s="62">
        <f>VLOOKUP($D511,'Districts_EV'!$A$2:$H$41,7,0)*$H511</f>
        <v>3085.881836759770</v>
      </c>
      <c r="P511" s="63">
        <f>VLOOKUP($D511,'Districts_EV'!$A$2:$H$41,8,0)*$H511</f>
        <v>4145.543581895380</v>
      </c>
    </row>
    <row r="512" ht="19.95" customHeight="1">
      <c r="A512" s="89"/>
      <c r="B512" s="38">
        <v>69</v>
      </c>
      <c r="C512" t="s" s="90">
        <v>403</v>
      </c>
      <c r="D512" t="s" s="90">
        <v>31</v>
      </c>
      <c r="E512" s="39">
        <v>1.4</v>
      </c>
      <c r="F512" s="59">
        <v>11172</v>
      </c>
      <c r="G512" s="59">
        <v>50748</v>
      </c>
      <c r="H512" s="91">
        <v>0.101912004803608</v>
      </c>
      <c r="I512" s="39">
        <v>41.0741036</v>
      </c>
      <c r="J512" s="39">
        <v>28.8903557</v>
      </c>
      <c r="K512" s="59">
        <f>VLOOKUP($D512,'Districts_EV'!$A$2:$H$41,3,0)*$H512</f>
        <v>9.309927364265381</v>
      </c>
      <c r="L512" s="59">
        <f>VLOOKUP($D512,'Districts_EV'!$A$2:$H$41,4,0)*$H512</f>
        <v>166.903417430784</v>
      </c>
      <c r="M512" s="59">
        <f>VLOOKUP($D512,'Districts_EV'!$A$2:$H$41,5,0)*$H512</f>
        <v>1245.5924734628</v>
      </c>
      <c r="N512" s="59">
        <f>VLOOKUP($D512,'Districts_EV'!$A$2:$H$41,6,0)*$H512</f>
        <v>4266.966264911110</v>
      </c>
      <c r="O512" s="59">
        <f>VLOOKUP($D512,'Districts_EV'!$A$2:$H$41,7,0)*$H512</f>
        <v>8023.893603109310</v>
      </c>
      <c r="P512" s="60">
        <f>VLOOKUP($D512,'Districts_EV'!$A$2:$H$41,8,0)*$H512</f>
        <v>10779.2204587809</v>
      </c>
    </row>
    <row r="513" ht="19.95" customHeight="1">
      <c r="A513" s="89"/>
      <c r="B513" s="35">
        <v>73</v>
      </c>
      <c r="C513" t="s" s="92">
        <v>144</v>
      </c>
      <c r="D513" t="s" s="92">
        <v>31</v>
      </c>
      <c r="E513" s="36">
        <v>2.5</v>
      </c>
      <c r="F513" s="62">
        <v>10531</v>
      </c>
      <c r="G513" s="62">
        <v>47072</v>
      </c>
      <c r="H513" s="93">
        <v>0.0945298709331491</v>
      </c>
      <c r="I513" s="36">
        <v>41.080295</v>
      </c>
      <c r="J513" s="36">
        <v>28.9107197</v>
      </c>
      <c r="K513" s="62">
        <f>VLOOKUP($D513,'Districts_EV'!$A$2:$H$41,3,0)*$H513</f>
        <v>8.635550187016261</v>
      </c>
      <c r="L513" s="62">
        <f>VLOOKUP($D513,'Districts_EV'!$A$2:$H$41,4,0)*$H513</f>
        <v>154.813542707139</v>
      </c>
      <c r="M513" s="62">
        <f>VLOOKUP($D513,'Districts_EV'!$A$2:$H$41,5,0)*$H513</f>
        <v>1155.366298392870</v>
      </c>
      <c r="N513" s="62">
        <f>VLOOKUP($D513,'Districts_EV'!$A$2:$H$41,6,0)*$H513</f>
        <v>3957.882793842050</v>
      </c>
      <c r="O513" s="62">
        <f>VLOOKUP($D513,'Districts_EV'!$A$2:$H$41,7,0)*$H513</f>
        <v>7442.672020287750</v>
      </c>
      <c r="P513" s="63">
        <f>VLOOKUP($D513,'Districts_EV'!$A$2:$H$41,8,0)*$H513</f>
        <v>9998.413049494249</v>
      </c>
    </row>
    <row r="514" ht="19.95" customHeight="1">
      <c r="A514" s="89"/>
      <c r="B514" s="38">
        <v>76</v>
      </c>
      <c r="C514" t="s" s="90">
        <v>496</v>
      </c>
      <c r="D514" t="s" s="90">
        <v>31</v>
      </c>
      <c r="E514" s="39">
        <v>1.4</v>
      </c>
      <c r="F514" s="59">
        <v>10415</v>
      </c>
      <c r="G514" s="59">
        <v>73225</v>
      </c>
      <c r="H514" s="91">
        <v>0.147050259157882</v>
      </c>
      <c r="I514" s="39">
        <v>41.0810179</v>
      </c>
      <c r="J514" s="39">
        <v>28.8819895</v>
      </c>
      <c r="K514" s="59">
        <f>VLOOKUP($D514,'Districts_EV'!$A$2:$H$41,3,0)*$H514</f>
        <v>13.4334245930545</v>
      </c>
      <c r="L514" s="59">
        <f>VLOOKUP($D514,'Districts_EV'!$A$2:$H$41,4,0)*$H514</f>
        <v>240.827278737471</v>
      </c>
      <c r="M514" s="59">
        <f>VLOOKUP($D514,'Districts_EV'!$A$2:$H$41,5,0)*$H514</f>
        <v>1797.282826304750</v>
      </c>
      <c r="N514" s="59">
        <f>VLOOKUP($D514,'Districts_EV'!$A$2:$H$41,6,0)*$H514</f>
        <v>6156.865388746670</v>
      </c>
      <c r="O514" s="59">
        <f>VLOOKUP($D514,'Districts_EV'!$A$2:$H$41,7,0)*$H514</f>
        <v>11577.7884662978</v>
      </c>
      <c r="P514" s="60">
        <f>VLOOKUP($D514,'Districts_EV'!$A$2:$H$41,8,0)*$H514</f>
        <v>15553.4881787308</v>
      </c>
    </row>
    <row r="515" ht="19.95" customHeight="1">
      <c r="A515" s="89"/>
      <c r="B515" s="35">
        <v>125</v>
      </c>
      <c r="C515" t="s" s="92">
        <v>497</v>
      </c>
      <c r="D515" t="s" s="92">
        <v>31</v>
      </c>
      <c r="E515" s="36">
        <v>2.9</v>
      </c>
      <c r="F515" s="62">
        <v>10342</v>
      </c>
      <c r="G515" s="62">
        <v>28843</v>
      </c>
      <c r="H515" s="93">
        <v>0.0579224393976211</v>
      </c>
      <c r="I515" s="36">
        <v>41.0631149</v>
      </c>
      <c r="J515" s="36">
        <v>28.9143839</v>
      </c>
      <c r="K515" s="62">
        <f>VLOOKUP($D515,'Districts_EV'!$A$2:$H$41,3,0)*$H515</f>
        <v>5.29136586599486</v>
      </c>
      <c r="L515" s="62">
        <f>VLOOKUP($D515,'Districts_EV'!$A$2:$H$41,4,0)*$H515</f>
        <v>94.8607879907803</v>
      </c>
      <c r="M515" s="62">
        <f>VLOOKUP($D515,'Districts_EV'!$A$2:$H$41,5,0)*$H515</f>
        <v>707.941666904858</v>
      </c>
      <c r="N515" s="62">
        <f>VLOOKUP($D515,'Districts_EV'!$A$2:$H$41,6,0)*$H515</f>
        <v>2425.161739947020</v>
      </c>
      <c r="O515" s="62">
        <f>VLOOKUP($D515,'Districts_EV'!$A$2:$H$41,7,0)*$H515</f>
        <v>4560.439095028030</v>
      </c>
      <c r="P515" s="63">
        <f>VLOOKUP($D515,'Districts_EV'!$A$2:$H$41,8,0)*$H515</f>
        <v>6126.449430373950</v>
      </c>
    </row>
    <row r="516" ht="19.95" customHeight="1">
      <c r="A516" s="89"/>
      <c r="B516" s="38">
        <v>135</v>
      </c>
      <c r="C516" t="s" s="90">
        <v>498</v>
      </c>
      <c r="D516" t="s" s="90">
        <v>31</v>
      </c>
      <c r="E516" s="39">
        <v>1.9</v>
      </c>
      <c r="F516" s="59">
        <v>6099</v>
      </c>
      <c r="G516" s="59">
        <v>12622</v>
      </c>
      <c r="H516" s="91">
        <v>0.0253474683658695</v>
      </c>
      <c r="I516" s="39">
        <v>41.0591205</v>
      </c>
      <c r="J516" s="39">
        <v>28.9344768</v>
      </c>
      <c r="K516" s="59">
        <f>VLOOKUP($D516,'Districts_EV'!$A$2:$H$41,3,0)*$H516</f>
        <v>2.31555732623469</v>
      </c>
      <c r="L516" s="59">
        <f>VLOOKUP($D516,'Districts_EV'!$A$2:$H$41,4,0)*$H516</f>
        <v>41.5120780092095</v>
      </c>
      <c r="M516" s="59">
        <f>VLOOKUP($D516,'Districts_EV'!$A$2:$H$41,5,0)*$H516</f>
        <v>309.802715378883</v>
      </c>
      <c r="N516" s="59">
        <f>VLOOKUP($D516,'Districts_EV'!$A$2:$H$41,6,0)*$H516</f>
        <v>1061.276270901480</v>
      </c>
      <c r="O516" s="59">
        <f>VLOOKUP($D516,'Districts_EV'!$A$2:$H$41,7,0)*$H516</f>
        <v>1995.696087696980</v>
      </c>
      <c r="P516" s="60">
        <f>VLOOKUP($D516,'Districts_EV'!$A$2:$H$41,8,0)*$H516</f>
        <v>2680.998672474430</v>
      </c>
    </row>
    <row r="517" ht="19.95" customHeight="1">
      <c r="A517" s="89"/>
      <c r="B517" s="35">
        <v>141</v>
      </c>
      <c r="C517" t="s" s="92">
        <v>148</v>
      </c>
      <c r="D517" t="s" s="92">
        <v>31</v>
      </c>
      <c r="E517" s="36">
        <v>4</v>
      </c>
      <c r="F517" s="62">
        <v>4096</v>
      </c>
      <c r="G517" s="62">
        <v>36751</v>
      </c>
      <c r="H517" s="93">
        <v>0.0738032649274338</v>
      </c>
      <c r="I517" s="36">
        <v>41.0757441</v>
      </c>
      <c r="J517" s="36">
        <v>28.9020537</v>
      </c>
      <c r="K517" s="62">
        <f>VLOOKUP($D517,'Districts_EV'!$A$2:$H$41,3,0)*$H517</f>
        <v>6.74212068582246</v>
      </c>
      <c r="L517" s="62">
        <f>VLOOKUP($D517,'Districts_EV'!$A$2:$H$41,4,0)*$H517</f>
        <v>120.869147434357</v>
      </c>
      <c r="M517" s="62">
        <f>VLOOKUP($D517,'Districts_EV'!$A$2:$H$41,5,0)*$H517</f>
        <v>902.040848747371</v>
      </c>
      <c r="N517" s="62">
        <f>VLOOKUP($D517,'Districts_EV'!$A$2:$H$41,6,0)*$H517</f>
        <v>3090.0779774917</v>
      </c>
      <c r="O517" s="62">
        <f>VLOOKUP($D517,'Districts_EV'!$A$2:$H$41,7,0)*$H517</f>
        <v>5810.792815635520</v>
      </c>
      <c r="P517" s="63">
        <f>VLOOKUP($D517,'Districts_EV'!$A$2:$H$41,8,0)*$H517</f>
        <v>7806.162431635860</v>
      </c>
    </row>
    <row r="518" ht="19.95" customHeight="1">
      <c r="A518" s="89"/>
      <c r="B518" s="38">
        <v>143</v>
      </c>
      <c r="C518" t="s" s="90">
        <v>499</v>
      </c>
      <c r="D518" t="s" s="90">
        <v>31</v>
      </c>
      <c r="E518" s="122"/>
      <c r="F518" s="122"/>
      <c r="G518" s="59">
        <v>25095</v>
      </c>
      <c r="H518" s="91">
        <v>0.050395715309895</v>
      </c>
      <c r="I518" s="39">
        <v>41.058849</v>
      </c>
      <c r="J518" s="39">
        <v>28.9179346</v>
      </c>
      <c r="K518" s="59">
        <f>VLOOKUP($D518,'Districts_EV'!$A$2:$H$41,3,0)*$H518</f>
        <v>4.60377999539372</v>
      </c>
      <c r="L518" s="59">
        <f>VLOOKUP($D518,'Districts_EV'!$A$2:$H$41,4,0)*$H518</f>
        <v>82.5341148503496</v>
      </c>
      <c r="M518" s="59">
        <f>VLOOKUP($D518,'Districts_EV'!$A$2:$H$41,5,0)*$H518</f>
        <v>615.948276218750</v>
      </c>
      <c r="N518" s="59">
        <f>VLOOKUP($D518,'Districts_EV'!$A$2:$H$41,6,0)*$H518</f>
        <v>2110.024403285740</v>
      </c>
      <c r="O518" s="59">
        <f>VLOOKUP($D518,'Districts_EV'!$A$2:$H$41,7,0)*$H518</f>
        <v>3967.833411563580</v>
      </c>
      <c r="P518" s="60">
        <f>VLOOKUP($D518,'Districts_EV'!$A$2:$H$41,8,0)*$H518</f>
        <v>5330.348731242740</v>
      </c>
    </row>
    <row r="519" ht="19.95" customHeight="1">
      <c r="A519" s="89"/>
      <c r="B519" s="35">
        <v>166</v>
      </c>
      <c r="C519" t="s" s="92">
        <v>146</v>
      </c>
      <c r="D519" t="s" s="92">
        <v>31</v>
      </c>
      <c r="E519" s="36">
        <v>0.29</v>
      </c>
      <c r="F519" s="62">
        <v>75102</v>
      </c>
      <c r="G519" s="62">
        <v>22748</v>
      </c>
      <c r="H519" s="93">
        <v>0.045682475866487</v>
      </c>
      <c r="I519" s="36">
        <v>41.0716438</v>
      </c>
      <c r="J519" s="36">
        <v>28.9048289</v>
      </c>
      <c r="K519" s="62">
        <f>VLOOKUP($D519,'Districts_EV'!$A$2:$H$41,3,0)*$H519</f>
        <v>4.1732132829335</v>
      </c>
      <c r="L519" s="62">
        <f>VLOOKUP($D519,'Districts_EV'!$A$2:$H$41,4,0)*$H519</f>
        <v>74.8151442365313</v>
      </c>
      <c r="M519" s="62">
        <f>VLOOKUP($D519,'Districts_EV'!$A$2:$H$41,5,0)*$H519</f>
        <v>558.341956063922</v>
      </c>
      <c r="N519" s="62">
        <f>VLOOKUP($D519,'Districts_EV'!$A$2:$H$41,6,0)*$H519</f>
        <v>1912.685201272920</v>
      </c>
      <c r="O519" s="62">
        <f>VLOOKUP($D519,'Districts_EV'!$A$2:$H$41,7,0)*$H519</f>
        <v>3596.743353108130</v>
      </c>
      <c r="P519" s="63">
        <f>VLOOKUP($D519,'Districts_EV'!$A$2:$H$41,8,0)*$H519</f>
        <v>4831.829963670450</v>
      </c>
    </row>
    <row r="520" ht="19.95" customHeight="1">
      <c r="A520" s="89"/>
      <c r="B520" s="38">
        <v>176</v>
      </c>
      <c r="C520" t="s" s="90">
        <v>500</v>
      </c>
      <c r="D520" t="s" s="90">
        <v>31</v>
      </c>
      <c r="E520" s="39">
        <v>0.19</v>
      </c>
      <c r="F520" s="59">
        <v>72930</v>
      </c>
      <c r="G520" s="59">
        <v>25602</v>
      </c>
      <c r="H520" s="91">
        <v>0.0514138714231493</v>
      </c>
      <c r="I520" s="39">
        <v>41.0646555</v>
      </c>
      <c r="J520" s="39">
        <v>28.931006</v>
      </c>
      <c r="K520" s="59">
        <f>VLOOKUP($D520,'Districts_EV'!$A$2:$H$41,3,0)*$H520</f>
        <v>4.69679121108069</v>
      </c>
      <c r="L520" s="59">
        <f>VLOOKUP($D520,'Districts_EV'!$A$2:$H$41,4,0)*$H520</f>
        <v>84.2015703685455</v>
      </c>
      <c r="M520" s="59">
        <f>VLOOKUP($D520,'Districts_EV'!$A$2:$H$41,5,0)*$H520</f>
        <v>628.392419515937</v>
      </c>
      <c r="N520" s="59">
        <f>VLOOKUP($D520,'Districts_EV'!$A$2:$H$41,6,0)*$H520</f>
        <v>2152.6537068309</v>
      </c>
      <c r="O520" s="59">
        <f>VLOOKUP($D520,'Districts_EV'!$A$2:$H$41,7,0)*$H520</f>
        <v>4047.996453590390</v>
      </c>
      <c r="P520" s="60">
        <f>VLOOKUP($D520,'Districts_EV'!$A$2:$H$41,8,0)*$H520</f>
        <v>5438.038980564920</v>
      </c>
    </row>
    <row r="521" ht="19.95" customHeight="1">
      <c r="A521" s="89"/>
      <c r="B521" s="35">
        <v>186</v>
      </c>
      <c r="C521" t="s" s="92">
        <v>131</v>
      </c>
      <c r="D521" t="s" s="92">
        <v>31</v>
      </c>
      <c r="E521" s="36">
        <v>0.52</v>
      </c>
      <c r="F521" s="62">
        <v>63390</v>
      </c>
      <c r="G521" s="62">
        <v>29266</v>
      </c>
      <c r="H521" s="93">
        <v>0.058771906924064</v>
      </c>
      <c r="I521" s="36">
        <v>41.0573173</v>
      </c>
      <c r="J521" s="36">
        <v>28.9117986</v>
      </c>
      <c r="K521" s="62">
        <f>VLOOKUP($D521,'Districts_EV'!$A$2:$H$41,3,0)*$H521</f>
        <v>5.36896693943784</v>
      </c>
      <c r="L521" s="62">
        <f>VLOOKUP($D521,'Districts_EV'!$A$2:$H$41,4,0)*$H521</f>
        <v>96.2519786893935</v>
      </c>
      <c r="M521" s="62">
        <f>VLOOKUP($D521,'Districts_EV'!$A$2:$H$41,5,0)*$H521</f>
        <v>718.324058649847</v>
      </c>
      <c r="N521" s="62">
        <f>VLOOKUP($D521,'Districts_EV'!$A$2:$H$41,6,0)*$H521</f>
        <v>2460.728200301270</v>
      </c>
      <c r="O521" s="62">
        <f>VLOOKUP($D521,'Districts_EV'!$A$2:$H$41,7,0)*$H521</f>
        <v>4627.320686304830</v>
      </c>
      <c r="P521" s="63">
        <f>VLOOKUP($D521,'Districts_EV'!$A$2:$H$41,8,0)*$H521</f>
        <v>6216.2975082108</v>
      </c>
    </row>
    <row r="522" ht="19.95" customHeight="1">
      <c r="A522" s="89"/>
      <c r="B522" s="38">
        <v>239</v>
      </c>
      <c r="C522" t="s" s="90">
        <v>194</v>
      </c>
      <c r="D522" t="s" s="90">
        <v>31</v>
      </c>
      <c r="E522" s="39">
        <v>0.37</v>
      </c>
      <c r="F522" s="59">
        <v>61544</v>
      </c>
      <c r="G522" s="59">
        <v>8878</v>
      </c>
      <c r="H522" s="91">
        <v>0.0178287770679915</v>
      </c>
      <c r="I522" s="39">
        <v>41.058575</v>
      </c>
      <c r="J522" s="39">
        <v>28.9235751</v>
      </c>
      <c r="K522" s="59">
        <f>VLOOKUP($D522,'Districts_EV'!$A$2:$H$41,3,0)*$H522</f>
        <v>1.62870527193088</v>
      </c>
      <c r="L522" s="59">
        <f>VLOOKUP($D522,'Districts_EV'!$A$2:$H$41,4,0)*$H522</f>
        <v>29.1985603363778</v>
      </c>
      <c r="M522" s="59">
        <f>VLOOKUP($D522,'Districts_EV'!$A$2:$H$41,5,0)*$H522</f>
        <v>217.907503338117</v>
      </c>
      <c r="N522" s="59">
        <f>VLOOKUP($D522,'Districts_EV'!$A$2:$H$41,6,0)*$H522</f>
        <v>746.475260106425</v>
      </c>
      <c r="O522" s="59">
        <f>VLOOKUP($D522,'Districts_EV'!$A$2:$H$41,7,0)*$H522</f>
        <v>1403.722854268240</v>
      </c>
      <c r="P522" s="60">
        <f>VLOOKUP($D522,'Districts_EV'!$A$2:$H$41,8,0)*$H522</f>
        <v>1885.7476005568</v>
      </c>
    </row>
    <row r="523" ht="19.95" customHeight="1">
      <c r="A523" s="89"/>
      <c r="B523" s="35">
        <v>252</v>
      </c>
      <c r="C523" t="s" s="92">
        <v>501</v>
      </c>
      <c r="D523" t="s" s="92">
        <v>31</v>
      </c>
      <c r="E523" s="36">
        <v>0.38</v>
      </c>
      <c r="F523" s="62">
        <v>57953</v>
      </c>
      <c r="G523" s="62">
        <v>40628</v>
      </c>
      <c r="H523" s="93">
        <v>0.081589046487763</v>
      </c>
      <c r="I523" s="36">
        <v>41.0852087</v>
      </c>
      <c r="J523" s="36">
        <v>28.8986424</v>
      </c>
      <c r="K523" s="62">
        <f>VLOOKUP($D523,'Districts_EV'!$A$2:$H$41,3,0)*$H523</f>
        <v>7.45337213201259</v>
      </c>
      <c r="L523" s="62">
        <f>VLOOKUP($D523,'Districts_EV'!$A$2:$H$41,4,0)*$H523</f>
        <v>133.620084404862</v>
      </c>
      <c r="M523" s="62">
        <f>VLOOKUP($D523,'Districts_EV'!$A$2:$H$41,5,0)*$H523</f>
        <v>997.200500745780</v>
      </c>
      <c r="N523" s="62">
        <f>VLOOKUP($D523,'Districts_EV'!$A$2:$H$41,6,0)*$H523</f>
        <v>3416.061823339030</v>
      </c>
      <c r="O523" s="62">
        <f>VLOOKUP($D523,'Districts_EV'!$A$2:$H$41,7,0)*$H523</f>
        <v>6423.795012751750</v>
      </c>
      <c r="P523" s="63">
        <f>VLOOKUP($D523,'Districts_EV'!$A$2:$H$41,8,0)*$H523</f>
        <v>8629.663608405261</v>
      </c>
    </row>
    <row r="524" ht="20.8" customHeight="1">
      <c r="A524" s="96"/>
      <c r="B524" s="97">
        <v>274</v>
      </c>
      <c r="C524" t="s" s="98">
        <v>119</v>
      </c>
      <c r="D524" t="s" s="98">
        <v>31</v>
      </c>
      <c r="E524" s="99">
        <v>0.34</v>
      </c>
      <c r="F524" s="101">
        <v>51900</v>
      </c>
      <c r="G524" s="101">
        <v>23816</v>
      </c>
      <c r="H524" s="102">
        <v>0.0478272307559458</v>
      </c>
      <c r="I524" s="99">
        <v>41.0861254</v>
      </c>
      <c r="J524" s="99">
        <v>28.9136478</v>
      </c>
      <c r="K524" s="101">
        <f>VLOOKUP($D524,'Districts_EV'!$A$2:$H$41,3,0)*$H524</f>
        <v>4.36914223432145</v>
      </c>
      <c r="L524" s="101">
        <f>VLOOKUP($D524,'Districts_EV'!$A$2:$H$41,4,0)*$H524</f>
        <v>78.32765408551209</v>
      </c>
      <c r="M524" s="101">
        <f>VLOOKUP($D524,'Districts_EV'!$A$2:$H$41,5,0)*$H524</f>
        <v>584.555654370422</v>
      </c>
      <c r="N524" s="101">
        <f>VLOOKUP($D524,'Districts_EV'!$A$2:$H$41,6,0)*$H524</f>
        <v>2002.484207557410</v>
      </c>
      <c r="O524" s="101">
        <f>VLOOKUP($D524,'Districts_EV'!$A$2:$H$41,7,0)*$H524</f>
        <v>3765.607512643890</v>
      </c>
      <c r="P524" s="103">
        <f>VLOOKUP($D524,'Districts_EV'!$A$2:$H$41,8,0)*$H524</f>
        <v>5058.680429698230</v>
      </c>
    </row>
    <row r="525" ht="21.05" customHeight="1">
      <c r="A525" t="s" s="104">
        <v>32</v>
      </c>
      <c r="B525" s="105"/>
      <c r="C525" s="105"/>
      <c r="D525" s="105"/>
      <c r="E525" s="106"/>
      <c r="F525" s="106"/>
      <c r="G525" s="107">
        <f>SUM(G526:G536)</f>
        <v>296967</v>
      </c>
      <c r="H525" s="105"/>
      <c r="I525" s="105"/>
      <c r="J525" s="105"/>
      <c r="K525" s="108">
        <f>SUM(K526:K536)</f>
        <v>149.597708960133</v>
      </c>
      <c r="L525" s="108">
        <f>SUM(L526:L536)</f>
        <v>2507.226404815650</v>
      </c>
      <c r="M525" s="108">
        <f>SUM(M526:M536)</f>
        <v>17609.6798624558</v>
      </c>
      <c r="N525" s="108">
        <f>SUM(N526:N536)</f>
        <v>57322.8307824301</v>
      </c>
      <c r="O525" s="108">
        <f>SUM(O526:O536)</f>
        <v>104183.498256592</v>
      </c>
      <c r="P525" s="109">
        <f>SUM(P526:P536)</f>
        <v>138003.420184323</v>
      </c>
    </row>
    <row r="526" ht="20.2" customHeight="1">
      <c r="A526" s="82"/>
      <c r="B526" s="110">
        <v>3</v>
      </c>
      <c r="C526" t="s" s="111">
        <v>502</v>
      </c>
      <c r="D526" t="s" s="111">
        <v>32</v>
      </c>
      <c r="E526" s="112">
        <v>0.74</v>
      </c>
      <c r="F526" s="113">
        <v>49207</v>
      </c>
      <c r="G526" s="113">
        <v>31630</v>
      </c>
      <c r="H526" s="114">
        <v>0.106510150959534</v>
      </c>
      <c r="I526" s="112">
        <v>41.0252832</v>
      </c>
      <c r="J526" s="112">
        <v>28.8726498</v>
      </c>
      <c r="K526" s="113">
        <f>VLOOKUP($D526,'Districts_EV'!$A$2:$H$41,3,0)*$H526</f>
        <v>15.9336745645442</v>
      </c>
      <c r="L526" s="113">
        <f>VLOOKUP($D526,'Districts_EV'!$A$2:$H$41,4,0)*$H526</f>
        <v>267.045062866645</v>
      </c>
      <c r="M526" s="113">
        <f>VLOOKUP($D526,'Districts_EV'!$A$2:$H$41,5,0)*$H526</f>
        <v>1875.609660499230</v>
      </c>
      <c r="N526" s="113">
        <f>VLOOKUP($D526,'Districts_EV'!$A$2:$H$41,6,0)*$H526</f>
        <v>6105.463360064450</v>
      </c>
      <c r="O526" s="113">
        <f>VLOOKUP($D526,'Districts_EV'!$A$2:$H$41,7,0)*$H526</f>
        <v>11096.600126802</v>
      </c>
      <c r="P526" s="115">
        <f>VLOOKUP($D526,'Districts_EV'!$A$2:$H$41,8,0)*$H526</f>
        <v>14698.7651167642</v>
      </c>
    </row>
    <row r="527" ht="19.95" customHeight="1">
      <c r="A527" s="89"/>
      <c r="B527" s="35">
        <v>8</v>
      </c>
      <c r="C527" t="s" s="92">
        <v>503</v>
      </c>
      <c r="D527" t="s" s="92">
        <v>32</v>
      </c>
      <c r="E527" s="36">
        <v>0.45</v>
      </c>
      <c r="F527" s="62">
        <v>44854</v>
      </c>
      <c r="G527" s="62">
        <v>21045</v>
      </c>
      <c r="H527" s="93">
        <v>0.0708664599096869</v>
      </c>
      <c r="I527" s="36">
        <v>41.0160064</v>
      </c>
      <c r="J527" s="36">
        <v>28.8710186</v>
      </c>
      <c r="K527" s="62">
        <f>VLOOKUP($D527,'Districts_EV'!$A$2:$H$41,3,0)*$H527</f>
        <v>10.6014600446043</v>
      </c>
      <c r="L527" s="62">
        <f>VLOOKUP($D527,'Districts_EV'!$A$2:$H$41,4,0)*$H527</f>
        <v>177.678259501377</v>
      </c>
      <c r="M527" s="62">
        <f>VLOOKUP($D527,'Districts_EV'!$A$2:$H$41,5,0)*$H527</f>
        <v>1247.935671995140</v>
      </c>
      <c r="N527" s="62">
        <f>VLOOKUP($D527,'Districts_EV'!$A$2:$H$41,6,0)*$H527</f>
        <v>4062.266089552850</v>
      </c>
      <c r="O527" s="62">
        <f>VLOOKUP($D527,'Districts_EV'!$A$2:$H$41,7,0)*$H527</f>
        <v>7383.115702451710</v>
      </c>
      <c r="P527" s="63">
        <f>VLOOKUP($D527,'Districts_EV'!$A$2:$H$41,8,0)*$H527</f>
        <v>9779.813843892</v>
      </c>
    </row>
    <row r="528" ht="19.95" customHeight="1">
      <c r="A528" s="89"/>
      <c r="B528" s="38">
        <v>23</v>
      </c>
      <c r="C528" t="s" s="90">
        <v>504</v>
      </c>
      <c r="D528" t="s" s="90">
        <v>32</v>
      </c>
      <c r="E528" s="39">
        <v>0.19</v>
      </c>
      <c r="F528" s="59">
        <v>44216</v>
      </c>
      <c r="G528" s="59">
        <v>51759</v>
      </c>
      <c r="H528" s="91">
        <v>0.174292093060845</v>
      </c>
      <c r="I528" s="39">
        <v>41.0259668</v>
      </c>
      <c r="J528" s="39">
        <v>28.8649183</v>
      </c>
      <c r="K528" s="59">
        <f>VLOOKUP($D528,'Districts_EV'!$A$2:$H$41,3,0)*$H528</f>
        <v>26.0736978117687</v>
      </c>
      <c r="L528" s="59">
        <f>VLOOKUP($D528,'Districts_EV'!$A$2:$H$41,4,0)*$H528</f>
        <v>436.989737872737</v>
      </c>
      <c r="M528" s="59">
        <f>VLOOKUP($D528,'Districts_EV'!$A$2:$H$41,5,0)*$H528</f>
        <v>3069.227961358830</v>
      </c>
      <c r="N528" s="59">
        <f>VLOOKUP($D528,'Districts_EV'!$A$2:$H$41,6,0)*$H528</f>
        <v>9990.916157242380</v>
      </c>
      <c r="O528" s="59">
        <f>VLOOKUP($D528,'Districts_EV'!$A$2:$H$41,7,0)*$H528</f>
        <v>18158.3599735423</v>
      </c>
      <c r="P528" s="60">
        <f>VLOOKUP($D528,'Districts_EV'!$A$2:$H$41,8,0)*$H528</f>
        <v>24052.9049534809</v>
      </c>
    </row>
    <row r="529" ht="19.95" customHeight="1">
      <c r="A529" s="89"/>
      <c r="B529" s="35">
        <v>48</v>
      </c>
      <c r="C529" t="s" s="92">
        <v>131</v>
      </c>
      <c r="D529" t="s" s="92">
        <v>32</v>
      </c>
      <c r="E529" s="36">
        <v>0.85</v>
      </c>
      <c r="F529" s="62">
        <v>35434</v>
      </c>
      <c r="G529" s="62">
        <v>47371</v>
      </c>
      <c r="H529" s="93">
        <v>0.159516040502817</v>
      </c>
      <c r="I529" s="36">
        <v>41.0243935</v>
      </c>
      <c r="J529" s="36">
        <v>28.8719813</v>
      </c>
      <c r="K529" s="62">
        <f>VLOOKUP($D529,'Districts_EV'!$A$2:$H$41,3,0)*$H529</f>
        <v>23.8632342016132</v>
      </c>
      <c r="L529" s="62">
        <f>VLOOKUP($D529,'Districts_EV'!$A$2:$H$41,4,0)*$H529</f>
        <v>399.942828740305</v>
      </c>
      <c r="M529" s="62">
        <f>VLOOKUP($D529,'Districts_EV'!$A$2:$H$41,5,0)*$H529</f>
        <v>2809.026406181140</v>
      </c>
      <c r="N529" s="62">
        <f>VLOOKUP($D529,'Districts_EV'!$A$2:$H$41,6,0)*$H529</f>
        <v>9143.910996826240</v>
      </c>
      <c r="O529" s="62">
        <f>VLOOKUP($D529,'Districts_EV'!$A$2:$H$41,7,0)*$H529</f>
        <v>16618.9391276237</v>
      </c>
      <c r="P529" s="63">
        <f>VLOOKUP($D529,'Districts_EV'!$A$2:$H$41,8,0)*$H529</f>
        <v>22013.7591636497</v>
      </c>
    </row>
    <row r="530" ht="19.95" customHeight="1">
      <c r="A530" s="89"/>
      <c r="B530" s="38">
        <v>50</v>
      </c>
      <c r="C530" t="s" s="90">
        <v>505</v>
      </c>
      <c r="D530" t="s" s="90">
        <v>32</v>
      </c>
      <c r="E530" s="39">
        <v>0.77</v>
      </c>
      <c r="F530" s="59">
        <v>33089</v>
      </c>
      <c r="G530" s="59">
        <v>21298</v>
      </c>
      <c r="H530" s="91">
        <v>0.0717184064222624</v>
      </c>
      <c r="I530" s="39">
        <v>41.0104658</v>
      </c>
      <c r="J530" s="39">
        <v>28.8707783</v>
      </c>
      <c r="K530" s="59">
        <f>VLOOKUP($D530,'Districts_EV'!$A$2:$H$41,3,0)*$H530</f>
        <v>10.7289092910421</v>
      </c>
      <c r="L530" s="59">
        <f>VLOOKUP($D530,'Districts_EV'!$A$2:$H$41,4,0)*$H530</f>
        <v>179.814282293197</v>
      </c>
      <c r="M530" s="59">
        <f>VLOOKUP($D530,'Districts_EV'!$A$2:$H$41,5,0)*$H530</f>
        <v>1262.938177341530</v>
      </c>
      <c r="N530" s="59">
        <f>VLOOKUP($D530,'Districts_EV'!$A$2:$H$41,6,0)*$H530</f>
        <v>4111.1020753289</v>
      </c>
      <c r="O530" s="59">
        <f>VLOOKUP($D530,'Districts_EV'!$A$2:$H$41,7,0)*$H530</f>
        <v>7471.874470459330</v>
      </c>
      <c r="P530" s="60">
        <f>VLOOKUP($D530,'Districts_EV'!$A$2:$H$41,8,0)*$H530</f>
        <v>9897.385376441531</v>
      </c>
    </row>
    <row r="531" ht="19.95" customHeight="1">
      <c r="A531" s="89"/>
      <c r="B531" s="35">
        <v>62</v>
      </c>
      <c r="C531" t="s" s="92">
        <v>506</v>
      </c>
      <c r="D531" t="s" s="92">
        <v>32</v>
      </c>
      <c r="E531" s="36">
        <v>0.91</v>
      </c>
      <c r="F531" s="62">
        <v>32900</v>
      </c>
      <c r="G531" s="62">
        <v>18004</v>
      </c>
      <c r="H531" s="93">
        <v>0.060626264871181</v>
      </c>
      <c r="I531" s="36">
        <v>41.0116141</v>
      </c>
      <c r="J531" s="36">
        <v>28.8733841</v>
      </c>
      <c r="K531" s="62">
        <f>VLOOKUP($D531,'Districts_EV'!$A$2:$H$41,3,0)*$H531</f>
        <v>9.06955032753887</v>
      </c>
      <c r="L531" s="62">
        <f>VLOOKUP($D531,'Districts_EV'!$A$2:$H$41,4,0)*$H531</f>
        <v>152.003772110372</v>
      </c>
      <c r="M531" s="62">
        <f>VLOOKUP($D531,'Districts_EV'!$A$2:$H$41,5,0)*$H531</f>
        <v>1067.609115637950</v>
      </c>
      <c r="N531" s="62">
        <f>VLOOKUP($D531,'Districts_EV'!$A$2:$H$41,6,0)*$H531</f>
        <v>3475.269122181490</v>
      </c>
      <c r="O531" s="62">
        <f>VLOOKUP($D531,'Districts_EV'!$A$2:$H$41,7,0)*$H531</f>
        <v>6316.256360510370</v>
      </c>
      <c r="P531" s="63">
        <f>VLOOKUP($D531,'Districts_EV'!$A$2:$H$41,8,0)*$H531</f>
        <v>8366.631905223650</v>
      </c>
    </row>
    <row r="532" ht="19.95" customHeight="1">
      <c r="A532" s="89"/>
      <c r="B532" s="38">
        <v>204</v>
      </c>
      <c r="C532" t="s" s="90">
        <v>507</v>
      </c>
      <c r="D532" t="s" s="90">
        <v>32</v>
      </c>
      <c r="E532" s="39">
        <v>0.38</v>
      </c>
      <c r="F532" s="59">
        <v>31272</v>
      </c>
      <c r="G532" s="59">
        <v>40525</v>
      </c>
      <c r="H532" s="91">
        <v>0.136462974000478</v>
      </c>
      <c r="I532" s="39">
        <v>41.0284791</v>
      </c>
      <c r="J532" s="39">
        <v>28.8776738</v>
      </c>
      <c r="K532" s="59">
        <f>VLOOKUP($D532,'Districts_EV'!$A$2:$H$41,3,0)*$H532</f>
        <v>20.4145482683577</v>
      </c>
      <c r="L532" s="59">
        <f>VLOOKUP($D532,'Districts_EV'!$A$2:$H$41,4,0)*$H532</f>
        <v>342.143571693670</v>
      </c>
      <c r="M532" s="59">
        <f>VLOOKUP($D532,'Districts_EV'!$A$2:$H$41,5,0)*$H532</f>
        <v>2403.069285227050</v>
      </c>
      <c r="N532" s="59">
        <f>VLOOKUP($D532,'Districts_EV'!$A$2:$H$41,6,0)*$H532</f>
        <v>7822.443966696560</v>
      </c>
      <c r="O532" s="59">
        <f>VLOOKUP($D532,'Districts_EV'!$A$2:$H$41,7,0)*$H532</f>
        <v>14217.1900138682</v>
      </c>
      <c r="P532" s="60">
        <f>VLOOKUP($D532,'Districts_EV'!$A$2:$H$41,8,0)*$H532</f>
        <v>18832.3571405903</v>
      </c>
    </row>
    <row r="533" ht="19.95" customHeight="1">
      <c r="A533" s="89"/>
      <c r="B533" s="35">
        <v>211</v>
      </c>
      <c r="C533" t="s" s="92">
        <v>508</v>
      </c>
      <c r="D533" t="s" s="92">
        <v>32</v>
      </c>
      <c r="E533" s="36">
        <v>1.1</v>
      </c>
      <c r="F533" s="62">
        <v>30348</v>
      </c>
      <c r="G533" s="62">
        <v>22696</v>
      </c>
      <c r="H533" s="93">
        <v>0.0764260001953079</v>
      </c>
      <c r="I533" s="36">
        <v>41.0059977</v>
      </c>
      <c r="J533" s="36">
        <v>28.8885447</v>
      </c>
      <c r="K533" s="62">
        <f>VLOOKUP($D533,'Districts_EV'!$A$2:$H$41,3,0)*$H533</f>
        <v>11.4331545342047</v>
      </c>
      <c r="L533" s="62">
        <f>VLOOKUP($D533,'Districts_EV'!$A$2:$H$41,4,0)*$H533</f>
        <v>191.617285704122</v>
      </c>
      <c r="M533" s="62">
        <f>VLOOKUP($D533,'Districts_EV'!$A$2:$H$41,5,0)*$H533</f>
        <v>1345.837396607360</v>
      </c>
      <c r="N533" s="62">
        <f>VLOOKUP($D533,'Districts_EV'!$A$2:$H$41,6,0)*$H533</f>
        <v>4380.9546765736</v>
      </c>
      <c r="O533" s="62">
        <f>VLOOKUP($D533,'Districts_EV'!$A$2:$H$41,7,0)*$H533</f>
        <v>7962.328058106160</v>
      </c>
      <c r="P533" s="63">
        <f>VLOOKUP($D533,'Districts_EV'!$A$2:$H$41,8,0)*$H533</f>
        <v>10547.0494179602</v>
      </c>
    </row>
    <row r="534" ht="19.95" customHeight="1">
      <c r="A534" s="89"/>
      <c r="B534" s="38">
        <v>255</v>
      </c>
      <c r="C534" t="s" s="90">
        <v>509</v>
      </c>
      <c r="D534" t="s" s="90">
        <v>32</v>
      </c>
      <c r="E534" s="39">
        <v>0.59</v>
      </c>
      <c r="F534" s="59">
        <v>21411</v>
      </c>
      <c r="G534" s="59">
        <v>19086</v>
      </c>
      <c r="H534" s="91">
        <v>0.0642697673478871</v>
      </c>
      <c r="I534" s="39">
        <v>41.014823</v>
      </c>
      <c r="J534" s="39">
        <v>28.8966072</v>
      </c>
      <c r="K534" s="59">
        <f>VLOOKUP($D534,'Districts_EV'!$A$2:$H$41,3,0)*$H534</f>
        <v>9.61460995064467</v>
      </c>
      <c r="L534" s="59">
        <f>VLOOKUP($D534,'Districts_EV'!$A$2:$H$41,4,0)*$H534</f>
        <v>161.138857725981</v>
      </c>
      <c r="M534" s="59">
        <f>VLOOKUP($D534,'Districts_EV'!$A$2:$H$41,5,0)*$H534</f>
        <v>1131.770027830810</v>
      </c>
      <c r="N534" s="59">
        <f>VLOOKUP($D534,'Districts_EV'!$A$2:$H$41,6,0)*$H534</f>
        <v>3684.124998109080</v>
      </c>
      <c r="O534" s="59">
        <f>VLOOKUP($D534,'Districts_EV'!$A$2:$H$41,7,0)*$H534</f>
        <v>6695.849194440170</v>
      </c>
      <c r="P534" s="60">
        <f>VLOOKUP($D534,'Districts_EV'!$A$2:$H$41,8,0)*$H534</f>
        <v>8869.447708459151</v>
      </c>
    </row>
    <row r="535" ht="19.95" customHeight="1">
      <c r="A535" s="89"/>
      <c r="B535" s="35">
        <v>351</v>
      </c>
      <c r="C535" t="s" s="92">
        <v>510</v>
      </c>
      <c r="D535" t="s" s="92">
        <v>32</v>
      </c>
      <c r="E535" s="36">
        <v>1.1</v>
      </c>
      <c r="F535" s="62">
        <v>20330</v>
      </c>
      <c r="G535" s="62">
        <v>13369</v>
      </c>
      <c r="H535" s="93">
        <v>0.0450184700656975</v>
      </c>
      <c r="I535" s="36">
        <v>41.0191385</v>
      </c>
      <c r="J535" s="36">
        <v>28.8808882</v>
      </c>
      <c r="K535" s="62">
        <f>VLOOKUP($D535,'Districts_EV'!$A$2:$H$41,3,0)*$H535</f>
        <v>6.73465998271867</v>
      </c>
      <c r="L535" s="62">
        <f>VLOOKUP($D535,'Districts_EV'!$A$2:$H$41,4,0)*$H535</f>
        <v>112.871496853120</v>
      </c>
      <c r="M535" s="62">
        <f>VLOOKUP($D535,'Districts_EV'!$A$2:$H$41,5,0)*$H535</f>
        <v>792.7608457544829</v>
      </c>
      <c r="N535" s="62">
        <f>VLOOKUP($D535,'Districts_EV'!$A$2:$H$41,6,0)*$H535</f>
        <v>2580.586141659870</v>
      </c>
      <c r="O535" s="62">
        <f>VLOOKUP($D535,'Districts_EV'!$A$2:$H$41,7,0)*$H535</f>
        <v>4690.181697604030</v>
      </c>
      <c r="P535" s="63">
        <f>VLOOKUP($D535,'Districts_EV'!$A$2:$H$41,8,0)*$H535</f>
        <v>6212.702840531820</v>
      </c>
    </row>
    <row r="536" ht="20.8" customHeight="1">
      <c r="A536" s="96"/>
      <c r="B536" s="97">
        <v>519</v>
      </c>
      <c r="C536" t="s" s="98">
        <v>511</v>
      </c>
      <c r="D536" t="s" s="98">
        <v>32</v>
      </c>
      <c r="E536" s="99">
        <v>2.1</v>
      </c>
      <c r="F536" s="101">
        <v>14618</v>
      </c>
      <c r="G536" s="101">
        <v>10184</v>
      </c>
      <c r="H536" s="102">
        <v>0.0342933726643028</v>
      </c>
      <c r="I536" s="99">
        <v>41.0252832</v>
      </c>
      <c r="J536" s="99">
        <v>28.8726498</v>
      </c>
      <c r="K536" s="101">
        <f>VLOOKUP($D536,'Districts_EV'!$A$2:$H$41,3,0)*$H536</f>
        <v>5.13020998309575</v>
      </c>
      <c r="L536" s="101">
        <f>VLOOKUP($D536,'Districts_EV'!$A$2:$H$41,4,0)*$H536</f>
        <v>85.9812494541232</v>
      </c>
      <c r="M536" s="101">
        <f>VLOOKUP($D536,'Districts_EV'!$A$2:$H$41,5,0)*$H536</f>
        <v>603.895314022265</v>
      </c>
      <c r="N536" s="101">
        <f>VLOOKUP($D536,'Districts_EV'!$A$2:$H$41,6,0)*$H536</f>
        <v>1965.793198194640</v>
      </c>
      <c r="O536" s="101">
        <f>VLOOKUP($D536,'Districts_EV'!$A$2:$H$41,7,0)*$H536</f>
        <v>3572.803531184050</v>
      </c>
      <c r="P536" s="103">
        <f>VLOOKUP($D536,'Districts_EV'!$A$2:$H$41,8,0)*$H536</f>
        <v>4732.602717329360</v>
      </c>
    </row>
    <row r="537" ht="21.05" customHeight="1">
      <c r="A537" t="s" s="104">
        <v>33</v>
      </c>
      <c r="B537" s="105"/>
      <c r="C537" s="105"/>
      <c r="D537" s="105"/>
      <c r="E537" s="106"/>
      <c r="F537" s="106"/>
      <c r="G537" s="107">
        <f>SUM(G538:G558)</f>
        <v>451453</v>
      </c>
      <c r="H537" s="105"/>
      <c r="I537" s="105"/>
      <c r="J537" s="105"/>
      <c r="K537" s="108">
        <f>SUM(K538:K558)</f>
        <v>547.639983841126</v>
      </c>
      <c r="L537" s="108">
        <f>SUM(L538:L558)</f>
        <v>6014.140450800210</v>
      </c>
      <c r="M537" s="108">
        <f>SUM(M538:M558)</f>
        <v>28800.113650008</v>
      </c>
      <c r="N537" s="108">
        <f>SUM(N538:N558)</f>
        <v>68973.3593426866</v>
      </c>
      <c r="O537" s="108">
        <f>SUM(O538:O558)</f>
        <v>104172.940366736</v>
      </c>
      <c r="P537" s="109">
        <f>SUM(P538:P558)</f>
        <v>129402.152621443</v>
      </c>
    </row>
    <row r="538" ht="20.2" customHeight="1">
      <c r="A538" s="82"/>
      <c r="B538" s="110">
        <v>275</v>
      </c>
      <c r="C538" t="s" s="111">
        <v>512</v>
      </c>
      <c r="D538" t="s" s="111">
        <v>33</v>
      </c>
      <c r="E538" s="123"/>
      <c r="F538" s="123"/>
      <c r="G538" s="113">
        <v>24488</v>
      </c>
      <c r="H538" s="114">
        <v>0.0542426343384583</v>
      </c>
      <c r="I538" s="112">
        <v>40.9788502</v>
      </c>
      <c r="J538" s="112">
        <v>29.0487327</v>
      </c>
      <c r="K538" s="113">
        <f>VLOOKUP($D538,'Districts_EV'!$A$2:$H$41,3,0)*$H538</f>
        <v>29.7054353926134</v>
      </c>
      <c r="L538" s="113">
        <f>VLOOKUP($D538,'Districts_EV'!$A$2:$H$41,4,0)*$H538</f>
        <v>326.222821332887</v>
      </c>
      <c r="M538" s="113">
        <f>VLOOKUP($D538,'Districts_EV'!$A$2:$H$41,5,0)*$H538</f>
        <v>1562.194033623430</v>
      </c>
      <c r="N538" s="113">
        <f>VLOOKUP($D538,'Districts_EV'!$A$2:$H$41,6,0)*$H538</f>
        <v>3741.296709920440</v>
      </c>
      <c r="O538" s="113">
        <f>VLOOKUP($D538,'Districts_EV'!$A$2:$H$41,7,0)*$H538</f>
        <v>5650.614712274880</v>
      </c>
      <c r="P538" s="115">
        <f>VLOOKUP($D538,'Districts_EV'!$A$2:$H$41,8,0)*$H538</f>
        <v>7019.113647254310</v>
      </c>
    </row>
    <row r="539" ht="19.95" customHeight="1">
      <c r="A539" s="89"/>
      <c r="B539" s="35">
        <v>277</v>
      </c>
      <c r="C539" t="s" s="92">
        <v>513</v>
      </c>
      <c r="D539" t="s" s="92">
        <v>33</v>
      </c>
      <c r="E539" s="36">
        <v>0.58</v>
      </c>
      <c r="F539" s="62">
        <v>57065</v>
      </c>
      <c r="G539" s="62">
        <v>34164</v>
      </c>
      <c r="H539" s="93">
        <v>0.07567565172897291</v>
      </c>
      <c r="I539" s="36">
        <v>40.9685129</v>
      </c>
      <c r="J539" s="36">
        <v>29.0924226</v>
      </c>
      <c r="K539" s="62">
        <f>VLOOKUP($D539,'Districts_EV'!$A$2:$H$41,3,0)*$H539</f>
        <v>41.4430126900214</v>
      </c>
      <c r="L539" s="62">
        <f>VLOOKUP($D539,'Districts_EV'!$A$2:$H$41,4,0)*$H539</f>
        <v>455.123998203885</v>
      </c>
      <c r="M539" s="62">
        <f>VLOOKUP($D539,'Districts_EV'!$A$2:$H$41,5,0)*$H539</f>
        <v>2179.467370332840</v>
      </c>
      <c r="N539" s="62">
        <f>VLOOKUP($D539,'Districts_EV'!$A$2:$H$41,6,0)*$H539</f>
        <v>5219.603920194450</v>
      </c>
      <c r="O539" s="62">
        <f>VLOOKUP($D539,'Districts_EV'!$A$2:$H$41,7,0)*$H539</f>
        <v>7883.355154776180</v>
      </c>
      <c r="P539" s="63">
        <f>VLOOKUP($D539,'Districts_EV'!$A$2:$H$41,8,0)*$H539</f>
        <v>9792.592234759721</v>
      </c>
    </row>
    <row r="540" ht="19.95" customHeight="1">
      <c r="A540" s="89"/>
      <c r="B540" s="38">
        <v>282</v>
      </c>
      <c r="C540" t="s" s="90">
        <v>514</v>
      </c>
      <c r="D540" t="s" s="90">
        <v>33</v>
      </c>
      <c r="E540" s="39">
        <v>0.26</v>
      </c>
      <c r="F540" s="59">
        <v>53338</v>
      </c>
      <c r="G540" s="59">
        <v>31098</v>
      </c>
      <c r="H540" s="91">
        <v>0.0688842470866292</v>
      </c>
      <c r="I540" s="39">
        <v>40.9721783</v>
      </c>
      <c r="J540" s="39">
        <v>29.0758899</v>
      </c>
      <c r="K540" s="59">
        <f>VLOOKUP($D540,'Districts_EV'!$A$2:$H$41,3,0)*$H540</f>
        <v>37.7237679614297</v>
      </c>
      <c r="L540" s="59">
        <f>VLOOKUP($D540,'Districts_EV'!$A$2:$H$41,4,0)*$H540</f>
        <v>414.279536826613</v>
      </c>
      <c r="M540" s="59">
        <f>VLOOKUP($D540,'Districts_EV'!$A$2:$H$41,5,0)*$H540</f>
        <v>1983.874144790150</v>
      </c>
      <c r="N540" s="59">
        <f>VLOOKUP($D540,'Districts_EV'!$A$2:$H$41,6,0)*$H540</f>
        <v>4751.177927356490</v>
      </c>
      <c r="O540" s="59">
        <f>VLOOKUP($D540,'Districts_EV'!$A$2:$H$41,7,0)*$H540</f>
        <v>7175.874563962930</v>
      </c>
      <c r="P540" s="60">
        <f>VLOOKUP($D540,'Districts_EV'!$A$2:$H$41,8,0)*$H540</f>
        <v>8913.769854717180</v>
      </c>
    </row>
    <row r="541" ht="19.95" customHeight="1">
      <c r="A541" s="89"/>
      <c r="B541" s="35">
        <v>287</v>
      </c>
      <c r="C541" t="s" s="92">
        <v>515</v>
      </c>
      <c r="D541" t="s" s="92">
        <v>33</v>
      </c>
      <c r="E541" s="36">
        <v>1.1</v>
      </c>
      <c r="F541" s="62">
        <v>48041</v>
      </c>
      <c r="G541" s="62">
        <v>30833</v>
      </c>
      <c r="H541" s="93">
        <v>0.068297253534698</v>
      </c>
      <c r="I541" s="36">
        <v>40.9831733</v>
      </c>
      <c r="J541" s="36">
        <v>29.0831882</v>
      </c>
      <c r="K541" s="62">
        <f>VLOOKUP($D541,'Districts_EV'!$A$2:$H$41,3,0)*$H541</f>
        <v>37.4023068221353</v>
      </c>
      <c r="L541" s="62">
        <f>VLOOKUP($D541,'Districts_EV'!$A$2:$H$41,4,0)*$H541</f>
        <v>410.749275161585</v>
      </c>
      <c r="M541" s="62">
        <f>VLOOKUP($D541,'Districts_EV'!$A$2:$H$41,5,0)*$H541</f>
        <v>1966.968663782710</v>
      </c>
      <c r="N541" s="62">
        <f>VLOOKUP($D541,'Districts_EV'!$A$2:$H$41,6,0)*$H541</f>
        <v>4710.6910101673</v>
      </c>
      <c r="O541" s="62">
        <f>VLOOKUP($D541,'Districts_EV'!$A$2:$H$41,7,0)*$H541</f>
        <v>7114.725719681940</v>
      </c>
      <c r="P541" s="63">
        <f>VLOOKUP($D541,'Districts_EV'!$A$2:$H$41,8,0)*$H541</f>
        <v>8837.811625522379</v>
      </c>
    </row>
    <row r="542" ht="19.95" customHeight="1">
      <c r="A542" s="89"/>
      <c r="B542" s="38">
        <v>288</v>
      </c>
      <c r="C542" t="s" s="90">
        <v>319</v>
      </c>
      <c r="D542" t="s" s="90">
        <v>33</v>
      </c>
      <c r="E542" s="39">
        <v>1.4</v>
      </c>
      <c r="F542" s="59">
        <v>47501</v>
      </c>
      <c r="G542" s="59">
        <v>30310</v>
      </c>
      <c r="H542" s="91">
        <v>0.0671387719208866</v>
      </c>
      <c r="I542" s="39">
        <v>40.977008</v>
      </c>
      <c r="J542" s="39">
        <v>29.0894372</v>
      </c>
      <c r="K542" s="59">
        <f>VLOOKUP($D542,'Districts_EV'!$A$2:$H$41,3,0)*$H542</f>
        <v>36.7678759698674</v>
      </c>
      <c r="L542" s="59">
        <f>VLOOKUP($D542,'Districts_EV'!$A$2:$H$41,4,0)*$H542</f>
        <v>403.782004026453</v>
      </c>
      <c r="M542" s="59">
        <f>VLOOKUP($D542,'Districts_EV'!$A$2:$H$41,5,0)*$H542</f>
        <v>1933.6042616435</v>
      </c>
      <c r="N542" s="59">
        <f>VLOOKUP($D542,'Districts_EV'!$A$2:$H$41,6,0)*$H542</f>
        <v>4630.786641525990</v>
      </c>
      <c r="O542" s="59">
        <f>VLOOKUP($D542,'Districts_EV'!$A$2:$H$41,7,0)*$H542</f>
        <v>6994.043283610410</v>
      </c>
      <c r="P542" s="60">
        <f>VLOOKUP($D542,'Districts_EV'!$A$2:$H$41,8,0)*$H542</f>
        <v>8687.901610922820</v>
      </c>
    </row>
    <row r="543" ht="19.95" customHeight="1">
      <c r="A543" s="89"/>
      <c r="B543" s="35">
        <v>317</v>
      </c>
      <c r="C543" t="s" s="92">
        <v>516</v>
      </c>
      <c r="D543" t="s" s="92">
        <v>33</v>
      </c>
      <c r="E543" s="36">
        <v>0.32</v>
      </c>
      <c r="F543" s="62">
        <v>45388</v>
      </c>
      <c r="G543" s="62">
        <v>30549</v>
      </c>
      <c r="H543" s="93">
        <v>0.0676681736526283</v>
      </c>
      <c r="I543" s="36">
        <v>41.0023323</v>
      </c>
      <c r="J543" s="36">
        <v>29.0444009</v>
      </c>
      <c r="K543" s="62">
        <f>VLOOKUP($D543,'Districts_EV'!$A$2:$H$41,3,0)*$H543</f>
        <v>37.0577975256839</v>
      </c>
      <c r="L543" s="62">
        <f>VLOOKUP($D543,'Districts_EV'!$A$2:$H$41,4,0)*$H543</f>
        <v>406.965900396045</v>
      </c>
      <c r="M543" s="62">
        <f>VLOOKUP($D543,'Districts_EV'!$A$2:$H$41,5,0)*$H543</f>
        <v>1948.851091684170</v>
      </c>
      <c r="N543" s="62">
        <f>VLOOKUP($D543,'Districts_EV'!$A$2:$H$41,6,0)*$H543</f>
        <v>4667.301257406050</v>
      </c>
      <c r="O543" s="62">
        <f>VLOOKUP($D543,'Districts_EV'!$A$2:$H$41,7,0)*$H543</f>
        <v>7049.192618641180</v>
      </c>
      <c r="P543" s="63">
        <f>VLOOKUP($D543,'Districts_EV'!$A$2:$H$41,8,0)*$H543</f>
        <v>8756.407334611720</v>
      </c>
    </row>
    <row r="544" ht="19.95" customHeight="1">
      <c r="A544" s="89"/>
      <c r="B544" s="38">
        <v>331</v>
      </c>
      <c r="C544" t="s" s="90">
        <v>154</v>
      </c>
      <c r="D544" t="s" s="90">
        <v>33</v>
      </c>
      <c r="E544" s="39">
        <v>0.67</v>
      </c>
      <c r="F544" s="59">
        <v>44973</v>
      </c>
      <c r="G544" s="59">
        <v>35260</v>
      </c>
      <c r="H544" s="91">
        <v>0.0781033684569601</v>
      </c>
      <c r="I544" s="39">
        <v>40.9787185</v>
      </c>
      <c r="J544" s="39">
        <v>29.0666827</v>
      </c>
      <c r="K544" s="59">
        <f>VLOOKUP($D544,'Districts_EV'!$A$2:$H$41,3,0)*$H544</f>
        <v>42.7725274397071</v>
      </c>
      <c r="L544" s="59">
        <f>VLOOKUP($D544,'Districts_EV'!$A$2:$H$41,4,0)*$H544</f>
        <v>469.724627580757</v>
      </c>
      <c r="M544" s="59">
        <f>VLOOKUP($D544,'Districts_EV'!$A$2:$H$41,5,0)*$H544</f>
        <v>2249.3858880089</v>
      </c>
      <c r="N544" s="59">
        <f>VLOOKUP($D544,'Districts_EV'!$A$2:$H$41,6,0)*$H544</f>
        <v>5387.051698456160</v>
      </c>
      <c r="O544" s="59">
        <f>VLOOKUP($D544,'Districts_EV'!$A$2:$H$41,7,0)*$H544</f>
        <v>8136.257544708110</v>
      </c>
      <c r="P544" s="60">
        <f>VLOOKUP($D544,'Districts_EV'!$A$2:$H$41,8,0)*$H544</f>
        <v>10106.7440053163</v>
      </c>
    </row>
    <row r="545" ht="19.95" customHeight="1">
      <c r="A545" s="89"/>
      <c r="B545" s="35">
        <v>333</v>
      </c>
      <c r="C545" t="s" s="92">
        <v>517</v>
      </c>
      <c r="D545" t="s" s="92">
        <v>33</v>
      </c>
      <c r="E545" s="36">
        <v>0.46</v>
      </c>
      <c r="F545" s="62">
        <v>42418</v>
      </c>
      <c r="G545" s="62">
        <v>33166</v>
      </c>
      <c r="H545" s="93">
        <v>0.0734650118616999</v>
      </c>
      <c r="I545" s="36">
        <v>40.9877529</v>
      </c>
      <c r="J545" s="36">
        <v>29.0676991</v>
      </c>
      <c r="K545" s="62">
        <f>VLOOKUP($D545,'Districts_EV'!$A$2:$H$41,3,0)*$H545</f>
        <v>40.2323779088295</v>
      </c>
      <c r="L545" s="62">
        <f>VLOOKUP($D545,'Districts_EV'!$A$2:$H$41,4,0)*$H545</f>
        <v>441.828899555967</v>
      </c>
      <c r="M545" s="62">
        <f>VLOOKUP($D545,'Districts_EV'!$A$2:$H$41,5,0)*$H545</f>
        <v>2115.800690916140</v>
      </c>
      <c r="N545" s="62">
        <f>VLOOKUP($D545,'Districts_EV'!$A$2:$H$41,6,0)*$H545</f>
        <v>5067.128662251760</v>
      </c>
      <c r="O545" s="62">
        <f>VLOOKUP($D545,'Districts_EV'!$A$2:$H$41,7,0)*$H545</f>
        <v>7653.066299710420</v>
      </c>
      <c r="P545" s="63">
        <f>VLOOKUP($D545,'Districts_EV'!$A$2:$H$41,8,0)*$H545</f>
        <v>9506.530677263811</v>
      </c>
    </row>
    <row r="546" ht="19.95" customHeight="1">
      <c r="A546" s="89"/>
      <c r="B546" s="38">
        <v>344</v>
      </c>
      <c r="C546" t="s" s="90">
        <v>518</v>
      </c>
      <c r="D546" t="s" s="90">
        <v>33</v>
      </c>
      <c r="E546" s="39">
        <v>1.9</v>
      </c>
      <c r="F546" s="59">
        <v>38862</v>
      </c>
      <c r="G546" s="59">
        <v>23977</v>
      </c>
      <c r="H546" s="91">
        <v>0.0531107335647343</v>
      </c>
      <c r="I546" s="39">
        <v>40.9850403</v>
      </c>
      <c r="J546" s="39">
        <v>29.0248102</v>
      </c>
      <c r="K546" s="59">
        <f>VLOOKUP($D546,'Districts_EV'!$A$2:$H$41,3,0)*$H546</f>
        <v>29.0855612711814</v>
      </c>
      <c r="L546" s="59">
        <f>VLOOKUP($D546,'Districts_EV'!$A$2:$H$41,4,0)*$H546</f>
        <v>319.415411103341</v>
      </c>
      <c r="M546" s="59">
        <f>VLOOKUP($D546,'Districts_EV'!$A$2:$H$41,5,0)*$H546</f>
        <v>1529.595162699640</v>
      </c>
      <c r="N546" s="59">
        <f>VLOOKUP($D546,'Districts_EV'!$A$2:$H$41,6,0)*$H546</f>
        <v>3663.225711114110</v>
      </c>
      <c r="O546" s="59">
        <f>VLOOKUP($D546,'Districts_EV'!$A$2:$H$41,7,0)*$H546</f>
        <v>5532.701280472670</v>
      </c>
      <c r="P546" s="60">
        <f>VLOOKUP($D546,'Districts_EV'!$A$2:$H$41,8,0)*$H546</f>
        <v>6872.643250580540</v>
      </c>
    </row>
    <row r="547" ht="19.95" customHeight="1">
      <c r="A547" s="89"/>
      <c r="B547" s="35">
        <v>345</v>
      </c>
      <c r="C547" t="s" s="92">
        <v>519</v>
      </c>
      <c r="D547" t="s" s="92">
        <v>33</v>
      </c>
      <c r="E547" s="36">
        <v>1.3</v>
      </c>
      <c r="F547" s="62">
        <v>38556</v>
      </c>
      <c r="G547" s="62">
        <v>15577</v>
      </c>
      <c r="H547" s="93">
        <v>0.0345041455035186</v>
      </c>
      <c r="I547" s="36">
        <v>40.9967079</v>
      </c>
      <c r="J547" s="36">
        <v>29.0440914</v>
      </c>
      <c r="K547" s="62">
        <f>VLOOKUP($D547,'Districts_EV'!$A$2:$H$41,3,0)*$H547</f>
        <v>18.8958496859988</v>
      </c>
      <c r="L547" s="62">
        <f>VLOOKUP($D547,'Districts_EV'!$A$2:$H$41,4,0)*$H547</f>
        <v>207.512777193007</v>
      </c>
      <c r="M547" s="62">
        <f>VLOOKUP($D547,'Districts_EV'!$A$2:$H$41,5,0)*$H547</f>
        <v>993.723311897748</v>
      </c>
      <c r="N547" s="62">
        <f>VLOOKUP($D547,'Districts_EV'!$A$2:$H$41,6,0)*$H547</f>
        <v>2379.866826626530</v>
      </c>
      <c r="O547" s="62">
        <f>VLOOKUP($D547,'Districts_EV'!$A$2:$H$41,7,0)*$H547</f>
        <v>3594.398291943230</v>
      </c>
      <c r="P547" s="63">
        <f>VLOOKUP($D547,'Districts_EV'!$A$2:$H$41,8,0)*$H547</f>
        <v>4464.910702518790</v>
      </c>
    </row>
    <row r="548" ht="19.95" customHeight="1">
      <c r="A548" s="89"/>
      <c r="B548" s="38">
        <v>375</v>
      </c>
      <c r="C548" t="s" s="90">
        <v>520</v>
      </c>
      <c r="D548" t="s" s="90">
        <v>33</v>
      </c>
      <c r="E548" s="39">
        <v>0.72</v>
      </c>
      <c r="F548" s="59">
        <v>34915</v>
      </c>
      <c r="G548" s="59">
        <v>31450</v>
      </c>
      <c r="H548" s="91">
        <v>0.0696639517291944</v>
      </c>
      <c r="I548" s="39">
        <v>40.9539279</v>
      </c>
      <c r="J548" s="39">
        <v>29.0949153</v>
      </c>
      <c r="K548" s="59">
        <f>VLOOKUP($D548,'Districts_EV'!$A$2:$H$41,3,0)*$H548</f>
        <v>38.150765399285</v>
      </c>
      <c r="L548" s="59">
        <f>VLOOKUP($D548,'Districts_EV'!$A$2:$H$41,4,0)*$H548</f>
        <v>418.968790057141</v>
      </c>
      <c r="M548" s="59">
        <f>VLOOKUP($D548,'Districts_EV'!$A$2:$H$41,5,0)*$H548</f>
        <v>2006.329727109470</v>
      </c>
      <c r="N548" s="59">
        <f>VLOOKUP($D548,'Districts_EV'!$A$2:$H$41,6,0)*$H548</f>
        <v>4804.9567758493</v>
      </c>
      <c r="O548" s="59">
        <f>VLOOKUP($D548,'Districts_EV'!$A$2:$H$41,7,0)*$H548</f>
        <v>7257.098689196540</v>
      </c>
      <c r="P548" s="60">
        <f>VLOOKUP($D548,'Districts_EV'!$A$2:$H$41,8,0)*$H548</f>
        <v>9014.665313874049</v>
      </c>
    </row>
    <row r="549" ht="19.95" customHeight="1">
      <c r="A549" s="89"/>
      <c r="B549" s="35">
        <v>384</v>
      </c>
      <c r="C549" t="s" s="92">
        <v>521</v>
      </c>
      <c r="D549" t="s" s="92">
        <v>33</v>
      </c>
      <c r="E549" s="36">
        <v>0.86</v>
      </c>
      <c r="F549" s="62">
        <v>34678</v>
      </c>
      <c r="G549" s="62">
        <v>14276</v>
      </c>
      <c r="H549" s="93">
        <v>0.0316223394240375</v>
      </c>
      <c r="I549" s="36">
        <v>40.9970269</v>
      </c>
      <c r="J549" s="36">
        <v>29.0265413</v>
      </c>
      <c r="K549" s="62">
        <f>VLOOKUP($D549,'Districts_EV'!$A$2:$H$41,3,0)*$H549</f>
        <v>17.3176574511985</v>
      </c>
      <c r="L549" s="62">
        <f>VLOOKUP($D549,'Districts_EV'!$A$2:$H$41,4,0)*$H549</f>
        <v>190.181190679038</v>
      </c>
      <c r="M549" s="62">
        <f>VLOOKUP($D549,'Districts_EV'!$A$2:$H$41,5,0)*$H549</f>
        <v>910.726969291409</v>
      </c>
      <c r="N549" s="62">
        <f>VLOOKUP($D549,'Districts_EV'!$A$2:$H$41,6,0)*$H549</f>
        <v>2181.098980350540</v>
      </c>
      <c r="O549" s="62">
        <f>VLOOKUP($D549,'Districts_EV'!$A$2:$H$41,7,0)*$H549</f>
        <v>3294.192079076940</v>
      </c>
      <c r="P549" s="63">
        <f>VLOOKUP($D549,'Districts_EV'!$A$2:$H$41,8,0)*$H549</f>
        <v>4091.998792396370</v>
      </c>
    </row>
    <row r="550" ht="19.95" customHeight="1">
      <c r="A550" s="89"/>
      <c r="B550" s="38">
        <v>388</v>
      </c>
      <c r="C550" t="s" s="90">
        <v>522</v>
      </c>
      <c r="D550" t="s" s="90">
        <v>33</v>
      </c>
      <c r="E550" s="39">
        <v>0.98</v>
      </c>
      <c r="F550" s="59">
        <v>33902</v>
      </c>
      <c r="G550" s="59">
        <v>9025</v>
      </c>
      <c r="H550" s="91">
        <v>0.0199910068157704</v>
      </c>
      <c r="I550" s="39">
        <v>40.9934919</v>
      </c>
      <c r="J550" s="39">
        <v>29.0498836450406</v>
      </c>
      <c r="K550" s="59">
        <f>VLOOKUP($D550,'Districts_EV'!$A$2:$H$41,3,0)*$H550</f>
        <v>10.9478746495563</v>
      </c>
      <c r="L550" s="59">
        <f>VLOOKUP($D550,'Districts_EV'!$A$2:$H$41,4,0)*$H550</f>
        <v>120.228722742947</v>
      </c>
      <c r="M550" s="59">
        <f>VLOOKUP($D550,'Districts_EV'!$A$2:$H$41,5,0)*$H550</f>
        <v>575.743268272272</v>
      </c>
      <c r="N550" s="59">
        <f>VLOOKUP($D550,'Districts_EV'!$A$2:$H$41,6,0)*$H550</f>
        <v>1378.846896726230</v>
      </c>
      <c r="O550" s="59">
        <f>VLOOKUP($D550,'Districts_EV'!$A$2:$H$41,7,0)*$H550</f>
        <v>2082.521960890260</v>
      </c>
      <c r="P550" s="60">
        <f>VLOOKUP($D550,'Districts_EV'!$A$2:$H$41,8,0)*$H550</f>
        <v>2586.879315030630</v>
      </c>
    </row>
    <row r="551" ht="19.95" customHeight="1">
      <c r="A551" s="89"/>
      <c r="B551" s="35">
        <v>409</v>
      </c>
      <c r="C551" t="s" s="92">
        <v>523</v>
      </c>
      <c r="D551" t="s" s="92">
        <v>33</v>
      </c>
      <c r="E551" s="36">
        <v>1.6</v>
      </c>
      <c r="F551" s="62">
        <v>26390</v>
      </c>
      <c r="G551" s="62">
        <v>8466</v>
      </c>
      <c r="H551" s="93">
        <v>0.0187527826816967</v>
      </c>
      <c r="I551" s="36">
        <v>40.9892604</v>
      </c>
      <c r="J551" s="36">
        <v>29.0303888</v>
      </c>
      <c r="K551" s="62">
        <f>VLOOKUP($D551,'Districts_EV'!$A$2:$H$41,3,0)*$H551</f>
        <v>10.2697736047805</v>
      </c>
      <c r="L551" s="62">
        <f>VLOOKUP($D551,'Districts_EV'!$A$2:$H$41,4,0)*$H551</f>
        <v>112.781868891058</v>
      </c>
      <c r="M551" s="62">
        <f>VLOOKUP($D551,'Districts_EV'!$A$2:$H$41,5,0)*$H551</f>
        <v>540.082272486767</v>
      </c>
      <c r="N551" s="62">
        <f>VLOOKUP($D551,'Districts_EV'!$A$2:$H$41,6,0)*$H551</f>
        <v>1293.442418579980</v>
      </c>
      <c r="O551" s="62">
        <f>VLOOKUP($D551,'Districts_EV'!$A$2:$H$41,7,0)*$H551</f>
        <v>1953.532512010750</v>
      </c>
      <c r="P551" s="63">
        <f>VLOOKUP($D551,'Districts_EV'!$A$2:$H$41,8,0)*$H551</f>
        <v>2426.650446653670</v>
      </c>
    </row>
    <row r="552" ht="19.95" customHeight="1">
      <c r="A552" s="89"/>
      <c r="B552" s="38">
        <v>416</v>
      </c>
      <c r="C552" t="s" s="90">
        <v>524</v>
      </c>
      <c r="D552" t="s" s="90">
        <v>33</v>
      </c>
      <c r="E552" s="39">
        <v>1.5</v>
      </c>
      <c r="F552" s="59">
        <v>25136</v>
      </c>
      <c r="G552" s="59">
        <v>22484</v>
      </c>
      <c r="H552" s="91">
        <v>0.049803634043854</v>
      </c>
      <c r="I552" s="39">
        <v>40.9605007</v>
      </c>
      <c r="J552" s="39">
        <v>29.0844637</v>
      </c>
      <c r="K552" s="59">
        <f>VLOOKUP($D552,'Districts_EV'!$A$2:$H$41,3,0)*$H552</f>
        <v>27.2744613430056</v>
      </c>
      <c r="L552" s="59">
        <f>VLOOKUP($D552,'Districts_EV'!$A$2:$H$41,4,0)*$H552</f>
        <v>299.526050099993</v>
      </c>
      <c r="M552" s="59">
        <f>VLOOKUP($D552,'Districts_EV'!$A$2:$H$41,5,0)*$H552</f>
        <v>1434.3503206464</v>
      </c>
      <c r="N552" s="59">
        <f>VLOOKUP($D552,'Districts_EV'!$A$2:$H$41,6,0)*$H552</f>
        <v>3435.1239474784</v>
      </c>
      <c r="O552" s="59">
        <f>VLOOKUP($D552,'Districts_EV'!$A$2:$H$41,7,0)*$H552</f>
        <v>5188.190999297150</v>
      </c>
      <c r="P552" s="60">
        <f>VLOOKUP($D552,'Districts_EV'!$A$2:$H$41,8,0)*$H552</f>
        <v>6444.697453645290</v>
      </c>
    </row>
    <row r="553" ht="19.95" customHeight="1">
      <c r="A553" s="89"/>
      <c r="B553" s="35">
        <v>435</v>
      </c>
      <c r="C553" t="s" s="92">
        <v>525</v>
      </c>
      <c r="D553" t="s" s="92">
        <v>33</v>
      </c>
      <c r="E553" s="36">
        <v>4.4</v>
      </c>
      <c r="F553" s="62">
        <v>17716</v>
      </c>
      <c r="G553" s="62">
        <v>10985</v>
      </c>
      <c r="H553" s="93">
        <v>0.0243325440300541</v>
      </c>
      <c r="I553" s="36">
        <v>40.9929709</v>
      </c>
      <c r="J553" s="36">
        <v>29.0597416</v>
      </c>
      <c r="K553" s="62">
        <f>VLOOKUP($D553,'Districts_EV'!$A$2:$H$41,3,0)*$H553</f>
        <v>13.3254740194323</v>
      </c>
      <c r="L553" s="62">
        <f>VLOOKUP($D553,'Districts_EV'!$A$2:$H$41,4,0)*$H553</f>
        <v>146.339337322026</v>
      </c>
      <c r="M553" s="62">
        <f>VLOOKUP($D553,'Districts_EV'!$A$2:$H$41,5,0)*$H553</f>
        <v>700.780033459382</v>
      </c>
      <c r="N553" s="62">
        <f>VLOOKUP($D553,'Districts_EV'!$A$2:$H$41,6,0)*$H553</f>
        <v>1678.297303106670</v>
      </c>
      <c r="O553" s="62">
        <f>VLOOKUP($D553,'Districts_EV'!$A$2:$H$41,7,0)*$H553</f>
        <v>2534.7926582138</v>
      </c>
      <c r="P553" s="63">
        <f>VLOOKUP($D553,'Districts_EV'!$A$2:$H$41,8,0)*$H553</f>
        <v>3148.683576245040</v>
      </c>
    </row>
    <row r="554" ht="19.95" customHeight="1">
      <c r="A554" s="89"/>
      <c r="B554" s="38">
        <v>437</v>
      </c>
      <c r="C554" t="s" s="90">
        <v>526</v>
      </c>
      <c r="D554" t="s" s="90">
        <v>33</v>
      </c>
      <c r="E554" s="39">
        <v>0.84</v>
      </c>
      <c r="F554" s="59">
        <v>14477</v>
      </c>
      <c r="G554" s="59">
        <v>13438</v>
      </c>
      <c r="H554" s="91">
        <v>0.0297661107579305</v>
      </c>
      <c r="I554" s="39">
        <v>40.9890334</v>
      </c>
      <c r="J554" s="39">
        <v>29.0490887</v>
      </c>
      <c r="K554" s="59">
        <f>VLOOKUP($D554,'Districts_EV'!$A$2:$H$41,3,0)*$H554</f>
        <v>16.3011124144862</v>
      </c>
      <c r="L554" s="59">
        <f>VLOOKUP($D554,'Districts_EV'!$A$2:$H$41,4,0)*$H554</f>
        <v>179.017570772269</v>
      </c>
      <c r="M554" s="59">
        <f>VLOOKUP($D554,'Districts_EV'!$A$2:$H$41,5,0)*$H554</f>
        <v>857.267372747124</v>
      </c>
      <c r="N554" s="59">
        <f>VLOOKUP($D554,'Districts_EV'!$A$2:$H$41,6,0)*$H554</f>
        <v>2053.068653540950</v>
      </c>
      <c r="O554" s="59">
        <f>VLOOKUP($D554,'Districts_EV'!$A$2:$H$41,7,0)*$H554</f>
        <v>3100.823280935550</v>
      </c>
      <c r="P554" s="60">
        <f>VLOOKUP($D554,'Districts_EV'!$A$2:$H$41,8,0)*$H554</f>
        <v>3851.7988072445</v>
      </c>
    </row>
    <row r="555" ht="19.95" customHeight="1">
      <c r="A555" s="89"/>
      <c r="B555" s="35">
        <v>474</v>
      </c>
      <c r="C555" t="s" s="92">
        <v>527</v>
      </c>
      <c r="D555" t="s" s="92">
        <v>33</v>
      </c>
      <c r="E555" s="36">
        <v>0.3</v>
      </c>
      <c r="F555" s="62">
        <v>13817</v>
      </c>
      <c r="G555" s="62">
        <v>8095</v>
      </c>
      <c r="H555" s="93">
        <v>0.017930991708993</v>
      </c>
      <c r="I555" s="36">
        <v>40.98771</v>
      </c>
      <c r="J555" s="36">
        <v>29.0397924</v>
      </c>
      <c r="K555" s="62">
        <f>VLOOKUP($D555,'Districts_EV'!$A$2:$H$41,3,0)*$H555</f>
        <v>9.819728009768291</v>
      </c>
      <c r="L555" s="62">
        <f>VLOOKUP($D555,'Districts_EV'!$A$2:$H$41,4,0)*$H555</f>
        <v>107.839502560018</v>
      </c>
      <c r="M555" s="62">
        <f>VLOOKUP($D555,'Districts_EV'!$A$2:$H$41,5,0)*$H555</f>
        <v>516.414599076350</v>
      </c>
      <c r="N555" s="62">
        <f>VLOOKUP($D555,'Districts_EV'!$A$2:$H$41,6,0)*$H555</f>
        <v>1236.760734515110</v>
      </c>
      <c r="O555" s="62">
        <f>VLOOKUP($D555,'Districts_EV'!$A$2:$H$41,7,0)*$H555</f>
        <v>1867.924130017370</v>
      </c>
      <c r="P555" s="63">
        <f>VLOOKUP($D555,'Districts_EV'!$A$2:$H$41,8,0)*$H555</f>
        <v>2320.308925780940</v>
      </c>
    </row>
    <row r="556" ht="19.95" customHeight="1">
      <c r="A556" s="89"/>
      <c r="B556" s="38">
        <v>501</v>
      </c>
      <c r="C556" t="s" s="90">
        <v>528</v>
      </c>
      <c r="D556" t="s" s="90">
        <v>33</v>
      </c>
      <c r="E556" s="39">
        <v>3.1</v>
      </c>
      <c r="F556" s="59">
        <v>12355</v>
      </c>
      <c r="G556" s="59">
        <v>7839</v>
      </c>
      <c r="H556" s="91">
        <v>0.0173639337871273</v>
      </c>
      <c r="I556" s="39">
        <v>41.0069381</v>
      </c>
      <c r="J556" s="39">
        <v>29.0350244</v>
      </c>
      <c r="K556" s="59">
        <f>VLOOKUP($D556,'Districts_EV'!$A$2:$H$41,3,0)*$H556</f>
        <v>9.50918441860078</v>
      </c>
      <c r="L556" s="59">
        <f>VLOOKUP($D556,'Districts_EV'!$A$2:$H$41,4,0)*$H556</f>
        <v>104.429136574179</v>
      </c>
      <c r="M556" s="59">
        <f>VLOOKUP($D556,'Districts_EV'!$A$2:$H$41,5,0)*$H556</f>
        <v>500.083266480480</v>
      </c>
      <c r="N556" s="59">
        <f>VLOOKUP($D556,'Districts_EV'!$A$2:$H$41,6,0)*$H556</f>
        <v>1197.648844702150</v>
      </c>
      <c r="O556" s="59">
        <f>VLOOKUP($D556,'Districts_EV'!$A$2:$H$41,7,0)*$H556</f>
        <v>1808.852038938360</v>
      </c>
      <c r="P556" s="60">
        <f>VLOOKUP($D556,'Districts_EV'!$A$2:$H$41,8,0)*$H556</f>
        <v>2246.930410030480</v>
      </c>
    </row>
    <row r="557" ht="19.95" customHeight="1">
      <c r="A557" s="89"/>
      <c r="B557" s="35">
        <v>508</v>
      </c>
      <c r="C557" t="s" s="92">
        <v>529</v>
      </c>
      <c r="D557" t="s" s="92">
        <v>33</v>
      </c>
      <c r="E557" s="36">
        <v>8.5</v>
      </c>
      <c r="F557" s="62">
        <v>10949</v>
      </c>
      <c r="G557" s="62">
        <v>18316</v>
      </c>
      <c r="H557" s="93">
        <v>0.0405712222534793</v>
      </c>
      <c r="I557" s="36">
        <v>40.9670186</v>
      </c>
      <c r="J557" s="36">
        <v>29.0629255</v>
      </c>
      <c r="K557" s="62">
        <f>VLOOKUP($D557,'Districts_EV'!$A$2:$H$41,3,0)*$H557</f>
        <v>22.2184234993101</v>
      </c>
      <c r="L557" s="62">
        <f>VLOOKUP($D557,'Districts_EV'!$A$2:$H$41,4,0)*$H557</f>
        <v>244.001028893056</v>
      </c>
      <c r="M557" s="62">
        <f>VLOOKUP($D557,'Districts_EV'!$A$2:$H$41,5,0)*$H557</f>
        <v>1168.455811819940</v>
      </c>
      <c r="N557" s="62">
        <f>VLOOKUP($D557,'Districts_EV'!$A$2:$H$41,6,0)*$H557</f>
        <v>2798.333491461230</v>
      </c>
      <c r="O557" s="62">
        <f>VLOOKUP($D557,'Districts_EV'!$A$2:$H$41,7,0)*$H557</f>
        <v>4226.423516417290</v>
      </c>
      <c r="P557" s="63">
        <f>VLOOKUP($D557,'Districts_EV'!$A$2:$H$41,8,0)*$H557</f>
        <v>5250.003494083210</v>
      </c>
    </row>
    <row r="558" ht="20.8" customHeight="1">
      <c r="A558" s="96"/>
      <c r="B558" s="97">
        <v>520</v>
      </c>
      <c r="C558" t="s" s="98">
        <v>530</v>
      </c>
      <c r="D558" t="s" s="98">
        <v>33</v>
      </c>
      <c r="E558" s="99">
        <v>1.5</v>
      </c>
      <c r="F558" s="101">
        <v>7102</v>
      </c>
      <c r="G558" s="101">
        <v>17657</v>
      </c>
      <c r="H558" s="102">
        <v>0.0391114911186768</v>
      </c>
      <c r="I558" s="99">
        <v>40.9695548</v>
      </c>
      <c r="J558" s="99">
        <v>29.0375465</v>
      </c>
      <c r="K558" s="101">
        <f>VLOOKUP($D558,'Districts_EV'!$A$2:$H$41,3,0)*$H558</f>
        <v>21.4190163642345</v>
      </c>
      <c r="L558" s="101">
        <f>VLOOKUP($D558,'Districts_EV'!$A$2:$H$41,4,0)*$H558</f>
        <v>235.222000827947</v>
      </c>
      <c r="M558" s="101">
        <f>VLOOKUP($D558,'Districts_EV'!$A$2:$H$41,5,0)*$H558</f>
        <v>1126.415389239170</v>
      </c>
      <c r="N558" s="101">
        <f>VLOOKUP($D558,'Districts_EV'!$A$2:$H$41,6,0)*$H558</f>
        <v>2697.650931356790</v>
      </c>
      <c r="O558" s="101">
        <f>VLOOKUP($D558,'Districts_EV'!$A$2:$H$41,7,0)*$H558</f>
        <v>4074.359031960040</v>
      </c>
      <c r="P558" s="103">
        <f>VLOOKUP($D558,'Districts_EV'!$A$2:$H$41,8,0)*$H558</f>
        <v>5061.111142991230</v>
      </c>
    </row>
    <row r="559" ht="21.05" customHeight="1">
      <c r="A559" t="s" s="104">
        <v>34</v>
      </c>
      <c r="B559" s="105"/>
      <c r="C559" s="105"/>
      <c r="D559" s="105"/>
      <c r="E559" s="106"/>
      <c r="F559" s="106"/>
      <c r="G559" s="107">
        <f>SUM(G560:G578)</f>
        <v>442694</v>
      </c>
      <c r="H559" s="105"/>
      <c r="I559" s="105"/>
      <c r="J559" s="105"/>
      <c r="K559" s="108">
        <f>SUM(K560:K578)</f>
        <v>104.851203661643</v>
      </c>
      <c r="L559" s="108">
        <f>SUM(L560:L578)</f>
        <v>1696.513941521350</v>
      </c>
      <c r="M559" s="108">
        <f>SUM(M560:M578)</f>
        <v>11525.8051044556</v>
      </c>
      <c r="N559" s="108">
        <f>SUM(N560:N578)</f>
        <v>36498.9391185686</v>
      </c>
      <c r="O559" s="108">
        <f>SUM(O560:O578)</f>
        <v>65151.3022208035</v>
      </c>
      <c r="P559" s="109">
        <f>SUM(P560:P578)</f>
        <v>85683.2309434084</v>
      </c>
    </row>
    <row r="560" ht="20.2" customHeight="1">
      <c r="A560" s="82"/>
      <c r="B560" s="110">
        <v>16</v>
      </c>
      <c r="C560" t="s" s="111">
        <v>531</v>
      </c>
      <c r="D560" t="s" s="111">
        <v>34</v>
      </c>
      <c r="E560" s="123"/>
      <c r="F560" s="123"/>
      <c r="G560" s="113">
        <v>22007</v>
      </c>
      <c r="H560" s="114">
        <v>0.0497115388959417</v>
      </c>
      <c r="I560" s="112">
        <v>41.0817386</v>
      </c>
      <c r="J560" s="112">
        <v>28.9911801</v>
      </c>
      <c r="K560" s="113">
        <f>VLOOKUP($D560,'Districts_EV'!$A$2:$H$41,3,0)*$H560</f>
        <v>5.21231468911207</v>
      </c>
      <c r="L560" s="113">
        <f>VLOOKUP($D560,'Districts_EV'!$A$2:$H$41,4,0)*$H560</f>
        <v>84.336318791446</v>
      </c>
      <c r="M560" s="113">
        <f>VLOOKUP($D560,'Districts_EV'!$A$2:$H$41,5,0)*$H560</f>
        <v>572.965508757188</v>
      </c>
      <c r="N560" s="113">
        <f>VLOOKUP($D560,'Districts_EV'!$A$2:$H$41,6,0)*$H560</f>
        <v>1814.418431653330</v>
      </c>
      <c r="O560" s="113">
        <f>VLOOKUP($D560,'Districts_EV'!$A$2:$H$41,7,0)*$H560</f>
        <v>3238.771494470730</v>
      </c>
      <c r="P560" s="115">
        <f>VLOOKUP($D560,'Districts_EV'!$A$2:$H$41,8,0)*$H560</f>
        <v>4259.4452677732</v>
      </c>
    </row>
    <row r="561" ht="19.95" customHeight="1">
      <c r="A561" s="89"/>
      <c r="B561" s="35">
        <v>19</v>
      </c>
      <c r="C561" t="s" s="92">
        <v>532</v>
      </c>
      <c r="D561" t="s" s="92">
        <v>34</v>
      </c>
      <c r="E561" s="36">
        <v>1.2</v>
      </c>
      <c r="F561" s="62">
        <v>51454</v>
      </c>
      <c r="G561" s="62">
        <v>13810</v>
      </c>
      <c r="H561" s="93">
        <v>0.0311953629369271</v>
      </c>
      <c r="I561" s="36">
        <v>41.0810024</v>
      </c>
      <c r="J561" s="36">
        <v>28.9949074</v>
      </c>
      <c r="K561" s="62">
        <f>VLOOKUP($D561,'Districts_EV'!$A$2:$H$41,3,0)*$H561</f>
        <v>3.27087135259861</v>
      </c>
      <c r="L561" s="62">
        <f>VLOOKUP($D561,'Districts_EV'!$A$2:$H$41,4,0)*$H561</f>
        <v>52.9233681333152</v>
      </c>
      <c r="M561" s="62">
        <f>VLOOKUP($D561,'Districts_EV'!$A$2:$H$41,5,0)*$H561</f>
        <v>359.551673373779</v>
      </c>
      <c r="N561" s="62">
        <f>VLOOKUP($D561,'Districts_EV'!$A$2:$H$41,6,0)*$H561</f>
        <v>1138.597652616550</v>
      </c>
      <c r="O561" s="62">
        <f>VLOOKUP($D561,'Districts_EV'!$A$2:$H$41,7,0)*$H561</f>
        <v>2032.418518591390</v>
      </c>
      <c r="P561" s="63">
        <f>VLOOKUP($D561,'Districts_EV'!$A$2:$H$41,8,0)*$H561</f>
        <v>2672.919486888170</v>
      </c>
    </row>
    <row r="562" ht="19.95" customHeight="1">
      <c r="A562" s="89"/>
      <c r="B562" s="38">
        <v>36</v>
      </c>
      <c r="C562" t="s" s="90">
        <v>533</v>
      </c>
      <c r="D562" t="s" s="90">
        <v>34</v>
      </c>
      <c r="E562" s="39">
        <v>1</v>
      </c>
      <c r="F562" s="59">
        <v>30234</v>
      </c>
      <c r="G562" s="59">
        <v>32935</v>
      </c>
      <c r="H562" s="91">
        <v>0.0743967616457418</v>
      </c>
      <c r="I562" s="39">
        <v>41.083673</v>
      </c>
      <c r="J562" s="39">
        <v>28.9997851</v>
      </c>
      <c r="K562" s="59">
        <f>VLOOKUP($D562,'Districts_EV'!$A$2:$H$41,3,0)*$H562</f>
        <v>7.80059000708438</v>
      </c>
      <c r="L562" s="59">
        <f>VLOOKUP($D562,'Districts_EV'!$A$2:$H$41,4,0)*$H562</f>
        <v>126.215143336042</v>
      </c>
      <c r="M562" s="59">
        <f>VLOOKUP($D562,'Districts_EV'!$A$2:$H$41,5,0)*$H562</f>
        <v>857.482575131457</v>
      </c>
      <c r="N562" s="59">
        <f>VLOOKUP($D562,'Districts_EV'!$A$2:$H$41,6,0)*$H562</f>
        <v>2715.402873926590</v>
      </c>
      <c r="O562" s="59">
        <f>VLOOKUP($D562,'Districts_EV'!$A$2:$H$41,7,0)*$H562</f>
        <v>4847.045902230810</v>
      </c>
      <c r="P562" s="60">
        <f>VLOOKUP($D562,'Districts_EV'!$A$2:$H$41,8,0)*$H562</f>
        <v>6374.5549095338</v>
      </c>
    </row>
    <row r="563" ht="19.95" customHeight="1">
      <c r="A563" s="89"/>
      <c r="B563" s="35">
        <v>44</v>
      </c>
      <c r="C563" t="s" s="92">
        <v>534</v>
      </c>
      <c r="D563" t="s" s="92">
        <v>34</v>
      </c>
      <c r="E563" s="36">
        <v>1.6</v>
      </c>
      <c r="F563" s="62">
        <v>25604</v>
      </c>
      <c r="G563" s="62">
        <v>22994</v>
      </c>
      <c r="H563" s="93">
        <v>0.0519410699038162</v>
      </c>
      <c r="I563" s="36">
        <v>41.0780937</v>
      </c>
      <c r="J563" s="36">
        <v>29.0039886</v>
      </c>
      <c r="K563" s="62">
        <f>VLOOKUP($D563,'Districts_EV'!$A$2:$H$41,3,0)*$H563</f>
        <v>5.44608369888867</v>
      </c>
      <c r="L563" s="62">
        <f>VLOOKUP($D563,'Districts_EV'!$A$2:$H$41,4,0)*$H563</f>
        <v>88.1187492293592</v>
      </c>
      <c r="M563" s="62">
        <f>VLOOKUP($D563,'Districts_EV'!$A$2:$H$41,5,0)*$H563</f>
        <v>598.662648628290</v>
      </c>
      <c r="N563" s="62">
        <f>VLOOKUP($D563,'Districts_EV'!$A$2:$H$41,6,0)*$H563</f>
        <v>1895.7939481727</v>
      </c>
      <c r="O563" s="62">
        <f>VLOOKUP($D563,'Districts_EV'!$A$2:$H$41,7,0)*$H563</f>
        <v>3384.028342975410</v>
      </c>
      <c r="P563" s="63">
        <f>VLOOKUP($D563,'Districts_EV'!$A$2:$H$41,8,0)*$H563</f>
        <v>4450.4786880164</v>
      </c>
    </row>
    <row r="564" ht="19.95" customHeight="1">
      <c r="A564" s="89"/>
      <c r="B564" s="38">
        <v>54</v>
      </c>
      <c r="C564" t="s" s="90">
        <v>535</v>
      </c>
      <c r="D564" t="s" s="90">
        <v>34</v>
      </c>
      <c r="E564" s="39">
        <v>3.2</v>
      </c>
      <c r="F564" s="59">
        <v>25477</v>
      </c>
      <c r="G564" s="59">
        <v>21823</v>
      </c>
      <c r="H564" s="91">
        <v>0.0492959019096712</v>
      </c>
      <c r="I564" s="39">
        <v>41.0889065</v>
      </c>
      <c r="J564" s="39">
        <v>28.9909795</v>
      </c>
      <c r="K564" s="59">
        <f>VLOOKUP($D564,'Districts_EV'!$A$2:$H$41,3,0)*$H564</f>
        <v>5.16873465081531</v>
      </c>
      <c r="L564" s="59">
        <f>VLOOKUP($D564,'Districts_EV'!$A$2:$H$41,4,0)*$H564</f>
        <v>83.6311848496261</v>
      </c>
      <c r="M564" s="59">
        <f>VLOOKUP($D564,'Districts_EV'!$A$2:$H$41,5,0)*$H564</f>
        <v>568.174957859231</v>
      </c>
      <c r="N564" s="59">
        <f>VLOOKUP($D564,'Districts_EV'!$A$2:$H$41,6,0)*$H564</f>
        <v>1799.248122596020</v>
      </c>
      <c r="O564" s="59">
        <f>VLOOKUP($D564,'Districts_EV'!$A$2:$H$41,7,0)*$H564</f>
        <v>3211.692203564070</v>
      </c>
      <c r="P564" s="60">
        <f>VLOOKUP($D564,'Districts_EV'!$A$2:$H$41,8,0)*$H564</f>
        <v>4223.832147889960</v>
      </c>
    </row>
    <row r="565" ht="19.95" customHeight="1">
      <c r="A565" s="89"/>
      <c r="B565" s="35">
        <v>81</v>
      </c>
      <c r="C565" t="s" s="92">
        <v>536</v>
      </c>
      <c r="D565" t="s" s="92">
        <v>34</v>
      </c>
      <c r="E565" s="36">
        <v>1</v>
      </c>
      <c r="F565" s="62">
        <v>24814</v>
      </c>
      <c r="G565" s="62">
        <v>17746</v>
      </c>
      <c r="H565" s="93">
        <v>0.040086380208451</v>
      </c>
      <c r="I565" s="36">
        <v>41.0852399</v>
      </c>
      <c r="J565" s="36">
        <v>28.987206</v>
      </c>
      <c r="K565" s="62">
        <f>VLOOKUP($D565,'Districts_EV'!$A$2:$H$41,3,0)*$H565</f>
        <v>4.20310521529435</v>
      </c>
      <c r="L565" s="62">
        <f>VLOOKUP($D565,'Districts_EV'!$A$2:$H$41,4,0)*$H565</f>
        <v>68.0071028887626</v>
      </c>
      <c r="M565" s="62">
        <f>VLOOKUP($D565,'Districts_EV'!$A$2:$H$41,5,0)*$H565</f>
        <v>462.027805625712</v>
      </c>
      <c r="N565" s="62">
        <f>VLOOKUP($D565,'Districts_EV'!$A$2:$H$41,6,0)*$H565</f>
        <v>1463.110350712050</v>
      </c>
      <c r="O565" s="62">
        <f>VLOOKUP($D565,'Districts_EV'!$A$2:$H$41,7,0)*$H565</f>
        <v>2611.679871898830</v>
      </c>
      <c r="P565" s="63">
        <f>VLOOKUP($D565,'Districts_EV'!$A$2:$H$41,8,0)*$H565</f>
        <v>3434.730573085980</v>
      </c>
    </row>
    <row r="566" ht="19.95" customHeight="1">
      <c r="A566" s="89"/>
      <c r="B566" s="38">
        <v>84</v>
      </c>
      <c r="C566" t="s" s="90">
        <v>537</v>
      </c>
      <c r="D566" t="s" s="90">
        <v>34</v>
      </c>
      <c r="E566" s="39">
        <v>0.8100000000000001</v>
      </c>
      <c r="F566" s="59">
        <v>23378</v>
      </c>
      <c r="G566" s="59">
        <v>11774</v>
      </c>
      <c r="H566" s="91">
        <v>0.0265962493279782</v>
      </c>
      <c r="I566" s="39">
        <v>41.0782105</v>
      </c>
      <c r="J566" s="39">
        <v>28.9982061</v>
      </c>
      <c r="K566" s="59">
        <f>VLOOKUP($D566,'Districts_EV'!$A$2:$H$41,3,0)*$H566</f>
        <v>2.78864875492368</v>
      </c>
      <c r="L566" s="59">
        <f>VLOOKUP($D566,'Districts_EV'!$A$2:$H$41,4,0)*$H566</f>
        <v>45.1209077770929</v>
      </c>
      <c r="M566" s="59">
        <f>VLOOKUP($D566,'Districts_EV'!$A$2:$H$41,5,0)*$H566</f>
        <v>306.543186263785</v>
      </c>
      <c r="N566" s="59">
        <f>VLOOKUP($D566,'Districts_EV'!$A$2:$H$41,6,0)*$H566</f>
        <v>970.734885004147</v>
      </c>
      <c r="O566" s="59">
        <f>VLOOKUP($D566,'Districts_EV'!$A$2:$H$41,7,0)*$H566</f>
        <v>1732.780277906950</v>
      </c>
      <c r="P566" s="60">
        <f>VLOOKUP($D566,'Districts_EV'!$A$2:$H$41,8,0)*$H566</f>
        <v>2278.852573397630</v>
      </c>
    </row>
    <row r="567" ht="19.95" customHeight="1">
      <c r="A567" s="89"/>
      <c r="B567" s="35">
        <v>96</v>
      </c>
      <c r="C567" t="s" s="92">
        <v>510</v>
      </c>
      <c r="D567" t="s" s="92">
        <v>34</v>
      </c>
      <c r="E567" s="36">
        <v>1.3</v>
      </c>
      <c r="F567" s="62">
        <v>22494</v>
      </c>
      <c r="G567" s="62">
        <v>36381</v>
      </c>
      <c r="H567" s="93">
        <v>0.0821809195516542</v>
      </c>
      <c r="I567" s="36">
        <v>41.0909671</v>
      </c>
      <c r="J567" s="36">
        <v>28.9978422</v>
      </c>
      <c r="K567" s="62">
        <f>VLOOKUP($D567,'Districts_EV'!$A$2:$H$41,3,0)*$H567</f>
        <v>8.61676833301159</v>
      </c>
      <c r="L567" s="62">
        <f>VLOOKUP($D567,'Districts_EV'!$A$2:$H$41,4,0)*$H567</f>
        <v>139.421075746426</v>
      </c>
      <c r="M567" s="62">
        <f>VLOOKUP($D567,'Districts_EV'!$A$2:$H$41,5,0)*$H567</f>
        <v>947.2012620573111</v>
      </c>
      <c r="N567" s="62">
        <f>VLOOKUP($D567,'Districts_EV'!$A$2:$H$41,6,0)*$H567</f>
        <v>2999.516379423810</v>
      </c>
      <c r="O567" s="62">
        <f>VLOOKUP($D567,'Districts_EV'!$A$2:$H$41,7,0)*$H567</f>
        <v>5354.193926493360</v>
      </c>
      <c r="P567" s="63">
        <f>VLOOKUP($D567,'Districts_EV'!$A$2:$H$41,8,0)*$H567</f>
        <v>7041.526709086050</v>
      </c>
    </row>
    <row r="568" ht="19.95" customHeight="1">
      <c r="A568" s="89"/>
      <c r="B568" s="38">
        <v>126</v>
      </c>
      <c r="C568" t="s" s="90">
        <v>150</v>
      </c>
      <c r="D568" t="s" s="90">
        <v>34</v>
      </c>
      <c r="E568" s="39">
        <v>0.77</v>
      </c>
      <c r="F568" s="59">
        <v>21090</v>
      </c>
      <c r="G568" s="59">
        <v>20219</v>
      </c>
      <c r="H568" s="91">
        <v>0.0456726316597921</v>
      </c>
      <c r="I568" s="39">
        <v>41.0736915</v>
      </c>
      <c r="J568" s="39">
        <v>28.9852962</v>
      </c>
      <c r="K568" s="59">
        <f>VLOOKUP($D568,'Districts_EV'!$A$2:$H$41,3,0)*$H568</f>
        <v>4.78883040392407</v>
      </c>
      <c r="L568" s="59">
        <f>VLOOKUP($D568,'Districts_EV'!$A$2:$H$41,4,0)*$H568</f>
        <v>77.4842563568067</v>
      </c>
      <c r="M568" s="59">
        <f>VLOOKUP($D568,'Districts_EV'!$A$2:$H$41,5,0)*$H568</f>
        <v>526.413851118352</v>
      </c>
      <c r="N568" s="59">
        <f>VLOOKUP($D568,'Districts_EV'!$A$2:$H$41,6,0)*$H568</f>
        <v>1667.002602335560</v>
      </c>
      <c r="O568" s="59">
        <f>VLOOKUP($D568,'Districts_EV'!$A$2:$H$41,7,0)*$H568</f>
        <v>2975.631428486550</v>
      </c>
      <c r="P568" s="60">
        <f>VLOOKUP($D568,'Districts_EV'!$A$2:$H$41,8,0)*$H568</f>
        <v>3913.378646299190</v>
      </c>
    </row>
    <row r="569" ht="19.95" customHeight="1">
      <c r="A569" s="89"/>
      <c r="B569" s="35">
        <v>128</v>
      </c>
      <c r="C569" t="s" s="92">
        <v>538</v>
      </c>
      <c r="D569" t="s" s="92">
        <v>34</v>
      </c>
      <c r="E569" s="36">
        <v>1</v>
      </c>
      <c r="F569" s="62">
        <v>19626</v>
      </c>
      <c r="G569" s="62">
        <v>8390</v>
      </c>
      <c r="H569" s="93">
        <v>0.0189521430152656</v>
      </c>
      <c r="I569" s="36">
        <v>41.0864668</v>
      </c>
      <c r="J569" s="36">
        <v>29.0040986</v>
      </c>
      <c r="K569" s="62">
        <f>VLOOKUP($D569,'Districts_EV'!$A$2:$H$41,3,0)*$H569</f>
        <v>1.9871550071182</v>
      </c>
      <c r="L569" s="62">
        <f>VLOOKUP($D569,'Districts_EV'!$A$2:$H$41,4,0)*$H569</f>
        <v>32.1525748471046</v>
      </c>
      <c r="M569" s="62">
        <f>VLOOKUP($D569,'Districts_EV'!$A$2:$H$41,5,0)*$H569</f>
        <v>218.438706705721</v>
      </c>
      <c r="N569" s="62">
        <f>VLOOKUP($D569,'Districts_EV'!$A$2:$H$41,6,0)*$H569</f>
        <v>691.733114080584</v>
      </c>
      <c r="O569" s="62">
        <f>VLOOKUP($D569,'Districts_EV'!$A$2:$H$41,7,0)*$H569</f>
        <v>1234.756797319460</v>
      </c>
      <c r="P569" s="63">
        <f>VLOOKUP($D569,'Districts_EV'!$A$2:$H$41,8,0)*$H569</f>
        <v>1623.880846849510</v>
      </c>
    </row>
    <row r="570" ht="19.95" customHeight="1">
      <c r="A570" s="89"/>
      <c r="B570" s="38">
        <v>182</v>
      </c>
      <c r="C570" t="s" s="90">
        <v>539</v>
      </c>
      <c r="D570" t="s" s="90">
        <v>34</v>
      </c>
      <c r="E570" s="39">
        <v>1.2</v>
      </c>
      <c r="F570" s="59">
        <v>18059</v>
      </c>
      <c r="G570" s="59">
        <v>30033</v>
      </c>
      <c r="H570" s="91">
        <v>0.06784144352532449</v>
      </c>
      <c r="I570" s="39">
        <v>41.0709262</v>
      </c>
      <c r="J570" s="39">
        <v>28.972669</v>
      </c>
      <c r="K570" s="59">
        <f>VLOOKUP($D570,'Districts_EV'!$A$2:$H$41,3,0)*$H570</f>
        <v>7.11325701177365</v>
      </c>
      <c r="L570" s="59">
        <f>VLOOKUP($D570,'Districts_EV'!$A$2:$H$41,4,0)*$H570</f>
        <v>115.093954753646</v>
      </c>
      <c r="M570" s="59">
        <f>VLOOKUP($D570,'Districts_EV'!$A$2:$H$41,5,0)*$H570</f>
        <v>781.927256077821</v>
      </c>
      <c r="N570" s="59">
        <f>VLOOKUP($D570,'Districts_EV'!$A$2:$H$41,6,0)*$H570</f>
        <v>2476.140716946630</v>
      </c>
      <c r="O570" s="59">
        <f>VLOOKUP($D570,'Districts_EV'!$A$2:$H$41,7,0)*$H570</f>
        <v>4419.958390213990</v>
      </c>
      <c r="P570" s="60">
        <f>VLOOKUP($D570,'Districts_EV'!$A$2:$H$41,8,0)*$H570</f>
        <v>5812.874073114580</v>
      </c>
    </row>
    <row r="571" ht="19.95" customHeight="1">
      <c r="A571" s="89"/>
      <c r="B571" s="35">
        <v>197</v>
      </c>
      <c r="C571" t="s" s="92">
        <v>540</v>
      </c>
      <c r="D571" t="s" s="92">
        <v>34</v>
      </c>
      <c r="E571" s="36">
        <v>1.3</v>
      </c>
      <c r="F571" s="62">
        <v>17406</v>
      </c>
      <c r="G571" s="62">
        <v>25628</v>
      </c>
      <c r="H571" s="93">
        <v>0.0578910037181439</v>
      </c>
      <c r="I571" s="36">
        <v>41.074985</v>
      </c>
      <c r="J571" s="36">
        <v>28.9618782</v>
      </c>
      <c r="K571" s="62">
        <f>VLOOKUP($D571,'Districts_EV'!$A$2:$H$41,3,0)*$H571</f>
        <v>6.06994142102804</v>
      </c>
      <c r="L571" s="62">
        <f>VLOOKUP($D571,'Districts_EV'!$A$2:$H$41,4,0)*$H571</f>
        <v>98.2128948964954</v>
      </c>
      <c r="M571" s="62">
        <f>VLOOKUP($D571,'Districts_EV'!$A$2:$H$41,5,0)*$H571</f>
        <v>667.240426156641</v>
      </c>
      <c r="N571" s="62">
        <f>VLOOKUP($D571,'Districts_EV'!$A$2:$H$41,6,0)*$H571</f>
        <v>2112.960220221360</v>
      </c>
      <c r="O571" s="62">
        <f>VLOOKUP($D571,'Districts_EV'!$A$2:$H$41,7,0)*$H571</f>
        <v>3771.674279106450</v>
      </c>
      <c r="P571" s="63">
        <f>VLOOKUP($D571,'Districts_EV'!$A$2:$H$41,8,0)*$H571</f>
        <v>4960.288241127440</v>
      </c>
    </row>
    <row r="572" ht="19.95" customHeight="1">
      <c r="A572" s="89"/>
      <c r="B572" s="38">
        <v>199</v>
      </c>
      <c r="C572" t="s" s="90">
        <v>541</v>
      </c>
      <c r="D572" t="s" s="90">
        <v>34</v>
      </c>
      <c r="E572" s="39">
        <v>0.9</v>
      </c>
      <c r="F572" s="59">
        <v>17119</v>
      </c>
      <c r="G572" s="59">
        <v>30047</v>
      </c>
      <c r="H572" s="91">
        <v>0.0678730680786277</v>
      </c>
      <c r="I572" s="39">
        <v>41.0746256</v>
      </c>
      <c r="J572" s="39">
        <v>28.9799888</v>
      </c>
      <c r="K572" s="59">
        <f>VLOOKUP($D572,'Districts_EV'!$A$2:$H$41,3,0)*$H572</f>
        <v>7.11657288425275</v>
      </c>
      <c r="L572" s="59">
        <f>VLOOKUP($D572,'Districts_EV'!$A$2:$H$41,4,0)*$H572</f>
        <v>115.147606249220</v>
      </c>
      <c r="M572" s="59">
        <f>VLOOKUP($D572,'Districts_EV'!$A$2:$H$41,5,0)*$H572</f>
        <v>782.291754515710</v>
      </c>
      <c r="N572" s="59">
        <f>VLOOKUP($D572,'Districts_EV'!$A$2:$H$41,6,0)*$H572</f>
        <v>2477.294979592290</v>
      </c>
      <c r="O572" s="59">
        <f>VLOOKUP($D572,'Districts_EV'!$A$2:$H$41,7,0)*$H572</f>
        <v>4422.018771043840</v>
      </c>
      <c r="P572" s="60">
        <f>VLOOKUP($D572,'Districts_EV'!$A$2:$H$41,8,0)*$H572</f>
        <v>5815.583767018740</v>
      </c>
    </row>
    <row r="573" ht="19.95" customHeight="1">
      <c r="A573" s="89"/>
      <c r="B573" s="35">
        <v>212</v>
      </c>
      <c r="C573" t="s" s="92">
        <v>542</v>
      </c>
      <c r="D573" t="s" s="92">
        <v>34</v>
      </c>
      <c r="E573" s="36">
        <v>0.91</v>
      </c>
      <c r="F573" s="62">
        <v>16868</v>
      </c>
      <c r="G573" s="62">
        <v>11934</v>
      </c>
      <c r="H573" s="93">
        <v>0.0269576727943004</v>
      </c>
      <c r="I573" s="36">
        <v>41.0956169</v>
      </c>
      <c r="J573" s="36">
        <v>29.0006008</v>
      </c>
      <c r="K573" s="62">
        <f>VLOOKUP($D573,'Districts_EV'!$A$2:$H$41,3,0)*$H573</f>
        <v>2.82654444039912</v>
      </c>
      <c r="L573" s="62">
        <f>VLOOKUP($D573,'Districts_EV'!$A$2:$H$41,4,0)*$H573</f>
        <v>45.7340677265014</v>
      </c>
      <c r="M573" s="62">
        <f>VLOOKUP($D573,'Districts_EV'!$A$2:$H$41,5,0)*$H573</f>
        <v>310.708882696791</v>
      </c>
      <c r="N573" s="62">
        <f>VLOOKUP($D573,'Districts_EV'!$A$2:$H$41,6,0)*$H573</f>
        <v>983.926458097463</v>
      </c>
      <c r="O573" s="62">
        <f>VLOOKUP($D573,'Districts_EV'!$A$2:$H$41,7,0)*$H573</f>
        <v>1756.327487391</v>
      </c>
      <c r="P573" s="63">
        <f>VLOOKUP($D573,'Districts_EV'!$A$2:$H$41,8,0)*$H573</f>
        <v>2309.820503730880</v>
      </c>
    </row>
    <row r="574" ht="19.95" customHeight="1">
      <c r="A574" s="89"/>
      <c r="B574" s="38">
        <v>216</v>
      </c>
      <c r="C574" t="s" s="90">
        <v>543</v>
      </c>
      <c r="D574" t="s" s="90">
        <v>34</v>
      </c>
      <c r="E574" s="39">
        <v>2.2</v>
      </c>
      <c r="F574" s="59">
        <v>16245</v>
      </c>
      <c r="G574" s="59">
        <v>33039</v>
      </c>
      <c r="H574" s="91">
        <v>0.07463168689885109</v>
      </c>
      <c r="I574" s="39">
        <v>41.063141</v>
      </c>
      <c r="J574" s="39">
        <v>28.9635226</v>
      </c>
      <c r="K574" s="59">
        <f>VLOOKUP($D574,'Districts_EV'!$A$2:$H$41,3,0)*$H574</f>
        <v>7.82522220264341</v>
      </c>
      <c r="L574" s="59">
        <f>VLOOKUP($D574,'Districts_EV'!$A$2:$H$41,4,0)*$H574</f>
        <v>126.613697303157</v>
      </c>
      <c r="M574" s="59">
        <f>VLOOKUP($D574,'Districts_EV'!$A$2:$H$41,5,0)*$H574</f>
        <v>860.190277812910</v>
      </c>
      <c r="N574" s="59">
        <f>VLOOKUP($D574,'Districts_EV'!$A$2:$H$41,6,0)*$H574</f>
        <v>2723.977396437240</v>
      </c>
      <c r="O574" s="59">
        <f>VLOOKUP($D574,'Districts_EV'!$A$2:$H$41,7,0)*$H574</f>
        <v>4862.351588395430</v>
      </c>
      <c r="P574" s="60">
        <f>VLOOKUP($D574,'Districts_EV'!$A$2:$H$41,8,0)*$H574</f>
        <v>6394.684064250410</v>
      </c>
    </row>
    <row r="575" ht="19.95" customHeight="1">
      <c r="A575" s="89"/>
      <c r="B575" s="35">
        <v>307</v>
      </c>
      <c r="C575" t="s" s="92">
        <v>396</v>
      </c>
      <c r="D575" t="s" s="92">
        <v>34</v>
      </c>
      <c r="E575" s="36">
        <v>1.4</v>
      </c>
      <c r="F575" s="62">
        <v>14180</v>
      </c>
      <c r="G575" s="62">
        <v>12672</v>
      </c>
      <c r="H575" s="93">
        <v>0.0286247385327111</v>
      </c>
      <c r="I575" s="36">
        <v>41.0593001</v>
      </c>
      <c r="J575" s="36">
        <v>28.9564044</v>
      </c>
      <c r="K575" s="62">
        <f>VLOOKUP($D575,'Districts_EV'!$A$2:$H$41,3,0)*$H575</f>
        <v>3.00133828965457</v>
      </c>
      <c r="L575" s="62">
        <f>VLOOKUP($D575,'Districts_EV'!$A$2:$H$41,4,0)*$H575</f>
        <v>48.5622679931478</v>
      </c>
      <c r="M575" s="62">
        <f>VLOOKUP($D575,'Districts_EV'!$A$2:$H$41,5,0)*$H575</f>
        <v>329.923157494028</v>
      </c>
      <c r="N575" s="62">
        <f>VLOOKUP($D575,'Districts_EV'!$A$2:$H$41,6,0)*$H575</f>
        <v>1044.772588990370</v>
      </c>
      <c r="O575" s="62">
        <f>VLOOKUP($D575,'Districts_EV'!$A$2:$H$41,7,0)*$H575</f>
        <v>1864.938991136140</v>
      </c>
      <c r="P575" s="63">
        <f>VLOOKUP($D575,'Districts_EV'!$A$2:$H$41,8,0)*$H575</f>
        <v>2452.660082392970</v>
      </c>
    </row>
    <row r="576" ht="19.95" customHeight="1">
      <c r="A576" s="89"/>
      <c r="B576" s="38">
        <v>322</v>
      </c>
      <c r="C576" t="s" s="90">
        <v>544</v>
      </c>
      <c r="D576" t="s" s="90">
        <v>34</v>
      </c>
      <c r="E576" s="39">
        <v>2.3</v>
      </c>
      <c r="F576" s="59">
        <v>5648</v>
      </c>
      <c r="G576" s="59">
        <v>22545</v>
      </c>
      <c r="H576" s="91">
        <v>0.0509268253014498</v>
      </c>
      <c r="I576" s="39">
        <v>41.0968122</v>
      </c>
      <c r="J576" s="39">
        <v>28.9892146</v>
      </c>
      <c r="K576" s="59">
        <f>VLOOKUP($D576,'Districts_EV'!$A$2:$H$41,3,0)*$H576</f>
        <v>5.33973893152323</v>
      </c>
      <c r="L576" s="59">
        <f>VLOOKUP($D576,'Districts_EV'!$A$2:$H$41,4,0)*$H576</f>
        <v>86.3980691213318</v>
      </c>
      <c r="M576" s="59">
        <f>VLOOKUP($D576,'Districts_EV'!$A$2:$H$41,5,0)*$H576</f>
        <v>586.972663013169</v>
      </c>
      <c r="N576" s="59">
        <f>VLOOKUP($D576,'Districts_EV'!$A$2:$H$41,6,0)*$H576</f>
        <v>1858.7750961796</v>
      </c>
      <c r="O576" s="59">
        <f>VLOOKUP($D576,'Districts_EV'!$A$2:$H$41,7,0)*$H576</f>
        <v>3317.948986360820</v>
      </c>
      <c r="P576" s="60">
        <f>VLOOKUP($D576,'Districts_EV'!$A$2:$H$41,8,0)*$H576</f>
        <v>4363.574933518740</v>
      </c>
    </row>
    <row r="577" ht="19.95" customHeight="1">
      <c r="A577" s="89"/>
      <c r="B577" s="35">
        <v>427</v>
      </c>
      <c r="C577" t="s" s="92">
        <v>131</v>
      </c>
      <c r="D577" t="s" s="92">
        <v>34</v>
      </c>
      <c r="E577" s="36">
        <v>10.2</v>
      </c>
      <c r="F577" s="62">
        <v>2129</v>
      </c>
      <c r="G577" s="62">
        <v>30404</v>
      </c>
      <c r="H577" s="93">
        <v>0.0686794941878589</v>
      </c>
      <c r="I577" s="36">
        <v>41.079396</v>
      </c>
      <c r="J577" s="36">
        <v>28.9692391</v>
      </c>
      <c r="K577" s="62">
        <f>VLOOKUP($D577,'Districts_EV'!$A$2:$H$41,3,0)*$H577</f>
        <v>7.20112763246982</v>
      </c>
      <c r="L577" s="62">
        <f>VLOOKUP($D577,'Districts_EV'!$A$2:$H$41,4,0)*$H577</f>
        <v>116.515719386337</v>
      </c>
      <c r="M577" s="62">
        <f>VLOOKUP($D577,'Districts_EV'!$A$2:$H$41,5,0)*$H577</f>
        <v>791.586464681853</v>
      </c>
      <c r="N577" s="62">
        <f>VLOOKUP($D577,'Districts_EV'!$A$2:$H$41,6,0)*$H577</f>
        <v>2506.728677056750</v>
      </c>
      <c r="O577" s="62">
        <f>VLOOKUP($D577,'Districts_EV'!$A$2:$H$41,7,0)*$H577</f>
        <v>4474.558482205110</v>
      </c>
      <c r="P577" s="63">
        <f>VLOOKUP($D577,'Districts_EV'!$A$2:$H$41,8,0)*$H577</f>
        <v>5884.680961574790</v>
      </c>
    </row>
    <row r="578" ht="20.8" customHeight="1">
      <c r="A578" s="96"/>
      <c r="B578" s="97">
        <v>496</v>
      </c>
      <c r="C578" t="s" s="98">
        <v>362</v>
      </c>
      <c r="D578" t="s" s="98">
        <v>34</v>
      </c>
      <c r="E578" s="99">
        <v>21.7</v>
      </c>
      <c r="F578" s="101">
        <v>359</v>
      </c>
      <c r="G578" s="101">
        <v>38313</v>
      </c>
      <c r="H578" s="102">
        <v>0.0865451079074937</v>
      </c>
      <c r="I578" s="99">
        <v>41.0965753</v>
      </c>
      <c r="J578" s="99">
        <v>28.9719887</v>
      </c>
      <c r="K578" s="101">
        <f>VLOOKUP($D578,'Districts_EV'!$A$2:$H$41,3,0)*$H578</f>
        <v>9.07435873512749</v>
      </c>
      <c r="L578" s="101">
        <f>VLOOKUP($D578,'Districts_EV'!$A$2:$H$41,4,0)*$H578</f>
        <v>146.824982135533</v>
      </c>
      <c r="M578" s="101">
        <f>VLOOKUP($D578,'Districts_EV'!$A$2:$H$41,5,0)*$H578</f>
        <v>997.502046485852</v>
      </c>
      <c r="N578" s="101">
        <f>VLOOKUP($D578,'Districts_EV'!$A$2:$H$41,6,0)*$H578</f>
        <v>3158.804624525560</v>
      </c>
      <c r="O578" s="101">
        <f>VLOOKUP($D578,'Districts_EV'!$A$2:$H$41,7,0)*$H578</f>
        <v>5638.526481013170</v>
      </c>
      <c r="P578" s="103">
        <f>VLOOKUP($D578,'Districts_EV'!$A$2:$H$41,8,0)*$H578</f>
        <v>7415.464467859980</v>
      </c>
    </row>
    <row r="579" ht="21.05" customHeight="1">
      <c r="A579" t="s" s="104">
        <v>35</v>
      </c>
      <c r="B579" s="105"/>
      <c r="C579" s="105"/>
      <c r="D579" s="105"/>
      <c r="E579" s="106"/>
      <c r="F579" s="106"/>
      <c r="G579" s="107">
        <f>SUM(G580:G599)</f>
        <v>463433</v>
      </c>
      <c r="H579" s="105"/>
      <c r="I579" s="105"/>
      <c r="J579" s="105"/>
      <c r="K579" s="108">
        <f>SUM(K580:K599)</f>
        <v>147.082233120803</v>
      </c>
      <c r="L579" s="108">
        <f>SUM(L580:L599)</f>
        <v>2327.275181931920</v>
      </c>
      <c r="M579" s="108">
        <f>SUM(M580:M599)</f>
        <v>15499.8708581478</v>
      </c>
      <c r="N579" s="108">
        <f>SUM(N580:N599)</f>
        <v>48285.701909483</v>
      </c>
      <c r="O579" s="108">
        <f>SUM(O580:O599)</f>
        <v>85282.0155520041</v>
      </c>
      <c r="P579" s="109">
        <f>SUM(P580:P599)</f>
        <v>111694.581803416</v>
      </c>
    </row>
    <row r="580" ht="20.2" customHeight="1">
      <c r="A580" s="82"/>
      <c r="B580" s="110">
        <v>237</v>
      </c>
      <c r="C580" t="s" s="111">
        <v>545</v>
      </c>
      <c r="D580" t="s" s="111">
        <v>35</v>
      </c>
      <c r="E580" s="112">
        <v>0.82</v>
      </c>
      <c r="F580" s="113">
        <v>34207</v>
      </c>
      <c r="G580" s="113">
        <v>31275</v>
      </c>
      <c r="H580" s="114">
        <v>0.06748548333847609</v>
      </c>
      <c r="I580" s="112">
        <v>40.9023827</v>
      </c>
      <c r="J580" s="112">
        <v>29.1731105</v>
      </c>
      <c r="K580" s="113">
        <f>VLOOKUP($D580,'Districts_EV'!$A$2:$H$41,3,0)*$H580</f>
        <v>9.925915592659811</v>
      </c>
      <c r="L580" s="113">
        <f>VLOOKUP($D580,'Districts_EV'!$A$2:$H$41,4,0)*$H580</f>
        <v>157.057290514316</v>
      </c>
      <c r="M580" s="113">
        <f>VLOOKUP($D580,'Districts_EV'!$A$2:$H$41,5,0)*$H580</f>
        <v>1046.016276546060</v>
      </c>
      <c r="N580" s="113">
        <f>VLOOKUP($D580,'Districts_EV'!$A$2:$H$41,6,0)*$H580</f>
        <v>3258.583931699040</v>
      </c>
      <c r="O580" s="113">
        <f>VLOOKUP($D580,'Districts_EV'!$A$2:$H$41,7,0)*$H580</f>
        <v>5755.298039606430</v>
      </c>
      <c r="P580" s="115">
        <f>VLOOKUP($D580,'Districts_EV'!$A$2:$H$41,8,0)*$H580</f>
        <v>7537.762839292490</v>
      </c>
    </row>
    <row r="581" ht="19.95" customHeight="1">
      <c r="A581" s="89"/>
      <c r="B581" s="35">
        <v>253</v>
      </c>
      <c r="C581" t="s" s="92">
        <v>546</v>
      </c>
      <c r="D581" t="s" s="92">
        <v>35</v>
      </c>
      <c r="E581" s="36">
        <v>0.66</v>
      </c>
      <c r="F581" s="62">
        <v>32334</v>
      </c>
      <c r="G581" s="62">
        <v>28760</v>
      </c>
      <c r="H581" s="93">
        <v>0.0620585931515451</v>
      </c>
      <c r="I581" s="36">
        <v>40.8965692</v>
      </c>
      <c r="J581" s="36">
        <v>29.1797353</v>
      </c>
      <c r="K581" s="62">
        <f>VLOOKUP($D581,'Districts_EV'!$A$2:$H$41,3,0)*$H581</f>
        <v>9.127716465064619</v>
      </c>
      <c r="L581" s="62">
        <f>VLOOKUP($D581,'Districts_EV'!$A$2:$H$41,4,0)*$H581</f>
        <v>144.427423667201</v>
      </c>
      <c r="M581" s="62">
        <f>VLOOKUP($D581,'Districts_EV'!$A$2:$H$41,5,0)*$H581</f>
        <v>961.900179487285</v>
      </c>
      <c r="N581" s="62">
        <f>VLOOKUP($D581,'Districts_EV'!$A$2:$H$41,6,0)*$H581</f>
        <v>2996.542729837390</v>
      </c>
      <c r="O581" s="62">
        <f>VLOOKUP($D581,'Districts_EV'!$A$2:$H$41,7,0)*$H581</f>
        <v>5292.481906285560</v>
      </c>
      <c r="P581" s="63">
        <f>VLOOKUP($D581,'Districts_EV'!$A$2:$H$41,8,0)*$H581</f>
        <v>6931.608609370170</v>
      </c>
    </row>
    <row r="582" ht="19.95" customHeight="1">
      <c r="A582" s="89"/>
      <c r="B582" s="38">
        <v>269</v>
      </c>
      <c r="C582" t="s" s="90">
        <v>547</v>
      </c>
      <c r="D582" t="s" s="90">
        <v>35</v>
      </c>
      <c r="E582" s="39">
        <v>1.1</v>
      </c>
      <c r="F582" s="59">
        <v>29704</v>
      </c>
      <c r="G582" s="59">
        <v>8143</v>
      </c>
      <c r="H582" s="91">
        <v>0.0175710404740275</v>
      </c>
      <c r="I582" s="39">
        <v>40.88858</v>
      </c>
      <c r="J582" s="39">
        <v>29.1856536</v>
      </c>
      <c r="K582" s="59">
        <f>VLOOKUP($D582,'Districts_EV'!$A$2:$H$41,3,0)*$H582</f>
        <v>2.58438787117598</v>
      </c>
      <c r="L582" s="59">
        <f>VLOOKUP($D582,'Districts_EV'!$A$2:$H$41,4,0)*$H582</f>
        <v>40.8926464159255</v>
      </c>
      <c r="M582" s="59">
        <f>VLOOKUP($D582,'Districts_EV'!$A$2:$H$41,5,0)*$H582</f>
        <v>272.348858190714</v>
      </c>
      <c r="N582" s="59">
        <f>VLOOKUP($D582,'Districts_EV'!$A$2:$H$41,6,0)*$H582</f>
        <v>848.430022568353</v>
      </c>
      <c r="O582" s="59">
        <f>VLOOKUP($D582,'Districts_EV'!$A$2:$H$41,7,0)*$H582</f>
        <v>1498.493746970910</v>
      </c>
      <c r="P582" s="60">
        <f>VLOOKUP($D582,'Districts_EV'!$A$2:$H$41,8,0)*$H582</f>
        <v>1962.5900175974</v>
      </c>
    </row>
    <row r="583" ht="19.95" customHeight="1">
      <c r="A583" s="89"/>
      <c r="B583" s="35">
        <v>279</v>
      </c>
      <c r="C583" t="s" s="92">
        <v>548</v>
      </c>
      <c r="D583" t="s" s="92">
        <v>35</v>
      </c>
      <c r="E583" s="36">
        <v>0.48</v>
      </c>
      <c r="F583" s="62">
        <v>29327</v>
      </c>
      <c r="G583" s="62">
        <v>41544</v>
      </c>
      <c r="H583" s="93">
        <v>0.0896440262130664</v>
      </c>
      <c r="I583" s="36">
        <v>40.9326933</v>
      </c>
      <c r="J583" s="36">
        <v>29.2127458</v>
      </c>
      <c r="K583" s="62">
        <f>VLOOKUP($D583,'Districts_EV'!$A$2:$H$41,3,0)*$H583</f>
        <v>13.1850435613576</v>
      </c>
      <c r="L583" s="62">
        <f>VLOOKUP($D583,'Districts_EV'!$A$2:$H$41,4,0)*$H583</f>
        <v>208.626317414124</v>
      </c>
      <c r="M583" s="62">
        <f>VLOOKUP($D583,'Districts_EV'!$A$2:$H$41,5,0)*$H583</f>
        <v>1389.470829506950</v>
      </c>
      <c r="N583" s="62">
        <f>VLOOKUP($D583,'Districts_EV'!$A$2:$H$41,6,0)*$H583</f>
        <v>4328.52472769</v>
      </c>
      <c r="O583" s="62">
        <f>VLOOKUP($D583,'Districts_EV'!$A$2:$H$41,7,0)*$H583</f>
        <v>7645.023237646990</v>
      </c>
      <c r="P583" s="63">
        <f>VLOOKUP($D583,'Districts_EV'!$A$2:$H$41,8,0)*$H583</f>
        <v>10012.7520190429</v>
      </c>
    </row>
    <row r="584" ht="19.95" customHeight="1">
      <c r="A584" s="89"/>
      <c r="B584" s="38">
        <v>284</v>
      </c>
      <c r="C584" t="s" s="90">
        <v>549</v>
      </c>
      <c r="D584" t="s" s="90">
        <v>35</v>
      </c>
      <c r="E584" s="39">
        <v>1.2</v>
      </c>
      <c r="F584" s="59">
        <v>26977</v>
      </c>
      <c r="G584" s="59">
        <v>31049</v>
      </c>
      <c r="H584" s="91">
        <v>0.06699781845487909</v>
      </c>
      <c r="I584" s="39">
        <v>40.8911521</v>
      </c>
      <c r="J584" s="39">
        <v>29.1909073</v>
      </c>
      <c r="K584" s="59">
        <f>VLOOKUP($D584,'Districts_EV'!$A$2:$H$41,3,0)*$H584</f>
        <v>9.85418875256577</v>
      </c>
      <c r="L584" s="59">
        <f>VLOOKUP($D584,'Districts_EV'!$A$2:$H$41,4,0)*$H584</f>
        <v>155.922360133621</v>
      </c>
      <c r="M584" s="59">
        <f>VLOOKUP($D584,'Districts_EV'!$A$2:$H$41,5,0)*$H584</f>
        <v>1038.457533828260</v>
      </c>
      <c r="N584" s="59">
        <f>VLOOKUP($D584,'Districts_EV'!$A$2:$H$41,6,0)*$H584</f>
        <v>3235.036690497950</v>
      </c>
      <c r="O584" s="59">
        <f>VLOOKUP($D584,'Districts_EV'!$A$2:$H$41,7,0)*$H584</f>
        <v>5713.708995419350</v>
      </c>
      <c r="P584" s="60">
        <f>VLOOKUP($D584,'Districts_EV'!$A$2:$H$41,8,0)*$H584</f>
        <v>7483.293314058910</v>
      </c>
    </row>
    <row r="585" ht="19.95" customHeight="1">
      <c r="A585" s="89"/>
      <c r="B585" s="35">
        <v>289</v>
      </c>
      <c r="C585" t="s" s="92">
        <v>344</v>
      </c>
      <c r="D585" t="s" s="92">
        <v>35</v>
      </c>
      <c r="E585" s="36">
        <v>0.5</v>
      </c>
      <c r="F585" s="62">
        <v>22678</v>
      </c>
      <c r="G585" s="62">
        <v>26464</v>
      </c>
      <c r="H585" s="93">
        <v>0.0571042631836749</v>
      </c>
      <c r="I585" s="36">
        <v>40.9180416</v>
      </c>
      <c r="J585" s="36">
        <v>29.2052689</v>
      </c>
      <c r="K585" s="62">
        <f>VLOOKUP($D585,'Districts_EV'!$A$2:$H$41,3,0)*$H585</f>
        <v>8.39902254977296</v>
      </c>
      <c r="L585" s="62">
        <f>VLOOKUP($D585,'Districts_EV'!$A$2:$H$41,4,0)*$H585</f>
        <v>132.897334489875</v>
      </c>
      <c r="M585" s="62">
        <f>VLOOKUP($D585,'Districts_EV'!$A$2:$H$41,5,0)*$H585</f>
        <v>885.108704796645</v>
      </c>
      <c r="N585" s="62">
        <f>VLOOKUP($D585,'Districts_EV'!$A$2:$H$41,6,0)*$H585</f>
        <v>2757.319429847590</v>
      </c>
      <c r="O585" s="62">
        <f>VLOOKUP($D585,'Districts_EV'!$A$2:$H$41,7,0)*$H585</f>
        <v>4869.9666609159</v>
      </c>
      <c r="P585" s="63">
        <f>VLOOKUP($D585,'Districts_EV'!$A$2:$H$41,8,0)*$H585</f>
        <v>6378.236795492770</v>
      </c>
    </row>
    <row r="586" ht="19.95" customHeight="1">
      <c r="A586" s="89"/>
      <c r="B586" s="38">
        <v>303</v>
      </c>
      <c r="C586" t="s" s="90">
        <v>550</v>
      </c>
      <c r="D586" t="s" s="90">
        <v>35</v>
      </c>
      <c r="E586" s="39">
        <v>2.8</v>
      </c>
      <c r="F586" s="59">
        <v>21185</v>
      </c>
      <c r="G586" s="59">
        <v>11471</v>
      </c>
      <c r="H586" s="91">
        <v>0.024752229556376</v>
      </c>
      <c r="I586" s="39">
        <v>40.8919905</v>
      </c>
      <c r="J586" s="39">
        <v>29.2205714</v>
      </c>
      <c r="K586" s="59">
        <f>VLOOKUP($D586,'Districts_EV'!$A$2:$H$41,3,0)*$H586</f>
        <v>3.64061319787053</v>
      </c>
      <c r="L586" s="59">
        <f>VLOOKUP($D586,'Districts_EV'!$A$2:$H$41,4,0)*$H586</f>
        <v>57.6052495440356</v>
      </c>
      <c r="M586" s="59">
        <f>VLOOKUP($D586,'Districts_EV'!$A$2:$H$41,5,0)*$H586</f>
        <v>383.656361575057</v>
      </c>
      <c r="N586" s="59">
        <f>VLOOKUP($D586,'Districts_EV'!$A$2:$H$41,6,0)*$H586</f>
        <v>1195.178777954270</v>
      </c>
      <c r="O586" s="59">
        <f>VLOOKUP($D586,'Districts_EV'!$A$2:$H$41,7,0)*$H586</f>
        <v>2110.920025973630</v>
      </c>
      <c r="P586" s="60">
        <f>VLOOKUP($D586,'Districts_EV'!$A$2:$H$41,8,0)*$H586</f>
        <v>2764.689929001570</v>
      </c>
    </row>
    <row r="587" ht="19.95" customHeight="1">
      <c r="A587" s="89"/>
      <c r="B587" s="35">
        <v>359</v>
      </c>
      <c r="C587" t="s" s="92">
        <v>150</v>
      </c>
      <c r="D587" t="s" s="92">
        <v>35</v>
      </c>
      <c r="E587" s="36">
        <v>1.8</v>
      </c>
      <c r="F587" s="62">
        <v>20138</v>
      </c>
      <c r="G587" s="62">
        <v>47943</v>
      </c>
      <c r="H587" s="93">
        <v>0.103451847408363</v>
      </c>
      <c r="I587" s="36">
        <v>40.9026067</v>
      </c>
      <c r="J587" s="36">
        <v>29.2306579</v>
      </c>
      <c r="K587" s="62">
        <f>VLOOKUP($D587,'Districts_EV'!$A$2:$H$41,3,0)*$H587</f>
        <v>15.2159287372946</v>
      </c>
      <c r="L587" s="62">
        <f>VLOOKUP($D587,'Districts_EV'!$A$2:$H$41,4,0)*$H587</f>
        <v>240.760916998491</v>
      </c>
      <c r="M587" s="62">
        <f>VLOOKUP($D587,'Districts_EV'!$A$2:$H$41,5,0)*$H587</f>
        <v>1603.490274866440</v>
      </c>
      <c r="N587" s="62">
        <f>VLOOKUP($D587,'Districts_EV'!$A$2:$H$41,6,0)*$H587</f>
        <v>4995.245065945540</v>
      </c>
      <c r="O587" s="62">
        <f>VLOOKUP($D587,'Districts_EV'!$A$2:$H$41,7,0)*$H587</f>
        <v>8822.582059563571</v>
      </c>
      <c r="P587" s="63">
        <f>VLOOKUP($D587,'Districts_EV'!$A$2:$H$41,8,0)*$H587</f>
        <v>11555.0108330679</v>
      </c>
    </row>
    <row r="588" ht="19.95" customHeight="1">
      <c r="A588" s="89"/>
      <c r="B588" s="38">
        <v>372</v>
      </c>
      <c r="C588" t="s" s="90">
        <v>551</v>
      </c>
      <c r="D588" t="s" s="90">
        <v>35</v>
      </c>
      <c r="E588" s="39">
        <v>0.77</v>
      </c>
      <c r="F588" s="59">
        <v>19817</v>
      </c>
      <c r="G588" s="59">
        <v>18790</v>
      </c>
      <c r="H588" s="91">
        <v>0.0405452352335721</v>
      </c>
      <c r="I588" s="39">
        <v>40.88858</v>
      </c>
      <c r="J588" s="39">
        <v>29.1856536</v>
      </c>
      <c r="K588" s="59">
        <f>VLOOKUP($D588,'Districts_EV'!$A$2:$H$41,3,0)*$H588</f>
        <v>5.96348374056205</v>
      </c>
      <c r="L588" s="59">
        <f>VLOOKUP($D588,'Districts_EV'!$A$2:$H$41,4,0)*$H588</f>
        <v>94.359919704684</v>
      </c>
      <c r="M588" s="59">
        <f>VLOOKUP($D588,'Districts_EV'!$A$2:$H$41,5,0)*$H588</f>
        <v>628.445910033592</v>
      </c>
      <c r="N588" s="59">
        <f>VLOOKUP($D588,'Districts_EV'!$A$2:$H$41,6,0)*$H588</f>
        <v>1957.755142338130</v>
      </c>
      <c r="O588" s="59">
        <f>VLOOKUP($D588,'Districts_EV'!$A$2:$H$41,7,0)*$H588</f>
        <v>3457.779381749160</v>
      </c>
      <c r="P588" s="60">
        <f>VLOOKUP($D588,'Districts_EV'!$A$2:$H$41,8,0)*$H588</f>
        <v>4528.683093534960</v>
      </c>
    </row>
    <row r="589" ht="19.95" customHeight="1">
      <c r="A589" s="89"/>
      <c r="B589" s="35">
        <v>376</v>
      </c>
      <c r="C589" t="s" s="92">
        <v>552</v>
      </c>
      <c r="D589" t="s" s="92">
        <v>35</v>
      </c>
      <c r="E589" s="36">
        <v>1.7</v>
      </c>
      <c r="F589" s="62">
        <v>19812</v>
      </c>
      <c r="G589" s="62">
        <v>16238</v>
      </c>
      <c r="H589" s="93">
        <v>0.0350385061055212</v>
      </c>
      <c r="I589" s="36">
        <v>40.9204738</v>
      </c>
      <c r="J589" s="36">
        <v>29.2246565</v>
      </c>
      <c r="K589" s="62">
        <f>VLOOKUP($D589,'Districts_EV'!$A$2:$H$41,3,0)*$H589</f>
        <v>5.15354172321695</v>
      </c>
      <c r="L589" s="62">
        <f>VLOOKUP($D589,'Districts_EV'!$A$2:$H$41,4,0)*$H589</f>
        <v>81.5442456713495</v>
      </c>
      <c r="M589" s="62">
        <f>VLOOKUP($D589,'Districts_EV'!$A$2:$H$41,5,0)*$H589</f>
        <v>543.092319698002</v>
      </c>
      <c r="N589" s="62">
        <f>VLOOKUP($D589,'Districts_EV'!$A$2:$H$41,6,0)*$H589</f>
        <v>1691.8588611648</v>
      </c>
      <c r="O589" s="62">
        <f>VLOOKUP($D589,'Districts_EV'!$A$2:$H$41,7,0)*$H589</f>
        <v>2988.154422610050</v>
      </c>
      <c r="P589" s="63">
        <f>VLOOKUP($D589,'Districts_EV'!$A$2:$H$41,8,0)*$H589</f>
        <v>3913.611286472630</v>
      </c>
    </row>
    <row r="590" ht="19.95" customHeight="1">
      <c r="A590" s="89"/>
      <c r="B590" s="38">
        <v>399</v>
      </c>
      <c r="C590" t="s" s="90">
        <v>553</v>
      </c>
      <c r="D590" t="s" s="90">
        <v>35</v>
      </c>
      <c r="E590" s="39">
        <v>1.4</v>
      </c>
      <c r="F590" s="59">
        <v>19214</v>
      </c>
      <c r="G590" s="59">
        <v>27267</v>
      </c>
      <c r="H590" s="91">
        <v>0.0588369839868978</v>
      </c>
      <c r="I590" s="39">
        <v>40.9131929</v>
      </c>
      <c r="J590" s="39">
        <v>29.1687352</v>
      </c>
      <c r="K590" s="59">
        <f>VLOOKUP($D590,'Districts_EV'!$A$2:$H$41,3,0)*$H590</f>
        <v>8.653874994885861</v>
      </c>
      <c r="L590" s="59">
        <f>VLOOKUP($D590,'Districts_EV'!$A$2:$H$41,4,0)*$H590</f>
        <v>136.929852612433</v>
      </c>
      <c r="M590" s="59">
        <f>VLOOKUP($D590,'Districts_EV'!$A$2:$H$41,5,0)*$H590</f>
        <v>911.965653479826</v>
      </c>
      <c r="N590" s="59">
        <f>VLOOKUP($D590,'Districts_EV'!$A$2:$H$41,6,0)*$H590</f>
        <v>2840.985070044370</v>
      </c>
      <c r="O590" s="59">
        <f>VLOOKUP($D590,'Districts_EV'!$A$2:$H$41,7,0)*$H590</f>
        <v>5017.736583403630</v>
      </c>
      <c r="P590" s="60">
        <f>VLOOKUP($D590,'Districts_EV'!$A$2:$H$41,8,0)*$H590</f>
        <v>6571.772320990830</v>
      </c>
    </row>
    <row r="591" ht="19.95" customHeight="1">
      <c r="A591" s="89"/>
      <c r="B591" s="35">
        <v>407</v>
      </c>
      <c r="C591" t="s" s="92">
        <v>554</v>
      </c>
      <c r="D591" t="s" s="92">
        <v>35</v>
      </c>
      <c r="E591" s="36">
        <v>0.31</v>
      </c>
      <c r="F591" s="62">
        <v>18846</v>
      </c>
      <c r="G591" s="62">
        <v>12201</v>
      </c>
      <c r="H591" s="93">
        <v>0.0263274302865786</v>
      </c>
      <c r="I591" s="36">
        <v>40.8939427</v>
      </c>
      <c r="J591" s="36">
        <v>29.2153856</v>
      </c>
      <c r="K591" s="62">
        <f>VLOOKUP($D591,'Districts_EV'!$A$2:$H$41,3,0)*$H591</f>
        <v>3.87229723888224</v>
      </c>
      <c r="L591" s="62">
        <f>VLOOKUP($D591,'Districts_EV'!$A$2:$H$41,4,0)*$H591</f>
        <v>61.2711751099972</v>
      </c>
      <c r="M591" s="62">
        <f>VLOOKUP($D591,'Districts_EV'!$A$2:$H$41,5,0)*$H591</f>
        <v>408.071769468857</v>
      </c>
      <c r="N591" s="62">
        <f>VLOOKUP($D591,'Districts_EV'!$A$2:$H$41,6,0)*$H591</f>
        <v>1271.238450860430</v>
      </c>
      <c r="O591" s="62">
        <f>VLOOKUP($D591,'Districts_EV'!$A$2:$H$41,7,0)*$H591</f>
        <v>2245.2563191443</v>
      </c>
      <c r="P591" s="63">
        <f>VLOOKUP($D591,'Districts_EV'!$A$2:$H$41,8,0)*$H591</f>
        <v>2940.631315817990</v>
      </c>
    </row>
    <row r="592" ht="19.95" customHeight="1">
      <c r="A592" s="89"/>
      <c r="B592" s="38">
        <v>415</v>
      </c>
      <c r="C592" t="s" s="90">
        <v>555</v>
      </c>
      <c r="D592" t="s" s="90">
        <v>35</v>
      </c>
      <c r="E592" s="39">
        <v>1.4</v>
      </c>
      <c r="F592" s="59">
        <v>18004</v>
      </c>
      <c r="G592" s="59">
        <v>26713</v>
      </c>
      <c r="H592" s="91">
        <v>0.0576415576793193</v>
      </c>
      <c r="I592" s="39">
        <v>40.9132162</v>
      </c>
      <c r="J592" s="39">
        <v>29.1924269</v>
      </c>
      <c r="K592" s="59">
        <f>VLOOKUP($D592,'Districts_EV'!$A$2:$H$41,3,0)*$H592</f>
        <v>8.478049024035849</v>
      </c>
      <c r="L592" s="59">
        <f>VLOOKUP($D592,'Districts_EV'!$A$2:$H$41,4,0)*$H592</f>
        <v>134.147766634977</v>
      </c>
      <c r="M592" s="59">
        <f>VLOOKUP($D592,'Districts_EV'!$A$2:$H$41,5,0)*$H592</f>
        <v>893.436700091927</v>
      </c>
      <c r="N592" s="59">
        <f>VLOOKUP($D592,'Districts_EV'!$A$2:$H$41,6,0)*$H592</f>
        <v>2783.263071701880</v>
      </c>
      <c r="O592" s="59">
        <f>VLOOKUP($D592,'Districts_EV'!$A$2:$H$41,7,0)*$H592</f>
        <v>4915.788218449450</v>
      </c>
      <c r="P592" s="60">
        <f>VLOOKUP($D592,'Districts_EV'!$A$2:$H$41,8,0)*$H592</f>
        <v>6438.249679489050</v>
      </c>
    </row>
    <row r="593" ht="19.95" customHeight="1">
      <c r="A593" s="89"/>
      <c r="B593" s="35">
        <v>428</v>
      </c>
      <c r="C593" t="s" s="92">
        <v>160</v>
      </c>
      <c r="D593" t="s" s="92">
        <v>35</v>
      </c>
      <c r="E593" s="36">
        <v>0.37</v>
      </c>
      <c r="F593" s="62">
        <v>17103</v>
      </c>
      <c r="G593" s="62">
        <v>21609</v>
      </c>
      <c r="H593" s="93">
        <v>0.0466280994232176</v>
      </c>
      <c r="I593" s="36">
        <v>40.9077831</v>
      </c>
      <c r="J593" s="36">
        <v>29.2213083</v>
      </c>
      <c r="K593" s="62">
        <f>VLOOKUP($D593,'Districts_EV'!$A$2:$H$41,3,0)*$H593</f>
        <v>6.85816498934567</v>
      </c>
      <c r="L593" s="62">
        <f>VLOOKUP($D593,'Districts_EV'!$A$2:$H$41,4,0)*$H593</f>
        <v>108.516418568308</v>
      </c>
      <c r="M593" s="62">
        <f>VLOOKUP($D593,'Districts_EV'!$A$2:$H$41,5,0)*$H593</f>
        <v>722.7295194207491</v>
      </c>
      <c r="N593" s="62">
        <f>VLOOKUP($D593,'Districts_EV'!$A$2:$H$41,6,0)*$H593</f>
        <v>2251.470509355220</v>
      </c>
      <c r="O593" s="62">
        <f>VLOOKUP($D593,'Districts_EV'!$A$2:$H$41,7,0)*$H593</f>
        <v>3976.538300171240</v>
      </c>
      <c r="P593" s="63">
        <f>VLOOKUP($D593,'Districts_EV'!$A$2:$H$41,8,0)*$H593</f>
        <v>5208.106065364390</v>
      </c>
    </row>
    <row r="594" ht="19.95" customHeight="1">
      <c r="A594" s="89"/>
      <c r="B594" s="38">
        <v>502</v>
      </c>
      <c r="C594" t="s" s="90">
        <v>556</v>
      </c>
      <c r="D594" t="s" s="90">
        <v>35</v>
      </c>
      <c r="E594" s="39">
        <v>1.4</v>
      </c>
      <c r="F594" s="59">
        <v>16946</v>
      </c>
      <c r="G594" s="59">
        <v>15215</v>
      </c>
      <c r="H594" s="91">
        <v>0.032831067274018</v>
      </c>
      <c r="I594" s="39">
        <v>40.8908085</v>
      </c>
      <c r="J594" s="39">
        <v>29.2127431</v>
      </c>
      <c r="K594" s="59">
        <f>VLOOKUP($D594,'Districts_EV'!$A$2:$H$41,3,0)*$H594</f>
        <v>4.82886669040188</v>
      </c>
      <c r="L594" s="59">
        <f>VLOOKUP($D594,'Districts_EV'!$A$2:$H$41,4,0)*$H594</f>
        <v>76.4069280631593</v>
      </c>
      <c r="M594" s="59">
        <f>VLOOKUP($D594,'Districts_EV'!$A$2:$H$41,5,0)*$H594</f>
        <v>508.877302882442</v>
      </c>
      <c r="N594" s="59">
        <f>VLOOKUP($D594,'Districts_EV'!$A$2:$H$41,6,0)*$H594</f>
        <v>1585.271127763420</v>
      </c>
      <c r="O594" s="59">
        <f>VLOOKUP($D594,'Districts_EV'!$A$2:$H$41,7,0)*$H594</f>
        <v>2799.8995898517</v>
      </c>
      <c r="P594" s="60">
        <f>VLOOKUP($D594,'Districts_EV'!$A$2:$H$41,8,0)*$H594</f>
        <v>3667.052329331260</v>
      </c>
    </row>
    <row r="595" ht="19.95" customHeight="1">
      <c r="A595" s="89"/>
      <c r="B595" s="35">
        <v>518</v>
      </c>
      <c r="C595" t="s" s="92">
        <v>418</v>
      </c>
      <c r="D595" t="s" s="92">
        <v>35</v>
      </c>
      <c r="E595" s="36">
        <v>1.9</v>
      </c>
      <c r="F595" s="62">
        <v>16427</v>
      </c>
      <c r="G595" s="62">
        <v>26844</v>
      </c>
      <c r="H595" s="93">
        <v>0.057924230687068</v>
      </c>
      <c r="I595" s="36">
        <v>40.9069182</v>
      </c>
      <c r="J595" s="36">
        <v>29.1868775</v>
      </c>
      <c r="K595" s="62">
        <f>VLOOKUP($D595,'Districts_EV'!$A$2:$H$41,3,0)*$H595</f>
        <v>8.51962520125851</v>
      </c>
      <c r="L595" s="62">
        <f>VLOOKUP($D595,'Districts_EV'!$A$2:$H$41,4,0)*$H595</f>
        <v>134.805624510513</v>
      </c>
      <c r="M595" s="62">
        <f>VLOOKUP($D595,'Districts_EV'!$A$2:$H$41,5,0)*$H595</f>
        <v>897.818095207116</v>
      </c>
      <c r="N595" s="62">
        <f>VLOOKUP($D595,'Districts_EV'!$A$2:$H$41,6,0)*$H595</f>
        <v>2796.912136291890</v>
      </c>
      <c r="O595" s="62">
        <f>VLOOKUP($D595,'Districts_EV'!$A$2:$H$41,7,0)*$H595</f>
        <v>4939.895142292410</v>
      </c>
      <c r="P595" s="63">
        <f>VLOOKUP($D595,'Districts_EV'!$A$2:$H$41,8,0)*$H595</f>
        <v>6469.822722876660</v>
      </c>
    </row>
    <row r="596" ht="19.95" customHeight="1">
      <c r="A596" s="89"/>
      <c r="B596" s="38">
        <v>521</v>
      </c>
      <c r="C596" t="s" s="90">
        <v>557</v>
      </c>
      <c r="D596" t="s" s="90">
        <v>35</v>
      </c>
      <c r="E596" s="39">
        <v>1.2</v>
      </c>
      <c r="F596" s="59">
        <v>15917</v>
      </c>
      <c r="G596" s="59">
        <v>14286</v>
      </c>
      <c r="H596" s="91">
        <v>0.0308264625091437</v>
      </c>
      <c r="I596" s="39">
        <v>40.8910311</v>
      </c>
      <c r="J596" s="39">
        <v>29.1968295</v>
      </c>
      <c r="K596" s="59">
        <f>VLOOKUP($D596,'Districts_EV'!$A$2:$H$41,3,0)*$H596</f>
        <v>4.53402494505957</v>
      </c>
      <c r="L596" s="59">
        <f>VLOOKUP($D596,'Districts_EV'!$A$2:$H$41,4,0)*$H596</f>
        <v>71.7416611442849</v>
      </c>
      <c r="M596" s="59">
        <f>VLOOKUP($D596,'Districts_EV'!$A$2:$H$41,5,0)*$H596</f>
        <v>477.806187905262</v>
      </c>
      <c r="N596" s="59">
        <f>VLOOKUP($D596,'Districts_EV'!$A$2:$H$41,6,0)*$H596</f>
        <v>1488.477379640370</v>
      </c>
      <c r="O596" s="59">
        <f>VLOOKUP($D596,'Districts_EV'!$A$2:$H$41,7,0)*$H596</f>
        <v>2628.942855118060</v>
      </c>
      <c r="P596" s="60">
        <f>VLOOKUP($D596,'Districts_EV'!$A$2:$H$41,8,0)*$H596</f>
        <v>3443.148838437490</v>
      </c>
    </row>
    <row r="597" ht="19.95" customHeight="1">
      <c r="A597" s="89"/>
      <c r="B597" s="35">
        <v>524</v>
      </c>
      <c r="C597" t="s" s="92">
        <v>558</v>
      </c>
      <c r="D597" t="s" s="92">
        <v>35</v>
      </c>
      <c r="E597" s="36">
        <v>0.78</v>
      </c>
      <c r="F597" s="62">
        <v>15880</v>
      </c>
      <c r="G597" s="62">
        <v>29960</v>
      </c>
      <c r="H597" s="93">
        <v>0.0646479642148919</v>
      </c>
      <c r="I597" s="36">
        <v>40.9061849</v>
      </c>
      <c r="J597" s="36">
        <v>29.1614584</v>
      </c>
      <c r="K597" s="62">
        <f>VLOOKUP($D597,'Districts_EV'!$A$2:$H$41,3,0)*$H597</f>
        <v>9.50856694344006</v>
      </c>
      <c r="L597" s="62">
        <f>VLOOKUP($D597,'Districts_EV'!$A$2:$H$41,4,0)*$H597</f>
        <v>150.453602679741</v>
      </c>
      <c r="M597" s="62">
        <f>VLOOKUP($D597,'Districts_EV'!$A$2:$H$41,5,0)*$H597</f>
        <v>1002.035096572980</v>
      </c>
      <c r="N597" s="62">
        <f>VLOOKUP($D597,'Districts_EV'!$A$2:$H$41,6,0)*$H597</f>
        <v>3121.572329135190</v>
      </c>
      <c r="O597" s="62">
        <f>VLOOKUP($D597,'Districts_EV'!$A$2:$H$41,7,0)*$H597</f>
        <v>5513.308689579820</v>
      </c>
      <c r="P597" s="63">
        <f>VLOOKUP($D597,'Districts_EV'!$A$2:$H$41,8,0)*$H597</f>
        <v>7220.827327424550</v>
      </c>
    </row>
    <row r="598" ht="19.95" customHeight="1">
      <c r="A598" s="89"/>
      <c r="B598" s="38">
        <v>592</v>
      </c>
      <c r="C598" t="s" s="90">
        <v>559</v>
      </c>
      <c r="D598" t="s" s="90">
        <v>35</v>
      </c>
      <c r="E598" s="39">
        <v>3.2</v>
      </c>
      <c r="F598" s="59">
        <v>14944</v>
      </c>
      <c r="G598" s="59">
        <v>11356</v>
      </c>
      <c r="H598" s="91">
        <v>0.0245040814961386</v>
      </c>
      <c r="I598" s="39">
        <v>40.8884287</v>
      </c>
      <c r="J598" s="39">
        <v>29.1896109</v>
      </c>
      <c r="K598" s="59">
        <f>VLOOKUP($D598,'Districts_EV'!$A$2:$H$41,3,0)*$H598</f>
        <v>3.60411502702621</v>
      </c>
      <c r="L598" s="59">
        <f>VLOOKUP($D598,'Districts_EV'!$A$2:$H$41,4,0)*$H598</f>
        <v>57.0277407220006</v>
      </c>
      <c r="M598" s="59">
        <f>VLOOKUP($D598,'Districts_EV'!$A$2:$H$41,5,0)*$H598</f>
        <v>379.810098687677</v>
      </c>
      <c r="N598" s="59">
        <f>VLOOKUP($D598,'Districts_EV'!$A$2:$H$41,6,0)*$H598</f>
        <v>1183.196774688230</v>
      </c>
      <c r="O598" s="59">
        <f>VLOOKUP($D598,'Districts_EV'!$A$2:$H$41,7,0)*$H598</f>
        <v>2089.757459241270</v>
      </c>
      <c r="P598" s="60">
        <f>VLOOKUP($D598,'Districts_EV'!$A$2:$H$41,8,0)*$H598</f>
        <v>2736.973135188030</v>
      </c>
    </row>
    <row r="599" ht="20.8" customHeight="1">
      <c r="A599" s="96"/>
      <c r="B599" s="116">
        <v>633</v>
      </c>
      <c r="C599" t="s" s="117">
        <v>560</v>
      </c>
      <c r="D599" t="s" s="117">
        <v>35</v>
      </c>
      <c r="E599" s="118">
        <v>1.2</v>
      </c>
      <c r="F599" s="119">
        <v>13613</v>
      </c>
      <c r="G599" s="119">
        <v>16305</v>
      </c>
      <c r="H599" s="120">
        <v>0.0351830793232247</v>
      </c>
      <c r="I599" s="118">
        <v>40.9184915</v>
      </c>
      <c r="J599" s="118">
        <v>29.2257746</v>
      </c>
      <c r="K599" s="119">
        <f>VLOOKUP($D599,'Districts_EV'!$A$2:$H$41,3,0)*$H599</f>
        <v>5.17480587492624</v>
      </c>
      <c r="L599" s="119">
        <f>VLOOKUP($D599,'Districts_EV'!$A$2:$H$41,4,0)*$H599</f>
        <v>81.88070733288291</v>
      </c>
      <c r="M599" s="119">
        <f>VLOOKUP($D599,'Districts_EV'!$A$2:$H$41,5,0)*$H599</f>
        <v>545.333185901953</v>
      </c>
      <c r="N599" s="119">
        <f>VLOOKUP($D599,'Districts_EV'!$A$2:$H$41,6,0)*$H599</f>
        <v>1698.839680458920</v>
      </c>
      <c r="O599" s="119">
        <f>VLOOKUP($D599,'Districts_EV'!$A$2:$H$41,7,0)*$H599</f>
        <v>3000.483918010640</v>
      </c>
      <c r="P599" s="121">
        <f>VLOOKUP($D599,'Districts_EV'!$A$2:$H$41,8,0)*$H599</f>
        <v>3929.759331564</v>
      </c>
    </row>
    <row r="600" ht="21.05" customHeight="1">
      <c r="A600" t="s" s="104">
        <v>36</v>
      </c>
      <c r="B600" s="105"/>
      <c r="C600" s="105"/>
      <c r="D600" s="105"/>
      <c r="E600" s="106"/>
      <c r="F600" s="106"/>
      <c r="G600" s="107">
        <f>SUM(G601:G621)</f>
        <v>770392</v>
      </c>
      <c r="H600" s="105"/>
      <c r="I600" s="105"/>
      <c r="J600" s="105"/>
      <c r="K600" s="108">
        <f>SUM(K601:K621)</f>
        <v>178.543236089091</v>
      </c>
      <c r="L600" s="108">
        <f>SUM(L601:L621)</f>
        <v>2886.349586390210</v>
      </c>
      <c r="M600" s="108">
        <f>SUM(M601:M621)</f>
        <v>19643.1203213437</v>
      </c>
      <c r="N600" s="108">
        <f>SUM(N601:N621)</f>
        <v>62288.4814655984</v>
      </c>
      <c r="O600" s="108">
        <f>SUM(O601:O621)</f>
        <v>111283.094656171</v>
      </c>
      <c r="P600" s="109">
        <f>SUM(P601:P621)</f>
        <v>146405.097588242</v>
      </c>
    </row>
    <row r="601" ht="20.2" customHeight="1">
      <c r="A601" s="82"/>
      <c r="B601" s="83">
        <v>58</v>
      </c>
      <c r="C601" t="s" s="84">
        <v>561</v>
      </c>
      <c r="D601" t="s" s="84">
        <v>36</v>
      </c>
      <c r="E601" s="85">
        <v>1.2</v>
      </c>
      <c r="F601" s="86">
        <v>12549</v>
      </c>
      <c r="G601" s="86">
        <v>33002</v>
      </c>
      <c r="H601" s="87">
        <v>0.0428379318580671</v>
      </c>
      <c r="I601" s="85">
        <v>40.9898801</v>
      </c>
      <c r="J601" s="85">
        <v>28.7861851</v>
      </c>
      <c r="K601" s="86">
        <f>VLOOKUP($D601,'Districts_EV'!$A$2:$H$41,3,0)*$H601</f>
        <v>7.64842298130327</v>
      </c>
      <c r="L601" s="86">
        <f>VLOOKUP($D601,'Districts_EV'!$A$2:$H$41,4,0)*$H601</f>
        <v>123.645246900344</v>
      </c>
      <c r="M601" s="86">
        <f>VLOOKUP($D601,'Districts_EV'!$A$2:$H$41,5,0)*$H601</f>
        <v>841.470649805535</v>
      </c>
      <c r="N601" s="86">
        <f>VLOOKUP($D601,'Districts_EV'!$A$2:$H$41,6,0)*$H601</f>
        <v>2668.309724565780</v>
      </c>
      <c r="O601" s="86">
        <f>VLOOKUP($D601,'Districts_EV'!$A$2:$H$41,7,0)*$H601</f>
        <v>4767.137625835880</v>
      </c>
      <c r="P601" s="88">
        <f>VLOOKUP($D601,'Districts_EV'!$A$2:$H$41,8,0)*$H601</f>
        <v>6271.691594158770</v>
      </c>
    </row>
    <row r="602" ht="19.95" customHeight="1">
      <c r="A602" s="89"/>
      <c r="B602" s="38">
        <v>74</v>
      </c>
      <c r="C602" t="s" s="90">
        <v>562</v>
      </c>
      <c r="D602" t="s" s="90">
        <v>36</v>
      </c>
      <c r="E602" s="39">
        <v>1.2</v>
      </c>
      <c r="F602" s="59">
        <v>11236</v>
      </c>
      <c r="G602" s="59">
        <v>13776</v>
      </c>
      <c r="H602" s="91">
        <v>0.0178818056262266</v>
      </c>
      <c r="I602" s="39">
        <v>41.001718</v>
      </c>
      <c r="J602" s="39">
        <v>28.785421</v>
      </c>
      <c r="K602" s="59">
        <f>VLOOKUP($D602,'Districts_EV'!$A$2:$H$41,3,0)*$H602</f>
        <v>3.19267544362261</v>
      </c>
      <c r="L602" s="59">
        <f>VLOOKUP($D602,'Districts_EV'!$A$2:$H$41,4,0)*$H602</f>
        <v>51.6131422731693</v>
      </c>
      <c r="M602" s="59">
        <f>VLOOKUP($D602,'Districts_EV'!$A$2:$H$41,5,0)*$H602</f>
        <v>351.254459478850</v>
      </c>
      <c r="N602" s="59">
        <f>VLOOKUP($D602,'Districts_EV'!$A$2:$H$41,6,0)*$H602</f>
        <v>1113.830518320650</v>
      </c>
      <c r="O602" s="59">
        <f>VLOOKUP($D602,'Districts_EV'!$A$2:$H$41,7,0)*$H602</f>
        <v>1989.942668126630</v>
      </c>
      <c r="P602" s="60">
        <f>VLOOKUP($D602,'Districts_EV'!$A$2:$H$41,8,0)*$H602</f>
        <v>2617.987497761680</v>
      </c>
    </row>
    <row r="603" ht="19.95" customHeight="1">
      <c r="A603" s="89"/>
      <c r="B603" s="35">
        <v>100</v>
      </c>
      <c r="C603" t="s" s="92">
        <v>361</v>
      </c>
      <c r="D603" t="s" s="92">
        <v>36</v>
      </c>
      <c r="E603" s="36">
        <v>3.4</v>
      </c>
      <c r="F603" s="62">
        <v>10802</v>
      </c>
      <c r="G603" s="62">
        <v>53351</v>
      </c>
      <c r="H603" s="93">
        <v>0.0692517575468073</v>
      </c>
      <c r="I603" s="36">
        <v>41.0531043</v>
      </c>
      <c r="J603" s="36">
        <v>28.8058591</v>
      </c>
      <c r="K603" s="62">
        <f>VLOOKUP($D603,'Districts_EV'!$A$2:$H$41,3,0)*$H603</f>
        <v>12.3644328972641</v>
      </c>
      <c r="L603" s="62">
        <f>VLOOKUP($D603,'Districts_EV'!$A$2:$H$41,4,0)*$H603</f>
        <v>199.884781752022</v>
      </c>
      <c r="M603" s="62">
        <f>VLOOKUP($D603,'Districts_EV'!$A$2:$H$41,5,0)*$H603</f>
        <v>1360.320605956460</v>
      </c>
      <c r="N603" s="62">
        <f>VLOOKUP($D603,'Districts_EV'!$A$2:$H$41,6,0)*$H603</f>
        <v>4313.586816414420</v>
      </c>
      <c r="O603" s="62">
        <f>VLOOKUP($D603,'Districts_EV'!$A$2:$H$41,7,0)*$H603</f>
        <v>7706.549890187560</v>
      </c>
      <c r="P603" s="63">
        <f>VLOOKUP($D603,'Districts_EV'!$A$2:$H$41,8,0)*$H603</f>
        <v>10138.8103217976</v>
      </c>
    </row>
    <row r="604" ht="19.95" customHeight="1">
      <c r="A604" s="89"/>
      <c r="B604" s="38">
        <v>104</v>
      </c>
      <c r="C604" t="s" s="90">
        <v>563</v>
      </c>
      <c r="D604" t="s" s="90">
        <v>36</v>
      </c>
      <c r="E604" s="39">
        <v>6.7</v>
      </c>
      <c r="F604" s="59">
        <v>8697</v>
      </c>
      <c r="G604" s="59">
        <v>67272</v>
      </c>
      <c r="H604" s="91">
        <v>0.0873217790423577</v>
      </c>
      <c r="I604" s="39">
        <v>41.008684</v>
      </c>
      <c r="J604" s="39">
        <v>28.7774562</v>
      </c>
      <c r="K604" s="59">
        <f>VLOOKUP($D604,'Districts_EV'!$A$2:$H$41,3,0)*$H604</f>
        <v>15.5907130112791</v>
      </c>
      <c r="L604" s="59">
        <f>VLOOKUP($D604,'Districts_EV'!$A$2:$H$41,4,0)*$H604</f>
        <v>252.041180821766</v>
      </c>
      <c r="M604" s="59">
        <f>VLOOKUP($D604,'Districts_EV'!$A$2:$H$41,5,0)*$H604</f>
        <v>1715.272212402820</v>
      </c>
      <c r="N604" s="59">
        <f>VLOOKUP($D604,'Districts_EV'!$A$2:$H$41,6,0)*$H604</f>
        <v>5439.141015422980</v>
      </c>
      <c r="O604" s="59">
        <f>VLOOKUP($D604,'Districts_EV'!$A$2:$H$41,7,0)*$H604</f>
        <v>9717.437802715940</v>
      </c>
      <c r="P604" s="60">
        <f>VLOOKUP($D604,'Districts_EV'!$A$2:$H$41,8,0)*$H604</f>
        <v>12784.3535822753</v>
      </c>
    </row>
    <row r="605" ht="19.95" customHeight="1">
      <c r="A605" s="89"/>
      <c r="B605" s="35">
        <v>121</v>
      </c>
      <c r="C605" t="s" s="92">
        <v>143</v>
      </c>
      <c r="D605" t="s" s="92">
        <v>36</v>
      </c>
      <c r="E605" s="36">
        <v>1.7</v>
      </c>
      <c r="F605" s="62">
        <v>8430</v>
      </c>
      <c r="G605" s="62">
        <v>14667</v>
      </c>
      <c r="H605" s="93">
        <v>0.0190383596922086</v>
      </c>
      <c r="I605" s="36">
        <v>41.0008891</v>
      </c>
      <c r="J605" s="36">
        <v>28.7959206</v>
      </c>
      <c r="K605" s="62">
        <f>VLOOKUP($D605,'Districts_EV'!$A$2:$H$41,3,0)*$H605</f>
        <v>3.39917034927503</v>
      </c>
      <c r="L605" s="62">
        <f>VLOOKUP($D605,'Districts_EV'!$A$2:$H$41,4,0)*$H605</f>
        <v>54.9513616231543</v>
      </c>
      <c r="M605" s="62">
        <f>VLOOKUP($D605,'Districts_EV'!$A$2:$H$41,5,0)*$H605</f>
        <v>373.972790155074</v>
      </c>
      <c r="N605" s="62">
        <f>VLOOKUP($D605,'Districts_EV'!$A$2:$H$41,6,0)*$H605</f>
        <v>1185.870514823530</v>
      </c>
      <c r="O605" s="62">
        <f>VLOOKUP($D605,'Districts_EV'!$A$2:$H$41,7,0)*$H605</f>
        <v>2118.647583726280</v>
      </c>
      <c r="P605" s="63">
        <f>VLOOKUP($D605,'Districts_EV'!$A$2:$H$41,8,0)*$H605</f>
        <v>2787.312908657850</v>
      </c>
    </row>
    <row r="606" ht="19.95" customHeight="1">
      <c r="A606" s="89"/>
      <c r="B606" s="38">
        <v>123</v>
      </c>
      <c r="C606" t="s" s="90">
        <v>532</v>
      </c>
      <c r="D606" t="s" s="90">
        <v>36</v>
      </c>
      <c r="E606" s="39">
        <v>1.5</v>
      </c>
      <c r="F606" s="59">
        <v>7936</v>
      </c>
      <c r="G606" s="59">
        <v>30092</v>
      </c>
      <c r="H606" s="91">
        <v>0.0390606340668127</v>
      </c>
      <c r="I606" s="39">
        <v>40.9942991</v>
      </c>
      <c r="J606" s="39">
        <v>28.7911487</v>
      </c>
      <c r="K606" s="59">
        <f>VLOOKUP($D606,'Districts_EV'!$A$2:$H$41,3,0)*$H606</f>
        <v>6.97401200998053</v>
      </c>
      <c r="L606" s="59">
        <f>VLOOKUP($D606,'Districts_EV'!$A$2:$H$41,4,0)*$H606</f>
        <v>112.742644982884</v>
      </c>
      <c r="M606" s="59">
        <f>VLOOKUP($D606,'Districts_EV'!$A$2:$H$41,5,0)*$H606</f>
        <v>767.272734802379</v>
      </c>
      <c r="N606" s="59">
        <f>VLOOKUP($D606,'Districts_EV'!$A$2:$H$41,6,0)*$H606</f>
        <v>2433.027581105180</v>
      </c>
      <c r="O606" s="59">
        <f>VLOOKUP($D606,'Districts_EV'!$A$2:$H$41,7,0)*$H606</f>
        <v>4346.788238187180</v>
      </c>
      <c r="P606" s="60">
        <f>VLOOKUP($D606,'Districts_EV'!$A$2:$H$41,8,0)*$H606</f>
        <v>5718.675942410320</v>
      </c>
    </row>
    <row r="607" ht="19.95" customHeight="1">
      <c r="A607" s="89"/>
      <c r="B607" s="35">
        <v>137</v>
      </c>
      <c r="C607" t="s" s="92">
        <v>148</v>
      </c>
      <c r="D607" t="s" s="92">
        <v>36</v>
      </c>
      <c r="E607" s="36">
        <v>2.5</v>
      </c>
      <c r="F607" s="62">
        <v>6308</v>
      </c>
      <c r="G607" s="62">
        <v>19408</v>
      </c>
      <c r="H607" s="93">
        <v>0.0251923695988536</v>
      </c>
      <c r="I607" s="36">
        <v>40.9926219</v>
      </c>
      <c r="J607" s="36">
        <v>28.773674</v>
      </c>
      <c r="K607" s="62">
        <f>VLOOKUP($D607,'Districts_EV'!$A$2:$H$41,3,0)*$H607</f>
        <v>4.49792719293176</v>
      </c>
      <c r="L607" s="62">
        <f>VLOOKUP($D607,'Districts_EV'!$A$2:$H$41,4,0)*$H607</f>
        <v>72.7139855718404</v>
      </c>
      <c r="M607" s="62">
        <f>VLOOKUP($D607,'Districts_EV'!$A$2:$H$41,5,0)*$H607</f>
        <v>494.856747210042</v>
      </c>
      <c r="N607" s="62">
        <f>VLOOKUP($D607,'Districts_EV'!$A$2:$H$41,6,0)*$H607</f>
        <v>1569.1944468327</v>
      </c>
      <c r="O607" s="62">
        <f>VLOOKUP($D607,'Districts_EV'!$A$2:$H$41,7,0)*$H607</f>
        <v>2803.484850682470</v>
      </c>
      <c r="P607" s="63">
        <f>VLOOKUP($D607,'Districts_EV'!$A$2:$H$41,8,0)*$H607</f>
        <v>3688.291329599220</v>
      </c>
    </row>
    <row r="608" ht="19.95" customHeight="1">
      <c r="A608" s="89"/>
      <c r="B608" s="38">
        <v>156</v>
      </c>
      <c r="C608" t="s" s="90">
        <v>120</v>
      </c>
      <c r="D608" t="s" s="90">
        <v>36</v>
      </c>
      <c r="E608" s="39">
        <v>1.3</v>
      </c>
      <c r="F608" s="59">
        <v>6253</v>
      </c>
      <c r="G608" s="59">
        <v>73048</v>
      </c>
      <c r="H608" s="91">
        <v>0.0948192608438302</v>
      </c>
      <c r="I608" s="39">
        <v>41.0234463</v>
      </c>
      <c r="J608" s="39">
        <v>28.7965109</v>
      </c>
      <c r="K608" s="59">
        <f>VLOOKUP($D608,'Districts_EV'!$A$2:$H$41,3,0)*$H608</f>
        <v>16.9293376746331</v>
      </c>
      <c r="L608" s="59">
        <f>VLOOKUP($D608,'Districts_EV'!$A$2:$H$41,4,0)*$H608</f>
        <v>273.681534318415</v>
      </c>
      <c r="M608" s="59">
        <f>VLOOKUP($D608,'Districts_EV'!$A$2:$H$41,5,0)*$H608</f>
        <v>1862.546149536230</v>
      </c>
      <c r="N608" s="59">
        <f>VLOOKUP($D608,'Districts_EV'!$A$2:$H$41,6,0)*$H608</f>
        <v>5906.147771652660</v>
      </c>
      <c r="O608" s="59">
        <f>VLOOKUP($D608,'Districts_EV'!$A$2:$H$41,7,0)*$H608</f>
        <v>10551.7807797121</v>
      </c>
      <c r="P608" s="60">
        <f>VLOOKUP($D608,'Districts_EV'!$A$2:$H$41,8,0)*$H608</f>
        <v>13882.0231370859</v>
      </c>
    </row>
    <row r="609" ht="19.95" customHeight="1">
      <c r="A609" s="89"/>
      <c r="B609" s="35">
        <v>158</v>
      </c>
      <c r="C609" t="s" s="92">
        <v>160</v>
      </c>
      <c r="D609" t="s" s="92">
        <v>36</v>
      </c>
      <c r="E609" s="36">
        <v>2.3</v>
      </c>
      <c r="F609" s="62">
        <v>1296</v>
      </c>
      <c r="G609" s="62">
        <v>51065</v>
      </c>
      <c r="H609" s="93">
        <v>0.0662844370138838</v>
      </c>
      <c r="I609" s="36">
        <v>40.9967292</v>
      </c>
      <c r="J609" s="36">
        <v>28.7712054</v>
      </c>
      <c r="K609" s="62">
        <f>VLOOKUP($D609,'Districts_EV'!$A$2:$H$41,3,0)*$H609</f>
        <v>11.8346378868023</v>
      </c>
      <c r="L609" s="62">
        <f>VLOOKUP($D609,'Districts_EV'!$A$2:$H$41,4,0)*$H609</f>
        <v>191.320057359131</v>
      </c>
      <c r="M609" s="62">
        <f>VLOOKUP($D609,'Districts_EV'!$A$2:$H$41,5,0)*$H609</f>
        <v>1302.033171696250</v>
      </c>
      <c r="N609" s="62">
        <f>VLOOKUP($D609,'Districts_EV'!$A$2:$H$41,6,0)*$H609</f>
        <v>4128.756926396930</v>
      </c>
      <c r="O609" s="62">
        <f>VLOOKUP($D609,'Districts_EV'!$A$2:$H$41,7,0)*$H609</f>
        <v>7376.337278447040</v>
      </c>
      <c r="P609" s="63">
        <f>VLOOKUP($D609,'Districts_EV'!$A$2:$H$41,8,0)*$H609</f>
        <v>9704.379469599340</v>
      </c>
    </row>
    <row r="610" ht="19.95" customHeight="1">
      <c r="A610" s="89"/>
      <c r="B610" s="38">
        <v>183</v>
      </c>
      <c r="C610" t="s" s="90">
        <v>146</v>
      </c>
      <c r="D610" t="s" s="90">
        <v>36</v>
      </c>
      <c r="E610" s="39">
        <v>13.6</v>
      </c>
      <c r="F610" s="59">
        <v>251</v>
      </c>
      <c r="G610" s="59">
        <v>25229</v>
      </c>
      <c r="H610" s="91">
        <v>0.0327482632218403</v>
      </c>
      <c r="I610" s="39">
        <v>41.0044603</v>
      </c>
      <c r="J610" s="39">
        <v>28.7894267</v>
      </c>
      <c r="K610" s="59">
        <f>VLOOKUP($D610,'Districts_EV'!$A$2:$H$41,3,0)*$H610</f>
        <v>5.84698089192473</v>
      </c>
      <c r="L610" s="59">
        <f>VLOOKUP($D610,'Districts_EV'!$A$2:$H$41,4,0)*$H610</f>
        <v>94.5229360053565</v>
      </c>
      <c r="M610" s="59">
        <f>VLOOKUP($D610,'Districts_EV'!$A$2:$H$41,5,0)*$H610</f>
        <v>643.278074781644</v>
      </c>
      <c r="N610" s="59">
        <f>VLOOKUP($D610,'Districts_EV'!$A$2:$H$41,6,0)*$H610</f>
        <v>2039.839586724140</v>
      </c>
      <c r="O610" s="59">
        <f>VLOOKUP($D610,'Districts_EV'!$A$2:$H$41,7,0)*$H610</f>
        <v>3644.328075941260</v>
      </c>
      <c r="P610" s="60">
        <f>VLOOKUP($D610,'Districts_EV'!$A$2:$H$41,8,0)*$H610</f>
        <v>4794.512672838970</v>
      </c>
    </row>
    <row r="611" ht="19.95" customHeight="1">
      <c r="A611" s="89"/>
      <c r="B611" s="35">
        <v>184</v>
      </c>
      <c r="C611" t="s" s="92">
        <v>564</v>
      </c>
      <c r="D611" t="s" s="92">
        <v>36</v>
      </c>
      <c r="E611" s="36">
        <v>25.3</v>
      </c>
      <c r="F611" s="95">
        <v>46.4</v>
      </c>
      <c r="G611" s="62">
        <v>29995</v>
      </c>
      <c r="H611" s="93">
        <v>0.0389347241404376</v>
      </c>
      <c r="I611" s="36">
        <v>40.9896625</v>
      </c>
      <c r="J611" s="36">
        <v>28.7775673</v>
      </c>
      <c r="K611" s="62">
        <f>VLOOKUP($D611,'Districts_EV'!$A$2:$H$41,3,0)*$H611</f>
        <v>6.95153164426978</v>
      </c>
      <c r="L611" s="62">
        <f>VLOOKUP($D611,'Districts_EV'!$A$2:$H$41,4,0)*$H611</f>
        <v>112.379224918969</v>
      </c>
      <c r="M611" s="62">
        <f>VLOOKUP($D611,'Districts_EV'!$A$2:$H$41,5,0)*$H611</f>
        <v>764.799470968941</v>
      </c>
      <c r="N611" s="62">
        <f>VLOOKUP($D611,'Districts_EV'!$A$2:$H$41,6,0)*$H611</f>
        <v>2425.184842989830</v>
      </c>
      <c r="O611" s="62">
        <f>VLOOKUP($D611,'Districts_EV'!$A$2:$H$41,7,0)*$H611</f>
        <v>4332.776591932220</v>
      </c>
      <c r="P611" s="63">
        <f>VLOOKUP($D611,'Districts_EV'!$A$2:$H$41,8,0)*$H611</f>
        <v>5700.242087352050</v>
      </c>
    </row>
    <row r="612" ht="19.95" customHeight="1">
      <c r="A612" s="89"/>
      <c r="B612" s="38">
        <v>190</v>
      </c>
      <c r="C612" t="s" s="90">
        <v>565</v>
      </c>
      <c r="D612" t="s" s="90">
        <v>36</v>
      </c>
      <c r="E612" s="39">
        <v>31.1</v>
      </c>
      <c r="F612" s="94">
        <v>40</v>
      </c>
      <c r="G612" s="59">
        <v>33233</v>
      </c>
      <c r="H612" s="91">
        <v>0.0431377792085068</v>
      </c>
      <c r="I612" s="39">
        <v>41.0209912</v>
      </c>
      <c r="J612" s="39">
        <v>28.7868135</v>
      </c>
      <c r="K612" s="59">
        <f>VLOOKUP($D612,'Districts_EV'!$A$2:$H$41,3,0)*$H612</f>
        <v>7.70195869758351</v>
      </c>
      <c r="L612" s="59">
        <f>VLOOKUP($D612,'Districts_EV'!$A$2:$H$41,4,0)*$H612</f>
        <v>124.510711176266</v>
      </c>
      <c r="M612" s="59">
        <f>VLOOKUP($D612,'Districts_EV'!$A$2:$H$41,5,0)*$H612</f>
        <v>847.360587388258</v>
      </c>
      <c r="N612" s="59">
        <f>VLOOKUP($D612,'Districts_EV'!$A$2:$H$41,6,0)*$H612</f>
        <v>2686.986760696150</v>
      </c>
      <c r="O612" s="59">
        <f>VLOOKUP($D612,'Districts_EV'!$A$2:$H$41,7,0)*$H612</f>
        <v>4800.505566917270</v>
      </c>
      <c r="P612" s="60">
        <f>VLOOKUP($D612,'Districts_EV'!$A$2:$H$41,8,0)*$H612</f>
        <v>6315.590774761470</v>
      </c>
    </row>
    <row r="613" ht="19.95" customHeight="1">
      <c r="A613" s="89"/>
      <c r="B613" s="35">
        <v>251</v>
      </c>
      <c r="C613" t="s" s="92">
        <v>128</v>
      </c>
      <c r="D613" t="s" s="92">
        <v>36</v>
      </c>
      <c r="E613" s="36">
        <v>12.3</v>
      </c>
      <c r="F613" s="95">
        <v>20.9</v>
      </c>
      <c r="G613" s="62">
        <v>42737</v>
      </c>
      <c r="H613" s="93">
        <v>0.0554743559123148</v>
      </c>
      <c r="I613" s="36">
        <v>41.0504345</v>
      </c>
      <c r="J613" s="36">
        <v>28.7973722</v>
      </c>
      <c r="K613" s="62">
        <f>VLOOKUP($D613,'Districts_EV'!$A$2:$H$41,3,0)*$H613</f>
        <v>9.90457102454268</v>
      </c>
      <c r="L613" s="62">
        <f>VLOOKUP($D613,'Districts_EV'!$A$2:$H$41,4,0)*$H613</f>
        <v>160.118384242773</v>
      </c>
      <c r="M613" s="62">
        <f>VLOOKUP($D613,'Districts_EV'!$A$2:$H$41,5,0)*$H613</f>
        <v>1089.689447934640</v>
      </c>
      <c r="N613" s="62">
        <f>VLOOKUP($D613,'Districts_EV'!$A$2:$H$41,6,0)*$H613</f>
        <v>3455.413390060230</v>
      </c>
      <c r="O613" s="62">
        <f>VLOOKUP($D613,'Districts_EV'!$A$2:$H$41,7,0)*$H613</f>
        <v>6173.357999980250</v>
      </c>
      <c r="P613" s="63">
        <f>VLOOKUP($D613,'Districts_EV'!$A$2:$H$41,8,0)*$H613</f>
        <v>8121.728490987320</v>
      </c>
    </row>
    <row r="614" ht="19.95" customHeight="1">
      <c r="A614" s="89"/>
      <c r="B614" s="38">
        <v>266</v>
      </c>
      <c r="C614" t="s" s="90">
        <v>566</v>
      </c>
      <c r="D614" t="s" s="90">
        <v>36</v>
      </c>
      <c r="E614" s="39">
        <v>22.7</v>
      </c>
      <c r="F614" s="94">
        <v>17.6</v>
      </c>
      <c r="G614" s="59">
        <v>36848</v>
      </c>
      <c r="H614" s="91">
        <v>0.0478301955368176</v>
      </c>
      <c r="I614" s="39">
        <v>41.0080103</v>
      </c>
      <c r="J614" s="39">
        <v>28.7994582</v>
      </c>
      <c r="K614" s="59">
        <f>VLOOKUP($D614,'Districts_EV'!$A$2:$H$41,3,0)*$H614</f>
        <v>8.539757893917409</v>
      </c>
      <c r="L614" s="59">
        <f>VLOOKUP($D614,'Districts_EV'!$A$2:$H$41,4,0)*$H614</f>
        <v>138.054665104656</v>
      </c>
      <c r="M614" s="59">
        <f>VLOOKUP($D614,'Districts_EV'!$A$2:$H$41,5,0)*$H614</f>
        <v>939.534285923105</v>
      </c>
      <c r="N614" s="59">
        <f>VLOOKUP($D614,'Districts_EV'!$A$2:$H$41,6,0)*$H614</f>
        <v>2979.270248191010</v>
      </c>
      <c r="O614" s="59">
        <f>VLOOKUP($D614,'Districts_EV'!$A$2:$H$41,7,0)*$H614</f>
        <v>5322.692177346840</v>
      </c>
      <c r="P614" s="60">
        <f>VLOOKUP($D614,'Districts_EV'!$A$2:$H$41,8,0)*$H614</f>
        <v>7002.584445232480</v>
      </c>
    </row>
    <row r="615" ht="19.95" customHeight="1">
      <c r="A615" s="89"/>
      <c r="B615" s="35">
        <v>373</v>
      </c>
      <c r="C615" t="s" s="92">
        <v>567</v>
      </c>
      <c r="D615" t="s" s="92">
        <v>36</v>
      </c>
      <c r="E615" s="36">
        <v>25.6</v>
      </c>
      <c r="F615" s="95">
        <v>17.2</v>
      </c>
      <c r="G615" s="62">
        <v>78180</v>
      </c>
      <c r="H615" s="93">
        <v>0.10148080457741</v>
      </c>
      <c r="I615" s="36">
        <v>41.0184293</v>
      </c>
      <c r="J615" s="36">
        <v>28.7667075</v>
      </c>
      <c r="K615" s="62">
        <f>VLOOKUP($D615,'Districts_EV'!$A$2:$H$41,3,0)*$H615</f>
        <v>18.1187112501754</v>
      </c>
      <c r="L615" s="62">
        <f>VLOOKUP($D615,'Districts_EV'!$A$2:$H$41,4,0)*$H615</f>
        <v>292.909078318553</v>
      </c>
      <c r="M615" s="62">
        <f>VLOOKUP($D615,'Districts_EV'!$A$2:$H$41,5,0)*$H615</f>
        <v>1993.399654620830</v>
      </c>
      <c r="N615" s="62">
        <f>VLOOKUP($D615,'Districts_EV'!$A$2:$H$41,6,0)*$H615</f>
        <v>6321.085215034020</v>
      </c>
      <c r="O615" s="62">
        <f>VLOOKUP($D615,'Districts_EV'!$A$2:$H$41,7,0)*$H615</f>
        <v>11293.0979815723</v>
      </c>
      <c r="P615" s="63">
        <f>VLOOKUP($D615,'Districts_EV'!$A$2:$H$41,8,0)*$H615</f>
        <v>14857.307097489</v>
      </c>
    </row>
    <row r="616" ht="19.95" customHeight="1">
      <c r="A616" s="89"/>
      <c r="B616" s="38">
        <v>429</v>
      </c>
      <c r="C616" t="s" s="90">
        <v>166</v>
      </c>
      <c r="D616" t="s" s="90">
        <v>36</v>
      </c>
      <c r="E616" s="122"/>
      <c r="F616" s="122"/>
      <c r="G616" s="59">
        <v>12166</v>
      </c>
      <c r="H616" s="91">
        <v>0.0157919604564949</v>
      </c>
      <c r="I616" s="39">
        <v>41.0018684</v>
      </c>
      <c r="J616" s="39">
        <v>28.7996739</v>
      </c>
      <c r="K616" s="59">
        <f>VLOOKUP($D616,'Districts_EV'!$A$2:$H$41,3,0)*$H616</f>
        <v>2.81954772409356</v>
      </c>
      <c r="L616" s="59">
        <f>VLOOKUP($D616,'Districts_EV'!$A$2:$H$41,4,0)*$H616</f>
        <v>45.5811185318946</v>
      </c>
      <c r="M616" s="59">
        <f>VLOOKUP($D616,'Districts_EV'!$A$2:$H$41,5,0)*$H616</f>
        <v>310.203379356831</v>
      </c>
      <c r="N616" s="59">
        <f>VLOOKUP($D616,'Districts_EV'!$A$2:$H$41,6,0)*$H616</f>
        <v>983.657236199845</v>
      </c>
      <c r="O616" s="59">
        <f>VLOOKUP($D616,'Districts_EV'!$A$2:$H$41,7,0)*$H616</f>
        <v>1757.378230286630</v>
      </c>
      <c r="P616" s="60">
        <f>VLOOKUP($D616,'Districts_EV'!$A$2:$H$41,8,0)*$H616</f>
        <v>2312.023511742790</v>
      </c>
    </row>
    <row r="617" ht="19.95" customHeight="1">
      <c r="A617" s="89"/>
      <c r="B617" s="35">
        <v>440</v>
      </c>
      <c r="C617" t="s" s="92">
        <v>568</v>
      </c>
      <c r="D617" t="s" s="92">
        <v>36</v>
      </c>
      <c r="E617" s="36">
        <v>0.61</v>
      </c>
      <c r="F617" s="62">
        <v>37620</v>
      </c>
      <c r="G617" s="62">
        <v>4092</v>
      </c>
      <c r="H617" s="93">
        <v>0.00531158163636175</v>
      </c>
      <c r="I617" s="36">
        <v>40.9940333</v>
      </c>
      <c r="J617" s="36">
        <v>28.7975927</v>
      </c>
      <c r="K617" s="62">
        <f>VLOOKUP($D617,'Districts_EV'!$A$2:$H$41,3,0)*$H617</f>
        <v>0.948346974107416</v>
      </c>
      <c r="L617" s="62">
        <f>VLOOKUP($D617,'Districts_EV'!$A$2:$H$41,4,0)*$H617</f>
        <v>15.3310814591906</v>
      </c>
      <c r="M617" s="62">
        <f>VLOOKUP($D617,'Districts_EV'!$A$2:$H$41,5,0)*$H617</f>
        <v>104.336037179694</v>
      </c>
      <c r="N617" s="62">
        <f>VLOOKUP($D617,'Districts_EV'!$A$2:$H$41,6,0)*$H617</f>
        <v>330.850354309532</v>
      </c>
      <c r="O617" s="62">
        <f>VLOOKUP($D617,'Districts_EV'!$A$2:$H$41,7,0)*$H617</f>
        <v>591.089242013224</v>
      </c>
      <c r="P617" s="63">
        <f>VLOOKUP($D617,'Districts_EV'!$A$2:$H$41,8,0)*$H617</f>
        <v>777.642627819456</v>
      </c>
    </row>
    <row r="618" ht="19.95" customHeight="1">
      <c r="A618" s="89"/>
      <c r="B618" s="38">
        <v>471</v>
      </c>
      <c r="C618" t="s" s="90">
        <v>569</v>
      </c>
      <c r="D618" t="s" s="90">
        <v>36</v>
      </c>
      <c r="E618" s="39">
        <v>0.96</v>
      </c>
      <c r="F618" s="59">
        <v>29817</v>
      </c>
      <c r="G618" s="59">
        <v>37997</v>
      </c>
      <c r="H618" s="91">
        <v>0.0493216440461479</v>
      </c>
      <c r="I618" s="39">
        <v>41.0282913</v>
      </c>
      <c r="J618" s="39">
        <v>28.7720425</v>
      </c>
      <c r="K618" s="59">
        <f>VLOOKUP($D618,'Districts_EV'!$A$2:$H$41,3,0)*$H618</f>
        <v>8.80604593723349</v>
      </c>
      <c r="L618" s="59">
        <f>VLOOKUP($D618,'Districts_EV'!$A$2:$H$41,4,0)*$H618</f>
        <v>142.359506892684</v>
      </c>
      <c r="M618" s="59">
        <f>VLOOKUP($D618,'Districts_EV'!$A$2:$H$41,5,0)*$H618</f>
        <v>968.8309884449681</v>
      </c>
      <c r="N618" s="59">
        <f>VLOOKUP($D618,'Districts_EV'!$A$2:$H$41,6,0)*$H618</f>
        <v>3072.170311021330</v>
      </c>
      <c r="O618" s="59">
        <f>VLOOKUP($D618,'Districts_EV'!$A$2:$H$41,7,0)*$H618</f>
        <v>5488.665182985450</v>
      </c>
      <c r="P618" s="60">
        <f>VLOOKUP($D618,'Districts_EV'!$A$2:$H$41,8,0)*$H618</f>
        <v>7220.940109788820</v>
      </c>
    </row>
    <row r="619" ht="19.95" customHeight="1">
      <c r="A619" s="89"/>
      <c r="B619" s="35">
        <v>510</v>
      </c>
      <c r="C619" t="s" s="92">
        <v>570</v>
      </c>
      <c r="D619" t="s" s="92">
        <v>36</v>
      </c>
      <c r="E619" s="36">
        <v>1</v>
      </c>
      <c r="F619" s="62">
        <v>25475</v>
      </c>
      <c r="G619" s="62">
        <v>93229</v>
      </c>
      <c r="H619" s="93">
        <v>0.121015015732251</v>
      </c>
      <c r="I619" s="36">
        <v>41.0553307</v>
      </c>
      <c r="J619" s="36">
        <v>28.7819332</v>
      </c>
      <c r="K619" s="62">
        <f>VLOOKUP($D619,'Districts_EV'!$A$2:$H$41,3,0)*$H619</f>
        <v>21.6064125242084</v>
      </c>
      <c r="L619" s="62">
        <f>VLOOKUP($D619,'Districts_EV'!$A$2:$H$41,4,0)*$H619</f>
        <v>349.291640605787</v>
      </c>
      <c r="M619" s="62">
        <f>VLOOKUP($D619,'Districts_EV'!$A$2:$H$41,5,0)*$H619</f>
        <v>2377.112514717910</v>
      </c>
      <c r="N619" s="62">
        <f>VLOOKUP($D619,'Districts_EV'!$A$2:$H$41,6,0)*$H619</f>
        <v>7537.841564497420</v>
      </c>
      <c r="O619" s="62">
        <f>VLOOKUP($D619,'Districts_EV'!$A$2:$H$41,7,0)*$H619</f>
        <v>13466.9254505501</v>
      </c>
      <c r="P619" s="63">
        <f>VLOOKUP($D619,'Districts_EV'!$A$2:$H$41,8,0)*$H619</f>
        <v>17717.2151879228</v>
      </c>
    </row>
    <row r="620" ht="19.95" customHeight="1">
      <c r="A620" s="89"/>
      <c r="B620" s="38">
        <v>576</v>
      </c>
      <c r="C620" t="s" s="90">
        <v>30</v>
      </c>
      <c r="D620" t="s" s="90">
        <v>36</v>
      </c>
      <c r="E620" s="39">
        <v>0.77</v>
      </c>
      <c r="F620" s="59">
        <v>25281</v>
      </c>
      <c r="G620" s="59">
        <v>10544</v>
      </c>
      <c r="H620" s="91">
        <v>0.013686538801026</v>
      </c>
      <c r="I620" s="39">
        <v>40.9920419</v>
      </c>
      <c r="J620" s="39">
        <v>28.76962</v>
      </c>
      <c r="K620" s="59">
        <f>VLOOKUP($D620,'Districts_EV'!$A$2:$H$41,3,0)*$H620</f>
        <v>2.44363892839409</v>
      </c>
      <c r="L620" s="59">
        <f>VLOOKUP($D620,'Districts_EV'!$A$2:$H$41,4,0)*$H620</f>
        <v>39.504135607455</v>
      </c>
      <c r="M620" s="59">
        <f>VLOOKUP($D620,'Districts_EV'!$A$2:$H$41,5,0)*$H620</f>
        <v>268.846328451293</v>
      </c>
      <c r="N620" s="59">
        <f>VLOOKUP($D620,'Districts_EV'!$A$2:$H$41,6,0)*$H620</f>
        <v>852.513718435901</v>
      </c>
      <c r="O620" s="59">
        <f>VLOOKUP($D620,'Districts_EV'!$A$2:$H$41,7,0)*$H620</f>
        <v>1523.080392909930</v>
      </c>
      <c r="P620" s="60">
        <f>VLOOKUP($D620,'Districts_EV'!$A$2:$H$41,8,0)*$H620</f>
        <v>2003.779048809470</v>
      </c>
    </row>
    <row r="621" ht="20.8" customHeight="1">
      <c r="A621" s="96"/>
      <c r="B621" s="116">
        <v>692</v>
      </c>
      <c r="C621" t="s" s="117">
        <v>571</v>
      </c>
      <c r="D621" t="s" s="117">
        <v>36</v>
      </c>
      <c r="E621" s="118">
        <v>0.85</v>
      </c>
      <c r="F621" s="119">
        <v>21614</v>
      </c>
      <c r="G621" s="119">
        <v>10461</v>
      </c>
      <c r="H621" s="120">
        <v>0.0135788014413441</v>
      </c>
      <c r="I621" s="118">
        <v>41.0486117</v>
      </c>
      <c r="J621" s="118">
        <v>28.7538529</v>
      </c>
      <c r="K621" s="119">
        <f>VLOOKUP($D621,'Districts_EV'!$A$2:$H$41,3,0)*$H621</f>
        <v>2.42440315154879</v>
      </c>
      <c r="L621" s="119">
        <f>VLOOKUP($D621,'Districts_EV'!$A$2:$H$41,4,0)*$H621</f>
        <v>39.1931679238983</v>
      </c>
      <c r="M621" s="119">
        <f>VLOOKUP($D621,'Districts_EV'!$A$2:$H$41,5,0)*$H621</f>
        <v>266.730030531957</v>
      </c>
      <c r="N621" s="119">
        <f>VLOOKUP($D621,'Districts_EV'!$A$2:$H$41,6,0)*$H621</f>
        <v>845.802921904203</v>
      </c>
      <c r="O621" s="119">
        <f>VLOOKUP($D621,'Districts_EV'!$A$2:$H$41,7,0)*$H621</f>
        <v>1511.091046114450</v>
      </c>
      <c r="P621" s="121">
        <f>VLOOKUP($D621,'Districts_EV'!$A$2:$H$41,8,0)*$H621</f>
        <v>1988.005750151340</v>
      </c>
    </row>
    <row r="622" ht="21.05" customHeight="1">
      <c r="A622" t="s" s="104">
        <v>37</v>
      </c>
      <c r="B622" s="105"/>
      <c r="C622" s="105"/>
      <c r="D622" s="105"/>
      <c r="E622" s="106"/>
      <c r="F622" s="106"/>
      <c r="G622" s="107">
        <f>SUM(G623:G640)</f>
        <v>497586</v>
      </c>
      <c r="H622" s="105"/>
      <c r="I622" s="105"/>
      <c r="J622" s="105"/>
      <c r="K622" s="108">
        <f>SUM(K623:K640)</f>
        <v>121.804731897286</v>
      </c>
      <c r="L622" s="108">
        <f>SUM(L623:L640)</f>
        <v>1828.821942744060</v>
      </c>
      <c r="M622" s="108">
        <f>SUM(M623:M640)</f>
        <v>11615.2847240575</v>
      </c>
      <c r="N622" s="108">
        <f>SUM(N623:N640)</f>
        <v>34793.9019476554</v>
      </c>
      <c r="O622" s="108">
        <f>SUM(O623:O640)</f>
        <v>59937.4013979619</v>
      </c>
      <c r="P622" s="109">
        <f>SUM(P623:P640)</f>
        <v>77760.395996663807</v>
      </c>
    </row>
    <row r="623" ht="20.2" customHeight="1">
      <c r="A623" s="82"/>
      <c r="B623" s="83">
        <v>85</v>
      </c>
      <c r="C623" t="s" s="84">
        <v>572</v>
      </c>
      <c r="D623" t="s" s="84">
        <v>37</v>
      </c>
      <c r="E623" s="85">
        <v>1.2</v>
      </c>
      <c r="F623" s="86">
        <v>17699</v>
      </c>
      <c r="G623" s="86">
        <v>59271</v>
      </c>
      <c r="H623" s="87">
        <v>0.119117097345986</v>
      </c>
      <c r="I623" s="85">
        <v>40.9713562</v>
      </c>
      <c r="J623" s="85">
        <v>29.1302616</v>
      </c>
      <c r="K623" s="86">
        <f>VLOOKUP($D623,'Districts_EV'!$A$2:$H$41,3,0)*$H623</f>
        <v>14.5090261066107</v>
      </c>
      <c r="L623" s="86">
        <f>VLOOKUP($D623,'Districts_EV'!$A$2:$H$41,4,0)*$H623</f>
        <v>217.843961382319</v>
      </c>
      <c r="M623" s="86">
        <f>VLOOKUP($D623,'Districts_EV'!$A$2:$H$41,5,0)*$H623</f>
        <v>1383.5790011769</v>
      </c>
      <c r="N623" s="86">
        <f>VLOOKUP($D623,'Districts_EV'!$A$2:$H$41,6,0)*$H623</f>
        <v>4144.548605345560</v>
      </c>
      <c r="O623" s="86">
        <f>VLOOKUP($D623,'Districts_EV'!$A$2:$H$41,7,0)*$H623</f>
        <v>7139.569276986470</v>
      </c>
      <c r="P623" s="88">
        <f>VLOOKUP($D623,'Districts_EV'!$A$2:$H$41,8,0)*$H623</f>
        <v>9262.592659597020</v>
      </c>
    </row>
    <row r="624" ht="19.95" customHeight="1">
      <c r="A624" s="89"/>
      <c r="B624" s="38">
        <v>217</v>
      </c>
      <c r="C624" t="s" s="90">
        <v>573</v>
      </c>
      <c r="D624" t="s" s="90">
        <v>37</v>
      </c>
      <c r="E624" s="39">
        <v>1.1</v>
      </c>
      <c r="F624" s="59">
        <v>17117</v>
      </c>
      <c r="G624" s="59">
        <v>30375</v>
      </c>
      <c r="H624" s="91">
        <v>0.0610447239271201</v>
      </c>
      <c r="I624" s="39">
        <v>40.951875</v>
      </c>
      <c r="J624" s="39">
        <v>29.1016652</v>
      </c>
      <c r="K624" s="59">
        <f>VLOOKUP($D624,'Districts_EV'!$A$2:$H$41,3,0)*$H624</f>
        <v>7.4355362316867</v>
      </c>
      <c r="L624" s="59">
        <f>VLOOKUP($D624,'Districts_EV'!$A$2:$H$41,4,0)*$H624</f>
        <v>111.639930606671</v>
      </c>
      <c r="M624" s="59">
        <f>VLOOKUP($D624,'Districts_EV'!$A$2:$H$41,5,0)*$H624</f>
        <v>709.051849314985</v>
      </c>
      <c r="N624" s="59">
        <f>VLOOKUP($D624,'Districts_EV'!$A$2:$H$41,6,0)*$H624</f>
        <v>2123.984138741910</v>
      </c>
      <c r="O624" s="59">
        <f>VLOOKUP($D624,'Districts_EV'!$A$2:$H$41,7,0)*$H624</f>
        <v>3658.862121247570</v>
      </c>
      <c r="P624" s="60">
        <f>VLOOKUP($D624,'Districts_EV'!$A$2:$H$41,8,0)*$H624</f>
        <v>4746.861906079880</v>
      </c>
    </row>
    <row r="625" ht="19.95" customHeight="1">
      <c r="A625" s="89"/>
      <c r="B625" s="35">
        <v>260</v>
      </c>
      <c r="C625" t="s" s="92">
        <v>497</v>
      </c>
      <c r="D625" t="s" s="92">
        <v>37</v>
      </c>
      <c r="E625" s="36">
        <v>1.2</v>
      </c>
      <c r="F625" s="62">
        <v>17012</v>
      </c>
      <c r="G625" s="62">
        <v>41773</v>
      </c>
      <c r="H625" s="93">
        <v>0.0839513169582745</v>
      </c>
      <c r="I625" s="36">
        <v>40.9233504</v>
      </c>
      <c r="J625" s="36">
        <v>29.1336656</v>
      </c>
      <c r="K625" s="62">
        <f>VLOOKUP($D625,'Districts_EV'!$A$2:$H$41,3,0)*$H625</f>
        <v>10.2256676545267</v>
      </c>
      <c r="L625" s="62">
        <f>VLOOKUP($D625,'Districts_EV'!$A$2:$H$41,4,0)*$H625</f>
        <v>153.532010575554</v>
      </c>
      <c r="M625" s="62">
        <f>VLOOKUP($D625,'Districts_EV'!$A$2:$H$41,5,0)*$H625</f>
        <v>975.118449429955</v>
      </c>
      <c r="N625" s="62">
        <f>VLOOKUP($D625,'Districts_EV'!$A$2:$H$41,6,0)*$H625</f>
        <v>2920.993890622740</v>
      </c>
      <c r="O625" s="62">
        <f>VLOOKUP($D625,'Districts_EV'!$A$2:$H$41,7,0)*$H625</f>
        <v>5031.823782415620</v>
      </c>
      <c r="P625" s="63">
        <f>VLOOKUP($D625,'Districts_EV'!$A$2:$H$41,8,0)*$H625</f>
        <v>6528.087651116860</v>
      </c>
    </row>
    <row r="626" ht="19.95" customHeight="1">
      <c r="A626" s="89"/>
      <c r="B626" s="38">
        <v>261</v>
      </c>
      <c r="C626" t="s" s="90">
        <v>574</v>
      </c>
      <c r="D626" t="s" s="90">
        <v>37</v>
      </c>
      <c r="E626" s="39">
        <v>1.4</v>
      </c>
      <c r="F626" s="59">
        <v>14230</v>
      </c>
      <c r="G626" s="59">
        <v>82651</v>
      </c>
      <c r="H626" s="91">
        <v>0.166103949869972</v>
      </c>
      <c r="I626" s="39">
        <v>40.9363954</v>
      </c>
      <c r="J626" s="39">
        <v>29.147589</v>
      </c>
      <c r="K626" s="59">
        <f>VLOOKUP($D626,'Districts_EV'!$A$2:$H$41,3,0)*$H626</f>
        <v>20.2322470809922</v>
      </c>
      <c r="L626" s="59">
        <f>VLOOKUP($D626,'Districts_EV'!$A$2:$H$41,4,0)*$H626</f>
        <v>303.774548298664</v>
      </c>
      <c r="M626" s="59">
        <f>VLOOKUP($D626,'Districts_EV'!$A$2:$H$41,5,0)*$H626</f>
        <v>1929.3446715303</v>
      </c>
      <c r="N626" s="59">
        <f>VLOOKUP($D626,'Districts_EV'!$A$2:$H$41,6,0)*$H626</f>
        <v>5779.404544894070</v>
      </c>
      <c r="O626" s="59">
        <f>VLOOKUP($D626,'Districts_EV'!$A$2:$H$41,7,0)*$H626</f>
        <v>9955.839117143450</v>
      </c>
      <c r="P626" s="60">
        <f>VLOOKUP($D626,'Districts_EV'!$A$2:$H$41,8,0)*$H626</f>
        <v>12916.308918499</v>
      </c>
    </row>
    <row r="627" ht="19.95" customHeight="1">
      <c r="A627" s="89"/>
      <c r="B627" s="35">
        <v>268</v>
      </c>
      <c r="C627" t="s" s="92">
        <v>575</v>
      </c>
      <c r="D627" t="s" s="92">
        <v>37</v>
      </c>
      <c r="E627" s="36">
        <v>1.8</v>
      </c>
      <c r="F627" s="62">
        <v>13249</v>
      </c>
      <c r="G627" s="62">
        <v>25940</v>
      </c>
      <c r="H627" s="93">
        <v>0.0521316918080493</v>
      </c>
      <c r="I627" s="36">
        <v>40.9489271</v>
      </c>
      <c r="J627" s="36">
        <v>29.1219958</v>
      </c>
      <c r="K627" s="62">
        <f>VLOOKUP($D627,'Districts_EV'!$A$2:$H$41,3,0)*$H627</f>
        <v>6.34988674403139</v>
      </c>
      <c r="L627" s="62">
        <f>VLOOKUP($D627,'Districts_EV'!$A$2:$H$41,4,0)*$H627</f>
        <v>95.3395818909313</v>
      </c>
      <c r="M627" s="62">
        <f>VLOOKUP($D627,'Districts_EV'!$A$2:$H$41,5,0)*$H627</f>
        <v>605.524443497309</v>
      </c>
      <c r="N627" s="62">
        <f>VLOOKUP($D627,'Districts_EV'!$A$2:$H$41,6,0)*$H627</f>
        <v>1813.864973134660</v>
      </c>
      <c r="O627" s="62">
        <f>VLOOKUP($D627,'Districts_EV'!$A$2:$H$41,7,0)*$H627</f>
        <v>3124.638137453890</v>
      </c>
      <c r="P627" s="63">
        <f>VLOOKUP($D627,'Districts_EV'!$A$2:$H$41,8,0)*$H627</f>
        <v>4053.780998969950</v>
      </c>
    </row>
    <row r="628" ht="19.95" customHeight="1">
      <c r="A628" s="89"/>
      <c r="B628" s="38">
        <v>280</v>
      </c>
      <c r="C628" t="s" s="90">
        <v>576</v>
      </c>
      <c r="D628" t="s" s="90">
        <v>37</v>
      </c>
      <c r="E628" s="39">
        <v>1.7</v>
      </c>
      <c r="F628" s="59">
        <v>12576</v>
      </c>
      <c r="G628" s="59">
        <v>19052</v>
      </c>
      <c r="H628" s="91">
        <v>0.038288858609366</v>
      </c>
      <c r="I628" s="39">
        <v>40.9248017</v>
      </c>
      <c r="J628" s="39">
        <v>29.1291275</v>
      </c>
      <c r="K628" s="59">
        <f>VLOOKUP($D628,'Districts_EV'!$A$2:$H$41,3,0)*$H628</f>
        <v>4.66376415756692</v>
      </c>
      <c r="L628" s="59">
        <f>VLOOKUP($D628,'Districts_EV'!$A$2:$H$41,4,0)*$H628</f>
        <v>70.0235047874334</v>
      </c>
      <c r="M628" s="59">
        <f>VLOOKUP($D628,'Districts_EV'!$A$2:$H$41,5,0)*$H628</f>
        <v>444.735994506966</v>
      </c>
      <c r="N628" s="59">
        <f>VLOOKUP($D628,'Districts_EV'!$A$2:$H$41,6,0)*$H628</f>
        <v>1332.218792141920</v>
      </c>
      <c r="O628" s="59">
        <f>VLOOKUP($D628,'Districts_EV'!$A$2:$H$41,7,0)*$H628</f>
        <v>2294.934687539380</v>
      </c>
      <c r="P628" s="60">
        <f>VLOOKUP($D628,'Districts_EV'!$A$2:$H$41,8,0)*$H628</f>
        <v>2977.356807724570</v>
      </c>
    </row>
    <row r="629" ht="19.95" customHeight="1">
      <c r="A629" s="89"/>
      <c r="B629" s="35">
        <v>293</v>
      </c>
      <c r="C629" t="s" s="92">
        <v>577</v>
      </c>
      <c r="D629" t="s" s="92">
        <v>37</v>
      </c>
      <c r="E629" s="36">
        <v>1.4</v>
      </c>
      <c r="F629" s="62">
        <v>11143</v>
      </c>
      <c r="G629" s="62">
        <v>30255</v>
      </c>
      <c r="H629" s="93">
        <v>0.0608035595856797</v>
      </c>
      <c r="I629" s="36">
        <v>40.9278843</v>
      </c>
      <c r="J629" s="36">
        <v>29.131346</v>
      </c>
      <c r="K629" s="62">
        <f>VLOOKUP($D629,'Districts_EV'!$A$2:$H$41,3,0)*$H629</f>
        <v>7.40616127373437</v>
      </c>
      <c r="L629" s="62">
        <f>VLOOKUP($D629,'Districts_EV'!$A$2:$H$41,4,0)*$H629</f>
        <v>111.198883967237</v>
      </c>
      <c r="M629" s="62">
        <f>VLOOKUP($D629,'Districts_EV'!$A$2:$H$41,5,0)*$H629</f>
        <v>706.250656823865</v>
      </c>
      <c r="N629" s="62">
        <f>VLOOKUP($D629,'Districts_EV'!$A$2:$H$41,6,0)*$H629</f>
        <v>2115.593090292560</v>
      </c>
      <c r="O629" s="62">
        <f>VLOOKUP($D629,'Districts_EV'!$A$2:$H$41,7,0)*$H629</f>
        <v>3644.407357311780</v>
      </c>
      <c r="P629" s="63">
        <f>VLOOKUP($D629,'Districts_EV'!$A$2:$H$41,8,0)*$H629</f>
        <v>4728.1088713892</v>
      </c>
    </row>
    <row r="630" ht="19.95" customHeight="1">
      <c r="A630" s="89"/>
      <c r="B630" s="38">
        <v>314</v>
      </c>
      <c r="C630" t="s" s="90">
        <v>578</v>
      </c>
      <c r="D630" t="s" s="90">
        <v>37</v>
      </c>
      <c r="E630" s="39">
        <v>3.6</v>
      </c>
      <c r="F630" s="59">
        <v>11036</v>
      </c>
      <c r="G630" s="59">
        <v>16172</v>
      </c>
      <c r="H630" s="91">
        <v>0.0325009144147946</v>
      </c>
      <c r="I630" s="39">
        <v>40.94118975</v>
      </c>
      <c r="J630" s="39">
        <v>29.1378052286966</v>
      </c>
      <c r="K630" s="59">
        <f>VLOOKUP($D630,'Districts_EV'!$A$2:$H$41,3,0)*$H630</f>
        <v>3.95876516671069</v>
      </c>
      <c r="L630" s="59">
        <f>VLOOKUP($D630,'Districts_EV'!$A$2:$H$41,4,0)*$H630</f>
        <v>59.4383854410231</v>
      </c>
      <c r="M630" s="59">
        <f>VLOOKUP($D630,'Districts_EV'!$A$2:$H$41,5,0)*$H630</f>
        <v>377.507374720064</v>
      </c>
      <c r="N630" s="59">
        <f>VLOOKUP($D630,'Districts_EV'!$A$2:$H$41,6,0)*$H630</f>
        <v>1130.8336293575</v>
      </c>
      <c r="O630" s="59">
        <f>VLOOKUP($D630,'Districts_EV'!$A$2:$H$41,7,0)*$H630</f>
        <v>1948.020353080350</v>
      </c>
      <c r="P630" s="60">
        <f>VLOOKUP($D630,'Districts_EV'!$A$2:$H$41,8,0)*$H630</f>
        <v>2527.283975148110</v>
      </c>
    </row>
    <row r="631" ht="19.95" customHeight="1">
      <c r="A631" s="89"/>
      <c r="B631" s="35">
        <v>336</v>
      </c>
      <c r="C631" t="s" s="92">
        <v>142</v>
      </c>
      <c r="D631" t="s" s="92">
        <v>37</v>
      </c>
      <c r="E631" s="36">
        <v>2.9</v>
      </c>
      <c r="F631" s="62">
        <v>9574</v>
      </c>
      <c r="G631" s="62">
        <v>19848</v>
      </c>
      <c r="H631" s="93">
        <v>0.0398885820742545</v>
      </c>
      <c r="I631" s="36">
        <v>40.9441446</v>
      </c>
      <c r="J631" s="36">
        <v>29.1127963</v>
      </c>
      <c r="K631" s="62">
        <f>VLOOKUP($D631,'Districts_EV'!$A$2:$H$41,3,0)*$H631</f>
        <v>4.85861804531746</v>
      </c>
      <c r="L631" s="62">
        <f>VLOOKUP($D631,'Districts_EV'!$A$2:$H$41,4,0)*$H631</f>
        <v>72.949114162344</v>
      </c>
      <c r="M631" s="62">
        <f>VLOOKUP($D631,'Districts_EV'!$A$2:$H$41,5,0)*$H631</f>
        <v>463.317238031402</v>
      </c>
      <c r="N631" s="62">
        <f>VLOOKUP($D631,'Districts_EV'!$A$2:$H$41,6,0)*$H631</f>
        <v>1387.879413522620</v>
      </c>
      <c r="O631" s="62">
        <f>VLOOKUP($D631,'Districts_EV'!$A$2:$H$41,7,0)*$H631</f>
        <v>2390.817954980140</v>
      </c>
      <c r="P631" s="63">
        <f>VLOOKUP($D631,'Districts_EV'!$A$2:$H$41,8,0)*$H631</f>
        <v>3101.751937839460</v>
      </c>
    </row>
    <row r="632" ht="19.95" customHeight="1">
      <c r="A632" s="89"/>
      <c r="B632" s="38">
        <v>367</v>
      </c>
      <c r="C632" t="s" s="90">
        <v>408</v>
      </c>
      <c r="D632" t="s" s="90">
        <v>37</v>
      </c>
      <c r="E632" s="39">
        <v>3.9</v>
      </c>
      <c r="F632" s="59">
        <v>8093</v>
      </c>
      <c r="G632" s="59">
        <v>21745</v>
      </c>
      <c r="H632" s="91">
        <v>0.0437009883718593</v>
      </c>
      <c r="I632" s="39">
        <v>40.9286404</v>
      </c>
      <c r="J632" s="39">
        <v>29.16732</v>
      </c>
      <c r="K632" s="59">
        <f>VLOOKUP($D632,'Districts_EV'!$A$2:$H$41,3,0)*$H632</f>
        <v>5.32298717228074</v>
      </c>
      <c r="L632" s="59">
        <f>VLOOKUP($D632,'Districts_EV'!$A$2:$H$41,4,0)*$H632</f>
        <v>79.9213264540593</v>
      </c>
      <c r="M632" s="59">
        <f>VLOOKUP($D632,'Districts_EV'!$A$2:$H$41,5,0)*$H632</f>
        <v>507.599422661872</v>
      </c>
      <c r="N632" s="59">
        <f>VLOOKUP($D632,'Districts_EV'!$A$2:$H$41,6,0)*$H632</f>
        <v>1520.5279044261</v>
      </c>
      <c r="O632" s="59">
        <f>VLOOKUP($D632,'Districts_EV'!$A$2:$H$41,7,0)*$H632</f>
        <v>2619.3236815318</v>
      </c>
      <c r="P632" s="60">
        <f>VLOOKUP($D632,'Districts_EV'!$A$2:$H$41,8,0)*$H632</f>
        <v>3398.206161241380</v>
      </c>
    </row>
    <row r="633" ht="19.95" customHeight="1">
      <c r="A633" s="89"/>
      <c r="B633" s="35">
        <v>379</v>
      </c>
      <c r="C633" t="s" s="92">
        <v>579</v>
      </c>
      <c r="D633" t="s" s="92">
        <v>37</v>
      </c>
      <c r="E633" s="36">
        <v>6.2</v>
      </c>
      <c r="F633" s="62">
        <v>3043</v>
      </c>
      <c r="G633" s="62">
        <v>21982</v>
      </c>
      <c r="H633" s="93">
        <v>0.0441772879462043</v>
      </c>
      <c r="I633" s="36">
        <v>40.9392248</v>
      </c>
      <c r="J633" s="36">
        <v>29.1183959</v>
      </c>
      <c r="K633" s="62">
        <f>VLOOKUP($D633,'Districts_EV'!$A$2:$H$41,3,0)*$H633</f>
        <v>5.38100271423662</v>
      </c>
      <c r="L633" s="62">
        <f>VLOOKUP($D633,'Districts_EV'!$A$2:$H$41,4,0)*$H633</f>
        <v>80.7923935669411</v>
      </c>
      <c r="M633" s="62">
        <f>VLOOKUP($D633,'Districts_EV'!$A$2:$H$41,5,0)*$H633</f>
        <v>513.131777831836</v>
      </c>
      <c r="N633" s="62">
        <f>VLOOKUP($D633,'Districts_EV'!$A$2:$H$41,6,0)*$H633</f>
        <v>1537.100225113570</v>
      </c>
      <c r="O633" s="62">
        <f>VLOOKUP($D633,'Districts_EV'!$A$2:$H$41,7,0)*$H633</f>
        <v>2647.871840304990</v>
      </c>
      <c r="P633" s="63">
        <f>VLOOKUP($D633,'Districts_EV'!$A$2:$H$41,8,0)*$H633</f>
        <v>3435.243404755490</v>
      </c>
    </row>
    <row r="634" ht="19.95" customHeight="1">
      <c r="A634" s="89"/>
      <c r="B634" s="38">
        <v>382</v>
      </c>
      <c r="C634" t="s" s="90">
        <v>580</v>
      </c>
      <c r="D634" t="s" s="90">
        <v>37</v>
      </c>
      <c r="E634" s="39">
        <v>2.4</v>
      </c>
      <c r="F634" s="59">
        <v>2265</v>
      </c>
      <c r="G634" s="59">
        <v>15441</v>
      </c>
      <c r="H634" s="91">
        <v>0.0310318216348531</v>
      </c>
      <c r="I634" s="39">
        <v>40.9376784</v>
      </c>
      <c r="J634" s="39">
        <v>29.1602109</v>
      </c>
      <c r="K634" s="59">
        <f>VLOOKUP($D634,'Districts_EV'!$A$2:$H$41,3,0)*$H634</f>
        <v>3.77982271451768</v>
      </c>
      <c r="L634" s="59">
        <f>VLOOKUP($D634,'Districts_EV'!$A$2:$H$41,4,0)*$H634</f>
        <v>56.7516763291392</v>
      </c>
      <c r="M634" s="59">
        <f>VLOOKUP($D634,'Districts_EV'!$A$2:$H$41,5,0)*$H634</f>
        <v>360.443443794986</v>
      </c>
      <c r="N634" s="59">
        <f>VLOOKUP($D634,'Districts_EV'!$A$2:$H$41,6,0)*$H634</f>
        <v>1079.718159220210</v>
      </c>
      <c r="O634" s="59">
        <f>VLOOKUP($D634,'Districts_EV'!$A$2:$H$41,7,0)*$H634</f>
        <v>1859.966749438150</v>
      </c>
      <c r="P634" s="60">
        <f>VLOOKUP($D634,'Districts_EV'!$A$2:$H$41,8,0)*$H634</f>
        <v>2413.046738824020</v>
      </c>
    </row>
    <row r="635" ht="19.95" customHeight="1">
      <c r="A635" s="89"/>
      <c r="B635" s="35">
        <v>389</v>
      </c>
      <c r="C635" t="s" s="92">
        <v>581</v>
      </c>
      <c r="D635" t="s" s="92">
        <v>37</v>
      </c>
      <c r="E635" s="36">
        <v>25.6</v>
      </c>
      <c r="F635" s="95">
        <v>67.40000000000001</v>
      </c>
      <c r="G635" s="62">
        <v>15288</v>
      </c>
      <c r="H635" s="93">
        <v>0.0307243370995165</v>
      </c>
      <c r="I635" s="36">
        <v>40.9277685</v>
      </c>
      <c r="J635" s="36">
        <v>29.1577237</v>
      </c>
      <c r="K635" s="62">
        <f>VLOOKUP($D635,'Districts_EV'!$A$2:$H$41,3,0)*$H635</f>
        <v>3.74236964312845</v>
      </c>
      <c r="L635" s="62">
        <f>VLOOKUP($D635,'Districts_EV'!$A$2:$H$41,4,0)*$H635</f>
        <v>56.1893418638612</v>
      </c>
      <c r="M635" s="62">
        <f>VLOOKUP($D635,'Districts_EV'!$A$2:$H$41,5,0)*$H635</f>
        <v>356.871923368807</v>
      </c>
      <c r="N635" s="62">
        <f>VLOOKUP($D635,'Districts_EV'!$A$2:$H$41,6,0)*$H635</f>
        <v>1069.019572447290</v>
      </c>
      <c r="O635" s="62">
        <f>VLOOKUP($D635,'Districts_EV'!$A$2:$H$41,7,0)*$H635</f>
        <v>1841.536925420010</v>
      </c>
      <c r="P635" s="63">
        <f>VLOOKUP($D635,'Districts_EV'!$A$2:$H$41,8,0)*$H635</f>
        <v>2389.136619593390</v>
      </c>
    </row>
    <row r="636" ht="19.95" customHeight="1">
      <c r="A636" s="89"/>
      <c r="B636" s="38">
        <v>398</v>
      </c>
      <c r="C636" t="s" s="90">
        <v>553</v>
      </c>
      <c r="D636" t="s" s="90">
        <v>37</v>
      </c>
      <c r="E636" s="122"/>
      <c r="F636" s="122"/>
      <c r="G636" s="59">
        <v>35382</v>
      </c>
      <c r="H636" s="91">
        <v>0.0711073060737239</v>
      </c>
      <c r="I636" s="39">
        <v>40.9162851</v>
      </c>
      <c r="J636" s="39">
        <v>29.1470405</v>
      </c>
      <c r="K636" s="59">
        <f>VLOOKUP($D636,'Districts_EV'!$A$2:$H$41,3,0)*$H636</f>
        <v>8.6612063522482</v>
      </c>
      <c r="L636" s="59">
        <f>VLOOKUP($D636,'Districts_EV'!$A$2:$H$41,4,0)*$H636</f>
        <v>130.042601637044</v>
      </c>
      <c r="M636" s="59">
        <f>VLOOKUP($D636,'Districts_EV'!$A$2:$H$41,5,0)*$H636</f>
        <v>825.9316060070061</v>
      </c>
      <c r="N636" s="59">
        <f>VLOOKUP($D636,'Districts_EV'!$A$2:$H$41,6,0)*$H636</f>
        <v>2474.100635291070</v>
      </c>
      <c r="O636" s="59">
        <f>VLOOKUP($D636,'Districts_EV'!$A$2:$H$41,7,0)*$H636</f>
        <v>4261.987146468520</v>
      </c>
      <c r="P636" s="60">
        <f>VLOOKUP($D636,'Districts_EV'!$A$2:$H$41,8,0)*$H636</f>
        <v>5529.332278548750</v>
      </c>
    </row>
    <row r="637" ht="19.95" customHeight="1">
      <c r="A637" s="89"/>
      <c r="B637" s="35">
        <v>433</v>
      </c>
      <c r="C637" t="s" s="92">
        <v>582</v>
      </c>
      <c r="D637" t="s" s="92">
        <v>37</v>
      </c>
      <c r="E637" s="36">
        <v>0.99</v>
      </c>
      <c r="F637" s="62">
        <v>15943</v>
      </c>
      <c r="G637" s="62">
        <v>20099</v>
      </c>
      <c r="H637" s="93">
        <v>0.0403930174884342</v>
      </c>
      <c r="I637" s="36">
        <v>40.9490261</v>
      </c>
      <c r="J637" s="36">
        <v>29.1281559</v>
      </c>
      <c r="K637" s="62">
        <f>VLOOKUP($D637,'Districts_EV'!$A$2:$H$41,3,0)*$H637</f>
        <v>4.92006066570111</v>
      </c>
      <c r="L637" s="62">
        <f>VLOOKUP($D637,'Districts_EV'!$A$2:$H$41,4,0)*$H637</f>
        <v>73.871636716493</v>
      </c>
      <c r="M637" s="62">
        <f>VLOOKUP($D637,'Districts_EV'!$A$2:$H$41,5,0)*$H637</f>
        <v>469.176398991997</v>
      </c>
      <c r="N637" s="62">
        <f>VLOOKUP($D637,'Districts_EV'!$A$2:$H$41,6,0)*$H637</f>
        <v>1405.430689862510</v>
      </c>
      <c r="O637" s="62">
        <f>VLOOKUP($D637,'Districts_EV'!$A$2:$H$41,7,0)*$H637</f>
        <v>2421.052502879180</v>
      </c>
      <c r="P637" s="63">
        <f>VLOOKUP($D637,'Districts_EV'!$A$2:$H$41,8,0)*$H637</f>
        <v>3140.977035400810</v>
      </c>
    </row>
    <row r="638" ht="19.95" customHeight="1">
      <c r="A638" s="89"/>
      <c r="B638" s="38">
        <v>603</v>
      </c>
      <c r="C638" t="s" s="90">
        <v>550</v>
      </c>
      <c r="D638" t="s" s="90">
        <v>37</v>
      </c>
      <c r="E638" s="39">
        <v>0.76</v>
      </c>
      <c r="F638" s="59">
        <v>15300</v>
      </c>
      <c r="G638" s="59">
        <v>12893</v>
      </c>
      <c r="H638" s="91">
        <v>0.0259110987849337</v>
      </c>
      <c r="I638" s="39">
        <v>40.9201889</v>
      </c>
      <c r="J638" s="39">
        <v>29.1277394070895</v>
      </c>
      <c r="K638" s="59">
        <f>VLOOKUP($D638,'Districts_EV'!$A$2:$H$41,3,0)*$H638</f>
        <v>3.15609444066294</v>
      </c>
      <c r="L638" s="59">
        <f>VLOOKUP($D638,'Districts_EV'!$A$2:$H$41,4,0)*$H638</f>
        <v>47.3867860184957</v>
      </c>
      <c r="M638" s="59">
        <f>VLOOKUP($D638,'Districts_EV'!$A$2:$H$41,5,0)*$H638</f>
        <v>300.964789900185</v>
      </c>
      <c r="N638" s="59">
        <f>VLOOKUP($D638,'Districts_EV'!$A$2:$H$41,6,0)*$H638</f>
        <v>901.5482304789959</v>
      </c>
      <c r="O638" s="59">
        <f>VLOOKUP($D638,'Districts_EV'!$A$2:$H$41,7,0)*$H638</f>
        <v>1553.043928534810</v>
      </c>
      <c r="P638" s="60">
        <f>VLOOKUP($D638,'Districts_EV'!$A$2:$H$41,8,0)*$H638</f>
        <v>2014.857302225120</v>
      </c>
    </row>
    <row r="639" ht="19.95" customHeight="1">
      <c r="A639" s="89"/>
      <c r="B639" s="35">
        <v>690</v>
      </c>
      <c r="C639" t="s" s="92">
        <v>583</v>
      </c>
      <c r="D639" t="s" s="92">
        <v>37</v>
      </c>
      <c r="E639" s="36">
        <v>0.38</v>
      </c>
      <c r="F639" s="62">
        <v>13779</v>
      </c>
      <c r="G639" s="62">
        <v>21640</v>
      </c>
      <c r="H639" s="93">
        <v>0.0434899695730989</v>
      </c>
      <c r="I639" s="36">
        <v>40.9585576</v>
      </c>
      <c r="J639" s="36">
        <v>29.1485408</v>
      </c>
      <c r="K639" s="62">
        <f>VLOOKUP($D639,'Districts_EV'!$A$2:$H$41,3,0)*$H639</f>
        <v>5.29728408407244</v>
      </c>
      <c r="L639" s="62">
        <f>VLOOKUP($D639,'Districts_EV'!$A$2:$H$41,4,0)*$H639</f>
        <v>79.5354106445548</v>
      </c>
      <c r="M639" s="62">
        <f>VLOOKUP($D639,'Districts_EV'!$A$2:$H$41,5,0)*$H639</f>
        <v>505.148379232141</v>
      </c>
      <c r="N639" s="62">
        <f>VLOOKUP($D639,'Districts_EV'!$A$2:$H$41,6,0)*$H639</f>
        <v>1513.185737032920</v>
      </c>
      <c r="O639" s="62">
        <f>VLOOKUP($D639,'Districts_EV'!$A$2:$H$41,7,0)*$H639</f>
        <v>2606.675763087980</v>
      </c>
      <c r="P639" s="63">
        <f>VLOOKUP($D639,'Districts_EV'!$A$2:$H$41,8,0)*$H639</f>
        <v>3381.797255887030</v>
      </c>
    </row>
    <row r="640" ht="20.8" customHeight="1">
      <c r="A640" s="96"/>
      <c r="B640" s="97">
        <v>770</v>
      </c>
      <c r="C640" t="s" s="98">
        <v>584</v>
      </c>
      <c r="D640" t="s" s="98">
        <v>37</v>
      </c>
      <c r="E640" s="99">
        <v>0.32</v>
      </c>
      <c r="F640" s="101">
        <v>12274</v>
      </c>
      <c r="G640" s="101">
        <v>7779</v>
      </c>
      <c r="H640" s="102">
        <v>0.0156334784338788</v>
      </c>
      <c r="I640" s="99">
        <v>40.970546</v>
      </c>
      <c r="J640" s="99">
        <v>29.1986185</v>
      </c>
      <c r="K640" s="101">
        <f>VLOOKUP($D640,'Districts_EV'!$A$2:$H$41,3,0)*$H640</f>
        <v>1.90423164926061</v>
      </c>
      <c r="L640" s="101">
        <f>VLOOKUP($D640,'Districts_EV'!$A$2:$H$41,4,0)*$H640</f>
        <v>28.5908484012936</v>
      </c>
      <c r="M640" s="101">
        <f>VLOOKUP($D640,'Districts_EV'!$A$2:$H$41,5,0)*$H640</f>
        <v>181.587303236915</v>
      </c>
      <c r="N640" s="101">
        <f>VLOOKUP($D640,'Districts_EV'!$A$2:$H$41,6,0)*$H640</f>
        <v>543.949715729164</v>
      </c>
      <c r="O640" s="101">
        <f>VLOOKUP($D640,'Districts_EV'!$A$2:$H$41,7,0)*$H640</f>
        <v>937.030072137774</v>
      </c>
      <c r="P640" s="103">
        <f>VLOOKUP($D640,'Districts_EV'!$A$2:$H$41,8,0)*$H640</f>
        <v>1215.665473823720</v>
      </c>
    </row>
    <row r="641" ht="21.05" customHeight="1">
      <c r="A641" t="s" s="104">
        <v>38</v>
      </c>
      <c r="B641" s="105"/>
      <c r="C641" s="105"/>
      <c r="D641" s="105"/>
      <c r="E641" s="106"/>
      <c r="F641" s="106"/>
      <c r="G641" s="107">
        <f>SUM(G642:G677)</f>
        <v>698260</v>
      </c>
      <c r="H641" s="105"/>
      <c r="I641" s="105"/>
      <c r="J641" s="105"/>
      <c r="K641" s="108">
        <f>SUM(K642:K677)</f>
        <v>33.4549547075773</v>
      </c>
      <c r="L641" s="108">
        <f>SUM(L642:L677)</f>
        <v>517.544943615739</v>
      </c>
      <c r="M641" s="108">
        <f>SUM(M642:M677)</f>
        <v>3373.900970515020</v>
      </c>
      <c r="N641" s="108">
        <f>SUM(N642:N677)</f>
        <v>10326.7087288287</v>
      </c>
      <c r="O641" s="108">
        <f>SUM(O642:O677)</f>
        <v>18033.799500852</v>
      </c>
      <c r="P641" s="109">
        <f>SUM(P642:P677)</f>
        <v>23516.9777246278</v>
      </c>
    </row>
    <row r="642" ht="20.2" customHeight="1">
      <c r="A642" s="82"/>
      <c r="B642" s="110">
        <v>187</v>
      </c>
      <c r="C642" t="s" s="111">
        <v>585</v>
      </c>
      <c r="D642" t="s" s="111">
        <v>38</v>
      </c>
      <c r="E642" s="112">
        <v>1.3</v>
      </c>
      <c r="F642" s="113">
        <v>11530</v>
      </c>
      <c r="G642" s="113">
        <v>28009</v>
      </c>
      <c r="H642" s="114">
        <v>0.0401125655200069</v>
      </c>
      <c r="I642" s="112">
        <v>40.8660896</v>
      </c>
      <c r="J642" s="112">
        <v>29.2894246</v>
      </c>
      <c r="K642" s="113">
        <f>VLOOKUP($D642,'Districts_EV'!$A$2:$H$41,3,0)*$H642</f>
        <v>1.34196406267656</v>
      </c>
      <c r="L642" s="113">
        <f>VLOOKUP($D642,'Districts_EV'!$A$2:$H$41,4,0)*$H642</f>
        <v>20.7600554603346</v>
      </c>
      <c r="M642" s="113">
        <f>VLOOKUP($D642,'Districts_EV'!$A$2:$H$41,5,0)*$H642</f>
        <v>135.335823737799</v>
      </c>
      <c r="N642" s="113">
        <f>VLOOKUP($D642,'Districts_EV'!$A$2:$H$41,6,0)*$H642</f>
        <v>414.230780491168</v>
      </c>
      <c r="O642" s="113">
        <f>VLOOKUP($D642,'Districts_EV'!$A$2:$H$41,7,0)*$H642</f>
        <v>723.381964052594</v>
      </c>
      <c r="P642" s="115">
        <f>VLOOKUP($D642,'Districts_EV'!$A$2:$H$41,8,0)*$H642</f>
        <v>943.3263098116749</v>
      </c>
    </row>
    <row r="643" ht="19.95" customHeight="1">
      <c r="A643" s="89"/>
      <c r="B643" s="35">
        <v>203</v>
      </c>
      <c r="C643" t="s" s="92">
        <v>30</v>
      </c>
      <c r="D643" t="s" s="92">
        <v>38</v>
      </c>
      <c r="E643" s="36">
        <v>0.62</v>
      </c>
      <c r="F643" s="62">
        <v>11310</v>
      </c>
      <c r="G643" s="62">
        <v>21209</v>
      </c>
      <c r="H643" s="93">
        <v>0.0303740726949847</v>
      </c>
      <c r="I643" s="36">
        <v>40.8676856</v>
      </c>
      <c r="J643" s="36">
        <v>29.2977107</v>
      </c>
      <c r="K643" s="62">
        <f>VLOOKUP($D643,'Districts_EV'!$A$2:$H$41,3,0)*$H643</f>
        <v>1.01616322629537</v>
      </c>
      <c r="L643" s="62">
        <f>VLOOKUP($D643,'Districts_EV'!$A$2:$H$41,4,0)*$H643</f>
        <v>15.7199477403062</v>
      </c>
      <c r="M643" s="62">
        <f>VLOOKUP($D643,'Districts_EV'!$A$2:$H$41,5,0)*$H643</f>
        <v>102.479113344103</v>
      </c>
      <c r="N643" s="62">
        <f>VLOOKUP($D643,'Districts_EV'!$A$2:$H$41,6,0)*$H643</f>
        <v>313.664201629376</v>
      </c>
      <c r="O643" s="62">
        <f>VLOOKUP($D643,'Districts_EV'!$A$2:$H$41,7,0)*$H643</f>
        <v>547.759937005657</v>
      </c>
      <c r="P643" s="63">
        <f>VLOOKUP($D643,'Districts_EV'!$A$2:$H$41,8,0)*$H643</f>
        <v>714.306390974181</v>
      </c>
    </row>
    <row r="644" ht="19.95" customHeight="1">
      <c r="A644" s="89"/>
      <c r="B644" s="38">
        <v>221</v>
      </c>
      <c r="C644" t="s" s="90">
        <v>27</v>
      </c>
      <c r="D644" t="s" s="90">
        <v>38</v>
      </c>
      <c r="E644" s="39">
        <v>0.96</v>
      </c>
      <c r="F644" s="59">
        <v>11284</v>
      </c>
      <c r="G644" s="59">
        <v>31553</v>
      </c>
      <c r="H644" s="91">
        <v>0.0451880388394008</v>
      </c>
      <c r="I644" s="39">
        <v>40.8851987</v>
      </c>
      <c r="J644" s="39">
        <v>29.2726983</v>
      </c>
      <c r="K644" s="59">
        <f>VLOOKUP($D644,'Districts_EV'!$A$2:$H$41,3,0)*$H644</f>
        <v>1.5117637926964</v>
      </c>
      <c r="L644" s="59">
        <f>VLOOKUP($D644,'Districts_EV'!$A$2:$H$41,4,0)*$H644</f>
        <v>23.3868410132435</v>
      </c>
      <c r="M644" s="59">
        <f>VLOOKUP($D644,'Districts_EV'!$A$2:$H$41,5,0)*$H644</f>
        <v>152.459968095925</v>
      </c>
      <c r="N644" s="59">
        <f>VLOOKUP($D644,'Districts_EV'!$A$2:$H$41,6,0)*$H644</f>
        <v>466.643715121491</v>
      </c>
      <c r="O644" s="59">
        <f>VLOOKUP($D644,'Districts_EV'!$A$2:$H$41,7,0)*$H644</f>
        <v>814.912032266467</v>
      </c>
      <c r="P644" s="60">
        <f>VLOOKUP($D644,'Districts_EV'!$A$2:$H$41,8,0)*$H644</f>
        <v>1062.6861028058</v>
      </c>
    </row>
    <row r="645" ht="19.95" customHeight="1">
      <c r="A645" s="89"/>
      <c r="B645" s="35">
        <v>223</v>
      </c>
      <c r="C645" t="s" s="92">
        <v>586</v>
      </c>
      <c r="D645" t="s" s="92">
        <v>38</v>
      </c>
      <c r="E645" s="36">
        <v>0.48</v>
      </c>
      <c r="F645" s="62">
        <v>10554</v>
      </c>
      <c r="G645" s="62">
        <v>14088</v>
      </c>
      <c r="H645" s="93">
        <v>0.0201758657233695</v>
      </c>
      <c r="I645" s="36">
        <v>40.8624956</v>
      </c>
      <c r="J645" s="36">
        <v>29.2950466</v>
      </c>
      <c r="K645" s="62">
        <f>VLOOKUP($D645,'Districts_EV'!$A$2:$H$41,3,0)*$H645</f>
        <v>0.674982673961488</v>
      </c>
      <c r="L645" s="62">
        <f>VLOOKUP($D645,'Districts_EV'!$A$2:$H$41,4,0)*$H645</f>
        <v>10.4419172882</v>
      </c>
      <c r="M645" s="62">
        <f>VLOOKUP($D645,'Districts_EV'!$A$2:$H$41,5,0)*$H645</f>
        <v>68.07137294505711</v>
      </c>
      <c r="N645" s="62">
        <f>VLOOKUP($D645,'Districts_EV'!$A$2:$H$41,6,0)*$H645</f>
        <v>208.350288677196</v>
      </c>
      <c r="O645" s="62">
        <f>VLOOKUP($D645,'Districts_EV'!$A$2:$H$41,7,0)*$H645</f>
        <v>363.847517211358</v>
      </c>
      <c r="P645" s="63">
        <f>VLOOKUP($D645,'Districts_EV'!$A$2:$H$41,8,0)*$H645</f>
        <v>474.475384791562</v>
      </c>
    </row>
    <row r="646" ht="19.95" customHeight="1">
      <c r="A646" s="89"/>
      <c r="B646" s="38">
        <v>245</v>
      </c>
      <c r="C646" t="s" s="90">
        <v>587</v>
      </c>
      <c r="D646" t="s" s="90">
        <v>38</v>
      </c>
      <c r="E646" s="39">
        <v>1.1</v>
      </c>
      <c r="F646" s="59">
        <v>9800</v>
      </c>
      <c r="G646" s="59">
        <v>31480</v>
      </c>
      <c r="H646" s="91">
        <v>0.0450834932546616</v>
      </c>
      <c r="I646" s="39">
        <v>40.872231</v>
      </c>
      <c r="J646" s="39">
        <v>29.2705129</v>
      </c>
      <c r="K646" s="59">
        <f>VLOOKUP($D646,'Districts_EV'!$A$2:$H$41,3,0)*$H646</f>
        <v>1.50826622489407</v>
      </c>
      <c r="L646" s="59">
        <f>VLOOKUP($D646,'Districts_EV'!$A$2:$H$41,4,0)*$H646</f>
        <v>23.3327339744844</v>
      </c>
      <c r="M646" s="59">
        <f>VLOOKUP($D646,'Districts_EV'!$A$2:$H$41,5,0)*$H646</f>
        <v>152.107241646110</v>
      </c>
      <c r="N646" s="59">
        <f>VLOOKUP($D646,'Districts_EV'!$A$2:$H$41,6,0)*$H646</f>
        <v>465.564103319004</v>
      </c>
      <c r="O646" s="59">
        <f>VLOOKUP($D646,'Districts_EV'!$A$2:$H$41,7,0)*$H646</f>
        <v>813.026678152581</v>
      </c>
      <c r="P646" s="60">
        <f>VLOOKUP($D646,'Districts_EV'!$A$2:$H$41,8,0)*$H646</f>
        <v>1060.227506618280</v>
      </c>
    </row>
    <row r="647" ht="19.95" customHeight="1">
      <c r="A647" s="89"/>
      <c r="B647" s="35">
        <v>290</v>
      </c>
      <c r="C647" t="s" s="92">
        <v>588</v>
      </c>
      <c r="D647" t="s" s="92">
        <v>38</v>
      </c>
      <c r="E647" s="36">
        <v>1.4</v>
      </c>
      <c r="F647" s="62">
        <v>9185</v>
      </c>
      <c r="G647" s="62">
        <v>11264</v>
      </c>
      <c r="H647" s="93">
        <v>0.0161315269383897</v>
      </c>
      <c r="I647" s="36">
        <v>40.8855757</v>
      </c>
      <c r="J647" s="36">
        <v>29.2216182</v>
      </c>
      <c r="K647" s="62">
        <f>VLOOKUP($D647,'Districts_EV'!$A$2:$H$41,3,0)*$H647</f>
        <v>0.539679503087891</v>
      </c>
      <c r="L647" s="62">
        <f>VLOOKUP($D647,'Districts_EV'!$A$2:$H$41,4,0)*$H647</f>
        <v>8.34879019976467</v>
      </c>
      <c r="M647" s="62">
        <f>VLOOKUP($D647,'Districts_EV'!$A$2:$H$41,5,0)*$H647</f>
        <v>54.4261743933222</v>
      </c>
      <c r="N647" s="62">
        <f>VLOOKUP($D647,'Districts_EV'!$A$2:$H$41,6,0)*$H647</f>
        <v>166.585580044004</v>
      </c>
      <c r="O647" s="62">
        <f>VLOOKUP($D647,'Districts_EV'!$A$2:$H$41,7,0)*$H647</f>
        <v>290.912722449513</v>
      </c>
      <c r="P647" s="63">
        <f>VLOOKUP($D647,'Districts_EV'!$A$2:$H$41,8,0)*$H647</f>
        <v>379.364759674344</v>
      </c>
    </row>
    <row r="648" ht="19.95" customHeight="1">
      <c r="A648" s="89"/>
      <c r="B648" s="38">
        <v>312</v>
      </c>
      <c r="C648" t="s" s="90">
        <v>589</v>
      </c>
      <c r="D648" t="s" s="90">
        <v>38</v>
      </c>
      <c r="E648" s="39">
        <v>0.77</v>
      </c>
      <c r="F648" s="59">
        <v>8763</v>
      </c>
      <c r="G648" s="59">
        <v>60252</v>
      </c>
      <c r="H648" s="91">
        <v>0.0862887749548879</v>
      </c>
      <c r="I648" s="39">
        <v>40.8811385</v>
      </c>
      <c r="J648" s="39">
        <v>29.2868227</v>
      </c>
      <c r="K648" s="59">
        <f>VLOOKUP($D648,'Districts_EV'!$A$2:$H$41,3,0)*$H648</f>
        <v>2.88678705788811</v>
      </c>
      <c r="L648" s="59">
        <f>VLOOKUP($D648,'Districts_EV'!$A$2:$H$41,4,0)*$H648</f>
        <v>44.6583191686986</v>
      </c>
      <c r="M648" s="59">
        <f>VLOOKUP($D648,'Districts_EV'!$A$2:$H$41,5,0)*$H648</f>
        <v>291.129781564848</v>
      </c>
      <c r="N648" s="59">
        <f>VLOOKUP($D648,'Districts_EV'!$A$2:$H$41,6,0)*$H648</f>
        <v>891.079045526576</v>
      </c>
      <c r="O648" s="59">
        <f>VLOOKUP($D648,'Districts_EV'!$A$2:$H$41,7,0)*$H648</f>
        <v>1556.114466710590</v>
      </c>
      <c r="P648" s="60">
        <f>VLOOKUP($D648,'Districts_EV'!$A$2:$H$41,8,0)*$H648</f>
        <v>2029.251198499520</v>
      </c>
    </row>
    <row r="649" ht="19.95" customHeight="1">
      <c r="A649" s="89"/>
      <c r="B649" s="35">
        <v>326</v>
      </c>
      <c r="C649" t="s" s="92">
        <v>146</v>
      </c>
      <c r="D649" t="s" s="92">
        <v>38</v>
      </c>
      <c r="E649" s="36">
        <v>1.2</v>
      </c>
      <c r="F649" s="62">
        <v>7552</v>
      </c>
      <c r="G649" s="62">
        <v>36918</v>
      </c>
      <c r="H649" s="93">
        <v>0.0528714232520838</v>
      </c>
      <c r="I649" s="36">
        <v>40.8780711</v>
      </c>
      <c r="J649" s="36">
        <v>29.263908</v>
      </c>
      <c r="K649" s="62">
        <f>VLOOKUP($D649,'Districts_EV'!$A$2:$H$41,3,0)*$H649</f>
        <v>1.76881107022361</v>
      </c>
      <c r="L649" s="62">
        <f>VLOOKUP($D649,'Districts_EV'!$A$2:$H$41,4,0)*$H649</f>
        <v>27.3633377658836</v>
      </c>
      <c r="M649" s="62">
        <f>VLOOKUP($D649,'Districts_EV'!$A$2:$H$41,5,0)*$H649</f>
        <v>178.382946222716</v>
      </c>
      <c r="N649" s="62">
        <f>VLOOKUP($D649,'Districts_EV'!$A$2:$H$41,6,0)*$H649</f>
        <v>545.9877880028901</v>
      </c>
      <c r="O649" s="62">
        <f>VLOOKUP($D649,'Districts_EV'!$A$2:$H$41,7,0)*$H649</f>
        <v>953.472646252764</v>
      </c>
      <c r="P649" s="63">
        <f>VLOOKUP($D649,'Districts_EV'!$A$2:$H$41,8,0)*$H649</f>
        <v>1243.376082888620</v>
      </c>
    </row>
    <row r="650" ht="19.95" customHeight="1">
      <c r="A650" s="89"/>
      <c r="B650" s="38">
        <v>329</v>
      </c>
      <c r="C650" t="s" s="90">
        <v>590</v>
      </c>
      <c r="D650" t="s" s="90">
        <v>38</v>
      </c>
      <c r="E650" s="39">
        <v>1.2</v>
      </c>
      <c r="F650" s="59">
        <v>7482</v>
      </c>
      <c r="G650" s="59">
        <v>15263</v>
      </c>
      <c r="H650" s="91">
        <v>0.0218586199982814</v>
      </c>
      <c r="I650" s="39">
        <v>40.8832021</v>
      </c>
      <c r="J650" s="39">
        <v>29.2309095</v>
      </c>
      <c r="K650" s="59">
        <f>VLOOKUP($D650,'Districts_EV'!$A$2:$H$41,3,0)*$H650</f>
        <v>0.731279142012648</v>
      </c>
      <c r="L650" s="59">
        <f>VLOOKUP($D650,'Districts_EV'!$A$2:$H$41,4,0)*$H650</f>
        <v>11.3128182545284</v>
      </c>
      <c r="M650" s="59">
        <f>VLOOKUP($D650,'Districts_EV'!$A$2:$H$41,5,0)*$H650</f>
        <v>73.74881922632061</v>
      </c>
      <c r="N650" s="59">
        <f>VLOOKUP($D650,'Districts_EV'!$A$2:$H$41,6,0)*$H650</f>
        <v>225.727601936402</v>
      </c>
      <c r="O650" s="59">
        <f>VLOOKUP($D650,'Districts_EV'!$A$2:$H$41,7,0)*$H650</f>
        <v>394.193970414321</v>
      </c>
      <c r="P650" s="60">
        <f>VLOOKUP($D650,'Districts_EV'!$A$2:$H$41,8,0)*$H650</f>
        <v>514.048679590687</v>
      </c>
    </row>
    <row r="651" ht="19.95" customHeight="1">
      <c r="A651" s="89"/>
      <c r="B651" s="35">
        <v>330</v>
      </c>
      <c r="C651" t="s" s="92">
        <v>591</v>
      </c>
      <c r="D651" t="s" s="92">
        <v>38</v>
      </c>
      <c r="E651" s="36">
        <v>2.5</v>
      </c>
      <c r="F651" s="62">
        <v>7230</v>
      </c>
      <c r="G651" s="62">
        <v>33575</v>
      </c>
      <c r="H651" s="93">
        <v>0.0480838083235471</v>
      </c>
      <c r="I651" s="36">
        <v>40.8605709</v>
      </c>
      <c r="J651" s="36">
        <v>29.2821813</v>
      </c>
      <c r="K651" s="62">
        <f>VLOOKUP($D651,'Districts_EV'!$A$2:$H$41,3,0)*$H651</f>
        <v>1.6086416296321</v>
      </c>
      <c r="L651" s="62">
        <f>VLOOKUP($D651,'Districts_EV'!$A$2:$H$41,4,0)*$H651</f>
        <v>24.8855318676402</v>
      </c>
      <c r="M651" s="62">
        <f>VLOOKUP($D651,'Districts_EV'!$A$2:$H$41,5,0)*$H651</f>
        <v>162.230007568874</v>
      </c>
      <c r="N651" s="62">
        <f>VLOOKUP($D651,'Districts_EV'!$A$2:$H$41,6,0)*$H651</f>
        <v>496.5474831301</v>
      </c>
      <c r="O651" s="62">
        <f>VLOOKUP($D651,'Districts_EV'!$A$2:$H$41,7,0)*$H651</f>
        <v>867.133758544247</v>
      </c>
      <c r="P651" s="63">
        <f>VLOOKUP($D651,'Districts_EV'!$A$2:$H$41,8,0)*$H651</f>
        <v>1130.785849260130</v>
      </c>
    </row>
    <row r="652" ht="19.95" customHeight="1">
      <c r="A652" s="89"/>
      <c r="B652" s="38">
        <v>347</v>
      </c>
      <c r="C652" t="s" s="90">
        <v>592</v>
      </c>
      <c r="D652" t="s" s="90">
        <v>38</v>
      </c>
      <c r="E652" s="39">
        <v>0.64</v>
      </c>
      <c r="F652" s="59">
        <v>6989</v>
      </c>
      <c r="G652" s="59">
        <v>26717</v>
      </c>
      <c r="H652" s="91">
        <v>0.0382622518832527</v>
      </c>
      <c r="I652" s="39">
        <v>40.8683853</v>
      </c>
      <c r="J652" s="39">
        <v>29.3087934</v>
      </c>
      <c r="K652" s="59">
        <f>VLOOKUP($D652,'Districts_EV'!$A$2:$H$41,3,0)*$H652</f>
        <v>1.28006190376413</v>
      </c>
      <c r="L652" s="59">
        <f>VLOOKUP($D652,'Districts_EV'!$A$2:$H$41,4,0)*$H652</f>
        <v>19.8024349935292</v>
      </c>
      <c r="M652" s="59">
        <f>VLOOKUP($D652,'Districts_EV'!$A$2:$H$41,5,0)*$H652</f>
        <v>129.093048762996</v>
      </c>
      <c r="N652" s="59">
        <f>VLOOKUP($D652,'Districts_EV'!$A$2:$H$41,6,0)*$H652</f>
        <v>395.123130507428</v>
      </c>
      <c r="O652" s="59">
        <f>VLOOKUP($D652,'Districts_EV'!$A$2:$H$41,7,0)*$H652</f>
        <v>690.013778913676</v>
      </c>
      <c r="P652" s="60">
        <f>VLOOKUP($D652,'Districts_EV'!$A$2:$H$41,8,0)*$H652</f>
        <v>899.812525232552</v>
      </c>
    </row>
    <row r="653" ht="19.95" customHeight="1">
      <c r="A653" s="89"/>
      <c r="B653" s="35">
        <v>357</v>
      </c>
      <c r="C653" t="s" s="92">
        <v>196</v>
      </c>
      <c r="D653" t="s" s="92">
        <v>38</v>
      </c>
      <c r="E653" s="36">
        <v>2.2</v>
      </c>
      <c r="F653" s="62">
        <v>6926</v>
      </c>
      <c r="G653" s="62">
        <v>5909</v>
      </c>
      <c r="H653" s="93">
        <v>0.008462463838684729</v>
      </c>
      <c r="I653" s="36">
        <v>40.8903637</v>
      </c>
      <c r="J653" s="36">
        <v>29.2419118</v>
      </c>
      <c r="K653" s="62">
        <f>VLOOKUP($D653,'Districts_EV'!$A$2:$H$41,3,0)*$H653</f>
        <v>0.283111344437708</v>
      </c>
      <c r="L653" s="62">
        <f>VLOOKUP($D653,'Districts_EV'!$A$2:$H$41,4,0)*$H653</f>
        <v>4.37970537024232</v>
      </c>
      <c r="M653" s="62">
        <f>VLOOKUP($D653,'Districts_EV'!$A$2:$H$41,5,0)*$H653</f>
        <v>28.5515149582867</v>
      </c>
      <c r="N653" s="62">
        <f>VLOOKUP($D653,'Districts_EV'!$A$2:$H$41,6,0)*$H653</f>
        <v>87.3893991903428</v>
      </c>
      <c r="O653" s="62">
        <f>VLOOKUP($D653,'Districts_EV'!$A$2:$H$41,7,0)*$H653</f>
        <v>152.610376150051</v>
      </c>
      <c r="P653" s="63">
        <f>VLOOKUP($D653,'Districts_EV'!$A$2:$H$41,8,0)*$H653</f>
        <v>199.011573589817</v>
      </c>
    </row>
    <row r="654" ht="19.95" customHeight="1">
      <c r="A654" s="89"/>
      <c r="B654" s="38">
        <v>368</v>
      </c>
      <c r="C654" t="s" s="90">
        <v>525</v>
      </c>
      <c r="D654" t="s" s="90">
        <v>38</v>
      </c>
      <c r="E654" s="39">
        <v>1.4</v>
      </c>
      <c r="F654" s="59">
        <v>6607</v>
      </c>
      <c r="G654" s="59">
        <v>25596</v>
      </c>
      <c r="H654" s="91">
        <v>0.0366568326984218</v>
      </c>
      <c r="I654" s="39">
        <v>40.8920988</v>
      </c>
      <c r="J654" s="39">
        <v>29.2483221</v>
      </c>
      <c r="K654" s="59">
        <f>VLOOKUP($D654,'Districts_EV'!$A$2:$H$41,3,0)*$H654</f>
        <v>1.22635267764894</v>
      </c>
      <c r="L654" s="59">
        <f>VLOOKUP($D654,'Districts_EV'!$A$2:$H$41,4,0)*$H654</f>
        <v>18.9715584120363</v>
      </c>
      <c r="M654" s="59">
        <f>VLOOKUP($D654,'Districts_EV'!$A$2:$H$41,5,0)*$H654</f>
        <v>123.676523417212</v>
      </c>
      <c r="N654" s="59">
        <f>VLOOKUP($D654,'Districts_EV'!$A$2:$H$41,6,0)*$H654</f>
        <v>378.544434198006</v>
      </c>
      <c r="O654" s="59">
        <f>VLOOKUP($D654,'Districts_EV'!$A$2:$H$41,7,0)*$H654</f>
        <v>661.061971219614</v>
      </c>
      <c r="P654" s="60">
        <f>VLOOKUP($D654,'Districts_EV'!$A$2:$H$41,8,0)*$H654</f>
        <v>862.057918024193</v>
      </c>
    </row>
    <row r="655" ht="19.95" customHeight="1">
      <c r="A655" s="89"/>
      <c r="B655" s="35">
        <v>385</v>
      </c>
      <c r="C655" t="s" s="92">
        <v>593</v>
      </c>
      <c r="D655" t="s" s="92">
        <v>38</v>
      </c>
      <c r="E655" s="36">
        <v>2.9</v>
      </c>
      <c r="F655" s="62">
        <v>6171</v>
      </c>
      <c r="G655" s="62">
        <v>6262</v>
      </c>
      <c r="H655" s="93">
        <v>0.008968006186807209</v>
      </c>
      <c r="I655" s="36">
        <v>40.8929124</v>
      </c>
      <c r="J655" s="36">
        <v>29.2256257</v>
      </c>
      <c r="K655" s="62">
        <f>VLOOKUP($D655,'Districts_EV'!$A$2:$H$41,3,0)*$H655</f>
        <v>0.300024240796908</v>
      </c>
      <c r="L655" s="62">
        <f>VLOOKUP($D655,'Districts_EV'!$A$2:$H$41,4,0)*$H655</f>
        <v>4.64134625629674</v>
      </c>
      <c r="M655" s="62">
        <f>VLOOKUP($D655,'Districts_EV'!$A$2:$H$41,5,0)*$H655</f>
        <v>30.2571647772535</v>
      </c>
      <c r="N655" s="62">
        <f>VLOOKUP($D655,'Districts_EV'!$A$2:$H$41,6,0)*$H655</f>
        <v>92.6099877694918</v>
      </c>
      <c r="O655" s="62">
        <f>VLOOKUP($D655,'Districts_EV'!$A$2:$H$41,7,0)*$H655</f>
        <v>161.727225495282</v>
      </c>
      <c r="P655" s="63">
        <f>VLOOKUP($D655,'Districts_EV'!$A$2:$H$41,8,0)*$H655</f>
        <v>210.900401729469</v>
      </c>
    </row>
    <row r="656" ht="19.95" customHeight="1">
      <c r="A656" s="89"/>
      <c r="B656" s="38">
        <v>387</v>
      </c>
      <c r="C656" t="s" s="90">
        <v>594</v>
      </c>
      <c r="D656" t="s" s="90">
        <v>38</v>
      </c>
      <c r="E656" s="39">
        <v>0.58</v>
      </c>
      <c r="F656" s="59">
        <v>5939</v>
      </c>
      <c r="G656" s="59">
        <v>23741</v>
      </c>
      <c r="H656" s="91">
        <v>0.0340002291410076</v>
      </c>
      <c r="I656" s="39">
        <v>40.9130716</v>
      </c>
      <c r="J656" s="39">
        <v>29.2779541</v>
      </c>
      <c r="K656" s="59">
        <f>VLOOKUP($D656,'Districts_EV'!$A$2:$H$41,3,0)*$H656</f>
        <v>1.13747612595966</v>
      </c>
      <c r="L656" s="59">
        <f>VLOOKUP($D656,'Districts_EV'!$A$2:$H$41,4,0)*$H656</f>
        <v>17.596646673705</v>
      </c>
      <c r="M656" s="59">
        <f>VLOOKUP($D656,'Districts_EV'!$A$2:$H$41,5,0)*$H656</f>
        <v>114.713406096579</v>
      </c>
      <c r="N656" s="59">
        <f>VLOOKUP($D656,'Districts_EV'!$A$2:$H$41,6,0)*$H656</f>
        <v>351.110463052619</v>
      </c>
      <c r="O656" s="59">
        <f>VLOOKUP($D656,'Districts_EV'!$A$2:$H$41,7,0)*$H656</f>
        <v>613.153315311956</v>
      </c>
      <c r="P656" s="60">
        <f>VLOOKUP($D656,'Districts_EV'!$A$2:$H$41,8,0)*$H656</f>
        <v>799.582631341317</v>
      </c>
    </row>
    <row r="657" ht="19.95" customHeight="1">
      <c r="A657" s="89"/>
      <c r="B657" s="35">
        <v>396</v>
      </c>
      <c r="C657" t="s" s="92">
        <v>595</v>
      </c>
      <c r="D657" t="s" s="92">
        <v>38</v>
      </c>
      <c r="E657" s="36">
        <v>0.99</v>
      </c>
      <c r="F657" s="62">
        <v>5251</v>
      </c>
      <c r="G657" s="62">
        <v>30775</v>
      </c>
      <c r="H657" s="93">
        <v>0.0440738406897144</v>
      </c>
      <c r="I657" s="36">
        <v>40.9142051</v>
      </c>
      <c r="J657" s="36">
        <v>29.3002734</v>
      </c>
      <c r="K657" s="62">
        <f>VLOOKUP($D657,'Districts_EV'!$A$2:$H$41,3,0)*$H657</f>
        <v>1.47448834406337</v>
      </c>
      <c r="L657" s="62">
        <f>VLOOKUP($D657,'Districts_EV'!$A$2:$H$41,4,0)*$H657</f>
        <v>22.8101933946873</v>
      </c>
      <c r="M657" s="62">
        <f>VLOOKUP($D657,'Districts_EV'!$A$2:$H$41,5,0)*$H657</f>
        <v>148.700773877352</v>
      </c>
      <c r="N657" s="62">
        <f>VLOOKUP($D657,'Districts_EV'!$A$2:$H$41,6,0)*$H657</f>
        <v>455.137715363479</v>
      </c>
      <c r="O657" s="62">
        <f>VLOOKUP($D657,'Districts_EV'!$A$2:$H$41,7,0)*$H657</f>
        <v>794.818806230802</v>
      </c>
      <c r="P657" s="63">
        <f>VLOOKUP($D657,'Districts_EV'!$A$2:$H$41,8,0)*$H657</f>
        <v>1036.483529738810</v>
      </c>
    </row>
    <row r="658" ht="19.95" customHeight="1">
      <c r="A658" s="89"/>
      <c r="B658" s="38">
        <v>403</v>
      </c>
      <c r="C658" t="s" s="90">
        <v>596</v>
      </c>
      <c r="D658" t="s" s="90">
        <v>38</v>
      </c>
      <c r="E658" s="39">
        <v>1.5</v>
      </c>
      <c r="F658" s="59">
        <v>4171</v>
      </c>
      <c r="G658" s="59">
        <v>18465</v>
      </c>
      <c r="H658" s="91">
        <v>0.0264443044138287</v>
      </c>
      <c r="I658" s="39">
        <v>40.894557</v>
      </c>
      <c r="J658" s="39">
        <v>29.2395687</v>
      </c>
      <c r="K658" s="59">
        <f>VLOOKUP($D658,'Districts_EV'!$A$2:$H$41,3,0)*$H658</f>
        <v>0.884693006438026</v>
      </c>
      <c r="L658" s="59">
        <f>VLOOKUP($D658,'Districts_EV'!$A$2:$H$41,4,0)*$H658</f>
        <v>13.6861160368124</v>
      </c>
      <c r="M658" s="59">
        <f>VLOOKUP($D658,'Districts_EV'!$A$2:$H$41,5,0)*$H658</f>
        <v>89.2204643264113</v>
      </c>
      <c r="N658" s="59">
        <f>VLOOKUP($D658,'Districts_EV'!$A$2:$H$41,6,0)*$H658</f>
        <v>273.082629218088</v>
      </c>
      <c r="O658" s="59">
        <f>VLOOKUP($D658,'Districts_EV'!$A$2:$H$41,7,0)*$H658</f>
        <v>476.891283738482</v>
      </c>
      <c r="P658" s="60">
        <f>VLOOKUP($D658,'Districts_EV'!$A$2:$H$41,8,0)*$H658</f>
        <v>621.890117843286</v>
      </c>
    </row>
    <row r="659" ht="19.95" customHeight="1">
      <c r="A659" s="89"/>
      <c r="B659" s="35">
        <v>405</v>
      </c>
      <c r="C659" t="s" s="92">
        <v>16</v>
      </c>
      <c r="D659" t="s" s="92">
        <v>38</v>
      </c>
      <c r="E659" s="36">
        <v>4</v>
      </c>
      <c r="F659" s="62">
        <v>3327</v>
      </c>
      <c r="G659" s="62">
        <v>12417</v>
      </c>
      <c r="H659" s="93">
        <v>0.0177827743247501</v>
      </c>
      <c r="I659" s="36">
        <v>40.8839106</v>
      </c>
      <c r="J659" s="36">
        <v>29.2353786</v>
      </c>
      <c r="K659" s="62">
        <f>VLOOKUP($D659,'Districts_EV'!$A$2:$H$41,3,0)*$H659</f>
        <v>0.594921909609583</v>
      </c>
      <c r="L659" s="62">
        <f>VLOOKUP($D659,'Districts_EV'!$A$2:$H$41,4,0)*$H659</f>
        <v>9.203384935234199</v>
      </c>
      <c r="M659" s="62">
        <f>VLOOKUP($D659,'Districts_EV'!$A$2:$H$41,5,0)*$H659</f>
        <v>59.9973195527239</v>
      </c>
      <c r="N659" s="62">
        <f>VLOOKUP($D659,'Districts_EV'!$A$2:$H$41,6,0)*$H659</f>
        <v>183.637530842188</v>
      </c>
      <c r="O659" s="62">
        <f>VLOOKUP($D659,'Districts_EV'!$A$2:$H$41,7,0)*$H659</f>
        <v>320.690986741442</v>
      </c>
      <c r="P659" s="63">
        <f>VLOOKUP($D659,'Districts_EV'!$A$2:$H$41,8,0)*$H659</f>
        <v>418.197107677231</v>
      </c>
    </row>
    <row r="660" ht="19.95" customHeight="1">
      <c r="A660" s="89"/>
      <c r="B660" s="38">
        <v>420</v>
      </c>
      <c r="C660" t="s" s="90">
        <v>248</v>
      </c>
      <c r="D660" t="s" s="90">
        <v>38</v>
      </c>
      <c r="E660" s="39">
        <v>2.4</v>
      </c>
      <c r="F660" s="59">
        <v>3314</v>
      </c>
      <c r="G660" s="59">
        <v>48246</v>
      </c>
      <c r="H660" s="91">
        <v>0.0690946065935325</v>
      </c>
      <c r="I660" s="39">
        <v>40.8752422</v>
      </c>
      <c r="J660" s="39">
        <v>29.2552958</v>
      </c>
      <c r="K660" s="59">
        <f>VLOOKUP($D660,'Districts_EV'!$A$2:$H$41,3,0)*$H660</f>
        <v>2.3115569341245</v>
      </c>
      <c r="L660" s="59">
        <f>VLOOKUP($D660,'Districts_EV'!$A$2:$H$41,4,0)*$H660</f>
        <v>35.7595642736014</v>
      </c>
      <c r="M660" s="59">
        <f>VLOOKUP($D660,'Districts_EV'!$A$2:$H$41,5,0)*$H660</f>
        <v>233.118360243273</v>
      </c>
      <c r="N660" s="59">
        <f>VLOOKUP($D660,'Districts_EV'!$A$2:$H$41,6,0)*$H660</f>
        <v>713.519877024417</v>
      </c>
      <c r="O660" s="59">
        <f>VLOOKUP($D660,'Districts_EV'!$A$2:$H$41,7,0)*$H660</f>
        <v>1246.038281898010</v>
      </c>
      <c r="P660" s="60">
        <f>VLOOKUP($D660,'Districts_EV'!$A$2:$H$41,8,0)*$H660</f>
        <v>1624.896324152020</v>
      </c>
    </row>
    <row r="661" ht="19.95" customHeight="1">
      <c r="A661" s="89"/>
      <c r="B661" s="35">
        <v>443</v>
      </c>
      <c r="C661" t="s" s="92">
        <v>597</v>
      </c>
      <c r="D661" t="s" s="92">
        <v>38</v>
      </c>
      <c r="E661" s="36">
        <v>0.76</v>
      </c>
      <c r="F661" s="62">
        <v>3115</v>
      </c>
      <c r="G661" s="62">
        <v>16043</v>
      </c>
      <c r="H661" s="93">
        <v>0.0229756824105634</v>
      </c>
      <c r="I661" s="36">
        <v>40.8781658</v>
      </c>
      <c r="J661" s="36">
        <v>29.2367481</v>
      </c>
      <c r="K661" s="62">
        <f>VLOOKUP($D661,'Districts_EV'!$A$2:$H$41,3,0)*$H661</f>
        <v>0.768650414421079</v>
      </c>
      <c r="L661" s="62">
        <f>VLOOKUP($D661,'Districts_EV'!$A$2:$H$41,4,0)*$H661</f>
        <v>11.8909482577082</v>
      </c>
      <c r="M661" s="62">
        <f>VLOOKUP($D661,'Districts_EV'!$A$2:$H$41,5,0)*$H661</f>
        <v>77.5176771832447</v>
      </c>
      <c r="N661" s="62">
        <f>VLOOKUP($D661,'Districts_EV'!$A$2:$H$41,6,0)*$H661</f>
        <v>237.263180099961</v>
      </c>
      <c r="O661" s="62">
        <f>VLOOKUP($D661,'Districts_EV'!$A$2:$H$41,7,0)*$H661</f>
        <v>414.338849987352</v>
      </c>
      <c r="P661" s="63">
        <f>VLOOKUP($D661,'Districts_EV'!$A$2:$H$41,8,0)*$H661</f>
        <v>540.3186114573419</v>
      </c>
    </row>
    <row r="662" ht="19.95" customHeight="1">
      <c r="A662" s="89"/>
      <c r="B662" s="38">
        <v>454</v>
      </c>
      <c r="C662" t="s" s="90">
        <v>598</v>
      </c>
      <c r="D662" t="s" s="90">
        <v>38</v>
      </c>
      <c r="E662" s="39">
        <v>15.6</v>
      </c>
      <c r="F662" s="59">
        <v>2264</v>
      </c>
      <c r="G662" s="59">
        <v>16720</v>
      </c>
      <c r="H662" s="91">
        <v>0.0239452352991722</v>
      </c>
      <c r="I662" s="39">
        <v>40.9069317</v>
      </c>
      <c r="J662" s="39">
        <v>29.2844986</v>
      </c>
      <c r="K662" s="59">
        <f>VLOOKUP($D662,'Districts_EV'!$A$2:$H$41,3,0)*$H662</f>
        <v>0.801086762396087</v>
      </c>
      <c r="L662" s="59">
        <f>VLOOKUP($D662,'Districts_EV'!$A$2:$H$41,4,0)*$H662</f>
        <v>12.3927354527757</v>
      </c>
      <c r="M662" s="59">
        <f>VLOOKUP($D662,'Districts_EV'!$A$2:$H$41,5,0)*$H662</f>
        <v>80.78885261508761</v>
      </c>
      <c r="N662" s="59">
        <f>VLOOKUP($D662,'Districts_EV'!$A$2:$H$41,6,0)*$H662</f>
        <v>247.275470377819</v>
      </c>
      <c r="O662" s="59">
        <f>VLOOKUP($D662,'Districts_EV'!$A$2:$H$41,7,0)*$H662</f>
        <v>431.823572385995</v>
      </c>
      <c r="P662" s="60">
        <f>VLOOKUP($D662,'Districts_EV'!$A$2:$H$41,8,0)*$H662</f>
        <v>563.119565141604</v>
      </c>
    </row>
    <row r="663" ht="19.95" customHeight="1">
      <c r="A663" s="89"/>
      <c r="B663" s="35">
        <v>466</v>
      </c>
      <c r="C663" t="s" s="92">
        <v>599</v>
      </c>
      <c r="D663" t="s" s="92">
        <v>38</v>
      </c>
      <c r="E663" s="36">
        <v>11.6</v>
      </c>
      <c r="F663" s="62">
        <v>1623</v>
      </c>
      <c r="G663" s="62">
        <v>15521</v>
      </c>
      <c r="H663" s="93">
        <v>0.0222281098731132</v>
      </c>
      <c r="I663" s="36">
        <v>40.8771819</v>
      </c>
      <c r="J663" s="36">
        <v>29.230314</v>
      </c>
      <c r="K663" s="62">
        <f>VLOOKUP($D663,'Districts_EV'!$A$2:$H$41,3,0)*$H663</f>
        <v>0.743640409040054</v>
      </c>
      <c r="L663" s="62">
        <f>VLOOKUP($D663,'Districts_EV'!$A$2:$H$41,4,0)*$H663</f>
        <v>11.5040458709648</v>
      </c>
      <c r="M663" s="62">
        <f>VLOOKUP($D663,'Districts_EV'!$A$2:$H$41,5,0)*$H663</f>
        <v>74.99544147361109</v>
      </c>
      <c r="N663" s="62">
        <f>VLOOKUP($D663,'Districts_EV'!$A$2:$H$41,6,0)*$H663</f>
        <v>229.543216252041</v>
      </c>
      <c r="O663" s="62">
        <f>VLOOKUP($D663,'Districts_EV'!$A$2:$H$41,7,0)*$H663</f>
        <v>400.857276734632</v>
      </c>
      <c r="P663" s="63">
        <f>VLOOKUP($D663,'Districts_EV'!$A$2:$H$41,8,0)*$H663</f>
        <v>522.737964746582</v>
      </c>
    </row>
    <row r="664" ht="19.95" customHeight="1">
      <c r="A664" s="89"/>
      <c r="B664" s="38">
        <v>500</v>
      </c>
      <c r="C664" t="s" s="90">
        <v>600</v>
      </c>
      <c r="D664" t="s" s="90">
        <v>38</v>
      </c>
      <c r="E664" s="39">
        <v>6.1</v>
      </c>
      <c r="F664" s="59">
        <v>1328</v>
      </c>
      <c r="G664" s="59">
        <v>13852</v>
      </c>
      <c r="H664" s="91">
        <v>0.0198378827370893</v>
      </c>
      <c r="I664" s="39">
        <v>40.896909</v>
      </c>
      <c r="J664" s="39">
        <v>29.2743647</v>
      </c>
      <c r="K664" s="59">
        <f>VLOOKUP($D664,'Districts_EV'!$A$2:$H$41,3,0)*$H664</f>
        <v>0.663675468463552</v>
      </c>
      <c r="L664" s="59">
        <f>VLOOKUP($D664,'Districts_EV'!$A$2:$H$41,4,0)*$H664</f>
        <v>10.2669959026225</v>
      </c>
      <c r="M664" s="59">
        <f>VLOOKUP($D664,'Districts_EV'!$A$2:$H$41,5,0)*$H664</f>
        <v>66.93105181962881</v>
      </c>
      <c r="N664" s="59">
        <f>VLOOKUP($D664,'Districts_EV'!$A$2:$H$41,6,0)*$H664</f>
        <v>204.860036822580</v>
      </c>
      <c r="O664" s="59">
        <f>VLOOKUP($D664,'Districts_EV'!$A$2:$H$41,7,0)*$H664</f>
        <v>357.752399802082</v>
      </c>
      <c r="P664" s="60">
        <f>VLOOKUP($D664,'Districts_EV'!$A$2:$H$41,8,0)*$H664</f>
        <v>466.527046431907</v>
      </c>
    </row>
    <row r="665" ht="19.95" customHeight="1">
      <c r="A665" s="89"/>
      <c r="B665" s="35">
        <v>513</v>
      </c>
      <c r="C665" t="s" s="92">
        <v>601</v>
      </c>
      <c r="D665" t="s" s="92">
        <v>38</v>
      </c>
      <c r="E665" s="36">
        <v>6.6</v>
      </c>
      <c r="F665" s="62">
        <v>1241</v>
      </c>
      <c r="G665" s="62">
        <v>36461</v>
      </c>
      <c r="H665" s="93">
        <v>0.0522169392489903</v>
      </c>
      <c r="I665" s="36">
        <v>40.9044885</v>
      </c>
      <c r="J665" s="36">
        <v>29.2543843</v>
      </c>
      <c r="K665" s="62">
        <f>VLOOKUP($D665,'Districts_EV'!$A$2:$H$41,3,0)*$H665</f>
        <v>1.74691533754329</v>
      </c>
      <c r="L665" s="62">
        <f>VLOOKUP($D665,'Districts_EV'!$A$2:$H$41,4,0)*$H665</f>
        <v>27.0246128794052</v>
      </c>
      <c r="M665" s="62">
        <f>VLOOKUP($D665,'Districts_EV'!$A$2:$H$41,5,0)*$H665</f>
        <v>176.174782009492</v>
      </c>
      <c r="N665" s="62">
        <f>VLOOKUP($D665,'Districts_EV'!$A$2:$H$41,6,0)*$H665</f>
        <v>539.229122335266</v>
      </c>
      <c r="O665" s="62">
        <f>VLOOKUP($D665,'Districts_EV'!$A$2:$H$41,7,0)*$H665</f>
        <v>941.669812964460</v>
      </c>
      <c r="P665" s="63">
        <f>VLOOKUP($D665,'Districts_EV'!$A$2:$H$41,8,0)*$H665</f>
        <v>1227.984597166750</v>
      </c>
    </row>
    <row r="666" ht="19.95" customHeight="1">
      <c r="A666" s="89"/>
      <c r="B666" s="38">
        <v>553</v>
      </c>
      <c r="C666" t="s" s="90">
        <v>126</v>
      </c>
      <c r="D666" t="s" s="90">
        <v>38</v>
      </c>
      <c r="E666" s="39">
        <v>4.5</v>
      </c>
      <c r="F666" s="59">
        <v>1192</v>
      </c>
      <c r="G666" s="59">
        <v>57841</v>
      </c>
      <c r="H666" s="91">
        <v>0.0828359063958984</v>
      </c>
      <c r="I666" s="39">
        <v>40.9312919</v>
      </c>
      <c r="J666" s="39">
        <v>29.3043382</v>
      </c>
      <c r="K666" s="59">
        <f>VLOOKUP($D666,'Districts_EV'!$A$2:$H$41,3,0)*$H666</f>
        <v>2.77127149663589</v>
      </c>
      <c r="L666" s="59">
        <f>VLOOKUP($D666,'Districts_EV'!$A$2:$H$41,4,0)*$H666</f>
        <v>42.8713045050239</v>
      </c>
      <c r="M666" s="59">
        <f>VLOOKUP($D666,'Districts_EV'!$A$2:$H$41,5,0)*$H666</f>
        <v>279.480144982613</v>
      </c>
      <c r="N666" s="59">
        <f>VLOOKUP($D666,'Districts_EV'!$A$2:$H$41,6,0)*$H666</f>
        <v>855.422277638961</v>
      </c>
      <c r="O666" s="59">
        <f>VLOOKUP($D666,'Districts_EV'!$A$2:$H$41,7,0)*$H666</f>
        <v>1493.846127414980</v>
      </c>
      <c r="P666" s="60">
        <f>VLOOKUP($D666,'Districts_EV'!$A$2:$H$41,8,0)*$H666</f>
        <v>1948.0501655117</v>
      </c>
    </row>
    <row r="667" ht="19.95" customHeight="1">
      <c r="A667" s="89"/>
      <c r="B667" s="35">
        <v>555</v>
      </c>
      <c r="C667" t="s" s="92">
        <v>602</v>
      </c>
      <c r="D667" t="s" s="92">
        <v>38</v>
      </c>
      <c r="E667" s="36">
        <v>3.5</v>
      </c>
      <c r="F667" s="62">
        <v>964</v>
      </c>
      <c r="G667" s="62">
        <v>14532</v>
      </c>
      <c r="H667" s="93">
        <v>0.0208117320195916</v>
      </c>
      <c r="I667" s="36">
        <v>40.9161119</v>
      </c>
      <c r="J667" s="36">
        <v>29.2580922</v>
      </c>
      <c r="K667" s="62">
        <f>VLOOKUP($D667,'Districts_EV'!$A$2:$H$41,3,0)*$H667</f>
        <v>0.696255552101673</v>
      </c>
      <c r="L667" s="62">
        <f>VLOOKUP($D667,'Districts_EV'!$A$2:$H$41,4,0)*$H667</f>
        <v>10.7710066746254</v>
      </c>
      <c r="M667" s="62">
        <f>VLOOKUP($D667,'Districts_EV'!$A$2:$H$41,5,0)*$H667</f>
        <v>70.21672285899859</v>
      </c>
      <c r="N667" s="62">
        <f>VLOOKUP($D667,'Districts_EV'!$A$2:$H$41,6,0)*$H667</f>
        <v>214.916694708760</v>
      </c>
      <c r="O667" s="62">
        <f>VLOOKUP($D667,'Districts_EV'!$A$2:$H$41,7,0)*$H667</f>
        <v>375.314602506777</v>
      </c>
      <c r="P667" s="63">
        <f>VLOOKUP($D667,'Districts_EV'!$A$2:$H$41,8,0)*$H667</f>
        <v>489.429038315659</v>
      </c>
    </row>
    <row r="668" ht="19.95" customHeight="1">
      <c r="A668" s="89"/>
      <c r="B668" s="38">
        <v>564</v>
      </c>
      <c r="C668" t="s" s="90">
        <v>603</v>
      </c>
      <c r="D668" t="s" s="90">
        <v>38</v>
      </c>
      <c r="E668" s="39">
        <v>4.5</v>
      </c>
      <c r="F668" s="59">
        <v>834</v>
      </c>
      <c r="G668" s="59">
        <v>11782</v>
      </c>
      <c r="H668" s="91">
        <v>0.0168733709506488</v>
      </c>
      <c r="I668" s="39">
        <v>40.9027998</v>
      </c>
      <c r="J668" s="39">
        <v>29.267275</v>
      </c>
      <c r="K668" s="59">
        <f>VLOOKUP($D668,'Districts_EV'!$A$2:$H$41,3,0)*$H668</f>
        <v>0.5644978609181061</v>
      </c>
      <c r="L668" s="59">
        <f>VLOOKUP($D668,'Districts_EV'!$A$2:$H$41,4,0)*$H668</f>
        <v>8.732727817260979</v>
      </c>
      <c r="M668" s="59">
        <f>VLOOKUP($D668,'Districts_EV'!$A$2:$H$41,5,0)*$H668</f>
        <v>56.9290826262539</v>
      </c>
      <c r="N668" s="59">
        <f>VLOOKUP($D668,'Districts_EV'!$A$2:$H$41,6,0)*$H668</f>
        <v>174.246387080830</v>
      </c>
      <c r="O668" s="59">
        <f>VLOOKUP($D668,'Districts_EV'!$A$2:$H$41,7,0)*$H668</f>
        <v>304.290988627501</v>
      </c>
      <c r="P668" s="60">
        <f>VLOOKUP($D668,'Districts_EV'!$A$2:$H$41,8,0)*$H668</f>
        <v>396.810688785790</v>
      </c>
    </row>
    <row r="669" ht="19.95" customHeight="1">
      <c r="A669" s="89"/>
      <c r="B669" s="35">
        <v>587</v>
      </c>
      <c r="C669" t="s" s="92">
        <v>360</v>
      </c>
      <c r="D669" t="s" s="92">
        <v>38</v>
      </c>
      <c r="E669" s="36">
        <v>16.8</v>
      </c>
      <c r="F669" s="62">
        <v>488</v>
      </c>
      <c r="G669" s="62">
        <v>15987</v>
      </c>
      <c r="H669" s="93">
        <v>0.0228954830578867</v>
      </c>
      <c r="I669" s="36">
        <v>40.928438</v>
      </c>
      <c r="J669" s="36">
        <v>29.2834947</v>
      </c>
      <c r="K669" s="62">
        <f>VLOOKUP($D669,'Districts_EV'!$A$2:$H$41,3,0)*$H669</f>
        <v>0.765967348709703</v>
      </c>
      <c r="L669" s="62">
        <f>VLOOKUP($D669,'Districts_EV'!$A$2:$H$41,4,0)*$H669</f>
        <v>11.8494414882491</v>
      </c>
      <c r="M669" s="62">
        <f>VLOOKUP($D669,'Districts_EV'!$A$2:$H$41,5,0)*$H669</f>
        <v>77.2470925094141</v>
      </c>
      <c r="N669" s="62">
        <f>VLOOKUP($D669,'Districts_EV'!$A$2:$H$41,6,0)*$H669</f>
        <v>236.434984744628</v>
      </c>
      <c r="O669" s="62">
        <f>VLOOKUP($D669,'Districts_EV'!$A$2:$H$41,7,0)*$H669</f>
        <v>412.892550941083</v>
      </c>
      <c r="P669" s="63">
        <f>VLOOKUP($D669,'Districts_EV'!$A$2:$H$41,8,0)*$H669</f>
        <v>538.432565066915</v>
      </c>
    </row>
    <row r="670" ht="19.95" customHeight="1">
      <c r="A670" s="89"/>
      <c r="B670" s="38">
        <v>588</v>
      </c>
      <c r="C670" t="s" s="90">
        <v>604</v>
      </c>
      <c r="D670" t="s" s="90">
        <v>38</v>
      </c>
      <c r="E670" s="39">
        <v>9.4</v>
      </c>
      <c r="F670" s="59">
        <v>446</v>
      </c>
      <c r="G670" s="59">
        <v>7925</v>
      </c>
      <c r="H670" s="91">
        <v>0.0113496405350443</v>
      </c>
      <c r="I670" s="39">
        <v>40.9286057</v>
      </c>
      <c r="J670" s="39">
        <v>29.3240794</v>
      </c>
      <c r="K670" s="59">
        <f>VLOOKUP($D670,'Districts_EV'!$A$2:$H$41,3,0)*$H670</f>
        <v>0.37970171004719</v>
      </c>
      <c r="L670" s="59">
        <f>VLOOKUP($D670,'Districts_EV'!$A$2:$H$41,4,0)*$H670</f>
        <v>5.87394907076841</v>
      </c>
      <c r="M670" s="59">
        <f>VLOOKUP($D670,'Districts_EV'!$A$2:$H$41,5,0)*$H670</f>
        <v>38.2925632161826</v>
      </c>
      <c r="N670" s="59">
        <f>VLOOKUP($D670,'Districts_EV'!$A$2:$H$41,6,0)*$H670</f>
        <v>117.204431982310</v>
      </c>
      <c r="O670" s="59">
        <f>VLOOKUP($D670,'Districts_EV'!$A$2:$H$41,7,0)*$H670</f>
        <v>204.677141815732</v>
      </c>
      <c r="P670" s="60">
        <f>VLOOKUP($D670,'Districts_EV'!$A$2:$H$41,8,0)*$H670</f>
        <v>266.909243645170</v>
      </c>
    </row>
    <row r="671" ht="19.95" customHeight="1">
      <c r="A671" s="89"/>
      <c r="B671" s="35">
        <v>714</v>
      </c>
      <c r="C671" t="s" s="92">
        <v>605</v>
      </c>
      <c r="D671" t="s" s="92">
        <v>38</v>
      </c>
      <c r="E671" s="36">
        <v>12.7</v>
      </c>
      <c r="F671" s="62">
        <v>360</v>
      </c>
      <c r="G671" s="62">
        <v>2930</v>
      </c>
      <c r="H671" s="93">
        <v>0.00419614470254633</v>
      </c>
      <c r="I671" s="36">
        <v>40.89662</v>
      </c>
      <c r="J671" s="36">
        <v>29.2865221</v>
      </c>
      <c r="K671" s="62">
        <f>VLOOKUP($D671,'Districts_EV'!$A$2:$H$41,3,0)*$H671</f>
        <v>0.140381830970128</v>
      </c>
      <c r="L671" s="62">
        <f>VLOOKUP($D671,'Districts_EV'!$A$2:$H$41,4,0)*$H671</f>
        <v>2.17169347348282</v>
      </c>
      <c r="M671" s="62">
        <f>VLOOKUP($D671,'Districts_EV'!$A$2:$H$41,5,0)*$H671</f>
        <v>14.1573766843425</v>
      </c>
      <c r="N671" s="62">
        <f>VLOOKUP($D671,'Districts_EV'!$A$2:$H$41,6,0)*$H671</f>
        <v>43.3323641272135</v>
      </c>
      <c r="O671" s="62">
        <f>VLOOKUP($D671,'Districts_EV'!$A$2:$H$41,7,0)*$H671</f>
        <v>75.6724322422828</v>
      </c>
      <c r="P671" s="63">
        <f>VLOOKUP($D671,'Districts_EV'!$A$2:$H$41,8,0)*$H671</f>
        <v>98.68064149909701</v>
      </c>
    </row>
    <row r="672" ht="19.95" customHeight="1">
      <c r="A672" s="89"/>
      <c r="B672" s="38">
        <v>782</v>
      </c>
      <c r="C672" t="s" s="90">
        <v>510</v>
      </c>
      <c r="D672" t="s" s="90">
        <v>38</v>
      </c>
      <c r="E672" s="39">
        <v>10.9</v>
      </c>
      <c r="F672" s="59">
        <v>120</v>
      </c>
      <c r="G672" s="59">
        <v>3414</v>
      </c>
      <c r="H672" s="91">
        <v>0.00488929625068026</v>
      </c>
      <c r="I672" s="39">
        <v>40.9055698</v>
      </c>
      <c r="J672" s="39">
        <v>29.2991635</v>
      </c>
      <c r="K672" s="59">
        <f>VLOOKUP($D672,'Districts_EV'!$A$2:$H$41,3,0)*$H672</f>
        <v>0.163571184618436</v>
      </c>
      <c r="L672" s="59">
        <f>VLOOKUP($D672,'Districts_EV'!$A$2:$H$41,4,0)*$H672</f>
        <v>2.53043055237896</v>
      </c>
      <c r="M672" s="59">
        <f>VLOOKUP($D672,'Districts_EV'!$A$2:$H$41,5,0)*$H672</f>
        <v>16.4960013653056</v>
      </c>
      <c r="N672" s="59">
        <f>VLOOKUP($D672,'Districts_EV'!$A$2:$H$41,6,0)*$H672</f>
        <v>50.4903382697293</v>
      </c>
      <c r="O672" s="59">
        <f>VLOOKUP($D672,'Districts_EV'!$A$2:$H$41,7,0)*$H672</f>
        <v>88.1725882850352</v>
      </c>
      <c r="P672" s="60">
        <f>VLOOKUP($D672,'Districts_EV'!$A$2:$H$41,8,0)*$H672</f>
        <v>114.981471016354</v>
      </c>
    </row>
    <row r="673" ht="19.95" customHeight="1">
      <c r="A673" s="89"/>
      <c r="B673" s="35">
        <v>845</v>
      </c>
      <c r="C673" t="s" s="92">
        <v>606</v>
      </c>
      <c r="D673" t="s" s="92">
        <v>38</v>
      </c>
      <c r="E673" s="36">
        <v>3.9</v>
      </c>
      <c r="F673" s="62">
        <v>100</v>
      </c>
      <c r="G673" s="62">
        <v>1172</v>
      </c>
      <c r="H673" s="93">
        <v>0.00167845788101853</v>
      </c>
      <c r="I673" s="36">
        <v>40.969167</v>
      </c>
      <c r="J673" s="36">
        <v>29.4585414</v>
      </c>
      <c r="K673" s="62">
        <f>VLOOKUP($D673,'Districts_EV'!$A$2:$H$41,3,0)*$H673</f>
        <v>0.0561527323880511</v>
      </c>
      <c r="L673" s="62">
        <f>VLOOKUP($D673,'Districts_EV'!$A$2:$H$41,4,0)*$H673</f>
        <v>0.868677389393128</v>
      </c>
      <c r="M673" s="62">
        <f>VLOOKUP($D673,'Districts_EV'!$A$2:$H$41,5,0)*$H673</f>
        <v>5.662950673737</v>
      </c>
      <c r="N673" s="62">
        <f>VLOOKUP($D673,'Districts_EV'!$A$2:$H$41,6,0)*$H673</f>
        <v>17.3329456508854</v>
      </c>
      <c r="O673" s="62">
        <f>VLOOKUP($D673,'Districts_EV'!$A$2:$H$41,7,0)*$H673</f>
        <v>30.2689728969131</v>
      </c>
      <c r="P673" s="63">
        <f>VLOOKUP($D673,'Districts_EV'!$A$2:$H$41,8,0)*$H673</f>
        <v>39.4722565996387</v>
      </c>
    </row>
    <row r="674" ht="19.95" customHeight="1">
      <c r="A674" s="89"/>
      <c r="B674" s="38">
        <v>855</v>
      </c>
      <c r="C674" t="s" s="90">
        <v>607</v>
      </c>
      <c r="D674" t="s" s="90">
        <v>38</v>
      </c>
      <c r="E674" s="39">
        <v>10</v>
      </c>
      <c r="F674" s="94">
        <v>33.3</v>
      </c>
      <c r="G674" s="59">
        <v>1244</v>
      </c>
      <c r="H674" s="91">
        <v>0.00178157133445994</v>
      </c>
      <c r="I674" s="39">
        <v>40.9556044</v>
      </c>
      <c r="J674" s="39">
        <v>29.3352858</v>
      </c>
      <c r="K674" s="59">
        <f>VLOOKUP($D674,'Districts_EV'!$A$2:$H$41,3,0)*$H674</f>
        <v>0.0596023883026753</v>
      </c>
      <c r="L674" s="59">
        <f>VLOOKUP($D674,'Districts_EV'!$A$2:$H$41,4,0)*$H674</f>
        <v>0.922043235840487</v>
      </c>
      <c r="M674" s="59">
        <f>VLOOKUP($D674,'Districts_EV'!$A$2:$H$41,5,0)*$H674</f>
        <v>6.01084525437613</v>
      </c>
      <c r="N674" s="59">
        <f>VLOOKUP($D674,'Districts_EV'!$A$2:$H$41,6,0)*$H674</f>
        <v>18.3977682505985</v>
      </c>
      <c r="O674" s="59">
        <f>VLOOKUP($D674,'Districts_EV'!$A$2:$H$41,7,0)*$H674</f>
        <v>32.1285002421159</v>
      </c>
      <c r="P674" s="60">
        <f>VLOOKUP($D674,'Districts_EV'!$A$2:$H$41,8,0)*$H674</f>
        <v>41.8971733873298</v>
      </c>
    </row>
    <row r="675" ht="19.95" customHeight="1">
      <c r="A675" s="89"/>
      <c r="B675" s="35">
        <v>900</v>
      </c>
      <c r="C675" t="s" s="92">
        <v>608</v>
      </c>
      <c r="D675" t="s" s="92">
        <v>38</v>
      </c>
      <c r="E675" s="122"/>
      <c r="F675" s="122"/>
      <c r="G675" s="62">
        <v>256</v>
      </c>
      <c r="H675" s="93">
        <v>0.00036662561223613</v>
      </c>
      <c r="I675" s="36">
        <v>40.9903172</v>
      </c>
      <c r="J675" s="36">
        <v>29.3394622</v>
      </c>
      <c r="K675" s="62">
        <f>VLOOKUP($D675,'Districts_EV'!$A$2:$H$41,3,0)*$H675</f>
        <v>0.0122654432519975</v>
      </c>
      <c r="L675" s="62">
        <f>VLOOKUP($D675,'Districts_EV'!$A$2:$H$41,4,0)*$H675</f>
        <v>0.189745231812834</v>
      </c>
      <c r="M675" s="62">
        <f>VLOOKUP($D675,'Districts_EV'!$A$2:$H$41,5,0)*$H675</f>
        <v>1.23695850893914</v>
      </c>
      <c r="N675" s="62">
        <f>VLOOKUP($D675,'Districts_EV'!$A$2:$H$41,6,0)*$H675</f>
        <v>3.78603591009101</v>
      </c>
      <c r="O675" s="62">
        <f>VLOOKUP($D675,'Districts_EV'!$A$2:$H$41,7,0)*$H675</f>
        <v>6.61165278294348</v>
      </c>
      <c r="P675" s="63">
        <f>VLOOKUP($D675,'Districts_EV'!$A$2:$H$41,8,0)*$H675</f>
        <v>8.6219263562351</v>
      </c>
    </row>
    <row r="676" ht="19.95" customHeight="1">
      <c r="A676" s="89"/>
      <c r="B676" s="38">
        <v>915</v>
      </c>
      <c r="C676" t="s" s="90">
        <v>609</v>
      </c>
      <c r="D676" t="s" s="90">
        <v>38</v>
      </c>
      <c r="E676" s="39">
        <v>0.64</v>
      </c>
      <c r="F676" s="59">
        <v>28282</v>
      </c>
      <c r="G676" s="59">
        <v>400</v>
      </c>
      <c r="H676" s="91">
        <v>0.000572852519118953</v>
      </c>
      <c r="I676" s="39">
        <v>40.990429</v>
      </c>
      <c r="J676" s="39">
        <v>29.4014388</v>
      </c>
      <c r="K676" s="59">
        <f>VLOOKUP($D676,'Districts_EV'!$A$2:$H$41,3,0)*$H676</f>
        <v>0.0191647550812461</v>
      </c>
      <c r="L676" s="59">
        <f>VLOOKUP($D676,'Districts_EV'!$A$2:$H$41,4,0)*$H676</f>
        <v>0.296476924707553</v>
      </c>
      <c r="M676" s="59">
        <f>VLOOKUP($D676,'Districts_EV'!$A$2:$H$41,5,0)*$H676</f>
        <v>1.93274767021741</v>
      </c>
      <c r="N676" s="59">
        <f>VLOOKUP($D676,'Districts_EV'!$A$2:$H$41,6,0)*$H676</f>
        <v>5.9156811095172</v>
      </c>
      <c r="O676" s="59">
        <f>VLOOKUP($D676,'Districts_EV'!$A$2:$H$41,7,0)*$H676</f>
        <v>10.3307074733492</v>
      </c>
      <c r="P676" s="60">
        <f>VLOOKUP($D676,'Districts_EV'!$A$2:$H$41,8,0)*$H676</f>
        <v>13.4717599316173</v>
      </c>
    </row>
    <row r="677" ht="20.8" customHeight="1">
      <c r="A677" s="96"/>
      <c r="B677" s="116">
        <v>919</v>
      </c>
      <c r="C677" t="s" s="117">
        <v>610</v>
      </c>
      <c r="D677" t="s" s="117">
        <v>38</v>
      </c>
      <c r="E677" s="118">
        <v>0.54</v>
      </c>
      <c r="F677" s="119">
        <v>16653</v>
      </c>
      <c r="G677" s="119">
        <v>441</v>
      </c>
      <c r="H677" s="120">
        <v>0.000631569902328645</v>
      </c>
      <c r="I677" s="118">
        <v>41.0119123</v>
      </c>
      <c r="J677" s="118">
        <v>29.3604996</v>
      </c>
      <c r="K677" s="119">
        <f>VLOOKUP($D677,'Districts_EV'!$A$2:$H$41,3,0)*$H677</f>
        <v>0.0211291424770738</v>
      </c>
      <c r="L677" s="119">
        <f>VLOOKUP($D677,'Districts_EV'!$A$2:$H$41,4,0)*$H677</f>
        <v>0.326865809490076</v>
      </c>
      <c r="M677" s="119">
        <f>VLOOKUP($D677,'Districts_EV'!$A$2:$H$41,5,0)*$H677</f>
        <v>2.13085430641469</v>
      </c>
      <c r="N677" s="119">
        <f>VLOOKUP($D677,'Districts_EV'!$A$2:$H$41,6,0)*$H677</f>
        <v>6.52203842324271</v>
      </c>
      <c r="O677" s="119">
        <f>VLOOKUP($D677,'Districts_EV'!$A$2:$H$41,7,0)*$H677</f>
        <v>11.3896049893675</v>
      </c>
      <c r="P677" s="121">
        <f>VLOOKUP($D677,'Districts_EV'!$A$2:$H$41,8,0)*$H677</f>
        <v>14.8526153246081</v>
      </c>
    </row>
    <row r="678" ht="21.05" customHeight="1">
      <c r="A678" t="s" s="104">
        <v>39</v>
      </c>
      <c r="B678" s="105"/>
      <c r="C678" s="105"/>
      <c r="D678" s="105"/>
      <c r="E678" s="106"/>
      <c r="F678" s="106"/>
      <c r="G678" s="107">
        <f>SUM(G679:G697)</f>
        <v>402391</v>
      </c>
      <c r="H678" s="105"/>
      <c r="I678" s="105"/>
      <c r="J678" s="105"/>
      <c r="K678" s="108">
        <f>SUM(K679:K697)</f>
        <v>10.3151286920236</v>
      </c>
      <c r="L678" s="108">
        <f>SUM(L679:L697)</f>
        <v>189.719826599895</v>
      </c>
      <c r="M678" s="108">
        <f>SUM(M679:M697)</f>
        <v>1451.777964280260</v>
      </c>
      <c r="N678" s="108">
        <f>SUM(N679:N697)</f>
        <v>5080.300235962020</v>
      </c>
      <c r="O678" s="108">
        <f>SUM(O679:O697)</f>
        <v>9692.030134580820</v>
      </c>
      <c r="P678" s="109">
        <f>SUM(P679:P697)</f>
        <v>13100.5783813177</v>
      </c>
    </row>
    <row r="679" ht="20.2" customHeight="1">
      <c r="A679" s="82"/>
      <c r="B679" s="83">
        <v>167</v>
      </c>
      <c r="C679" t="s" s="84">
        <v>120</v>
      </c>
      <c r="D679" t="s" s="84">
        <v>39</v>
      </c>
      <c r="E679" s="85">
        <v>3.6</v>
      </c>
      <c r="F679" s="86">
        <v>2073</v>
      </c>
      <c r="G679" s="86">
        <v>22817</v>
      </c>
      <c r="H679" s="87">
        <v>0.0567035545029586</v>
      </c>
      <c r="I679" s="85">
        <v>41.0112928</v>
      </c>
      <c r="J679" s="85">
        <v>29.2122553</v>
      </c>
      <c r="K679" s="86">
        <f>VLOOKUP($D679,'Districts_EV'!$A$2:$H$41,3,0)*$H679</f>
        <v>0.584904461993192</v>
      </c>
      <c r="L679" s="86">
        <f>VLOOKUP($D679,'Districts_EV'!$A$2:$H$41,4,0)*$H679</f>
        <v>10.757788527899</v>
      </c>
      <c r="M679" s="86">
        <f>VLOOKUP($D679,'Districts_EV'!$A$2:$H$41,5,0)*$H679</f>
        <v>82.320970923760</v>
      </c>
      <c r="N679" s="86">
        <f>VLOOKUP($D679,'Districts_EV'!$A$2:$H$41,6,0)*$H679</f>
        <v>288.071081321266</v>
      </c>
      <c r="O679" s="86">
        <f>VLOOKUP($D679,'Districts_EV'!$A$2:$H$41,7,0)*$H679</f>
        <v>549.572558980521</v>
      </c>
      <c r="P679" s="88">
        <f>VLOOKUP($D679,'Districts_EV'!$A$2:$H$41,8,0)*$H679</f>
        <v>742.849360265329</v>
      </c>
    </row>
    <row r="680" ht="19.95" customHeight="1">
      <c r="A680" s="89"/>
      <c r="B680" s="38">
        <v>219</v>
      </c>
      <c r="C680" t="s" s="90">
        <v>128</v>
      </c>
      <c r="D680" t="s" s="90">
        <v>39</v>
      </c>
      <c r="E680" s="39">
        <v>13.7</v>
      </c>
      <c r="F680" s="59">
        <v>1722</v>
      </c>
      <c r="G680" s="59">
        <v>28687</v>
      </c>
      <c r="H680" s="91">
        <v>0.07129135591998829</v>
      </c>
      <c r="I680" s="39">
        <v>41.0106272</v>
      </c>
      <c r="J680" s="39">
        <v>29.2232789</v>
      </c>
      <c r="K680" s="59">
        <f>VLOOKUP($D680,'Districts_EV'!$A$2:$H$41,3,0)*$H680</f>
        <v>0.735379510943538</v>
      </c>
      <c r="L680" s="59">
        <f>VLOOKUP($D680,'Districts_EV'!$A$2:$H$41,4,0)*$H680</f>
        <v>13.5253836832116</v>
      </c>
      <c r="M680" s="59">
        <f>VLOOKUP($D680,'Districts_EV'!$A$2:$H$41,5,0)*$H680</f>
        <v>103.4992195683</v>
      </c>
      <c r="N680" s="59">
        <f>VLOOKUP($D680,'Districts_EV'!$A$2:$H$41,6,0)*$H680</f>
        <v>362.181492302369</v>
      </c>
      <c r="O680" s="59">
        <f>VLOOKUP($D680,'Districts_EV'!$A$2:$H$41,7,0)*$H680</f>
        <v>690.957969911653</v>
      </c>
      <c r="P680" s="60">
        <f>VLOOKUP($D680,'Districts_EV'!$A$2:$H$41,8,0)*$H680</f>
        <v>933.9579961402241</v>
      </c>
    </row>
    <row r="681" ht="19.95" customHeight="1">
      <c r="A681" s="89"/>
      <c r="B681" s="35">
        <v>262</v>
      </c>
      <c r="C681" t="s" s="92">
        <v>611</v>
      </c>
      <c r="D681" t="s" s="92">
        <v>39</v>
      </c>
      <c r="E681" s="36">
        <v>8.5</v>
      </c>
      <c r="F681" s="62">
        <v>1702</v>
      </c>
      <c r="G681" s="62">
        <v>25603</v>
      </c>
      <c r="H681" s="93">
        <v>0.06362716859969531</v>
      </c>
      <c r="I681" s="36">
        <v>41.0104122</v>
      </c>
      <c r="J681" s="36">
        <v>29.2048777</v>
      </c>
      <c r="K681" s="62">
        <f>VLOOKUP($D681,'Districts_EV'!$A$2:$H$41,3,0)*$H681</f>
        <v>0.65632243241494</v>
      </c>
      <c r="L681" s="62">
        <f>VLOOKUP($D681,'Districts_EV'!$A$2:$H$41,4,0)*$H681</f>
        <v>12.0713353937765</v>
      </c>
      <c r="M681" s="62">
        <f>VLOOKUP($D681,'Districts_EV'!$A$2:$H$41,5,0)*$H681</f>
        <v>92.3725213025825</v>
      </c>
      <c r="N681" s="62">
        <f>VLOOKUP($D681,'Districts_EV'!$A$2:$H$41,6,0)*$H681</f>
        <v>323.245119650627</v>
      </c>
      <c r="O681" s="62">
        <f>VLOOKUP($D681,'Districts_EV'!$A$2:$H$41,7,0)*$H681</f>
        <v>616.676435446301</v>
      </c>
      <c r="P681" s="63">
        <f>VLOOKUP($D681,'Districts_EV'!$A$2:$H$41,8,0)*$H681</f>
        <v>833.552709421625</v>
      </c>
    </row>
    <row r="682" ht="19.95" customHeight="1">
      <c r="A682" s="89"/>
      <c r="B682" s="38">
        <v>265</v>
      </c>
      <c r="C682" t="s" s="90">
        <v>612</v>
      </c>
      <c r="D682" t="s" s="90">
        <v>39</v>
      </c>
      <c r="E682" s="39">
        <v>24</v>
      </c>
      <c r="F682" s="59">
        <v>1368</v>
      </c>
      <c r="G682" s="59">
        <v>19404</v>
      </c>
      <c r="H682" s="91">
        <v>0.0482217544626992</v>
      </c>
      <c r="I682" s="39">
        <v>41.0069937</v>
      </c>
      <c r="J682" s="39">
        <v>29.2176514</v>
      </c>
      <c r="K682" s="59">
        <f>VLOOKUP($D682,'Districts_EV'!$A$2:$H$41,3,0)*$H682</f>
        <v>0.497413603037906</v>
      </c>
      <c r="L682" s="59">
        <f>VLOOKUP($D682,'Districts_EV'!$A$2:$H$41,4,0)*$H682</f>
        <v>9.14862289500601</v>
      </c>
      <c r="M682" s="59">
        <f>VLOOKUP($D682,'Districts_EV'!$A$2:$H$41,5,0)*$H682</f>
        <v>70.007280527880</v>
      </c>
      <c r="N682" s="59">
        <f>VLOOKUP($D682,'Districts_EV'!$A$2:$H$41,6,0)*$H682</f>
        <v>244.980990575353</v>
      </c>
      <c r="O682" s="59">
        <f>VLOOKUP($D682,'Districts_EV'!$A$2:$H$41,7,0)*$H682</f>
        <v>467.366697394838</v>
      </c>
      <c r="P682" s="60">
        <f>VLOOKUP($D682,'Districts_EV'!$A$2:$H$41,8,0)*$H682</f>
        <v>631.7328740232469</v>
      </c>
    </row>
    <row r="683" ht="19.95" customHeight="1">
      <c r="A683" s="89"/>
      <c r="B683" s="35">
        <v>305</v>
      </c>
      <c r="C683" t="s" s="92">
        <v>613</v>
      </c>
      <c r="D683" t="s" s="92">
        <v>39</v>
      </c>
      <c r="E683" s="36">
        <v>18.1</v>
      </c>
      <c r="F683" s="62">
        <v>1048</v>
      </c>
      <c r="G683" s="62">
        <v>18424</v>
      </c>
      <c r="H683" s="93">
        <v>0.0457863123181184</v>
      </c>
      <c r="I683" s="36">
        <v>41.0086084</v>
      </c>
      <c r="J683" s="36">
        <v>29.2456768</v>
      </c>
      <c r="K683" s="62">
        <f>VLOOKUP($D683,'Districts_EV'!$A$2:$H$41,3,0)*$H683</f>
        <v>0.472291703894577</v>
      </c>
      <c r="L683" s="62">
        <f>VLOOKUP($D683,'Districts_EV'!$A$2:$H$41,4,0)*$H683</f>
        <v>8.686571233642059</v>
      </c>
      <c r="M683" s="62">
        <f>VLOOKUP($D683,'Districts_EV'!$A$2:$H$41,5,0)*$H683</f>
        <v>66.4715592890981</v>
      </c>
      <c r="N683" s="62">
        <f>VLOOKUP($D683,'Districts_EV'!$A$2:$H$41,6,0)*$H683</f>
        <v>232.608213273568</v>
      </c>
      <c r="O683" s="62">
        <f>VLOOKUP($D683,'Districts_EV'!$A$2:$H$41,7,0)*$H683</f>
        <v>443.762318738533</v>
      </c>
      <c r="P683" s="63">
        <f>VLOOKUP($D683,'Districts_EV'!$A$2:$H$41,8,0)*$H683</f>
        <v>599.827173315002</v>
      </c>
    </row>
    <row r="684" ht="19.95" customHeight="1">
      <c r="A684" s="89"/>
      <c r="B684" s="38">
        <v>343</v>
      </c>
      <c r="C684" t="s" s="90">
        <v>194</v>
      </c>
      <c r="D684" t="s" s="90">
        <v>39</v>
      </c>
      <c r="E684" s="39">
        <v>15.4</v>
      </c>
      <c r="F684" s="59">
        <v>333</v>
      </c>
      <c r="G684" s="59">
        <v>20155</v>
      </c>
      <c r="H684" s="91">
        <v>0.0500880983918626</v>
      </c>
      <c r="I684" s="39">
        <v>41.013189</v>
      </c>
      <c r="J684" s="39">
        <v>29.2416963</v>
      </c>
      <c r="K684" s="59">
        <f>VLOOKUP($D684,'Districts_EV'!$A$2:$H$41,3,0)*$H684</f>
        <v>0.516665180850803</v>
      </c>
      <c r="L684" s="59">
        <f>VLOOKUP($D684,'Districts_EV'!$A$2:$H$41,4,0)*$H684</f>
        <v>9.502705341622651</v>
      </c>
      <c r="M684" s="59">
        <f>VLOOKUP($D684,'Districts_EV'!$A$2:$H$41,5,0)*$H684</f>
        <v>72.7167975180077</v>
      </c>
      <c r="N684" s="59">
        <f>VLOOKUP($D684,'Districts_EV'!$A$2:$H$41,6,0)*$H684</f>
        <v>254.462578079068</v>
      </c>
      <c r="O684" s="59">
        <f>VLOOKUP($D684,'Districts_EV'!$A$2:$H$41,7,0)*$H684</f>
        <v>485.455358997781</v>
      </c>
      <c r="P684" s="60">
        <f>VLOOKUP($D684,'Districts_EV'!$A$2:$H$41,8,0)*$H684</f>
        <v>656.183058953749</v>
      </c>
    </row>
    <row r="685" ht="19.95" customHeight="1">
      <c r="A685" s="89"/>
      <c r="B685" s="35">
        <v>374</v>
      </c>
      <c r="C685" t="s" s="92">
        <v>614</v>
      </c>
      <c r="D685" t="s" s="92">
        <v>39</v>
      </c>
      <c r="E685" s="36">
        <v>6.1</v>
      </c>
      <c r="F685" s="62">
        <v>295</v>
      </c>
      <c r="G685" s="62">
        <v>21755</v>
      </c>
      <c r="H685" s="93">
        <v>0.0540643304646476</v>
      </c>
      <c r="I685" s="36">
        <v>41.0069576</v>
      </c>
      <c r="J685" s="36">
        <v>29.2112136</v>
      </c>
      <c r="K685" s="62">
        <f>VLOOKUP($D685,'Districts_EV'!$A$2:$H$41,3,0)*$H685</f>
        <v>0.557680526390932</v>
      </c>
      <c r="L685" s="62">
        <f>VLOOKUP($D685,'Districts_EV'!$A$2:$H$41,4,0)*$H685</f>
        <v>10.2570754009924</v>
      </c>
      <c r="M685" s="62">
        <f>VLOOKUP($D685,'Districts_EV'!$A$2:$H$41,5,0)*$H685</f>
        <v>78.4894036221413</v>
      </c>
      <c r="N685" s="62">
        <f>VLOOKUP($D685,'Districts_EV'!$A$2:$H$41,6,0)*$H685</f>
        <v>274.663030816678</v>
      </c>
      <c r="O685" s="62">
        <f>VLOOKUP($D685,'Districts_EV'!$A$2:$H$41,7,0)*$H685</f>
        <v>523.9931200692999</v>
      </c>
      <c r="P685" s="63">
        <f>VLOOKUP($D685,'Districts_EV'!$A$2:$H$41,8,0)*$H685</f>
        <v>708.273998885578</v>
      </c>
    </row>
    <row r="686" ht="19.95" customHeight="1">
      <c r="A686" s="89"/>
      <c r="B686" s="38">
        <v>383</v>
      </c>
      <c r="C686" t="s" s="90">
        <v>615</v>
      </c>
      <c r="D686" t="s" s="90">
        <v>39</v>
      </c>
      <c r="E686" s="39">
        <v>28.7</v>
      </c>
      <c r="F686" s="59">
        <v>272</v>
      </c>
      <c r="G686" s="59">
        <v>18226</v>
      </c>
      <c r="H686" s="91">
        <v>0.0452942535991113</v>
      </c>
      <c r="I686" s="39">
        <v>41.006145</v>
      </c>
      <c r="J686" s="39">
        <v>29.2405436</v>
      </c>
      <c r="K686" s="59">
        <f>VLOOKUP($D686,'Districts_EV'!$A$2:$H$41,3,0)*$H686</f>
        <v>0.467216054883986</v>
      </c>
      <c r="L686" s="59">
        <f>VLOOKUP($D686,'Districts_EV'!$A$2:$H$41,4,0)*$H686</f>
        <v>8.593217938795069</v>
      </c>
      <c r="M686" s="59">
        <f>VLOOKUP($D686,'Districts_EV'!$A$2:$H$41,5,0)*$H686</f>
        <v>65.7571992837116</v>
      </c>
      <c r="N686" s="59">
        <f>VLOOKUP($D686,'Districts_EV'!$A$2:$H$41,6,0)*$H686</f>
        <v>230.108407247289</v>
      </c>
      <c r="O686" s="59">
        <f>VLOOKUP($D686,'Districts_EV'!$A$2:$H$41,7,0)*$H686</f>
        <v>438.993270805932</v>
      </c>
      <c r="P686" s="60">
        <f>VLOOKUP($D686,'Districts_EV'!$A$2:$H$41,8,0)*$H686</f>
        <v>593.380919498439</v>
      </c>
    </row>
    <row r="687" ht="19.95" customHeight="1">
      <c r="A687" s="89"/>
      <c r="B687" s="35">
        <v>386</v>
      </c>
      <c r="C687" t="s" s="92">
        <v>77</v>
      </c>
      <c r="D687" t="s" s="92">
        <v>39</v>
      </c>
      <c r="E687" s="36">
        <v>12.7</v>
      </c>
      <c r="F687" s="62">
        <v>246</v>
      </c>
      <c r="G687" s="62">
        <v>20761</v>
      </c>
      <c r="H687" s="93">
        <v>0.0515940962894299</v>
      </c>
      <c r="I687" s="36">
        <v>41.0181749</v>
      </c>
      <c r="J687" s="36">
        <v>29.249504</v>
      </c>
      <c r="K687" s="62">
        <f>VLOOKUP($D687,'Districts_EV'!$A$2:$H$41,3,0)*$H687</f>
        <v>0.532199742974127</v>
      </c>
      <c r="L687" s="62">
        <f>VLOOKUP($D687,'Districts_EV'!$A$2:$H$41,4,0)*$H687</f>
        <v>9.78842300160893</v>
      </c>
      <c r="M687" s="62">
        <f>VLOOKUP($D687,'Districts_EV'!$A$2:$H$41,5,0)*$H687</f>
        <v>74.90317207994831</v>
      </c>
      <c r="N687" s="62">
        <f>VLOOKUP($D687,'Districts_EV'!$A$2:$H$41,6,0)*$H687</f>
        <v>262.113499553438</v>
      </c>
      <c r="O687" s="62">
        <f>VLOOKUP($D687,'Districts_EV'!$A$2:$H$41,7,0)*$H687</f>
        <v>500.051536003619</v>
      </c>
      <c r="P687" s="63">
        <f>VLOOKUP($D687,'Districts_EV'!$A$2:$H$41,8,0)*$H687</f>
        <v>675.9125024529289</v>
      </c>
    </row>
    <row r="688" ht="19.95" customHeight="1">
      <c r="A688" s="89"/>
      <c r="B688" s="38">
        <v>432</v>
      </c>
      <c r="C688" t="s" s="90">
        <v>616</v>
      </c>
      <c r="D688" t="s" s="90">
        <v>39</v>
      </c>
      <c r="E688" s="39">
        <v>16.8</v>
      </c>
      <c r="F688" s="59">
        <v>227</v>
      </c>
      <c r="G688" s="59">
        <v>19545</v>
      </c>
      <c r="H688" s="91">
        <v>0.0485721599141134</v>
      </c>
      <c r="I688" s="39">
        <v>40.9633154</v>
      </c>
      <c r="J688" s="39">
        <v>29.2422828</v>
      </c>
      <c r="K688" s="59">
        <f>VLOOKUP($D688,'Districts_EV'!$A$2:$H$41,3,0)*$H688</f>
        <v>0.50102808036363</v>
      </c>
      <c r="L688" s="59">
        <f>VLOOKUP($D688,'Districts_EV'!$A$2:$H$41,4,0)*$H688</f>
        <v>9.21510175648797</v>
      </c>
      <c r="M688" s="59">
        <f>VLOOKUP($D688,'Districts_EV'!$A$2:$H$41,5,0)*$H688</f>
        <v>70.5159914408068</v>
      </c>
      <c r="N688" s="59">
        <f>VLOOKUP($D688,'Districts_EV'!$A$2:$H$41,6,0)*$H688</f>
        <v>246.761155472855</v>
      </c>
      <c r="O688" s="59">
        <f>VLOOKUP($D688,'Districts_EV'!$A$2:$H$41,7,0)*$H688</f>
        <v>470.762837589266</v>
      </c>
      <c r="P688" s="60">
        <f>VLOOKUP($D688,'Districts_EV'!$A$2:$H$41,8,0)*$H688</f>
        <v>636.323388104740</v>
      </c>
    </row>
    <row r="689" ht="19.95" customHeight="1">
      <c r="A689" s="89"/>
      <c r="B689" s="35">
        <v>447</v>
      </c>
      <c r="C689" t="s" s="92">
        <v>617</v>
      </c>
      <c r="D689" t="s" s="92">
        <v>39</v>
      </c>
      <c r="E689" s="36">
        <v>9.5</v>
      </c>
      <c r="F689" s="62">
        <v>205</v>
      </c>
      <c r="G689" s="62">
        <v>24340</v>
      </c>
      <c r="H689" s="93">
        <v>0.0604884304072407</v>
      </c>
      <c r="I689" s="36">
        <v>41.0053334</v>
      </c>
      <c r="J689" s="36">
        <v>29.1936719</v>
      </c>
      <c r="K689" s="62">
        <f>VLOOKUP($D689,'Districts_EV'!$A$2:$H$41,3,0)*$H689</f>
        <v>0.623945944029201</v>
      </c>
      <c r="L689" s="62">
        <f>VLOOKUP($D689,'Districts_EV'!$A$2:$H$41,4,0)*$H689</f>
        <v>11.4758545281615</v>
      </c>
      <c r="M689" s="62">
        <f>VLOOKUP($D689,'Districts_EV'!$A$2:$H$41,5,0)*$H689</f>
        <v>87.8157703591321</v>
      </c>
      <c r="N689" s="62">
        <f>VLOOKUP($D689,'Districts_EV'!$A$2:$H$41,6,0)*$H689</f>
        <v>307.299387270877</v>
      </c>
      <c r="O689" s="62">
        <f>VLOOKUP($D689,'Districts_EV'!$A$2:$H$41,7,0)*$H689</f>
        <v>586.255690300472</v>
      </c>
      <c r="P689" s="63">
        <f>VLOOKUP($D689,'Districts_EV'!$A$2:$H$41,8,0)*$H689</f>
        <v>792.433423712938</v>
      </c>
    </row>
    <row r="690" ht="19.95" customHeight="1">
      <c r="A690" s="89"/>
      <c r="B690" s="38">
        <v>463</v>
      </c>
      <c r="C690" t="s" s="90">
        <v>437</v>
      </c>
      <c r="D690" t="s" s="90">
        <v>39</v>
      </c>
      <c r="E690" s="39">
        <v>36</v>
      </c>
      <c r="F690" s="94">
        <v>84.09999999999999</v>
      </c>
      <c r="G690" s="59">
        <v>20949</v>
      </c>
      <c r="H690" s="91">
        <v>0.0520613035579822</v>
      </c>
      <c r="I690" s="39">
        <v>40.9670161</v>
      </c>
      <c r="J690" s="39">
        <v>29.2303824</v>
      </c>
      <c r="K690" s="59">
        <f>VLOOKUP($D690,'Districts_EV'!$A$2:$H$41,3,0)*$H690</f>
        <v>0.537019046075093</v>
      </c>
      <c r="L690" s="59">
        <f>VLOOKUP($D690,'Districts_EV'!$A$2:$H$41,4,0)*$H690</f>
        <v>9.87706148358488</v>
      </c>
      <c r="M690" s="59">
        <f>VLOOKUP($D690,'Districts_EV'!$A$2:$H$41,5,0)*$H690</f>
        <v>75.5814532971841</v>
      </c>
      <c r="N690" s="59">
        <f>VLOOKUP($D690,'Districts_EV'!$A$2:$H$41,6,0)*$H690</f>
        <v>264.487052750107</v>
      </c>
      <c r="O690" s="59">
        <f>VLOOKUP($D690,'Districts_EV'!$A$2:$H$41,7,0)*$H690</f>
        <v>504.579722929523</v>
      </c>
      <c r="P690" s="60">
        <f>VLOOKUP($D690,'Districts_EV'!$A$2:$H$41,8,0)*$H690</f>
        <v>682.033187894920</v>
      </c>
    </row>
    <row r="691" ht="19.95" customHeight="1">
      <c r="A691" s="89"/>
      <c r="B691" s="35">
        <v>503</v>
      </c>
      <c r="C691" t="s" s="92">
        <v>119</v>
      </c>
      <c r="D691" t="s" s="92">
        <v>39</v>
      </c>
      <c r="E691" s="36">
        <v>40</v>
      </c>
      <c r="F691" s="95">
        <v>74.8</v>
      </c>
      <c r="G691" s="62">
        <v>15823</v>
      </c>
      <c r="H691" s="93">
        <v>0.0393224500547974</v>
      </c>
      <c r="I691" s="36">
        <v>41.0127344</v>
      </c>
      <c r="J691" s="36">
        <v>29.2592977</v>
      </c>
      <c r="K691" s="62">
        <f>VLOOKUP($D691,'Districts_EV'!$A$2:$H$41,3,0)*$H691</f>
        <v>0.405616132800906</v>
      </c>
      <c r="L691" s="62">
        <f>VLOOKUP($D691,'Districts_EV'!$A$2:$H$41,4,0)*$H691</f>
        <v>7.46024840587919</v>
      </c>
      <c r="M691" s="62">
        <f>VLOOKUP($D691,'Districts_EV'!$A$2:$H$41,5,0)*$H691</f>
        <v>57.087466491066</v>
      </c>
      <c r="N691" s="62">
        <f>VLOOKUP($D691,'Districts_EV'!$A$2:$H$41,6,0)*$H691</f>
        <v>199.769852291992</v>
      </c>
      <c r="O691" s="62">
        <f>VLOOKUP($D691,'Districts_EV'!$A$2:$H$41,7,0)*$H691</f>
        <v>381.114370896646</v>
      </c>
      <c r="P691" s="63">
        <f>VLOOKUP($D691,'Districts_EV'!$A$2:$H$41,8,0)*$H691</f>
        <v>515.146839088324</v>
      </c>
    </row>
    <row r="692" ht="19.95" customHeight="1">
      <c r="A692" s="89"/>
      <c r="B692" s="38">
        <v>506</v>
      </c>
      <c r="C692" t="s" s="90">
        <v>411</v>
      </c>
      <c r="D692" t="s" s="90">
        <v>39</v>
      </c>
      <c r="E692" s="39">
        <v>17.9</v>
      </c>
      <c r="F692" s="94">
        <v>72.3</v>
      </c>
      <c r="G692" s="59">
        <v>40149</v>
      </c>
      <c r="H692" s="91">
        <v>0.0997760884314013</v>
      </c>
      <c r="I692" s="39">
        <v>40.9865128</v>
      </c>
      <c r="J692" s="39">
        <v>29.2359802</v>
      </c>
      <c r="K692" s="59">
        <f>VLOOKUP($D692,'Districts_EV'!$A$2:$H$41,3,0)*$H692</f>
        <v>1.02920319255663</v>
      </c>
      <c r="L692" s="59">
        <f>VLOOKUP($D692,'Districts_EV'!$A$2:$H$41,4,0)*$H692</f>
        <v>18.9295021960212</v>
      </c>
      <c r="M692" s="59">
        <f>VLOOKUP($D692,'Districts_EV'!$A$2:$H$41,5,0)*$H692</f>
        <v>144.852726546787</v>
      </c>
      <c r="N692" s="59">
        <f>VLOOKUP($D692,'Districts_EV'!$A$2:$H$41,6,0)*$H692</f>
        <v>506.892485601415</v>
      </c>
      <c r="O692" s="59">
        <f>VLOOKUP($D692,'Districts_EV'!$A$2:$H$41,7,0)*$H692</f>
        <v>967.0328557877421</v>
      </c>
      <c r="P692" s="60">
        <f>VLOOKUP($D692,'Districts_EV'!$A$2:$H$41,8,0)*$H692</f>
        <v>1307.124467076860</v>
      </c>
    </row>
    <row r="693" ht="19.95" customHeight="1">
      <c r="A693" s="89"/>
      <c r="B693" s="35">
        <v>540</v>
      </c>
      <c r="C693" t="s" s="92">
        <v>30</v>
      </c>
      <c r="D693" t="s" s="92">
        <v>39</v>
      </c>
      <c r="E693" s="36">
        <v>20.7</v>
      </c>
      <c r="F693" s="95">
        <v>71.8</v>
      </c>
      <c r="G693" s="62">
        <v>27938</v>
      </c>
      <c r="H693" s="93">
        <v>0.06942998228091581</v>
      </c>
      <c r="I693" s="36">
        <v>40.9576787</v>
      </c>
      <c r="J693" s="36">
        <v>29.2143124</v>
      </c>
      <c r="K693" s="62">
        <f>VLOOKUP($D693,'Districts_EV'!$A$2:$H$41,3,0)*$H693</f>
        <v>0.716179202312565</v>
      </c>
      <c r="L693" s="62">
        <f>VLOOKUP($D693,'Districts_EV'!$A$2:$H$41,4,0)*$H693</f>
        <v>13.1722441991691</v>
      </c>
      <c r="M693" s="62">
        <f>VLOOKUP($D693,'Districts_EV'!$A$2:$H$41,5,0)*$H693</f>
        <v>100.796918335802</v>
      </c>
      <c r="N693" s="62">
        <f>VLOOKUP($D693,'Districts_EV'!$A$2:$H$41,6,0)*$H693</f>
        <v>352.725155364575</v>
      </c>
      <c r="O693" s="62">
        <f>VLOOKUP($D693,'Districts_EV'!$A$2:$H$41,7,0)*$H693</f>
        <v>672.917480510048</v>
      </c>
      <c r="P693" s="63">
        <f>VLOOKUP($D693,'Districts_EV'!$A$2:$H$41,8,0)*$H693</f>
        <v>909.572924884637</v>
      </c>
    </row>
    <row r="694" ht="19.95" customHeight="1">
      <c r="A694" s="89"/>
      <c r="B694" s="38">
        <v>559</v>
      </c>
      <c r="C694" t="s" s="90">
        <v>618</v>
      </c>
      <c r="D694" t="s" s="90">
        <v>39</v>
      </c>
      <c r="E694" s="39">
        <v>50.7</v>
      </c>
      <c r="F694" s="94">
        <v>65.09999999999999</v>
      </c>
      <c r="G694" s="59">
        <v>31716</v>
      </c>
      <c r="H694" s="91">
        <v>0.07881886026277921</v>
      </c>
      <c r="I694" s="39">
        <v>40.9923179</v>
      </c>
      <c r="J694" s="39">
        <v>29.2333854</v>
      </c>
      <c r="K694" s="59">
        <f>VLOOKUP($D694,'Districts_EV'!$A$2:$H$41,3,0)*$H694</f>
        <v>0.813026686969193</v>
      </c>
      <c r="L694" s="59">
        <f>VLOOKUP($D694,'Districts_EV'!$A$2:$H$41,4,0)*$H694</f>
        <v>14.9535005018558</v>
      </c>
      <c r="M694" s="59">
        <f>VLOOKUP($D694,'Districts_EV'!$A$2:$H$41,5,0)*$H694</f>
        <v>114.427484499188</v>
      </c>
      <c r="N694" s="59">
        <f>VLOOKUP($D694,'Districts_EV'!$A$2:$H$41,6,0)*$H694</f>
        <v>400.423474391255</v>
      </c>
      <c r="O694" s="59">
        <f>VLOOKUP($D694,'Districts_EV'!$A$2:$H$41,7,0)*$H694</f>
        <v>763.914768840171</v>
      </c>
      <c r="P694" s="60">
        <f>VLOOKUP($D694,'Districts_EV'!$A$2:$H$41,8,0)*$H694</f>
        <v>1032.572656798670</v>
      </c>
    </row>
    <row r="695" ht="19.95" customHeight="1">
      <c r="A695" s="89"/>
      <c r="B695" s="35">
        <v>662</v>
      </c>
      <c r="C695" t="s" s="92">
        <v>29</v>
      </c>
      <c r="D695" t="s" s="92">
        <v>39</v>
      </c>
      <c r="E695" s="36">
        <v>28</v>
      </c>
      <c r="F695" s="95">
        <v>51.2</v>
      </c>
      <c r="G695" s="62">
        <v>18918</v>
      </c>
      <c r="H695" s="93">
        <v>0.0470139739705908</v>
      </c>
      <c r="I695" s="36">
        <v>40.9905196</v>
      </c>
      <c r="J695" s="36">
        <v>29.2288624</v>
      </c>
      <c r="K695" s="62">
        <f>VLOOKUP($D695,'Districts_EV'!$A$2:$H$41,3,0)*$H695</f>
        <v>0.484955191830092</v>
      </c>
      <c r="L695" s="62">
        <f>VLOOKUP($D695,'Districts_EV'!$A$2:$H$41,4,0)*$H695</f>
        <v>8.91948298947246</v>
      </c>
      <c r="M695" s="62">
        <f>VLOOKUP($D695,'Districts_EV'!$A$2:$H$41,5,0)*$H695</f>
        <v>68.2538514237494</v>
      </c>
      <c r="N695" s="62">
        <f>VLOOKUP($D695,'Districts_EV'!$A$2:$H$41,6,0)*$H695</f>
        <v>238.845103056305</v>
      </c>
      <c r="O695" s="62">
        <f>VLOOKUP($D695,'Districts_EV'!$A$2:$H$41,7,0)*$H695</f>
        <v>455.660852469364</v>
      </c>
      <c r="P695" s="63">
        <f>VLOOKUP($D695,'Districts_EV'!$A$2:$H$41,8,0)*$H695</f>
        <v>615.910251018955</v>
      </c>
    </row>
    <row r="696" ht="19.95" customHeight="1">
      <c r="A696" s="89"/>
      <c r="B696" s="38">
        <v>684</v>
      </c>
      <c r="C696" t="s" s="90">
        <v>619</v>
      </c>
      <c r="D696" t="s" s="90">
        <v>39</v>
      </c>
      <c r="E696" s="39">
        <v>22.8</v>
      </c>
      <c r="F696" s="94">
        <v>50.8</v>
      </c>
      <c r="G696" s="59">
        <v>5458</v>
      </c>
      <c r="H696" s="91">
        <v>0.0135639216582876</v>
      </c>
      <c r="I696" s="39">
        <v>41.0223751</v>
      </c>
      <c r="J696" s="39">
        <v>29.25177</v>
      </c>
      <c r="K696" s="59">
        <f>VLOOKUP($D696,'Districts_EV'!$A$2:$H$41,3,0)*$H696</f>
        <v>0.139913597473763</v>
      </c>
      <c r="L696" s="59">
        <f>VLOOKUP($D696,'Districts_EV'!$A$2:$H$41,4,0)*$H696</f>
        <v>2.57334486502488</v>
      </c>
      <c r="M696" s="59">
        <f>VLOOKUP($D696,'Districts_EV'!$A$2:$H$41,5,0)*$H696</f>
        <v>19.6918025727257</v>
      </c>
      <c r="N696" s="59">
        <f>VLOOKUP($D696,'Districts_EV'!$A$2:$H$41,6,0)*$H696</f>
        <v>68.90879440116881</v>
      </c>
      <c r="O696" s="59">
        <f>VLOOKUP($D696,'Districts_EV'!$A$2:$H$41,7,0)*$H696</f>
        <v>131.461937455217</v>
      </c>
      <c r="P696" s="60">
        <f>VLOOKUP($D696,'Districts_EV'!$A$2:$H$41,8,0)*$H696</f>
        <v>177.695218842449</v>
      </c>
    </row>
    <row r="697" ht="20.8" customHeight="1">
      <c r="A697" s="96"/>
      <c r="B697" s="116">
        <v>828</v>
      </c>
      <c r="C697" t="s" s="117">
        <v>620</v>
      </c>
      <c r="D697" t="s" s="117">
        <v>39</v>
      </c>
      <c r="E697" s="118">
        <v>38.4</v>
      </c>
      <c r="F697" s="124">
        <v>39.8</v>
      </c>
      <c r="G697" s="119">
        <v>1723</v>
      </c>
      <c r="H697" s="120">
        <v>0.00428190491338027</v>
      </c>
      <c r="I697" s="118">
        <v>41.0178264</v>
      </c>
      <c r="J697" s="118">
        <v>29.2782951</v>
      </c>
      <c r="K697" s="119">
        <f>VLOOKUP($D697,'Districts_EV'!$A$2:$H$41,3,0)*$H697</f>
        <v>0.0441684002285257</v>
      </c>
      <c r="L697" s="119">
        <f>VLOOKUP($D697,'Districts_EV'!$A$2:$H$41,4,0)*$H697</f>
        <v>0.812362257683743</v>
      </c>
      <c r="M697" s="119">
        <f>VLOOKUP($D697,'Districts_EV'!$A$2:$H$41,5,0)*$H697</f>
        <v>6.21637519838885</v>
      </c>
      <c r="N697" s="119">
        <f>VLOOKUP($D697,'Districts_EV'!$A$2:$H$41,6,0)*$H697</f>
        <v>21.7533625418127</v>
      </c>
      <c r="O697" s="119">
        <f>VLOOKUP($D697,'Districts_EV'!$A$2:$H$41,7,0)*$H697</f>
        <v>41.5003514538913</v>
      </c>
      <c r="P697" s="121">
        <f>VLOOKUP($D697,'Districts_EV'!$A$2:$H$41,8,0)*$H697</f>
        <v>56.0954309390876</v>
      </c>
    </row>
    <row r="698" ht="21.05" customHeight="1">
      <c r="A698" t="s" s="104">
        <v>40</v>
      </c>
      <c r="B698" s="105"/>
      <c r="C698" s="105"/>
      <c r="D698" s="105"/>
      <c r="E698" s="106"/>
      <c r="F698" s="106"/>
      <c r="G698" s="107">
        <f>SUM(G699:G736)</f>
        <v>344876</v>
      </c>
      <c r="H698" s="105"/>
      <c r="I698" s="105"/>
      <c r="J698" s="105"/>
      <c r="K698" s="108">
        <f>SUM(K699:K736)</f>
        <v>108.600313289308</v>
      </c>
      <c r="L698" s="108">
        <f>SUM(L699:L736)</f>
        <v>1506.1907081393</v>
      </c>
      <c r="M698" s="108">
        <f>SUM(M699:M736)</f>
        <v>8891.510949941850</v>
      </c>
      <c r="N698" s="108">
        <f>SUM(N699:N736)</f>
        <v>25097.9572372102</v>
      </c>
      <c r="O698" s="108">
        <f>SUM(O699:O736)</f>
        <v>41671.1083173529</v>
      </c>
      <c r="P698" s="109">
        <f>SUM(P699:P736)</f>
        <v>53349.1828610971</v>
      </c>
    </row>
    <row r="699" ht="20.2" customHeight="1">
      <c r="A699" s="82"/>
      <c r="B699" s="83">
        <v>401</v>
      </c>
      <c r="C699" t="s" s="84">
        <v>621</v>
      </c>
      <c r="D699" t="s" s="84">
        <v>40</v>
      </c>
      <c r="E699" s="85">
        <v>33.3</v>
      </c>
      <c r="F699" s="126">
        <v>30.4</v>
      </c>
      <c r="G699" s="86">
        <v>15813</v>
      </c>
      <c r="H699" s="87">
        <v>0.0458512624827474</v>
      </c>
      <c r="I699" s="85">
        <v>41.0957471</v>
      </c>
      <c r="J699" s="85">
        <v>29.0354378</v>
      </c>
      <c r="K699" s="86">
        <f>VLOOKUP($D699,'Districts_EV'!$A$2:$H$41,3,0)*$H699</f>
        <v>4.97946147033666</v>
      </c>
      <c r="L699" s="86">
        <f>VLOOKUP($D699,'Districts_EV'!$A$2:$H$41,4,0)*$H699</f>
        <v>69.0607455079702</v>
      </c>
      <c r="M699" s="86">
        <f>VLOOKUP($D699,'Districts_EV'!$A$2:$H$41,5,0)*$H699</f>
        <v>407.687002434006</v>
      </c>
      <c r="N699" s="86">
        <f>VLOOKUP($D699,'Districts_EV'!$A$2:$H$41,6,0)*$H699</f>
        <v>1150.773025064090</v>
      </c>
      <c r="O699" s="86">
        <f>VLOOKUP($D699,'Districts_EV'!$A$2:$H$41,7,0)*$H699</f>
        <v>1910.672925405950</v>
      </c>
      <c r="P699" s="88">
        <f>VLOOKUP($D699,'Districts_EV'!$A$2:$H$41,8,0)*$H699</f>
        <v>2446.127386604250</v>
      </c>
    </row>
    <row r="700" ht="19.95" customHeight="1">
      <c r="A700" s="89"/>
      <c r="B700" s="38">
        <v>414</v>
      </c>
      <c r="C700" t="s" s="90">
        <v>393</v>
      </c>
      <c r="D700" t="s" s="90">
        <v>40</v>
      </c>
      <c r="E700" s="39">
        <v>44.9</v>
      </c>
      <c r="F700" s="94">
        <v>28.4</v>
      </c>
      <c r="G700" s="59">
        <v>11628</v>
      </c>
      <c r="H700" s="91">
        <v>0.0337164662081444</v>
      </c>
      <c r="I700" s="39">
        <v>41.1135256</v>
      </c>
      <c r="J700" s="39">
        <v>29.0320167</v>
      </c>
      <c r="K700" s="59">
        <f>VLOOKUP($D700,'Districts_EV'!$A$2:$H$41,3,0)*$H700</f>
        <v>3.66161879321285</v>
      </c>
      <c r="L700" s="59">
        <f>VLOOKUP($D700,'Districts_EV'!$A$2:$H$41,4,0)*$H700</f>
        <v>50.7834281139998</v>
      </c>
      <c r="M700" s="59">
        <f>VLOOKUP($D700,'Districts_EV'!$A$2:$H$41,5,0)*$H700</f>
        <v>299.790328483060</v>
      </c>
      <c r="N700" s="59">
        <f>VLOOKUP($D700,'Districts_EV'!$A$2:$H$41,6,0)*$H700</f>
        <v>846.214427081851</v>
      </c>
      <c r="O700" s="59">
        <f>VLOOKUP($D700,'Districts_EV'!$A$2:$H$41,7,0)*$H700</f>
        <v>1405.002515437950</v>
      </c>
      <c r="P700" s="60">
        <f>VLOOKUP($D700,'Districts_EV'!$A$2:$H$41,8,0)*$H700</f>
        <v>1798.7459211683</v>
      </c>
    </row>
    <row r="701" ht="19.95" customHeight="1">
      <c r="A701" s="89"/>
      <c r="B701" s="35">
        <v>441</v>
      </c>
      <c r="C701" t="s" s="92">
        <v>622</v>
      </c>
      <c r="D701" t="s" s="92">
        <v>40</v>
      </c>
      <c r="E701" s="36">
        <v>39.1</v>
      </c>
      <c r="F701" s="95">
        <v>28.4</v>
      </c>
      <c r="G701" s="62">
        <v>5225</v>
      </c>
      <c r="H701" s="93">
        <v>0.0151503728876466</v>
      </c>
      <c r="I701" s="36">
        <v>41.1685803</v>
      </c>
      <c r="J701" s="36">
        <v>29.0572623</v>
      </c>
      <c r="K701" s="62">
        <f>VLOOKUP($D701,'Districts_EV'!$A$2:$H$41,3,0)*$H701</f>
        <v>1.64533524204826</v>
      </c>
      <c r="L701" s="62">
        <f>VLOOKUP($D701,'Districts_EV'!$A$2:$H$41,4,0)*$H701</f>
        <v>22.8193508682189</v>
      </c>
      <c r="M701" s="62">
        <f>VLOOKUP($D701,'Districts_EV'!$A$2:$H$41,5,0)*$H701</f>
        <v>134.709706426212</v>
      </c>
      <c r="N701" s="62">
        <f>VLOOKUP($D701,'Districts_EV'!$A$2:$H$41,6,0)*$H701</f>
        <v>380.243410861943</v>
      </c>
      <c r="O701" s="62">
        <f>VLOOKUP($D701,'Districts_EV'!$A$2:$H$41,7,0)*$H701</f>
        <v>631.332829649408</v>
      </c>
      <c r="P701" s="63">
        <f>VLOOKUP($D701,'Districts_EV'!$A$2:$H$41,8,0)*$H701</f>
        <v>808.260013596866</v>
      </c>
    </row>
    <row r="702" ht="19.95" customHeight="1">
      <c r="A702" s="89"/>
      <c r="B702" s="38">
        <v>472</v>
      </c>
      <c r="C702" t="s" s="90">
        <v>623</v>
      </c>
      <c r="D702" t="s" s="90">
        <v>40</v>
      </c>
      <c r="E702" s="39">
        <v>9.800000000000001</v>
      </c>
      <c r="F702" s="94">
        <v>28</v>
      </c>
      <c r="G702" s="59">
        <v>3868</v>
      </c>
      <c r="H702" s="91">
        <v>0.0112156253262042</v>
      </c>
      <c r="I702" s="39">
        <v>41.174584</v>
      </c>
      <c r="J702" s="39">
        <v>28.9912462</v>
      </c>
      <c r="K702" s="59">
        <f>VLOOKUP($D702,'Districts_EV'!$A$2:$H$41,3,0)*$H702</f>
        <v>1.21802042416127</v>
      </c>
      <c r="L702" s="59">
        <f>VLOOKUP($D702,'Districts_EV'!$A$2:$H$41,4,0)*$H702</f>
        <v>16.8928706523006</v>
      </c>
      <c r="M702" s="59">
        <f>VLOOKUP($D702,'Districts_EV'!$A$2:$H$41,5,0)*$H702</f>
        <v>99.7238553983898</v>
      </c>
      <c r="N702" s="59">
        <f>VLOOKUP($D702,'Districts_EV'!$A$2:$H$41,6,0)*$H702</f>
        <v>281.489284825645</v>
      </c>
      <c r="O702" s="59">
        <f>VLOOKUP($D702,'Districts_EV'!$A$2:$H$41,7,0)*$H702</f>
        <v>467.367537815102</v>
      </c>
      <c r="P702" s="60">
        <f>VLOOKUP($D702,'Districts_EV'!$A$2:$H$41,8,0)*$H702</f>
        <v>598.3444464292201</v>
      </c>
    </row>
    <row r="703" ht="19.95" customHeight="1">
      <c r="A703" s="89"/>
      <c r="B703" s="35">
        <v>473</v>
      </c>
      <c r="C703" t="s" s="92">
        <v>624</v>
      </c>
      <c r="D703" t="s" s="92">
        <v>40</v>
      </c>
      <c r="E703" s="36">
        <v>34.4</v>
      </c>
      <c r="F703" s="95">
        <v>27.7</v>
      </c>
      <c r="G703" s="62">
        <v>16089</v>
      </c>
      <c r="H703" s="93">
        <v>0.0466515501223628</v>
      </c>
      <c r="I703" s="36">
        <v>41.1150511</v>
      </c>
      <c r="J703" s="36">
        <v>29.055486</v>
      </c>
      <c r="K703" s="62">
        <f>VLOOKUP($D703,'Districts_EV'!$A$2:$H$41,3,0)*$H703</f>
        <v>5.06637295872046</v>
      </c>
      <c r="L703" s="62">
        <f>VLOOKUP($D703,'Districts_EV'!$A$2:$H$41,4,0)*$H703</f>
        <v>70.2661313145977</v>
      </c>
      <c r="M703" s="62">
        <f>VLOOKUP($D703,'Districts_EV'!$A$2:$H$41,5,0)*$H703</f>
        <v>414.802768744750</v>
      </c>
      <c r="N703" s="62">
        <f>VLOOKUP($D703,'Districts_EV'!$A$2:$H$41,6,0)*$H703</f>
        <v>1170.858610020630</v>
      </c>
      <c r="O703" s="62">
        <f>VLOOKUP($D703,'Districts_EV'!$A$2:$H$41,7,0)*$H703</f>
        <v>1944.0217983214</v>
      </c>
      <c r="P703" s="63">
        <f>VLOOKUP($D703,'Districts_EV'!$A$2:$H$41,8,0)*$H703</f>
        <v>2488.822078231570</v>
      </c>
    </row>
    <row r="704" ht="19.95" customHeight="1">
      <c r="A704" s="89"/>
      <c r="B704" s="38">
        <v>488</v>
      </c>
      <c r="C704" t="s" s="90">
        <v>625</v>
      </c>
      <c r="D704" t="s" s="90">
        <v>40</v>
      </c>
      <c r="E704" s="39">
        <v>5.7</v>
      </c>
      <c r="F704" s="94">
        <v>27.3</v>
      </c>
      <c r="G704" s="59">
        <v>15183</v>
      </c>
      <c r="H704" s="91">
        <v>0.0440245189575384</v>
      </c>
      <c r="I704" s="39">
        <v>41.1296186</v>
      </c>
      <c r="J704" s="39">
        <v>29.0442745</v>
      </c>
      <c r="K704" s="59">
        <f>VLOOKUP($D704,'Districts_EV'!$A$2:$H$41,3,0)*$H704</f>
        <v>4.78107655119975</v>
      </c>
      <c r="L704" s="59">
        <f>VLOOKUP($D704,'Districts_EV'!$A$2:$H$41,4,0)*$H704</f>
        <v>66.3093213841468</v>
      </c>
      <c r="M704" s="59">
        <f>VLOOKUP($D704,'Districts_EV'!$A$2:$H$41,5,0)*$H704</f>
        <v>391.444492376875</v>
      </c>
      <c r="N704" s="59">
        <f>VLOOKUP($D704,'Districts_EV'!$A$2:$H$41,6,0)*$H704</f>
        <v>1104.925494185050</v>
      </c>
      <c r="O704" s="59">
        <f>VLOOKUP($D704,'Districts_EV'!$A$2:$H$41,7,0)*$H704</f>
        <v>1834.550498098940</v>
      </c>
      <c r="P704" s="60">
        <f>VLOOKUP($D704,'Districts_EV'!$A$2:$H$41,8,0)*$H704</f>
        <v>2348.672112237550</v>
      </c>
    </row>
    <row r="705" ht="19.95" customHeight="1">
      <c r="A705" s="89"/>
      <c r="B705" s="35">
        <v>498</v>
      </c>
      <c r="C705" t="s" s="92">
        <v>626</v>
      </c>
      <c r="D705" t="s" s="92">
        <v>40</v>
      </c>
      <c r="E705" s="36">
        <v>16.4</v>
      </c>
      <c r="F705" s="95">
        <v>20.6</v>
      </c>
      <c r="G705" s="62">
        <v>7049</v>
      </c>
      <c r="H705" s="93">
        <v>0.0204392303320614</v>
      </c>
      <c r="I705" s="36">
        <v>41.1459737</v>
      </c>
      <c r="J705" s="36">
        <v>29.0465248</v>
      </c>
      <c r="K705" s="62">
        <f>VLOOKUP($D705,'Districts_EV'!$A$2:$H$41,3,0)*$H705</f>
        <v>2.21970681745419</v>
      </c>
      <c r="L705" s="62">
        <f>VLOOKUP($D705,'Districts_EV'!$A$2:$H$41,4,0)*$H705</f>
        <v>30.7853788076698</v>
      </c>
      <c r="M705" s="62">
        <f>VLOOKUP($D705,'Districts_EV'!$A$2:$H$41,5,0)*$H705</f>
        <v>181.735640305908</v>
      </c>
      <c r="N705" s="62">
        <f>VLOOKUP($D705,'Districts_EV'!$A$2:$H$41,6,0)*$H705</f>
        <v>512.982928835567</v>
      </c>
      <c r="O705" s="62">
        <f>VLOOKUP($D705,'Districts_EV'!$A$2:$H$41,7,0)*$H705</f>
        <v>851.725381090655</v>
      </c>
      <c r="P705" s="63">
        <f>VLOOKUP($D705,'Districts_EV'!$A$2:$H$41,8,0)*$H705</f>
        <v>1090.416236525230</v>
      </c>
    </row>
    <row r="706" ht="19.95" customHeight="1">
      <c r="A706" s="89"/>
      <c r="B706" s="38">
        <v>499</v>
      </c>
      <c r="C706" t="s" s="90">
        <v>627</v>
      </c>
      <c r="D706" t="s" s="90">
        <v>40</v>
      </c>
      <c r="E706" s="39">
        <v>50.5</v>
      </c>
      <c r="F706" s="94">
        <v>20.4</v>
      </c>
      <c r="G706" s="59">
        <v>10785</v>
      </c>
      <c r="H706" s="91">
        <v>0.0312721093958408</v>
      </c>
      <c r="I706" s="39">
        <v>41.08491705</v>
      </c>
      <c r="J706" s="39">
        <v>29.0567125239769</v>
      </c>
      <c r="K706" s="59">
        <f>VLOOKUP($D706,'Districts_EV'!$A$2:$H$41,3,0)*$H706</f>
        <v>3.39616087760582</v>
      </c>
      <c r="L706" s="59">
        <f>VLOOKUP($D706,'Districts_EV'!$A$2:$H$41,4,0)*$H706</f>
        <v>47.1017605959311</v>
      </c>
      <c r="M706" s="59">
        <f>VLOOKUP($D706,'Districts_EV'!$A$2:$H$41,5,0)*$H706</f>
        <v>278.056303120898</v>
      </c>
      <c r="N706" s="59">
        <f>VLOOKUP($D706,'Districts_EV'!$A$2:$H$41,6,0)*$H706</f>
        <v>784.8660643341721</v>
      </c>
      <c r="O706" s="59">
        <f>VLOOKUP($D706,'Districts_EV'!$A$2:$H$41,7,0)*$H706</f>
        <v>1303.143457946190</v>
      </c>
      <c r="P706" s="60">
        <f>VLOOKUP($D706,'Districts_EV'!$A$2:$H$41,8,0)*$H706</f>
        <v>1668.341482610940</v>
      </c>
    </row>
    <row r="707" ht="19.95" customHeight="1">
      <c r="A707" s="89"/>
      <c r="B707" s="35">
        <v>517</v>
      </c>
      <c r="C707" t="s" s="92">
        <v>628</v>
      </c>
      <c r="D707" t="s" s="92">
        <v>40</v>
      </c>
      <c r="E707" s="36">
        <v>59.5</v>
      </c>
      <c r="F707" s="95">
        <v>20.2</v>
      </c>
      <c r="G707" s="62">
        <v>5089</v>
      </c>
      <c r="H707" s="93">
        <v>0.0147560282536332</v>
      </c>
      <c r="I707" s="36">
        <v>41.1587199</v>
      </c>
      <c r="J707" s="36">
        <v>29.0326</v>
      </c>
      <c r="K707" s="62">
        <f>VLOOKUP($D707,'Districts_EV'!$A$2:$H$41,3,0)*$H707</f>
        <v>1.60250929125045</v>
      </c>
      <c r="L707" s="62">
        <f>VLOOKUP($D707,'Districts_EV'!$A$2:$H$41,4,0)*$H707</f>
        <v>22.2253926446633</v>
      </c>
      <c r="M707" s="62">
        <f>VLOOKUP($D707,'Districts_EV'!$A$2:$H$41,5,0)*$H707</f>
        <v>131.203386794831</v>
      </c>
      <c r="N707" s="62">
        <f>VLOOKUP($D707,'Districts_EV'!$A$2:$H$41,6,0)*$H707</f>
        <v>370.346166100752</v>
      </c>
      <c r="O707" s="62">
        <f>VLOOKUP($D707,'Districts_EV'!$A$2:$H$41,7,0)*$H707</f>
        <v>614.9000516910691</v>
      </c>
      <c r="P707" s="63">
        <f>VLOOKUP($D707,'Districts_EV'!$A$2:$H$41,8,0)*$H707</f>
        <v>787.222049606593</v>
      </c>
    </row>
    <row r="708" ht="19.95" customHeight="1">
      <c r="A708" s="89"/>
      <c r="B708" s="38">
        <v>535</v>
      </c>
      <c r="C708" t="s" s="90">
        <v>160</v>
      </c>
      <c r="D708" t="s" s="90">
        <v>40</v>
      </c>
      <c r="E708" s="39">
        <v>43.2</v>
      </c>
      <c r="F708" s="94">
        <v>18.2</v>
      </c>
      <c r="G708" s="59">
        <v>11247</v>
      </c>
      <c r="H708" s="91">
        <v>0.0326117213143275</v>
      </c>
      <c r="I708" s="39">
        <v>41.1478306</v>
      </c>
      <c r="J708" s="39">
        <v>29.0347131</v>
      </c>
      <c r="K708" s="59">
        <f>VLOOKUP($D708,'Districts_EV'!$A$2:$H$41,3,0)*$H708</f>
        <v>3.54164315163957</v>
      </c>
      <c r="L708" s="59">
        <f>VLOOKUP($D708,'Districts_EV'!$A$2:$H$41,4,0)*$H708</f>
        <v>49.1194716200684</v>
      </c>
      <c r="M708" s="59">
        <f>VLOOKUP($D708,'Districts_EV'!$A$2:$H$41,5,0)*$H708</f>
        <v>289.967477162795</v>
      </c>
      <c r="N708" s="59">
        <f>VLOOKUP($D708,'Districts_EV'!$A$2:$H$41,6,0)*$H708</f>
        <v>818.4875869788081</v>
      </c>
      <c r="O708" s="59">
        <f>VLOOKUP($D708,'Districts_EV'!$A$2:$H$41,7,0)*$H708</f>
        <v>1358.966571304670</v>
      </c>
      <c r="P708" s="60">
        <f>VLOOKUP($D708,'Districts_EV'!$A$2:$H$41,8,0)*$H708</f>
        <v>1739.8086838132</v>
      </c>
    </row>
    <row r="709" ht="19.95" customHeight="1">
      <c r="A709" s="89"/>
      <c r="B709" s="35">
        <v>545</v>
      </c>
      <c r="C709" t="s" s="92">
        <v>131</v>
      </c>
      <c r="D709" t="s" s="92">
        <v>40</v>
      </c>
      <c r="E709" s="36">
        <v>15.6</v>
      </c>
      <c r="F709" s="95">
        <v>12.9</v>
      </c>
      <c r="G709" s="62">
        <v>12750</v>
      </c>
      <c r="H709" s="93">
        <v>0.0369698094387548</v>
      </c>
      <c r="I709" s="36">
        <v>41.1717313</v>
      </c>
      <c r="J709" s="36">
        <v>29.0518358</v>
      </c>
      <c r="K709" s="62">
        <f>VLOOKUP($D709,'Districts_EV'!$A$2:$H$41,3,0)*$H709</f>
        <v>4.01493288729479</v>
      </c>
      <c r="L709" s="62">
        <f>VLOOKUP($D709,'Districts_EV'!$A$2:$H$41,4,0)*$H709</f>
        <v>55.6835834583331</v>
      </c>
      <c r="M709" s="62">
        <f>VLOOKUP($D709,'Districts_EV'!$A$2:$H$41,5,0)*$H709</f>
        <v>328.717465441952</v>
      </c>
      <c r="N709" s="62">
        <f>VLOOKUP($D709,'Districts_EV'!$A$2:$H$41,6,0)*$H709</f>
        <v>927.866696361678</v>
      </c>
      <c r="O709" s="62">
        <f>VLOOKUP($D709,'Districts_EV'!$A$2:$H$41,7,0)*$H709</f>
        <v>1540.572933594250</v>
      </c>
      <c r="P709" s="63">
        <f>VLOOKUP($D709,'Districts_EV'!$A$2:$H$41,8,0)*$H709</f>
        <v>1972.309124088040</v>
      </c>
    </row>
    <row r="710" ht="19.95" customHeight="1">
      <c r="A710" s="89"/>
      <c r="B710" s="38">
        <v>550</v>
      </c>
      <c r="C710" t="s" s="90">
        <v>629</v>
      </c>
      <c r="D710" t="s" s="90">
        <v>40</v>
      </c>
      <c r="E710" s="39">
        <v>37.3</v>
      </c>
      <c r="F710" s="94">
        <v>12.4</v>
      </c>
      <c r="G710" s="59">
        <v>6704</v>
      </c>
      <c r="H710" s="91">
        <v>0.0194388707825421</v>
      </c>
      <c r="I710" s="39">
        <v>41.117034</v>
      </c>
      <c r="J710" s="39">
        <v>29.0413306</v>
      </c>
      <c r="K710" s="59">
        <f>VLOOKUP($D710,'Districts_EV'!$A$2:$H$41,3,0)*$H710</f>
        <v>2.11106745697445</v>
      </c>
      <c r="L710" s="59">
        <f>VLOOKUP($D710,'Districts_EV'!$A$2:$H$41,4,0)*$H710</f>
        <v>29.2786465493854</v>
      </c>
      <c r="M710" s="59">
        <f>VLOOKUP($D710,'Districts_EV'!$A$2:$H$41,5,0)*$H710</f>
        <v>172.840932417478</v>
      </c>
      <c r="N710" s="59">
        <f>VLOOKUP($D710,'Districts_EV'!$A$2:$H$41,6,0)*$H710</f>
        <v>487.875947639896</v>
      </c>
      <c r="O710" s="59">
        <f>VLOOKUP($D710,'Districts_EV'!$A$2:$H$41,7,0)*$H710</f>
        <v>810.039289946338</v>
      </c>
      <c r="P710" s="60">
        <f>VLOOKUP($D710,'Districts_EV'!$A$2:$H$41,8,0)*$H710</f>
        <v>1037.047871991080</v>
      </c>
    </row>
    <row r="711" ht="19.95" customHeight="1">
      <c r="A711" s="89"/>
      <c r="B711" s="35">
        <v>569</v>
      </c>
      <c r="C711" t="s" s="92">
        <v>630</v>
      </c>
      <c r="D711" t="s" s="92">
        <v>40</v>
      </c>
      <c r="E711" s="122"/>
      <c r="F711" s="122"/>
      <c r="G711" s="62">
        <v>8841</v>
      </c>
      <c r="H711" s="93">
        <v>0.0256353008037672</v>
      </c>
      <c r="I711" s="36">
        <v>41.1639734</v>
      </c>
      <c r="J711" s="36">
        <v>29.0424644</v>
      </c>
      <c r="K711" s="62">
        <f>VLOOKUP($D711,'Districts_EV'!$A$2:$H$41,3,0)*$H711</f>
        <v>2.78400169855477</v>
      </c>
      <c r="L711" s="62">
        <f>VLOOKUP($D711,'Districts_EV'!$A$2:$H$41,4,0)*$H711</f>
        <v>38.6116518709901</v>
      </c>
      <c r="M711" s="62">
        <f>VLOOKUP($D711,'Districts_EV'!$A$2:$H$41,5,0)*$H711</f>
        <v>227.936557801749</v>
      </c>
      <c r="N711" s="62">
        <f>VLOOKUP($D711,'Districts_EV'!$A$2:$H$41,6,0)*$H711</f>
        <v>643.3936833359689</v>
      </c>
      <c r="O711" s="62">
        <f>VLOOKUP($D711,'Districts_EV'!$A$2:$H$41,7,0)*$H711</f>
        <v>1068.251396541710</v>
      </c>
      <c r="P711" s="63">
        <f>VLOOKUP($D711,'Districts_EV'!$A$2:$H$41,8,0)*$H711</f>
        <v>1367.622350279410</v>
      </c>
    </row>
    <row r="712" ht="19.95" customHeight="1">
      <c r="A712" s="89"/>
      <c r="B712" s="38">
        <v>570</v>
      </c>
      <c r="C712" t="s" s="90">
        <v>631</v>
      </c>
      <c r="D712" t="s" s="90">
        <v>40</v>
      </c>
      <c r="E712" s="39">
        <v>1.3</v>
      </c>
      <c r="F712" s="59">
        <v>22558</v>
      </c>
      <c r="G712" s="59">
        <v>8954</v>
      </c>
      <c r="H712" s="91">
        <v>0.0259629548011459</v>
      </c>
      <c r="I712" s="39">
        <v>41.103131</v>
      </c>
      <c r="J712" s="39">
        <v>29.0536894</v>
      </c>
      <c r="K712" s="59">
        <f>VLOOKUP($D712,'Districts_EV'!$A$2:$H$41,3,0)*$H712</f>
        <v>2.81958502532059</v>
      </c>
      <c r="L712" s="59">
        <f>VLOOKUP($D712,'Districts_EV'!$A$2:$H$41,4,0)*$H712</f>
        <v>39.1051612773266</v>
      </c>
      <c r="M712" s="59">
        <f>VLOOKUP($D712,'Districts_EV'!$A$2:$H$41,5,0)*$H712</f>
        <v>230.849896907234</v>
      </c>
      <c r="N712" s="59">
        <f>VLOOKUP($D712,'Districts_EV'!$A$2:$H$41,6,0)*$H712</f>
        <v>651.6171293507811</v>
      </c>
      <c r="O712" s="59">
        <f>VLOOKUP($D712,'Districts_EV'!$A$2:$H$41,7,0)*$H712</f>
        <v>1081.905101757090</v>
      </c>
      <c r="P712" s="60">
        <f>VLOOKUP($D712,'Districts_EV'!$A$2:$H$41,8,0)*$H712</f>
        <v>1385.102423300730</v>
      </c>
    </row>
    <row r="713" ht="19.95" customHeight="1">
      <c r="A713" s="89"/>
      <c r="B713" s="35">
        <v>572</v>
      </c>
      <c r="C713" t="s" s="92">
        <v>632</v>
      </c>
      <c r="D713" t="s" s="92">
        <v>40</v>
      </c>
      <c r="E713" s="36">
        <v>1.3</v>
      </c>
      <c r="F713" s="62">
        <v>21162</v>
      </c>
      <c r="G713" s="62">
        <v>18103</v>
      </c>
      <c r="H713" s="93">
        <v>0.0524913302172375</v>
      </c>
      <c r="I713" s="36">
        <v>41.1385739</v>
      </c>
      <c r="J713" s="36">
        <v>29.0530421</v>
      </c>
      <c r="K713" s="62">
        <f>VLOOKUP($D713,'Districts_EV'!$A$2:$H$41,3,0)*$H713</f>
        <v>5.70057490656451</v>
      </c>
      <c r="L713" s="62">
        <f>VLOOKUP($D713,'Districts_EV'!$A$2:$H$41,4,0)*$H713</f>
        <v>79.0619538310748</v>
      </c>
      <c r="M713" s="62">
        <f>VLOOKUP($D713,'Districts_EV'!$A$2:$H$41,5,0)*$H713</f>
        <v>466.727237403581</v>
      </c>
      <c r="N713" s="62">
        <f>VLOOKUP($D713,'Districts_EV'!$A$2:$H$41,6,0)*$H713</f>
        <v>1317.425161116510</v>
      </c>
      <c r="O713" s="62">
        <f>VLOOKUP($D713,'Districts_EV'!$A$2:$H$41,7,0)*$H713</f>
        <v>2187.371907204440</v>
      </c>
      <c r="P713" s="63">
        <f>VLOOKUP($D713,'Districts_EV'!$A$2:$H$41,8,0)*$H713</f>
        <v>2800.369574381640</v>
      </c>
    </row>
    <row r="714" ht="19.95" customHeight="1">
      <c r="A714" s="89"/>
      <c r="B714" s="38">
        <v>577</v>
      </c>
      <c r="C714" t="s" s="90">
        <v>633</v>
      </c>
      <c r="D714" t="s" s="90">
        <v>40</v>
      </c>
      <c r="E714" s="39">
        <v>1.4</v>
      </c>
      <c r="F714" s="59">
        <v>21049</v>
      </c>
      <c r="G714" s="59">
        <v>4500</v>
      </c>
      <c r="H714" s="91">
        <v>0.0130481680372076</v>
      </c>
      <c r="I714" s="39">
        <v>41.1689299</v>
      </c>
      <c r="J714" s="39">
        <v>29.0352598</v>
      </c>
      <c r="K714" s="59">
        <f>VLOOKUP($D714,'Districts_EV'!$A$2:$H$41,3,0)*$H714</f>
        <v>1.41703513669228</v>
      </c>
      <c r="L714" s="59">
        <f>VLOOKUP($D714,'Districts_EV'!$A$2:$H$41,4,0)*$H714</f>
        <v>19.6530294558823</v>
      </c>
      <c r="M714" s="59">
        <f>VLOOKUP($D714,'Districts_EV'!$A$2:$H$41,5,0)*$H714</f>
        <v>116.017928979513</v>
      </c>
      <c r="N714" s="59">
        <f>VLOOKUP($D714,'Districts_EV'!$A$2:$H$41,6,0)*$H714</f>
        <v>327.482363421769</v>
      </c>
      <c r="O714" s="59">
        <f>VLOOKUP($D714,'Districts_EV'!$A$2:$H$41,7,0)*$H714</f>
        <v>543.7316236215</v>
      </c>
      <c r="P714" s="60">
        <f>VLOOKUP($D714,'Districts_EV'!$A$2:$H$41,8,0)*$H714</f>
        <v>696.109102619311</v>
      </c>
    </row>
    <row r="715" ht="19.95" customHeight="1">
      <c r="A715" s="89"/>
      <c r="B715" s="35">
        <v>578</v>
      </c>
      <c r="C715" t="s" s="92">
        <v>107</v>
      </c>
      <c r="D715" t="s" s="92">
        <v>40</v>
      </c>
      <c r="E715" s="36">
        <v>0.84</v>
      </c>
      <c r="F715" s="62">
        <v>20801</v>
      </c>
      <c r="G715" s="62">
        <v>15481</v>
      </c>
      <c r="H715" s="93">
        <v>0.0448885976408912</v>
      </c>
      <c r="I715" s="36">
        <v>41.1231548</v>
      </c>
      <c r="J715" s="36">
        <v>29.070613</v>
      </c>
      <c r="K715" s="62">
        <f>VLOOKUP($D715,'Districts_EV'!$A$2:$H$41,3,0)*$H715</f>
        <v>4.87491576691848</v>
      </c>
      <c r="L715" s="62">
        <f>VLOOKUP($D715,'Districts_EV'!$A$2:$H$41,4,0)*$H715</f>
        <v>67.610788668114</v>
      </c>
      <c r="M715" s="62">
        <f>VLOOKUP($D715,'Districts_EV'!$A$2:$H$41,5,0)*$H715</f>
        <v>399.127457451518</v>
      </c>
      <c r="N715" s="62">
        <f>VLOOKUP($D715,'Districts_EV'!$A$2:$H$41,6,0)*$H715</f>
        <v>1126.612104029420</v>
      </c>
      <c r="O715" s="62">
        <f>VLOOKUP($D715,'Districts_EV'!$A$2:$H$41,7,0)*$H715</f>
        <v>1870.557614507650</v>
      </c>
      <c r="P715" s="63">
        <f>VLOOKUP($D715,'Districts_EV'!$A$2:$H$41,8,0)*$H715</f>
        <v>2394.770003922120</v>
      </c>
    </row>
    <row r="716" ht="19.95" customHeight="1">
      <c r="A716" s="89"/>
      <c r="B716" s="38">
        <v>584</v>
      </c>
      <c r="C716" t="s" s="90">
        <v>634</v>
      </c>
      <c r="D716" t="s" s="90">
        <v>40</v>
      </c>
      <c r="E716" s="39">
        <v>1.1</v>
      </c>
      <c r="F716" s="59">
        <v>20139</v>
      </c>
      <c r="G716" s="59">
        <v>9458</v>
      </c>
      <c r="H716" s="91">
        <v>0.0274243496213132</v>
      </c>
      <c r="I716" s="39">
        <v>41.1292759</v>
      </c>
      <c r="J716" s="39">
        <v>29.0250803</v>
      </c>
      <c r="K716" s="59">
        <f>VLOOKUP($D716,'Districts_EV'!$A$2:$H$41,3,0)*$H716</f>
        <v>2.97829296063013</v>
      </c>
      <c r="L716" s="59">
        <f>VLOOKUP($D716,'Districts_EV'!$A$2:$H$41,4,0)*$H716</f>
        <v>41.3063005763855</v>
      </c>
      <c r="M716" s="59">
        <f>VLOOKUP($D716,'Districts_EV'!$A$2:$H$41,5,0)*$H716</f>
        <v>243.843904952940</v>
      </c>
      <c r="N716" s="59">
        <f>VLOOKUP($D716,'Districts_EV'!$A$2:$H$41,6,0)*$H716</f>
        <v>688.295154054020</v>
      </c>
      <c r="O716" s="59">
        <f>VLOOKUP($D716,'Districts_EV'!$A$2:$H$41,7,0)*$H716</f>
        <v>1142.8030436027</v>
      </c>
      <c r="P716" s="60">
        <f>VLOOKUP($D716,'Districts_EV'!$A$2:$H$41,8,0)*$H716</f>
        <v>1463.0666427941</v>
      </c>
    </row>
    <row r="717" ht="19.95" customHeight="1">
      <c r="A717" s="89"/>
      <c r="B717" s="35">
        <v>590</v>
      </c>
      <c r="C717" t="s" s="92">
        <v>635</v>
      </c>
      <c r="D717" t="s" s="92">
        <v>40</v>
      </c>
      <c r="E717" s="36">
        <v>1</v>
      </c>
      <c r="F717" s="62">
        <v>19172</v>
      </c>
      <c r="G717" s="62">
        <v>17903</v>
      </c>
      <c r="H717" s="93">
        <v>0.0519114116378061</v>
      </c>
      <c r="I717" s="36">
        <v>41.1068809</v>
      </c>
      <c r="J717" s="36">
        <v>29.0411147</v>
      </c>
      <c r="K717" s="62">
        <f>VLOOKUP($D717,'Districts_EV'!$A$2:$H$41,3,0)*$H717</f>
        <v>5.63759556715597</v>
      </c>
      <c r="L717" s="62">
        <f>VLOOKUP($D717,'Districts_EV'!$A$2:$H$41,4,0)*$H717</f>
        <v>78.18848585525789</v>
      </c>
      <c r="M717" s="62">
        <f>VLOOKUP($D717,'Districts_EV'!$A$2:$H$41,5,0)*$H717</f>
        <v>461.570885004492</v>
      </c>
      <c r="N717" s="62">
        <f>VLOOKUP($D717,'Districts_EV'!$A$2:$H$41,6,0)*$H717</f>
        <v>1302.870389408870</v>
      </c>
      <c r="O717" s="62">
        <f>VLOOKUP($D717,'Districts_EV'!$A$2:$H$41,7,0)*$H717</f>
        <v>2163.206057265710</v>
      </c>
      <c r="P717" s="63">
        <f>VLOOKUP($D717,'Districts_EV'!$A$2:$H$41,8,0)*$H717</f>
        <v>2769.431392043</v>
      </c>
    </row>
    <row r="718" ht="19.95" customHeight="1">
      <c r="A718" s="89"/>
      <c r="B718" s="38">
        <v>595</v>
      </c>
      <c r="C718" t="s" s="90">
        <v>636</v>
      </c>
      <c r="D718" t="s" s="90">
        <v>40</v>
      </c>
      <c r="E718" s="39">
        <v>1.1</v>
      </c>
      <c r="F718" s="59">
        <v>18920</v>
      </c>
      <c r="G718" s="59">
        <v>3442</v>
      </c>
      <c r="H718" s="91">
        <v>0.009980398752015221</v>
      </c>
      <c r="I718" s="39">
        <v>41.1727356</v>
      </c>
      <c r="J718" s="39">
        <v>29.0608022</v>
      </c>
      <c r="K718" s="59">
        <f>VLOOKUP($D718,'Districts_EV'!$A$2:$H$41,3,0)*$H718</f>
        <v>1.08387443122107</v>
      </c>
      <c r="L718" s="59">
        <f>VLOOKUP($D718,'Districts_EV'!$A$2:$H$41,4,0)*$H718</f>
        <v>15.0323838638104</v>
      </c>
      <c r="M718" s="59">
        <f>VLOOKUP($D718,'Districts_EV'!$A$2:$H$41,5,0)*$H718</f>
        <v>88.74082478832931</v>
      </c>
      <c r="N718" s="59">
        <f>VLOOKUP($D718,'Districts_EV'!$A$2:$H$41,6,0)*$H718</f>
        <v>250.487621088384</v>
      </c>
      <c r="O718" s="59">
        <f>VLOOKUP($D718,'Districts_EV'!$A$2:$H$41,7,0)*$H718</f>
        <v>415.8942774456</v>
      </c>
      <c r="P718" s="60">
        <f>VLOOKUP($D718,'Districts_EV'!$A$2:$H$41,8,0)*$H718</f>
        <v>532.446118047925</v>
      </c>
    </row>
    <row r="719" ht="19.95" customHeight="1">
      <c r="A719" s="89"/>
      <c r="B719" s="35">
        <v>611</v>
      </c>
      <c r="C719" t="s" s="92">
        <v>637</v>
      </c>
      <c r="D719" t="s" s="92">
        <v>40</v>
      </c>
      <c r="E719" s="36">
        <v>1.7</v>
      </c>
      <c r="F719" s="62">
        <v>16523</v>
      </c>
      <c r="G719" s="62">
        <v>5181</v>
      </c>
      <c r="H719" s="93">
        <v>0.0150227908001717</v>
      </c>
      <c r="I719" s="36">
        <v>41.0955584</v>
      </c>
      <c r="J719" s="36">
        <v>29.0525824</v>
      </c>
      <c r="K719" s="62">
        <f>VLOOKUP($D719,'Districts_EV'!$A$2:$H$41,3,0)*$H719</f>
        <v>1.63147978737838</v>
      </c>
      <c r="L719" s="62">
        <f>VLOOKUP($D719,'Districts_EV'!$A$2:$H$41,4,0)*$H719</f>
        <v>22.6271879135392</v>
      </c>
      <c r="M719" s="62">
        <f>VLOOKUP($D719,'Districts_EV'!$A$2:$H$41,5,0)*$H719</f>
        <v>133.575308898412</v>
      </c>
      <c r="N719" s="62">
        <f>VLOOKUP($D719,'Districts_EV'!$A$2:$H$41,6,0)*$H719</f>
        <v>377.041361086264</v>
      </c>
      <c r="O719" s="62">
        <f>VLOOKUP($D719,'Districts_EV'!$A$2:$H$41,7,0)*$H719</f>
        <v>626.016342662888</v>
      </c>
      <c r="P719" s="63">
        <f>VLOOKUP($D719,'Districts_EV'!$A$2:$H$41,8,0)*$H719</f>
        <v>801.453613482367</v>
      </c>
    </row>
    <row r="720" ht="19.95" customHeight="1">
      <c r="A720" s="89"/>
      <c r="B720" s="38">
        <v>631</v>
      </c>
      <c r="C720" t="s" s="90">
        <v>638</v>
      </c>
      <c r="D720" t="s" s="90">
        <v>40</v>
      </c>
      <c r="E720" s="39">
        <v>1</v>
      </c>
      <c r="F720" s="59">
        <v>15079</v>
      </c>
      <c r="G720" s="59">
        <v>6119</v>
      </c>
      <c r="H720" s="91">
        <v>0.0177426089377051</v>
      </c>
      <c r="I720" s="39">
        <v>41.1685803</v>
      </c>
      <c r="J720" s="39">
        <v>29.0572623</v>
      </c>
      <c r="K720" s="59">
        <f>VLOOKUP($D720,'Districts_EV'!$A$2:$H$41,3,0)*$H720</f>
        <v>1.92685288920445</v>
      </c>
      <c r="L720" s="59">
        <f>VLOOKUP($D720,'Districts_EV'!$A$2:$H$41,4,0)*$H720</f>
        <v>26.7237527201207</v>
      </c>
      <c r="M720" s="59">
        <f>VLOOKUP($D720,'Districts_EV'!$A$2:$H$41,5,0)*$H720</f>
        <v>157.758601650141</v>
      </c>
      <c r="N720" s="59">
        <f>VLOOKUP($D720,'Districts_EV'!$A$2:$H$41,6,0)*$H720</f>
        <v>445.303240395066</v>
      </c>
      <c r="O720" s="59">
        <f>VLOOKUP($D720,'Districts_EV'!$A$2:$H$41,7,0)*$H720</f>
        <v>739.354178875543</v>
      </c>
      <c r="P720" s="60">
        <f>VLOOKUP($D720,'Districts_EV'!$A$2:$H$41,8,0)*$H720</f>
        <v>946.5536886505651</v>
      </c>
    </row>
    <row r="721" ht="19.95" customHeight="1">
      <c r="A721" s="89"/>
      <c r="B721" s="35">
        <v>652</v>
      </c>
      <c r="C721" t="s" s="92">
        <v>639</v>
      </c>
      <c r="D721" t="s" s="92">
        <v>40</v>
      </c>
      <c r="E721" s="36">
        <v>1.6</v>
      </c>
      <c r="F721" s="62">
        <v>14084</v>
      </c>
      <c r="G721" s="62">
        <v>13207</v>
      </c>
      <c r="H721" s="93">
        <v>0.0382949233927557</v>
      </c>
      <c r="I721" s="36">
        <v>41.1817996</v>
      </c>
      <c r="J721" s="36">
        <v>29.0379835</v>
      </c>
      <c r="K721" s="62">
        <f>VLOOKUP($D721,'Districts_EV'!$A$2:$H$41,3,0)*$H721</f>
        <v>4.15884067784332</v>
      </c>
      <c r="L721" s="62">
        <f>VLOOKUP($D721,'Districts_EV'!$A$2:$H$41,4,0)*$H721</f>
        <v>57.679457783075</v>
      </c>
      <c r="M721" s="62">
        <f>VLOOKUP($D721,'Districts_EV'!$A$2:$H$41,5,0)*$H721</f>
        <v>340.499730673872</v>
      </c>
      <c r="N721" s="62">
        <f>VLOOKUP($D721,'Districts_EV'!$A$2:$H$41,6,0)*$H721</f>
        <v>961.124349713623</v>
      </c>
      <c r="O721" s="62">
        <f>VLOOKUP($D721,'Districts_EV'!$A$2:$H$41,7,0)*$H721</f>
        <v>1595.791900704250</v>
      </c>
      <c r="P721" s="63">
        <f>VLOOKUP($D721,'Districts_EV'!$A$2:$H$41,8,0)*$H721</f>
        <v>2043.002870731830</v>
      </c>
    </row>
    <row r="722" ht="19.95" customHeight="1">
      <c r="A722" s="89"/>
      <c r="B722" s="38">
        <v>653</v>
      </c>
      <c r="C722" t="s" s="90">
        <v>640</v>
      </c>
      <c r="D722" t="s" s="90">
        <v>40</v>
      </c>
      <c r="E722" s="39">
        <v>1.4</v>
      </c>
      <c r="F722" s="59">
        <v>11478</v>
      </c>
      <c r="G722" s="59">
        <v>7948</v>
      </c>
      <c r="H722" s="91">
        <v>0.0230459643466057</v>
      </c>
      <c r="I722" s="39">
        <v>41.0997797</v>
      </c>
      <c r="J722" s="39">
        <v>28.9864026</v>
      </c>
      <c r="K722" s="59">
        <f>VLOOKUP($D722,'Districts_EV'!$A$2:$H$41,3,0)*$H722</f>
        <v>2.5027989480956</v>
      </c>
      <c r="L722" s="59">
        <f>VLOOKUP($D722,'Districts_EV'!$A$2:$H$41,4,0)*$H722</f>
        <v>34.7116173589671</v>
      </c>
      <c r="M722" s="59">
        <f>VLOOKUP($D722,'Districts_EV'!$A$2:$H$41,5,0)*$H722</f>
        <v>204.913444339814</v>
      </c>
      <c r="N722" s="59">
        <f>VLOOKUP($D722,'Districts_EV'!$A$2:$H$41,6,0)*$H722</f>
        <v>578.406627661381</v>
      </c>
      <c r="O722" s="59">
        <f>VLOOKUP($D722,'Districts_EV'!$A$2:$H$41,7,0)*$H722</f>
        <v>960.350876565259</v>
      </c>
      <c r="P722" s="60">
        <f>VLOOKUP($D722,'Districts_EV'!$A$2:$H$41,8,0)*$H722</f>
        <v>1229.483366137390</v>
      </c>
    </row>
    <row r="723" ht="19.95" customHeight="1">
      <c r="A723" s="89"/>
      <c r="B723" s="35">
        <v>660</v>
      </c>
      <c r="C723" t="s" s="92">
        <v>641</v>
      </c>
      <c r="D723" t="s" s="92">
        <v>40</v>
      </c>
      <c r="E723" s="36">
        <v>1.9</v>
      </c>
      <c r="F723" s="62">
        <v>10891</v>
      </c>
      <c r="G723" s="62">
        <v>2379</v>
      </c>
      <c r="H723" s="93">
        <v>0.00689813150233707</v>
      </c>
      <c r="I723" s="36">
        <v>41.1690422</v>
      </c>
      <c r="J723" s="36">
        <v>28.9897188</v>
      </c>
      <c r="K723" s="62">
        <f>VLOOKUP($D723,'Districts_EV'!$A$2:$H$41,3,0)*$H723</f>
        <v>0.749139242264651</v>
      </c>
      <c r="L723" s="62">
        <f>VLOOKUP($D723,'Districts_EV'!$A$2:$H$41,4,0)*$H723</f>
        <v>10.3899015723431</v>
      </c>
      <c r="M723" s="62">
        <f>VLOOKUP($D723,'Districts_EV'!$A$2:$H$41,5,0)*$H723</f>
        <v>61.3348117871689</v>
      </c>
      <c r="N723" s="62">
        <f>VLOOKUP($D723,'Districts_EV'!$A$2:$H$41,6,0)*$H723</f>
        <v>173.129009462308</v>
      </c>
      <c r="O723" s="62">
        <f>VLOOKUP($D723,'Districts_EV'!$A$2:$H$41,7,0)*$H723</f>
        <v>287.452785021232</v>
      </c>
      <c r="P723" s="63">
        <f>VLOOKUP($D723,'Districts_EV'!$A$2:$H$41,8,0)*$H723</f>
        <v>368.009678918075</v>
      </c>
    </row>
    <row r="724" ht="19.95" customHeight="1">
      <c r="A724" s="89"/>
      <c r="B724" s="38">
        <v>685</v>
      </c>
      <c r="C724" t="s" s="90">
        <v>642</v>
      </c>
      <c r="D724" t="s" s="90">
        <v>40</v>
      </c>
      <c r="E724" s="39">
        <v>3.1</v>
      </c>
      <c r="F724" s="59">
        <v>10162</v>
      </c>
      <c r="G724" s="59">
        <v>35317</v>
      </c>
      <c r="H724" s="91">
        <v>0.102404922348902</v>
      </c>
      <c r="I724" s="39">
        <v>41.1157496</v>
      </c>
      <c r="J724" s="39">
        <v>28.9985596</v>
      </c>
      <c r="K724" s="59">
        <f>VLOOKUP($D724,'Districts_EV'!$A$2:$H$41,3,0)*$H724</f>
        <v>11.121206649458</v>
      </c>
      <c r="L724" s="59">
        <f>VLOOKUP($D724,'Districts_EV'!$A$2:$H$41,4,0)*$H724</f>
        <v>154.241342509643</v>
      </c>
      <c r="M724" s="59">
        <f>VLOOKUP($D724,'Districts_EV'!$A$2:$H$41,5,0)*$H724</f>
        <v>910.534488393207</v>
      </c>
      <c r="N724" s="59">
        <f>VLOOKUP($D724,'Districts_EV'!$A$2:$H$41,6,0)*$H724</f>
        <v>2570.154361992570</v>
      </c>
      <c r="O724" s="59">
        <f>VLOOKUP($D724,'Districts_EV'!$A$2:$H$41,7,0)*$H724</f>
        <v>4267.326611431210</v>
      </c>
      <c r="P724" s="60">
        <f>VLOOKUP($D724,'Districts_EV'!$A$2:$H$41,8,0)*$H724</f>
        <v>5463.218928268020</v>
      </c>
    </row>
    <row r="725" ht="19.95" customHeight="1">
      <c r="A725" s="89"/>
      <c r="B725" s="35">
        <v>705</v>
      </c>
      <c r="C725" t="s" s="92">
        <v>643</v>
      </c>
      <c r="D725" t="s" s="92">
        <v>40</v>
      </c>
      <c r="E725" s="36">
        <v>1.3</v>
      </c>
      <c r="F725" s="62">
        <v>9998</v>
      </c>
      <c r="G725" s="62">
        <v>18867</v>
      </c>
      <c r="H725" s="93">
        <v>0.0547066191906656</v>
      </c>
      <c r="I725" s="36">
        <v>41.1963806</v>
      </c>
      <c r="J725" s="36">
        <v>29.0292004</v>
      </c>
      <c r="K725" s="62">
        <f>VLOOKUP($D725,'Districts_EV'!$A$2:$H$41,3,0)*$H725</f>
        <v>5.94115598310515</v>
      </c>
      <c r="L725" s="62">
        <f>VLOOKUP($D725,'Districts_EV'!$A$2:$H$41,4,0)*$H725</f>
        <v>82.3986014986956</v>
      </c>
      <c r="M725" s="62">
        <f>VLOOKUP($D725,'Districts_EV'!$A$2:$H$41,5,0)*$H725</f>
        <v>486.424503568102</v>
      </c>
      <c r="N725" s="62">
        <f>VLOOKUP($D725,'Districts_EV'!$A$2:$H$41,6,0)*$H725</f>
        <v>1373.024389039670</v>
      </c>
      <c r="O725" s="62">
        <f>VLOOKUP($D725,'Districts_EV'!$A$2:$H$41,7,0)*$H725</f>
        <v>2279.6854539704</v>
      </c>
      <c r="P725" s="63">
        <f>VLOOKUP($D725,'Districts_EV'!$A$2:$H$41,8,0)*$H725</f>
        <v>2918.553430915220</v>
      </c>
    </row>
    <row r="726" ht="19.95" customHeight="1">
      <c r="A726" s="89"/>
      <c r="B726" s="38">
        <v>712</v>
      </c>
      <c r="C726" t="s" s="90">
        <v>644</v>
      </c>
      <c r="D726" t="s" s="90">
        <v>40</v>
      </c>
      <c r="E726" s="39">
        <v>3</v>
      </c>
      <c r="F726" s="59">
        <v>6112</v>
      </c>
      <c r="G726" s="59">
        <v>8091</v>
      </c>
      <c r="H726" s="91">
        <v>0.0234606061308992</v>
      </c>
      <c r="I726" s="39">
        <v>41.1099991</v>
      </c>
      <c r="J726" s="39">
        <v>29.020591</v>
      </c>
      <c r="K726" s="59">
        <f>VLOOKUP($D726,'Districts_EV'!$A$2:$H$41,3,0)*$H726</f>
        <v>2.54782917577271</v>
      </c>
      <c r="L726" s="59">
        <f>VLOOKUP($D726,'Districts_EV'!$A$2:$H$41,4,0)*$H726</f>
        <v>35.3361469616763</v>
      </c>
      <c r="M726" s="59">
        <f>VLOOKUP($D726,'Districts_EV'!$A$2:$H$41,5,0)*$H726</f>
        <v>208.600236305163</v>
      </c>
      <c r="N726" s="59">
        <f>VLOOKUP($D726,'Districts_EV'!$A$2:$H$41,6,0)*$H726</f>
        <v>588.813289432340</v>
      </c>
      <c r="O726" s="59">
        <f>VLOOKUP($D726,'Districts_EV'!$A$2:$H$41,7,0)*$H726</f>
        <v>977.629459271454</v>
      </c>
      <c r="P726" s="60">
        <f>VLOOKUP($D726,'Districts_EV'!$A$2:$H$41,8,0)*$H726</f>
        <v>1251.604166509520</v>
      </c>
    </row>
    <row r="727" ht="19.95" customHeight="1">
      <c r="A727" s="89"/>
      <c r="B727" s="35">
        <v>719</v>
      </c>
      <c r="C727" t="s" s="92">
        <v>144</v>
      </c>
      <c r="D727" t="s" s="92">
        <v>40</v>
      </c>
      <c r="E727" s="122"/>
      <c r="F727" s="122"/>
      <c r="G727" s="62">
        <v>8201</v>
      </c>
      <c r="H727" s="93">
        <v>0.0237795613495865</v>
      </c>
      <c r="I727" s="36">
        <v>41.1626163</v>
      </c>
      <c r="J727" s="36">
        <v>29.0278664</v>
      </c>
      <c r="K727" s="62">
        <f>VLOOKUP($D727,'Districts_EV'!$A$2:$H$41,3,0)*$H727</f>
        <v>2.58246781244741</v>
      </c>
      <c r="L727" s="62">
        <f>VLOOKUP($D727,'Districts_EV'!$A$2:$H$41,4,0)*$H727</f>
        <v>35.8165543483756</v>
      </c>
      <c r="M727" s="62">
        <f>VLOOKUP($D727,'Districts_EV'!$A$2:$H$41,5,0)*$H727</f>
        <v>211.436230124662</v>
      </c>
      <c r="N727" s="62">
        <f>VLOOKUP($D727,'Districts_EV'!$A$2:$H$41,6,0)*$H727</f>
        <v>596.818413871538</v>
      </c>
      <c r="O727" s="62">
        <f>VLOOKUP($D727,'Districts_EV'!$A$2:$H$41,7,0)*$H727</f>
        <v>990.920676737758</v>
      </c>
      <c r="P727" s="63">
        <f>VLOOKUP($D727,'Districts_EV'!$A$2:$H$41,8,0)*$H727</f>
        <v>1268.620166795770</v>
      </c>
    </row>
    <row r="728" ht="19.95" customHeight="1">
      <c r="A728" s="89"/>
      <c r="B728" s="38">
        <v>721</v>
      </c>
      <c r="C728" t="s" s="90">
        <v>645</v>
      </c>
      <c r="D728" t="s" s="90">
        <v>40</v>
      </c>
      <c r="E728" s="39">
        <v>1.1</v>
      </c>
      <c r="F728" s="59">
        <v>63763</v>
      </c>
      <c r="G728" s="59">
        <v>5405</v>
      </c>
      <c r="H728" s="91">
        <v>0.0156722996091349</v>
      </c>
      <c r="I728" s="39">
        <v>41.1573969</v>
      </c>
      <c r="J728" s="39">
        <v>29.0220693</v>
      </c>
      <c r="K728" s="59">
        <f>VLOOKUP($D728,'Districts_EV'!$A$2:$H$41,3,0)*$H728</f>
        <v>1.70201664751595</v>
      </c>
      <c r="L728" s="59">
        <f>VLOOKUP($D728,'Districts_EV'!$A$2:$H$41,4,0)*$H728</f>
        <v>23.6054720464542</v>
      </c>
      <c r="M728" s="59">
        <f>VLOOKUP($D728,'Districts_EV'!$A$2:$H$41,5,0)*$H728</f>
        <v>139.350423585392</v>
      </c>
      <c r="N728" s="59">
        <f>VLOOKUP($D728,'Districts_EV'!$A$2:$H$41,6,0)*$H728</f>
        <v>393.342705398814</v>
      </c>
      <c r="O728" s="59">
        <f>VLOOKUP($D728,'Districts_EV'!$A$2:$H$41,7,0)*$H728</f>
        <v>653.082094594268</v>
      </c>
      <c r="P728" s="60">
        <f>VLOOKUP($D728,'Districts_EV'!$A$2:$H$41,8,0)*$H728</f>
        <v>836.104377701638</v>
      </c>
    </row>
    <row r="729" ht="19.95" customHeight="1">
      <c r="A729" s="89"/>
      <c r="B729" s="35">
        <v>735</v>
      </c>
      <c r="C729" t="s" s="92">
        <v>646</v>
      </c>
      <c r="D729" t="s" s="92">
        <v>40</v>
      </c>
      <c r="E729" s="36">
        <v>0.62</v>
      </c>
      <c r="F729" s="62">
        <v>62604</v>
      </c>
      <c r="G729" s="62">
        <v>3331</v>
      </c>
      <c r="H729" s="93">
        <v>0.00965854394043076</v>
      </c>
      <c r="I729" s="36">
        <v>41.2457696</v>
      </c>
      <c r="J729" s="36">
        <v>29.0364997</v>
      </c>
      <c r="K729" s="62">
        <f>VLOOKUP($D729,'Districts_EV'!$A$2:$H$41,3,0)*$H729</f>
        <v>1.04892089784933</v>
      </c>
      <c r="L729" s="62">
        <f>VLOOKUP($D729,'Districts_EV'!$A$2:$H$41,4,0)*$H729</f>
        <v>14.547609137232</v>
      </c>
      <c r="M729" s="62">
        <f>VLOOKUP($D729,'Districts_EV'!$A$2:$H$41,5,0)*$H729</f>
        <v>85.87904920683459</v>
      </c>
      <c r="N729" s="62">
        <f>VLOOKUP($D729,'Districts_EV'!$A$2:$H$41,6,0)*$H729</f>
        <v>242.409722790647</v>
      </c>
      <c r="O729" s="62">
        <f>VLOOKUP($D729,'Districts_EV'!$A$2:$H$41,7,0)*$H729</f>
        <v>402.482230729603</v>
      </c>
      <c r="P729" s="63">
        <f>VLOOKUP($D729,'Districts_EV'!$A$2:$H$41,8,0)*$H729</f>
        <v>515.275426849982</v>
      </c>
    </row>
    <row r="730" ht="19.95" customHeight="1">
      <c r="A730" s="89"/>
      <c r="B730" s="38">
        <v>742</v>
      </c>
      <c r="C730" t="s" s="90">
        <v>647</v>
      </c>
      <c r="D730" t="s" s="90">
        <v>40</v>
      </c>
      <c r="E730" s="39">
        <v>0.91</v>
      </c>
      <c r="F730" s="59">
        <v>60320</v>
      </c>
      <c r="G730" s="59">
        <v>3765</v>
      </c>
      <c r="H730" s="91">
        <v>0.010916967257797</v>
      </c>
      <c r="I730" s="39">
        <v>41.1824719</v>
      </c>
      <c r="J730" s="39">
        <v>29.0734128</v>
      </c>
      <c r="K730" s="59">
        <f>VLOOKUP($D730,'Districts_EV'!$A$2:$H$41,3,0)*$H730</f>
        <v>1.18558606436587</v>
      </c>
      <c r="L730" s="59">
        <f>VLOOKUP($D730,'Districts_EV'!$A$2:$H$41,4,0)*$H730</f>
        <v>16.4430346447548</v>
      </c>
      <c r="M730" s="59">
        <f>VLOOKUP($D730,'Districts_EV'!$A$2:$H$41,5,0)*$H730</f>
        <v>97.06833391285871</v>
      </c>
      <c r="N730" s="59">
        <f>VLOOKUP($D730,'Districts_EV'!$A$2:$H$41,6,0)*$H730</f>
        <v>273.993577396213</v>
      </c>
      <c r="O730" s="59">
        <f>VLOOKUP($D730,'Districts_EV'!$A$2:$H$41,7,0)*$H730</f>
        <v>454.922125096654</v>
      </c>
      <c r="P730" s="60">
        <f>VLOOKUP($D730,'Districts_EV'!$A$2:$H$41,8,0)*$H730</f>
        <v>582.411282524822</v>
      </c>
    </row>
    <row r="731" ht="19.95" customHeight="1">
      <c r="A731" s="89"/>
      <c r="B731" s="35">
        <v>757</v>
      </c>
      <c r="C731" t="s" s="92">
        <v>648</v>
      </c>
      <c r="D731" t="s" s="92">
        <v>40</v>
      </c>
      <c r="E731" s="36">
        <v>0.33</v>
      </c>
      <c r="F731" s="62">
        <v>40706</v>
      </c>
      <c r="G731" s="62">
        <v>8178</v>
      </c>
      <c r="H731" s="93">
        <v>0.0237128707129519</v>
      </c>
      <c r="I731" s="36">
        <v>41.2198771</v>
      </c>
      <c r="J731" s="36">
        <v>29.0224631</v>
      </c>
      <c r="K731" s="62">
        <f>VLOOKUP($D731,'Districts_EV'!$A$2:$H$41,3,0)*$H731</f>
        <v>2.57522518841543</v>
      </c>
      <c r="L731" s="62">
        <f>VLOOKUP($D731,'Districts_EV'!$A$2:$H$41,4,0)*$H731</f>
        <v>35.7161055311567</v>
      </c>
      <c r="M731" s="62">
        <f>VLOOKUP($D731,'Districts_EV'!$A$2:$H$41,5,0)*$H731</f>
        <v>210.843249598767</v>
      </c>
      <c r="N731" s="62">
        <f>VLOOKUP($D731,'Districts_EV'!$A$2:$H$41,6,0)*$H731</f>
        <v>595.144615125161</v>
      </c>
      <c r="O731" s="62">
        <f>VLOOKUP($D731,'Districts_EV'!$A$2:$H$41,7,0)*$H731</f>
        <v>988.141603994804</v>
      </c>
      <c r="P731" s="63">
        <f>VLOOKUP($D731,'Districts_EV'!$A$2:$H$41,8,0)*$H731</f>
        <v>1265.062275826820</v>
      </c>
    </row>
    <row r="732" ht="19.95" customHeight="1">
      <c r="A732" s="89"/>
      <c r="B732" s="38">
        <v>761</v>
      </c>
      <c r="C732" t="s" s="90">
        <v>649</v>
      </c>
      <c r="D732" t="s" s="90">
        <v>40</v>
      </c>
      <c r="E732" s="39">
        <v>0.88</v>
      </c>
      <c r="F732" s="59">
        <v>39643</v>
      </c>
      <c r="G732" s="59">
        <v>4193</v>
      </c>
      <c r="H732" s="91">
        <v>0.0121579930177803</v>
      </c>
      <c r="I732" s="39">
        <v>41.2367356</v>
      </c>
      <c r="J732" s="39">
        <v>28.9851056</v>
      </c>
      <c r="K732" s="59">
        <f>VLOOKUP($D732,'Districts_EV'!$A$2:$H$41,3,0)*$H732</f>
        <v>1.32036185070016</v>
      </c>
      <c r="L732" s="59">
        <f>VLOOKUP($D732,'Districts_EV'!$A$2:$H$41,4,0)*$H732</f>
        <v>18.3122561130032</v>
      </c>
      <c r="M732" s="59">
        <f>VLOOKUP($D732,'Districts_EV'!$A$2:$H$41,5,0)*$H732</f>
        <v>108.102928046910</v>
      </c>
      <c r="N732" s="59">
        <f>VLOOKUP($D732,'Districts_EV'!$A$2:$H$41,6,0)*$H732</f>
        <v>305.140788850550</v>
      </c>
      <c r="O732" s="59">
        <f>VLOOKUP($D732,'Districts_EV'!$A$2:$H$41,7,0)*$H732</f>
        <v>506.637043965543</v>
      </c>
      <c r="P732" s="60">
        <f>VLOOKUP($D732,'Districts_EV'!$A$2:$H$41,8,0)*$H732</f>
        <v>648.618992729503</v>
      </c>
    </row>
    <row r="733" ht="19.95" customHeight="1">
      <c r="A733" s="89"/>
      <c r="B733" s="35">
        <v>769</v>
      </c>
      <c r="C733" t="s" s="92">
        <v>650</v>
      </c>
      <c r="D733" t="s" s="92">
        <v>40</v>
      </c>
      <c r="E733" s="36">
        <v>1.3</v>
      </c>
      <c r="F733" s="62">
        <v>36974</v>
      </c>
      <c r="G733" s="62">
        <v>4550</v>
      </c>
      <c r="H733" s="93">
        <v>0.0131931476820654</v>
      </c>
      <c r="I733" s="36">
        <v>41.2334035</v>
      </c>
      <c r="J733" s="36">
        <v>29.1109327</v>
      </c>
      <c r="K733" s="62">
        <f>VLOOKUP($D733,'Districts_EV'!$A$2:$H$41,3,0)*$H733</f>
        <v>1.43277997154441</v>
      </c>
      <c r="L733" s="62">
        <f>VLOOKUP($D733,'Districts_EV'!$A$2:$H$41,4,0)*$H733</f>
        <v>19.8713964498364</v>
      </c>
      <c r="M733" s="62">
        <f>VLOOKUP($D733,'Districts_EV'!$A$2:$H$41,5,0)*$H733</f>
        <v>117.307017079284</v>
      </c>
      <c r="N733" s="62">
        <f>VLOOKUP($D733,'Districts_EV'!$A$2:$H$41,6,0)*$H733</f>
        <v>331.121056348676</v>
      </c>
      <c r="O733" s="62">
        <f>VLOOKUP($D733,'Districts_EV'!$A$2:$H$41,7,0)*$H733</f>
        <v>549.773086106181</v>
      </c>
      <c r="P733" s="63">
        <f>VLOOKUP($D733,'Districts_EV'!$A$2:$H$41,8,0)*$H733</f>
        <v>703.843648203966</v>
      </c>
    </row>
    <row r="734" ht="19.95" customHeight="1">
      <c r="A734" s="89"/>
      <c r="B734" s="38">
        <v>802</v>
      </c>
      <c r="C734" t="s" s="90">
        <v>651</v>
      </c>
      <c r="D734" t="s" s="90">
        <v>40</v>
      </c>
      <c r="E734" s="39">
        <v>1.8</v>
      </c>
      <c r="F734" s="59">
        <v>36088</v>
      </c>
      <c r="G734" s="59">
        <v>1306</v>
      </c>
      <c r="H734" s="91">
        <v>0.00378686832368735</v>
      </c>
      <c r="I734" s="39">
        <v>41.1685803</v>
      </c>
      <c r="J734" s="39">
        <v>29.0572623</v>
      </c>
      <c r="K734" s="59">
        <f>VLOOKUP($D734,'Districts_EV'!$A$2:$H$41,3,0)*$H734</f>
        <v>0.411255086337803</v>
      </c>
      <c r="L734" s="59">
        <f>VLOOKUP($D734,'Districts_EV'!$A$2:$H$41,4,0)*$H734</f>
        <v>5.70374588208493</v>
      </c>
      <c r="M734" s="59">
        <f>VLOOKUP($D734,'Districts_EV'!$A$2:$H$41,5,0)*$H734</f>
        <v>33.670981166054</v>
      </c>
      <c r="N734" s="59">
        <f>VLOOKUP($D734,'Districts_EV'!$A$2:$H$41,6,0)*$H734</f>
        <v>95.042659250851</v>
      </c>
      <c r="O734" s="59">
        <f>VLOOKUP($D734,'Districts_EV'!$A$2:$H$41,7,0)*$H734</f>
        <v>157.803000099928</v>
      </c>
      <c r="P734" s="60">
        <f>VLOOKUP($D734,'Districts_EV'!$A$2:$H$41,8,0)*$H734</f>
        <v>202.026330671293</v>
      </c>
    </row>
    <row r="735" ht="19.95" customHeight="1">
      <c r="A735" s="89"/>
      <c r="B735" s="35">
        <v>810</v>
      </c>
      <c r="C735" t="s" s="92">
        <v>652</v>
      </c>
      <c r="D735" t="s" s="92">
        <v>40</v>
      </c>
      <c r="E735" s="36">
        <v>0.98</v>
      </c>
      <c r="F735" s="62">
        <v>33237</v>
      </c>
      <c r="G735" s="62">
        <v>393</v>
      </c>
      <c r="H735" s="93">
        <v>0.00113954000858279</v>
      </c>
      <c r="I735" s="36">
        <v>41.2147913</v>
      </c>
      <c r="J735" s="36">
        <v>29.1085398</v>
      </c>
      <c r="K735" s="62">
        <f>VLOOKUP($D735,'Districts_EV'!$A$2:$H$41,3,0)*$H735</f>
        <v>0.123754401937792</v>
      </c>
      <c r="L735" s="62">
        <f>VLOOKUP($D735,'Districts_EV'!$A$2:$H$41,4,0)*$H735</f>
        <v>1.71636457248038</v>
      </c>
      <c r="M735" s="62">
        <f>VLOOKUP($D735,'Districts_EV'!$A$2:$H$41,5,0)*$H735</f>
        <v>10.1322324642107</v>
      </c>
      <c r="N735" s="62">
        <f>VLOOKUP($D735,'Districts_EV'!$A$2:$H$41,6,0)*$H735</f>
        <v>28.600126405501</v>
      </c>
      <c r="O735" s="62">
        <f>VLOOKUP($D735,'Districts_EV'!$A$2:$H$41,7,0)*$H735</f>
        <v>47.4858951296107</v>
      </c>
      <c r="P735" s="63">
        <f>VLOOKUP($D735,'Districts_EV'!$A$2:$H$41,8,0)*$H735</f>
        <v>60.7935282954194</v>
      </c>
    </row>
    <row r="736" ht="20.8" customHeight="1">
      <c r="A736" s="96"/>
      <c r="B736" s="97">
        <v>867</v>
      </c>
      <c r="C736" t="s" s="98">
        <v>653</v>
      </c>
      <c r="D736" t="s" s="98">
        <v>40</v>
      </c>
      <c r="E736" s="99">
        <v>1.4</v>
      </c>
      <c r="F736" s="101">
        <v>29110</v>
      </c>
      <c r="G736" s="101">
        <v>333</v>
      </c>
      <c r="H736" s="102">
        <v>0.0009655644347533611</v>
      </c>
      <c r="I736" s="99">
        <v>41.251854</v>
      </c>
      <c r="J736" s="99">
        <v>28.9774507</v>
      </c>
      <c r="K736" s="101">
        <f>VLOOKUP($D736,'Districts_EV'!$A$2:$H$41,3,0)*$H736</f>
        <v>0.104860600115229</v>
      </c>
      <c r="L736" s="101">
        <f>VLOOKUP($D736,'Districts_EV'!$A$2:$H$41,4,0)*$H736</f>
        <v>1.45432417973529</v>
      </c>
      <c r="M736" s="101">
        <f>VLOOKUP($D736,'Districts_EV'!$A$2:$H$41,5,0)*$H736</f>
        <v>8.58532674448392</v>
      </c>
      <c r="N736" s="101">
        <f>VLOOKUP($D736,'Districts_EV'!$A$2:$H$41,6,0)*$H736</f>
        <v>24.2336948932109</v>
      </c>
      <c r="O736" s="101">
        <f>VLOOKUP($D736,'Districts_EV'!$A$2:$H$41,7,0)*$H736</f>
        <v>40.2361401479909</v>
      </c>
      <c r="P736" s="103">
        <f>VLOOKUP($D736,'Districts_EV'!$A$2:$H$41,8,0)*$H736</f>
        <v>51.5120735938289</v>
      </c>
    </row>
    <row r="737" ht="21.05" customHeight="1">
      <c r="A737" t="s" s="104">
        <v>41</v>
      </c>
      <c r="B737" s="105"/>
      <c r="C737" s="105"/>
      <c r="D737" s="105"/>
      <c r="E737" s="106"/>
      <c r="F737" s="106"/>
      <c r="G737" s="107">
        <f>SUM(G738:G772)</f>
        <v>180524</v>
      </c>
      <c r="H737" s="105"/>
      <c r="I737" s="105"/>
      <c r="J737" s="105"/>
      <c r="K737" s="108">
        <f>SUM(K738:K772)</f>
        <v>131.570957132174</v>
      </c>
      <c r="L737" s="108">
        <f>SUM(L738:L772)</f>
        <v>2400.741758814060</v>
      </c>
      <c r="M737" s="108">
        <f>SUM(M738:M772)</f>
        <v>18279.4452903629</v>
      </c>
      <c r="N737" s="108">
        <f>SUM(N738:N772)</f>
        <v>63694.6850289609</v>
      </c>
      <c r="O737" s="108">
        <f>SUM(O738:O772)</f>
        <v>121162.534444462</v>
      </c>
      <c r="P737" s="109">
        <f>SUM(P738:P772)</f>
        <v>163570.410934631</v>
      </c>
    </row>
    <row r="738" ht="20.2" customHeight="1">
      <c r="A738" s="82"/>
      <c r="B738" s="110">
        <v>235</v>
      </c>
      <c r="C738" t="s" s="111">
        <v>654</v>
      </c>
      <c r="D738" t="s" s="111">
        <v>41</v>
      </c>
      <c r="E738" s="112">
        <v>0.62</v>
      </c>
      <c r="F738" s="113">
        <v>11735</v>
      </c>
      <c r="G738" s="113">
        <v>18122</v>
      </c>
      <c r="H738" s="114">
        <v>0.100385544304358</v>
      </c>
      <c r="I738" s="112">
        <v>41.0732159</v>
      </c>
      <c r="J738" s="112">
        <v>28.2502073</v>
      </c>
      <c r="K738" s="113">
        <f>VLOOKUP($D738,'Districts_EV'!$A$2:$H$41,3,0)*$H738</f>
        <v>13.2078221463586</v>
      </c>
      <c r="L738" s="113">
        <f>VLOOKUP($D738,'Districts_EV'!$A$2:$H$41,4,0)*$H738</f>
        <v>240.999768192751</v>
      </c>
      <c r="M738" s="113">
        <f>VLOOKUP($D738,'Districts_EV'!$A$2:$H$41,5,0)*$H738</f>
        <v>1834.992065054810</v>
      </c>
      <c r="N738" s="113">
        <f>VLOOKUP($D738,'Districts_EV'!$A$2:$H$41,6,0)*$H738</f>
        <v>6394.025625926870</v>
      </c>
      <c r="O738" s="113">
        <f>VLOOKUP($D738,'Districts_EV'!$A$2:$H$41,7,0)*$H738</f>
        <v>12162.9669695028</v>
      </c>
      <c r="P738" s="115">
        <f>VLOOKUP($D738,'Districts_EV'!$A$2:$H$41,8,0)*$H738</f>
        <v>16420.1047337604</v>
      </c>
    </row>
    <row r="739" ht="19.95" customHeight="1">
      <c r="A739" s="89"/>
      <c r="B739" s="35">
        <v>393</v>
      </c>
      <c r="C739" t="s" s="92">
        <v>655</v>
      </c>
      <c r="D739" t="s" s="92">
        <v>41</v>
      </c>
      <c r="E739" s="36">
        <v>3.5</v>
      </c>
      <c r="F739" s="62">
        <v>9275</v>
      </c>
      <c r="G739" s="62">
        <v>9002</v>
      </c>
      <c r="H739" s="93">
        <v>0.0498659458022202</v>
      </c>
      <c r="I739" s="36">
        <v>41.0754871</v>
      </c>
      <c r="J739" s="36">
        <v>28.2426423</v>
      </c>
      <c r="K739" s="62">
        <f>VLOOKUP($D739,'Districts_EV'!$A$2:$H$41,3,0)*$H739</f>
        <v>6.56091021749923</v>
      </c>
      <c r="L739" s="62">
        <f>VLOOKUP($D739,'Districts_EV'!$A$2:$H$41,4,0)*$H739</f>
        <v>119.715258430149</v>
      </c>
      <c r="M739" s="62">
        <f>VLOOKUP($D739,'Districts_EV'!$A$2:$H$41,5,0)*$H739</f>
        <v>911.521828143886</v>
      </c>
      <c r="N739" s="62">
        <f>VLOOKUP($D739,'Districts_EV'!$A$2:$H$41,6,0)*$H739</f>
        <v>3176.195711543650</v>
      </c>
      <c r="O739" s="62">
        <f>VLOOKUP($D739,'Districts_EV'!$A$2:$H$41,7,0)*$H739</f>
        <v>6041.884375867180</v>
      </c>
      <c r="P739" s="63">
        <f>VLOOKUP($D739,'Districts_EV'!$A$2:$H$41,8,0)*$H739</f>
        <v>8156.5932465132</v>
      </c>
    </row>
    <row r="740" ht="19.95" customHeight="1">
      <c r="A740" s="89"/>
      <c r="B740" s="38">
        <v>412</v>
      </c>
      <c r="C740" t="s" s="90">
        <v>30</v>
      </c>
      <c r="D740" t="s" s="90">
        <v>41</v>
      </c>
      <c r="E740" s="39">
        <v>10.8</v>
      </c>
      <c r="F740" s="59">
        <v>5571</v>
      </c>
      <c r="G740" s="59">
        <v>7093</v>
      </c>
      <c r="H740" s="91">
        <v>0.0392911745806652</v>
      </c>
      <c r="I740" s="39">
        <v>41.0707054</v>
      </c>
      <c r="J740" s="39">
        <v>28.2478688</v>
      </c>
      <c r="K740" s="59">
        <f>VLOOKUP($D740,'Districts_EV'!$A$2:$H$41,3,0)*$H740</f>
        <v>5.16957744642547</v>
      </c>
      <c r="L740" s="59">
        <f>VLOOKUP($D740,'Districts_EV'!$A$2:$H$41,4,0)*$H740</f>
        <v>94.3279635686565</v>
      </c>
      <c r="M740" s="59">
        <f>VLOOKUP($D740,'Districts_EV'!$A$2:$H$41,5,0)*$H740</f>
        <v>718.2208761413669</v>
      </c>
      <c r="N740" s="59">
        <f>VLOOKUP($D740,'Districts_EV'!$A$2:$H$41,6,0)*$H740</f>
        <v>2502.638989333380</v>
      </c>
      <c r="O740" s="59">
        <f>VLOOKUP($D740,'Districts_EV'!$A$2:$H$41,7,0)*$H740</f>
        <v>4760.618293493220</v>
      </c>
      <c r="P740" s="60">
        <f>VLOOKUP($D740,'Districts_EV'!$A$2:$H$41,8,0)*$H740</f>
        <v>6426.873572263730</v>
      </c>
    </row>
    <row r="741" ht="19.95" customHeight="1">
      <c r="A741" s="89"/>
      <c r="B741" s="35">
        <v>691</v>
      </c>
      <c r="C741" t="s" s="92">
        <v>160</v>
      </c>
      <c r="D741" t="s" s="92">
        <v>41</v>
      </c>
      <c r="E741" s="36">
        <v>4.8</v>
      </c>
      <c r="F741" s="62">
        <v>1698</v>
      </c>
      <c r="G741" s="62">
        <v>7442</v>
      </c>
      <c r="H741" s="93">
        <v>0.0412244355321176</v>
      </c>
      <c r="I741" s="36">
        <v>41.0697432</v>
      </c>
      <c r="J741" s="36">
        <v>28.2612532</v>
      </c>
      <c r="K741" s="62">
        <f>VLOOKUP($D741,'Districts_EV'!$A$2:$H$41,3,0)*$H741</f>
        <v>5.42393844019432</v>
      </c>
      <c r="L741" s="62">
        <f>VLOOKUP($D741,'Districts_EV'!$A$2:$H$41,4,0)*$H741</f>
        <v>98.96922386549279</v>
      </c>
      <c r="M741" s="62">
        <f>VLOOKUP($D741,'Districts_EV'!$A$2:$H$41,5,0)*$H741</f>
        <v>753.559813935436</v>
      </c>
      <c r="N741" s="62">
        <f>VLOOKUP($D741,'Districts_EV'!$A$2:$H$41,6,0)*$H741</f>
        <v>2625.777436714930</v>
      </c>
      <c r="O741" s="62">
        <f>VLOOKUP($D741,'Districts_EV'!$A$2:$H$41,7,0)*$H741</f>
        <v>4994.8570901137</v>
      </c>
      <c r="P741" s="63">
        <f>VLOOKUP($D741,'Districts_EV'!$A$2:$H$41,8,0)*$H741</f>
        <v>6743.097860536680</v>
      </c>
    </row>
    <row r="742" ht="19.95" customHeight="1">
      <c r="A742" s="89"/>
      <c r="B742" s="38">
        <v>699</v>
      </c>
      <c r="C742" t="s" s="90">
        <v>656</v>
      </c>
      <c r="D742" t="s" s="90">
        <v>41</v>
      </c>
      <c r="E742" s="39">
        <v>6.2</v>
      </c>
      <c r="F742" s="59">
        <v>1091</v>
      </c>
      <c r="G742" s="59">
        <v>23579</v>
      </c>
      <c r="H742" s="91">
        <v>0.130614211960737</v>
      </c>
      <c r="I742" s="39">
        <v>41.0749874</v>
      </c>
      <c r="J742" s="39">
        <v>28.1746116</v>
      </c>
      <c r="K742" s="59">
        <f>VLOOKUP($D742,'Districts_EV'!$A$2:$H$41,3,0)*$H742</f>
        <v>17.1850368827388</v>
      </c>
      <c r="L742" s="59">
        <f>VLOOKUP($D742,'Districts_EV'!$A$2:$H$41,4,0)*$H742</f>
        <v>313.570992948732</v>
      </c>
      <c r="M742" s="59">
        <f>VLOOKUP($D742,'Districts_EV'!$A$2:$H$41,5,0)*$H742</f>
        <v>2387.555341680160</v>
      </c>
      <c r="N742" s="59">
        <f>VLOOKUP($D742,'Districts_EV'!$A$2:$H$41,6,0)*$H742</f>
        <v>8319.431091145070</v>
      </c>
      <c r="O742" s="59">
        <f>VLOOKUP($D742,'Districts_EV'!$A$2:$H$41,7,0)*$H742</f>
        <v>15825.5489556291</v>
      </c>
      <c r="P742" s="60">
        <f>VLOOKUP($D742,'Districts_EV'!$A$2:$H$41,8,0)*$H742</f>
        <v>21364.6203243207</v>
      </c>
    </row>
    <row r="743" ht="19.95" customHeight="1">
      <c r="A743" s="89"/>
      <c r="B743" s="35">
        <v>701</v>
      </c>
      <c r="C743" t="s" s="92">
        <v>363</v>
      </c>
      <c r="D743" t="s" s="92">
        <v>41</v>
      </c>
      <c r="E743" s="122"/>
      <c r="F743" s="122"/>
      <c r="G743" s="62">
        <v>14481</v>
      </c>
      <c r="H743" s="93">
        <v>0.0802164809111254</v>
      </c>
      <c r="I743" s="36">
        <v>41.0850824</v>
      </c>
      <c r="J743" s="36">
        <v>28.2406022</v>
      </c>
      <c r="K743" s="62">
        <f>VLOOKUP($D743,'Districts_EV'!$A$2:$H$41,3,0)*$H743</f>
        <v>10.5541591712515</v>
      </c>
      <c r="L743" s="62">
        <f>VLOOKUP($D743,'Districts_EV'!$A$2:$H$41,4,0)*$H743</f>
        <v>192.579055468450</v>
      </c>
      <c r="M743" s="62">
        <f>VLOOKUP($D743,'Districts_EV'!$A$2:$H$41,5,0)*$H743</f>
        <v>1466.312774200360</v>
      </c>
      <c r="N743" s="62">
        <f>VLOOKUP($D743,'Districts_EV'!$A$2:$H$41,6,0)*$H743</f>
        <v>5109.363485765780</v>
      </c>
      <c r="O743" s="62">
        <f>VLOOKUP($D743,'Districts_EV'!$A$2:$H$41,7,0)*$H743</f>
        <v>9719.232131407760</v>
      </c>
      <c r="P743" s="63">
        <f>VLOOKUP($D743,'Districts_EV'!$A$2:$H$41,8,0)*$H743</f>
        <v>13121.0427463628</v>
      </c>
    </row>
    <row r="744" ht="19.95" customHeight="1">
      <c r="A744" s="89"/>
      <c r="B744" s="38">
        <v>710</v>
      </c>
      <c r="C744" t="s" s="90">
        <v>590</v>
      </c>
      <c r="D744" t="s" s="90">
        <v>41</v>
      </c>
      <c r="E744" s="39">
        <v>1.3</v>
      </c>
      <c r="F744" s="59">
        <v>18130</v>
      </c>
      <c r="G744" s="59">
        <v>32829</v>
      </c>
      <c r="H744" s="91">
        <v>0.181853936318717</v>
      </c>
      <c r="I744" s="39">
        <v>41.0807861</v>
      </c>
      <c r="J744" s="39">
        <v>28.2573173</v>
      </c>
      <c r="K744" s="59">
        <f>VLOOKUP($D744,'Districts_EV'!$A$2:$H$41,3,0)*$H744</f>
        <v>23.926696459707</v>
      </c>
      <c r="L744" s="59">
        <f>VLOOKUP($D744,'Districts_EV'!$A$2:$H$41,4,0)*$H744</f>
        <v>436.584338925057</v>
      </c>
      <c r="M744" s="59">
        <f>VLOOKUP($D744,'Districts_EV'!$A$2:$H$41,5,0)*$H744</f>
        <v>3324.189079775130</v>
      </c>
      <c r="N744" s="59">
        <f>VLOOKUP($D744,'Districts_EV'!$A$2:$H$41,6,0)*$H744</f>
        <v>11583.1291950974</v>
      </c>
      <c r="O744" s="59">
        <f>VLOOKUP($D744,'Districts_EV'!$A$2:$H$41,7,0)*$H744</f>
        <v>22033.8838230775</v>
      </c>
      <c r="P744" s="60">
        <f>VLOOKUP($D744,'Districts_EV'!$A$2:$H$41,8,0)*$H744</f>
        <v>29745.9230937328</v>
      </c>
    </row>
    <row r="745" ht="19.95" customHeight="1">
      <c r="A745" s="89"/>
      <c r="B745" s="35">
        <v>730</v>
      </c>
      <c r="C745" t="s" s="92">
        <v>657</v>
      </c>
      <c r="D745" t="s" s="92">
        <v>41</v>
      </c>
      <c r="E745" s="36">
        <v>1.9</v>
      </c>
      <c r="F745" s="62">
        <v>14815</v>
      </c>
      <c r="G745" s="62">
        <v>19003</v>
      </c>
      <c r="H745" s="93">
        <v>0.105265781835102</v>
      </c>
      <c r="I745" s="36">
        <v>41.0548272</v>
      </c>
      <c r="J745" s="36">
        <v>28.3668</v>
      </c>
      <c r="K745" s="62">
        <f>VLOOKUP($D745,'Districts_EV'!$A$2:$H$41,3,0)*$H745</f>
        <v>13.849919669311</v>
      </c>
      <c r="L745" s="62">
        <f>VLOOKUP($D745,'Districts_EV'!$A$2:$H$41,4,0)*$H745</f>
        <v>252.715958225740</v>
      </c>
      <c r="M745" s="62">
        <f>VLOOKUP($D745,'Districts_EV'!$A$2:$H$41,5,0)*$H745</f>
        <v>1924.200100002020</v>
      </c>
      <c r="N745" s="62">
        <f>VLOOKUP($D745,'Districts_EV'!$A$2:$H$41,6,0)*$H745</f>
        <v>6704.870818314130</v>
      </c>
      <c r="O745" s="62">
        <f>VLOOKUP($D745,'Districts_EV'!$A$2:$H$41,7,0)*$H745</f>
        <v>12754.2689174188</v>
      </c>
      <c r="P745" s="63">
        <f>VLOOKUP($D745,'Districts_EV'!$A$2:$H$41,8,0)*$H745</f>
        <v>17218.3671921228</v>
      </c>
    </row>
    <row r="746" ht="19.95" customHeight="1">
      <c r="A746" s="89"/>
      <c r="B746" s="38">
        <v>772</v>
      </c>
      <c r="C746" t="s" s="90">
        <v>39</v>
      </c>
      <c r="D746" t="s" s="90">
        <v>41</v>
      </c>
      <c r="E746" s="39">
        <v>2.1</v>
      </c>
      <c r="F746" s="59">
        <v>12747</v>
      </c>
      <c r="G746" s="59">
        <v>5114</v>
      </c>
      <c r="H746" s="91">
        <v>0.0283286432828876</v>
      </c>
      <c r="I746" s="39">
        <v>41.0774457</v>
      </c>
      <c r="J746" s="39">
        <v>28.0851547</v>
      </c>
      <c r="K746" s="59">
        <f>VLOOKUP($D746,'Districts_EV'!$A$2:$H$41,3,0)*$H746</f>
        <v>3.72722671098545</v>
      </c>
      <c r="L746" s="59">
        <f>VLOOKUP($D746,'Districts_EV'!$A$2:$H$41,4,0)*$H746</f>
        <v>68.0097568997757</v>
      </c>
      <c r="M746" s="59">
        <f>VLOOKUP($D746,'Districts_EV'!$A$2:$H$41,5,0)*$H746</f>
        <v>517.831885039750</v>
      </c>
      <c r="N746" s="59">
        <f>VLOOKUP($D746,'Districts_EV'!$A$2:$H$41,6,0)*$H746</f>
        <v>1804.384011201310</v>
      </c>
      <c r="O746" s="59">
        <f>VLOOKUP($D746,'Districts_EV'!$A$2:$H$41,7,0)*$H746</f>
        <v>3432.370217527750</v>
      </c>
      <c r="P746" s="60">
        <f>VLOOKUP($D746,'Districts_EV'!$A$2:$H$41,8,0)*$H746</f>
        <v>4633.7278230025</v>
      </c>
    </row>
    <row r="747" ht="19.95" customHeight="1">
      <c r="A747" s="89"/>
      <c r="B747" s="35">
        <v>776</v>
      </c>
      <c r="C747" t="s" s="92">
        <v>150</v>
      </c>
      <c r="D747" t="s" s="92">
        <v>41</v>
      </c>
      <c r="E747" s="36">
        <v>0.91</v>
      </c>
      <c r="F747" s="62">
        <v>11484</v>
      </c>
      <c r="G747" s="62">
        <v>1790</v>
      </c>
      <c r="H747" s="93">
        <v>0.009915579091976689</v>
      </c>
      <c r="I747" s="36">
        <v>41.092394</v>
      </c>
      <c r="J747" s="36">
        <v>28.3356266</v>
      </c>
      <c r="K747" s="62">
        <f>VLOOKUP($D747,'Districts_EV'!$A$2:$H$41,3,0)*$H747</f>
        <v>1.30460223165115</v>
      </c>
      <c r="L747" s="62">
        <f>VLOOKUP($D747,'Districts_EV'!$A$2:$H$41,4,0)*$H747</f>
        <v>23.804744788932</v>
      </c>
      <c r="M747" s="62">
        <f>VLOOKUP($D747,'Districts_EV'!$A$2:$H$41,5,0)*$H747</f>
        <v>181.251285534054</v>
      </c>
      <c r="N747" s="62">
        <f>VLOOKUP($D747,'Districts_EV'!$A$2:$H$41,6,0)*$H747</f>
        <v>631.569687143204</v>
      </c>
      <c r="O747" s="62">
        <f>VLOOKUP($D747,'Districts_EV'!$A$2:$H$41,7,0)*$H747</f>
        <v>1201.396693268410</v>
      </c>
      <c r="P747" s="63">
        <f>VLOOKUP($D747,'Districts_EV'!$A$2:$H$41,8,0)*$H747</f>
        <v>1621.895346729460</v>
      </c>
    </row>
    <row r="748" ht="19.95" customHeight="1">
      <c r="A748" s="89"/>
      <c r="B748" s="38">
        <v>779</v>
      </c>
      <c r="C748" t="s" s="90">
        <v>658</v>
      </c>
      <c r="D748" t="s" s="90">
        <v>41</v>
      </c>
      <c r="E748" s="39">
        <v>2.9</v>
      </c>
      <c r="F748" s="59">
        <v>8339</v>
      </c>
      <c r="G748" s="59">
        <v>7810</v>
      </c>
      <c r="H748" s="91">
        <v>0.0432629456471162</v>
      </c>
      <c r="I748" s="39">
        <v>41.0454443</v>
      </c>
      <c r="J748" s="39">
        <v>28.0437139</v>
      </c>
      <c r="K748" s="59">
        <f>VLOOKUP($D748,'Districts_EV'!$A$2:$H$41,3,0)*$H748</f>
        <v>5.6921471671483</v>
      </c>
      <c r="L748" s="59">
        <f>VLOOKUP($D748,'Districts_EV'!$A$2:$H$41,4,0)*$H748</f>
        <v>103.863160224335</v>
      </c>
      <c r="M748" s="59">
        <f>VLOOKUP($D748,'Districts_EV'!$A$2:$H$41,5,0)*$H748</f>
        <v>790.822648056404</v>
      </c>
      <c r="N748" s="59">
        <f>VLOOKUP($D748,'Districts_EV'!$A$2:$H$41,6,0)*$H748</f>
        <v>2755.619696418120</v>
      </c>
      <c r="O748" s="59">
        <f>VLOOKUP($D748,'Districts_EV'!$A$2:$H$41,7,0)*$H748</f>
        <v>5241.8481421376</v>
      </c>
      <c r="P748" s="60">
        <f>VLOOKUP($D748,'Districts_EV'!$A$2:$H$41,8,0)*$H748</f>
        <v>7076.5377977414</v>
      </c>
    </row>
    <row r="749" ht="19.95" customHeight="1">
      <c r="A749" s="89"/>
      <c r="B749" s="35">
        <v>783</v>
      </c>
      <c r="C749" t="s" s="92">
        <v>659</v>
      </c>
      <c r="D749" t="s" s="92">
        <v>41</v>
      </c>
      <c r="E749" s="36">
        <v>1.3</v>
      </c>
      <c r="F749" s="62">
        <v>4123</v>
      </c>
      <c r="G749" s="62">
        <v>3127</v>
      </c>
      <c r="H749" s="93">
        <v>0.0173217965478274</v>
      </c>
      <c r="I749" s="36">
        <v>41.0956929</v>
      </c>
      <c r="J749" s="36">
        <v>28.0081194</v>
      </c>
      <c r="K749" s="62">
        <f>VLOOKUP($D749,'Districts_EV'!$A$2:$H$41,3,0)*$H749</f>
        <v>2.27904535104644</v>
      </c>
      <c r="L749" s="62">
        <f>VLOOKUP($D749,'Districts_EV'!$A$2:$H$41,4,0)*$H749</f>
        <v>41.5851603100505</v>
      </c>
      <c r="M749" s="62">
        <f>VLOOKUP($D749,'Districts_EV'!$A$2:$H$41,5,0)*$H749</f>
        <v>316.632832326808</v>
      </c>
      <c r="N749" s="62">
        <f>VLOOKUP($D749,'Districts_EV'!$A$2:$H$41,6,0)*$H749</f>
        <v>1103.306375249610</v>
      </c>
      <c r="O749" s="62">
        <f>VLOOKUP($D749,'Districts_EV'!$A$2:$H$41,7,0)*$H749</f>
        <v>2098.7527708661</v>
      </c>
      <c r="P749" s="63">
        <f>VLOOKUP($D749,'Districts_EV'!$A$2:$H$41,8,0)*$H749</f>
        <v>2833.3333794542</v>
      </c>
    </row>
    <row r="750" ht="19.95" customHeight="1">
      <c r="A750" s="89"/>
      <c r="B750" s="38">
        <v>788</v>
      </c>
      <c r="C750" t="s" s="90">
        <v>210</v>
      </c>
      <c r="D750" t="s" s="90">
        <v>41</v>
      </c>
      <c r="E750" s="39">
        <v>5</v>
      </c>
      <c r="F750" s="59">
        <v>4003</v>
      </c>
      <c r="G750" s="59">
        <v>3809</v>
      </c>
      <c r="H750" s="91">
        <v>0.0210996875761672</v>
      </c>
      <c r="I750" s="39">
        <v>41.1018136</v>
      </c>
      <c r="J750" s="39">
        <v>28.3751315</v>
      </c>
      <c r="K750" s="59">
        <f>VLOOKUP($D750,'Districts_EV'!$A$2:$H$41,3,0)*$H750</f>
        <v>2.77610608958616</v>
      </c>
      <c r="L750" s="59">
        <f>VLOOKUP($D750,'Districts_EV'!$A$2:$H$41,4,0)*$H750</f>
        <v>50.6549010620348</v>
      </c>
      <c r="M750" s="59">
        <f>VLOOKUP($D750,'Districts_EV'!$A$2:$H$41,5,0)*$H750</f>
        <v>385.690584692298</v>
      </c>
      <c r="N750" s="59">
        <f>VLOOKUP($D750,'Districts_EV'!$A$2:$H$41,6,0)*$H750</f>
        <v>1343.937954373450</v>
      </c>
      <c r="O750" s="59">
        <f>VLOOKUP($D750,'Districts_EV'!$A$2:$H$41,7,0)*$H750</f>
        <v>2556.491622714750</v>
      </c>
      <c r="P750" s="60">
        <f>VLOOKUP($D750,'Districts_EV'!$A$2:$H$41,8,0)*$H750</f>
        <v>3451.284567426</v>
      </c>
    </row>
    <row r="751" ht="19.95" customHeight="1">
      <c r="A751" s="89"/>
      <c r="B751" s="35">
        <v>790</v>
      </c>
      <c r="C751" t="s" s="92">
        <v>265</v>
      </c>
      <c r="D751" t="s" s="92">
        <v>41</v>
      </c>
      <c r="E751" s="36">
        <v>5.2</v>
      </c>
      <c r="F751" s="62">
        <v>3737</v>
      </c>
      <c r="G751" s="62">
        <v>1938</v>
      </c>
      <c r="H751" s="93">
        <v>0.0107354146817044</v>
      </c>
      <c r="I751" s="36">
        <v>41.0922446</v>
      </c>
      <c r="J751" s="36">
        <v>28.3325627</v>
      </c>
      <c r="K751" s="62">
        <f>VLOOKUP($D751,'Districts_EV'!$A$2:$H$41,3,0)*$H751</f>
        <v>1.41246878488264</v>
      </c>
      <c r="L751" s="62">
        <f>VLOOKUP($D751,'Districts_EV'!$A$2:$H$41,4,0)*$H751</f>
        <v>25.7729583245533</v>
      </c>
      <c r="M751" s="62">
        <f>VLOOKUP($D751,'Districts_EV'!$A$2:$H$41,5,0)*$H751</f>
        <v>196.237425343574</v>
      </c>
      <c r="N751" s="62">
        <f>VLOOKUP($D751,'Districts_EV'!$A$2:$H$41,6,0)*$H751</f>
        <v>683.7888568064431</v>
      </c>
      <c r="O751" s="62">
        <f>VLOOKUP($D751,'Districts_EV'!$A$2:$H$41,7,0)*$H751</f>
        <v>1300.730051147590</v>
      </c>
      <c r="P751" s="63">
        <f>VLOOKUP($D751,'Districts_EV'!$A$2:$H$41,8,0)*$H751</f>
        <v>1755.996191040060</v>
      </c>
    </row>
    <row r="752" ht="19.95" customHeight="1">
      <c r="A752" s="89"/>
      <c r="B752" s="38">
        <v>818</v>
      </c>
      <c r="C752" t="s" s="90">
        <v>193</v>
      </c>
      <c r="D752" t="s" s="90">
        <v>41</v>
      </c>
      <c r="E752" s="39">
        <v>3.1</v>
      </c>
      <c r="F752" s="59">
        <v>3503</v>
      </c>
      <c r="G752" s="59">
        <v>3027</v>
      </c>
      <c r="H752" s="91">
        <v>0.0167678535817952</v>
      </c>
      <c r="I752" s="39">
        <v>41.1022968</v>
      </c>
      <c r="J752" s="39">
        <v>28.0114577</v>
      </c>
      <c r="K752" s="59">
        <f>VLOOKUP($D752,'Districts_EV'!$A$2:$H$41,3,0)*$H752</f>
        <v>2.20616254480895</v>
      </c>
      <c r="L752" s="59">
        <f>VLOOKUP($D752,'Districts_EV'!$A$2:$H$41,4,0)*$H752</f>
        <v>40.2552862994956</v>
      </c>
      <c r="M752" s="59">
        <f>VLOOKUP($D752,'Districts_EV'!$A$2:$H$41,5,0)*$H752</f>
        <v>306.507062185241</v>
      </c>
      <c r="N752" s="59">
        <f>VLOOKUP($D752,'Districts_EV'!$A$2:$H$41,6,0)*$H752</f>
        <v>1068.023152504180</v>
      </c>
      <c r="O752" s="59">
        <f>VLOOKUP($D752,'Districts_EV'!$A$2:$H$41,7,0)*$H752</f>
        <v>2031.635637163960</v>
      </c>
      <c r="P752" s="60">
        <f>VLOOKUP($D752,'Districts_EV'!$A$2:$H$41,8,0)*$H752</f>
        <v>2742.724700865970</v>
      </c>
    </row>
    <row r="753" ht="19.95" customHeight="1">
      <c r="A753" s="89"/>
      <c r="B753" s="35">
        <v>824</v>
      </c>
      <c r="C753" t="s" s="92">
        <v>112</v>
      </c>
      <c r="D753" t="s" s="92">
        <v>41</v>
      </c>
      <c r="E753" s="36">
        <v>16.2</v>
      </c>
      <c r="F753" s="62">
        <v>3426</v>
      </c>
      <c r="G753" s="62">
        <v>2988</v>
      </c>
      <c r="H753" s="93">
        <v>0.0165518158250427</v>
      </c>
      <c r="I753" s="36">
        <v>41.0798383</v>
      </c>
      <c r="J753" s="36">
        <v>28.0813497</v>
      </c>
      <c r="K753" s="62">
        <f>VLOOKUP($D753,'Districts_EV'!$A$2:$H$41,3,0)*$H753</f>
        <v>2.17773825037633</v>
      </c>
      <c r="L753" s="62">
        <f>VLOOKUP($D753,'Districts_EV'!$A$2:$H$41,4,0)*$H753</f>
        <v>39.7366354353794</v>
      </c>
      <c r="M753" s="62">
        <f>VLOOKUP($D753,'Districts_EV'!$A$2:$H$41,5,0)*$H753</f>
        <v>302.558011830031</v>
      </c>
      <c r="N753" s="62">
        <f>VLOOKUP($D753,'Districts_EV'!$A$2:$H$41,6,0)*$H753</f>
        <v>1054.262695633460</v>
      </c>
      <c r="O753" s="62">
        <f>VLOOKUP($D753,'Districts_EV'!$A$2:$H$41,7,0)*$H753</f>
        <v>2005.459955020130</v>
      </c>
      <c r="P753" s="63">
        <f>VLOOKUP($D753,'Districts_EV'!$A$2:$H$41,8,0)*$H753</f>
        <v>2707.387316216560</v>
      </c>
    </row>
    <row r="754" ht="19.95" customHeight="1">
      <c r="A754" s="89"/>
      <c r="B754" s="38">
        <v>825</v>
      </c>
      <c r="C754" t="s" s="90">
        <v>660</v>
      </c>
      <c r="D754" t="s" s="90">
        <v>41</v>
      </c>
      <c r="E754" s="39">
        <v>3.7</v>
      </c>
      <c r="F754" s="59">
        <v>2806</v>
      </c>
      <c r="G754" s="59">
        <v>1293</v>
      </c>
      <c r="H754" s="91">
        <v>0.00716248255079657</v>
      </c>
      <c r="I754" s="39">
        <v>41.128601</v>
      </c>
      <c r="J754" s="39">
        <v>28.323416</v>
      </c>
      <c r="K754" s="59">
        <f>VLOOKUP($D754,'Districts_EV'!$A$2:$H$41,3,0)*$H754</f>
        <v>0.9423746846508</v>
      </c>
      <c r="L754" s="59">
        <f>VLOOKUP($D754,'Districts_EV'!$A$2:$H$41,4,0)*$H754</f>
        <v>17.1952709564744</v>
      </c>
      <c r="M754" s="59">
        <f>VLOOKUP($D754,'Districts_EV'!$A$2:$H$41,5,0)*$H754</f>
        <v>130.926207930465</v>
      </c>
      <c r="N754" s="59">
        <f>VLOOKUP($D754,'Districts_EV'!$A$2:$H$41,6,0)*$H754</f>
        <v>456.212070098415</v>
      </c>
      <c r="O754" s="59">
        <f>VLOOKUP($D754,'Districts_EV'!$A$2:$H$41,7,0)*$H754</f>
        <v>867.8245387687469</v>
      </c>
      <c r="P754" s="60">
        <f>VLOOKUP($D754,'Districts_EV'!$A$2:$H$41,8,0)*$H754</f>
        <v>1171.570214145920</v>
      </c>
    </row>
    <row r="755" ht="19.95" customHeight="1">
      <c r="A755" s="89"/>
      <c r="B755" s="35">
        <v>826</v>
      </c>
      <c r="C755" t="s" s="92">
        <v>33</v>
      </c>
      <c r="D755" t="s" s="92">
        <v>41</v>
      </c>
      <c r="E755" s="36">
        <v>4.3</v>
      </c>
      <c r="F755" s="62">
        <v>1074</v>
      </c>
      <c r="G755" s="62">
        <v>1483</v>
      </c>
      <c r="H755" s="93">
        <v>0.00821497418625778</v>
      </c>
      <c r="I755" s="36">
        <v>41.136646</v>
      </c>
      <c r="J755" s="36">
        <v>28.363672</v>
      </c>
      <c r="K755" s="62">
        <f>VLOOKUP($D755,'Districts_EV'!$A$2:$H$41,3,0)*$H755</f>
        <v>1.08085201650204</v>
      </c>
      <c r="L755" s="62">
        <f>VLOOKUP($D755,'Districts_EV'!$A$2:$H$41,4,0)*$H755</f>
        <v>19.7220315765286</v>
      </c>
      <c r="M755" s="62">
        <f>VLOOKUP($D755,'Districts_EV'!$A$2:$H$41,5,0)*$H755</f>
        <v>150.165171199443</v>
      </c>
      <c r="N755" s="62">
        <f>VLOOKUP($D755,'Districts_EV'!$A$2:$H$41,6,0)*$H755</f>
        <v>523.250193314733</v>
      </c>
      <c r="O755" s="62">
        <f>VLOOKUP($D755,'Districts_EV'!$A$2:$H$41,7,0)*$H755</f>
        <v>995.347092802824</v>
      </c>
      <c r="P755" s="63">
        <f>VLOOKUP($D755,'Districts_EV'!$A$2:$H$41,8,0)*$H755</f>
        <v>1343.726703463570</v>
      </c>
    </row>
    <row r="756" ht="19.95" customHeight="1">
      <c r="A756" s="89"/>
      <c r="B756" s="38">
        <v>830</v>
      </c>
      <c r="C756" t="s" s="90">
        <v>661</v>
      </c>
      <c r="D756" t="s" s="90">
        <v>41</v>
      </c>
      <c r="E756" s="39">
        <v>1.4</v>
      </c>
      <c r="F756" s="59">
        <v>667</v>
      </c>
      <c r="G756" s="59">
        <v>3299</v>
      </c>
      <c r="H756" s="91">
        <v>0.0182745784494028</v>
      </c>
      <c r="I756" s="39">
        <v>41.23843</v>
      </c>
      <c r="J756" s="39">
        <v>28.060543</v>
      </c>
      <c r="K756" s="59">
        <f>VLOOKUP($D756,'Districts_EV'!$A$2:$H$41,3,0)*$H756</f>
        <v>2.40440377777493</v>
      </c>
      <c r="L756" s="59">
        <f>VLOOKUP($D756,'Districts_EV'!$A$2:$H$41,4,0)*$H756</f>
        <v>43.8725436082048</v>
      </c>
      <c r="M756" s="59">
        <f>VLOOKUP($D756,'Districts_EV'!$A$2:$H$41,5,0)*$H756</f>
        <v>334.049156970303</v>
      </c>
      <c r="N756" s="59">
        <f>VLOOKUP($D756,'Districts_EV'!$A$2:$H$41,6,0)*$H756</f>
        <v>1163.993518371750</v>
      </c>
      <c r="O756" s="59">
        <f>VLOOKUP($D756,'Districts_EV'!$A$2:$H$41,7,0)*$H756</f>
        <v>2214.194240833790</v>
      </c>
      <c r="P756" s="60">
        <f>VLOOKUP($D756,'Districts_EV'!$A$2:$H$41,8,0)*$H756</f>
        <v>2989.180306625970</v>
      </c>
    </row>
    <row r="757" ht="19.95" customHeight="1">
      <c r="A757" s="89"/>
      <c r="B757" s="35">
        <v>837</v>
      </c>
      <c r="C757" t="s" s="92">
        <v>662</v>
      </c>
      <c r="D757" t="s" s="92">
        <v>41</v>
      </c>
      <c r="E757" s="36">
        <v>2.8</v>
      </c>
      <c r="F757" s="62">
        <v>377</v>
      </c>
      <c r="G757" s="62">
        <v>1434</v>
      </c>
      <c r="H757" s="93">
        <v>0.007943542132902</v>
      </c>
      <c r="I757" s="36">
        <v>41.235941</v>
      </c>
      <c r="J757" s="36">
        <v>28.115909</v>
      </c>
      <c r="K757" s="62">
        <f>VLOOKUP($D757,'Districts_EV'!$A$2:$H$41,3,0)*$H757</f>
        <v>1.04513944144567</v>
      </c>
      <c r="L757" s="62">
        <f>VLOOKUP($D757,'Districts_EV'!$A$2:$H$41,4,0)*$H757</f>
        <v>19.0703933113567</v>
      </c>
      <c r="M757" s="62">
        <f>VLOOKUP($D757,'Districts_EV'!$A$2:$H$41,5,0)*$H757</f>
        <v>145.203543830075</v>
      </c>
      <c r="N757" s="62">
        <f>VLOOKUP($D757,'Districts_EV'!$A$2:$H$41,6,0)*$H757</f>
        <v>505.961414169472</v>
      </c>
      <c r="O757" s="62">
        <f>VLOOKUP($D757,'Districts_EV'!$A$2:$H$41,7,0)*$H757</f>
        <v>962.459697288774</v>
      </c>
      <c r="P757" s="63">
        <f>VLOOKUP($D757,'Districts_EV'!$A$2:$H$41,8,0)*$H757</f>
        <v>1299.328450955340</v>
      </c>
    </row>
    <row r="758" ht="19.95" customHeight="1">
      <c r="A758" s="89"/>
      <c r="B758" s="38">
        <v>839</v>
      </c>
      <c r="C758" t="s" s="90">
        <v>663</v>
      </c>
      <c r="D758" t="s" s="90">
        <v>41</v>
      </c>
      <c r="E758" s="39">
        <v>26.4</v>
      </c>
      <c r="F758" s="59">
        <v>253</v>
      </c>
      <c r="G758" s="59">
        <v>1159</v>
      </c>
      <c r="H758" s="91">
        <v>0.0064201989763134</v>
      </c>
      <c r="I758" s="39">
        <v>41.163228</v>
      </c>
      <c r="J758" s="39">
        <v>28.190187</v>
      </c>
      <c r="K758" s="59">
        <f>VLOOKUP($D758,'Districts_EV'!$A$2:$H$41,3,0)*$H758</f>
        <v>0.844711724292558</v>
      </c>
      <c r="L758" s="59">
        <f>VLOOKUP($D758,'Districts_EV'!$A$2:$H$41,4,0)*$H758</f>
        <v>15.4132397823309</v>
      </c>
      <c r="M758" s="59">
        <f>VLOOKUP($D758,'Districts_EV'!$A$2:$H$41,5,0)*$H758</f>
        <v>117.357675940765</v>
      </c>
      <c r="N758" s="59">
        <f>VLOOKUP($D758,'Districts_EV'!$A$2:$H$41,6,0)*$H758</f>
        <v>408.932551619539</v>
      </c>
      <c r="O758" s="59">
        <f>VLOOKUP($D758,'Districts_EV'!$A$2:$H$41,7,0)*$H758</f>
        <v>777.887579607872</v>
      </c>
      <c r="P758" s="60">
        <f>VLOOKUP($D758,'Districts_EV'!$A$2:$H$41,8,0)*$H758</f>
        <v>1050.154584837680</v>
      </c>
    </row>
    <row r="759" ht="19.95" customHeight="1">
      <c r="A759" s="89"/>
      <c r="B759" s="35">
        <v>856</v>
      </c>
      <c r="C759" t="s" s="92">
        <v>664</v>
      </c>
      <c r="D759" t="s" s="92">
        <v>41</v>
      </c>
      <c r="E759" s="36">
        <v>8.4</v>
      </c>
      <c r="F759" s="62">
        <v>228</v>
      </c>
      <c r="G759" s="62">
        <v>1528</v>
      </c>
      <c r="H759" s="93">
        <v>0.00846424852097228</v>
      </c>
      <c r="I759" s="36">
        <v>41.1504819</v>
      </c>
      <c r="J759" s="36">
        <v>28.236966</v>
      </c>
      <c r="K759" s="62">
        <f>VLOOKUP($D759,'Districts_EV'!$A$2:$H$41,3,0)*$H759</f>
        <v>1.11364927930891</v>
      </c>
      <c r="L759" s="62">
        <f>VLOOKUP($D759,'Districts_EV'!$A$2:$H$41,4,0)*$H759</f>
        <v>20.3204748812783</v>
      </c>
      <c r="M759" s="62">
        <f>VLOOKUP($D759,'Districts_EV'!$A$2:$H$41,5,0)*$H759</f>
        <v>154.721767763148</v>
      </c>
      <c r="N759" s="62">
        <f>VLOOKUP($D759,'Districts_EV'!$A$2:$H$41,6,0)*$H759</f>
        <v>539.127643550177</v>
      </c>
      <c r="O759" s="62">
        <f>VLOOKUP($D759,'Districts_EV'!$A$2:$H$41,7,0)*$H759</f>
        <v>1025.549802968790</v>
      </c>
      <c r="P759" s="63">
        <f>VLOOKUP($D759,'Districts_EV'!$A$2:$H$41,8,0)*$H759</f>
        <v>1384.500608828280</v>
      </c>
    </row>
    <row r="760" ht="19.95" customHeight="1">
      <c r="A760" s="89"/>
      <c r="B760" s="38">
        <v>866</v>
      </c>
      <c r="C760" t="s" s="90">
        <v>665</v>
      </c>
      <c r="D760" t="s" s="90">
        <v>41</v>
      </c>
      <c r="E760" s="39">
        <v>26.1</v>
      </c>
      <c r="F760" s="94">
        <v>94.8</v>
      </c>
      <c r="G760" s="59">
        <v>373</v>
      </c>
      <c r="H760" s="91">
        <v>0.00206620726330017</v>
      </c>
      <c r="I760" s="39">
        <v>41.132469</v>
      </c>
      <c r="J760" s="39">
        <v>28.127191</v>
      </c>
      <c r="K760" s="59">
        <f>VLOOKUP($D760,'Districts_EV'!$A$2:$H$41,3,0)*$H760</f>
        <v>0.271852867265853</v>
      </c>
      <c r="L760" s="59">
        <f>VLOOKUP($D760,'Districts_EV'!$A$2:$H$41,4,0)*$H760</f>
        <v>4.96043005936964</v>
      </c>
      <c r="M760" s="59">
        <f>VLOOKUP($D760,'Districts_EV'!$A$2:$H$41,5,0)*$H760</f>
        <v>37.7691226280459</v>
      </c>
      <c r="N760" s="59">
        <f>VLOOKUP($D760,'Districts_EV'!$A$2:$H$41,6,0)*$H760</f>
        <v>131.606420840455</v>
      </c>
      <c r="O760" s="59">
        <f>VLOOKUP($D760,'Districts_EV'!$A$2:$H$41,7,0)*$H760</f>
        <v>250.346908709004</v>
      </c>
      <c r="P760" s="60">
        <f>VLOOKUP($D760,'Districts_EV'!$A$2:$H$41,8,0)*$H760</f>
        <v>337.970371134128</v>
      </c>
    </row>
    <row r="761" ht="19.95" customHeight="1">
      <c r="A761" s="89"/>
      <c r="B761" s="35">
        <v>876</v>
      </c>
      <c r="C761" t="s" s="92">
        <v>666</v>
      </c>
      <c r="D761" t="s" s="92">
        <v>41</v>
      </c>
      <c r="E761" s="122"/>
      <c r="F761" s="122"/>
      <c r="G761" s="62">
        <v>1011</v>
      </c>
      <c r="H761" s="93">
        <v>0.00560036338658572</v>
      </c>
      <c r="I761" s="36">
        <v>41.1086064</v>
      </c>
      <c r="J761" s="36">
        <v>28.1163693</v>
      </c>
      <c r="K761" s="62">
        <f>VLOOKUP($D761,'Districts_EV'!$A$2:$H$41,3,0)*$H761</f>
        <v>0.736845171061067</v>
      </c>
      <c r="L761" s="62">
        <f>VLOOKUP($D761,'Districts_EV'!$A$2:$H$41,4,0)*$H761</f>
        <v>13.4450262467097</v>
      </c>
      <c r="M761" s="62">
        <f>VLOOKUP($D761,'Districts_EV'!$A$2:$H$41,5,0)*$H761</f>
        <v>102.371536131245</v>
      </c>
      <c r="N761" s="62">
        <f>VLOOKUP($D761,'Districts_EV'!$A$2:$H$41,6,0)*$H761</f>
        <v>356.713381956302</v>
      </c>
      <c r="O761" s="62">
        <f>VLOOKUP($D761,'Districts_EV'!$A$2:$H$41,7,0)*$H761</f>
        <v>678.554221728696</v>
      </c>
      <c r="P761" s="63">
        <f>VLOOKUP($D761,'Districts_EV'!$A$2:$H$41,8,0)*$H761</f>
        <v>916.0537405270881</v>
      </c>
    </row>
    <row r="762" ht="19.95" customHeight="1">
      <c r="A762" s="89"/>
      <c r="B762" s="38">
        <v>880</v>
      </c>
      <c r="C762" t="s" s="90">
        <v>667</v>
      </c>
      <c r="D762" t="s" s="90">
        <v>41</v>
      </c>
      <c r="E762" s="39">
        <v>0.22</v>
      </c>
      <c r="F762" s="59">
        <v>96576</v>
      </c>
      <c r="G762" s="59">
        <v>1274</v>
      </c>
      <c r="H762" s="91">
        <v>0.00705723338725045</v>
      </c>
      <c r="I762" s="39">
        <v>41.1961748</v>
      </c>
      <c r="J762" s="39">
        <v>28.3362078</v>
      </c>
      <c r="K762" s="59">
        <f>VLOOKUP($D762,'Districts_EV'!$A$2:$H$41,3,0)*$H762</f>
        <v>0.928526951465676</v>
      </c>
      <c r="L762" s="59">
        <f>VLOOKUP($D762,'Districts_EV'!$A$2:$H$41,4,0)*$H762</f>
        <v>16.942594894469</v>
      </c>
      <c r="M762" s="59">
        <f>VLOOKUP($D762,'Districts_EV'!$A$2:$H$41,5,0)*$H762</f>
        <v>129.002311603567</v>
      </c>
      <c r="N762" s="59">
        <f>VLOOKUP($D762,'Districts_EV'!$A$2:$H$41,6,0)*$H762</f>
        <v>449.508257776784</v>
      </c>
      <c r="O762" s="59">
        <f>VLOOKUP($D762,'Districts_EV'!$A$2:$H$41,7,0)*$H762</f>
        <v>855.072283365340</v>
      </c>
      <c r="P762" s="60">
        <f>VLOOKUP($D762,'Districts_EV'!$A$2:$H$41,8,0)*$H762</f>
        <v>1154.354565214150</v>
      </c>
    </row>
    <row r="763" ht="19.95" customHeight="1">
      <c r="A763" s="89"/>
      <c r="B763" s="35">
        <v>881</v>
      </c>
      <c r="C763" t="s" s="92">
        <v>668</v>
      </c>
      <c r="D763" t="s" s="92">
        <v>41</v>
      </c>
      <c r="E763" s="36">
        <v>0.34</v>
      </c>
      <c r="F763" s="62">
        <v>79421</v>
      </c>
      <c r="G763" s="62">
        <v>1109</v>
      </c>
      <c r="H763" s="93">
        <v>0.00614322749329729</v>
      </c>
      <c r="I763" s="36">
        <v>41.307926</v>
      </c>
      <c r="J763" s="36">
        <v>28.242407</v>
      </c>
      <c r="K763" s="62">
        <f>VLOOKUP($D763,'Districts_EV'!$A$2:$H$41,3,0)*$H763</f>
        <v>0.80827032117381</v>
      </c>
      <c r="L763" s="62">
        <f>VLOOKUP($D763,'Districts_EV'!$A$2:$H$41,4,0)*$H763</f>
        <v>14.7483027770534</v>
      </c>
      <c r="M763" s="62">
        <f>VLOOKUP($D763,'Districts_EV'!$A$2:$H$41,5,0)*$H763</f>
        <v>112.294790869981</v>
      </c>
      <c r="N763" s="62">
        <f>VLOOKUP($D763,'Districts_EV'!$A$2:$H$41,6,0)*$H763</f>
        <v>391.290940246823</v>
      </c>
      <c r="O763" s="62">
        <f>VLOOKUP($D763,'Districts_EV'!$A$2:$H$41,7,0)*$H763</f>
        <v>744.329012756799</v>
      </c>
      <c r="P763" s="63">
        <f>VLOOKUP($D763,'Districts_EV'!$A$2:$H$41,8,0)*$H763</f>
        <v>1004.850245543560</v>
      </c>
    </row>
    <row r="764" ht="19.95" customHeight="1">
      <c r="A764" s="89"/>
      <c r="B764" s="38">
        <v>883</v>
      </c>
      <c r="C764" t="s" s="90">
        <v>669</v>
      </c>
      <c r="D764" t="s" s="90">
        <v>41</v>
      </c>
      <c r="E764" s="39">
        <v>0.38</v>
      </c>
      <c r="F764" s="59">
        <v>75658</v>
      </c>
      <c r="G764" s="59">
        <v>275</v>
      </c>
      <c r="H764" s="91">
        <v>0.0015233431565886</v>
      </c>
      <c r="I764" s="39">
        <v>41.1319035</v>
      </c>
      <c r="J764" s="39">
        <v>28.2052914</v>
      </c>
      <c r="K764" s="59">
        <f>VLOOKUP($D764,'Districts_EV'!$A$2:$H$41,3,0)*$H764</f>
        <v>0.200427717153109</v>
      </c>
      <c r="L764" s="59">
        <f>VLOOKUP($D764,'Districts_EV'!$A$2:$H$41,4,0)*$H764</f>
        <v>3.65715352902588</v>
      </c>
      <c r="M764" s="59">
        <f>VLOOKUP($D764,'Districts_EV'!$A$2:$H$41,5,0)*$H764</f>
        <v>27.845867889310</v>
      </c>
      <c r="N764" s="59">
        <f>VLOOKUP($D764,'Districts_EV'!$A$2:$H$41,6,0)*$H764</f>
        <v>97.02886254993381</v>
      </c>
      <c r="O764" s="59">
        <f>VLOOKUP($D764,'Districts_EV'!$A$2:$H$41,7,0)*$H764</f>
        <v>184.572117680902</v>
      </c>
      <c r="P764" s="60">
        <f>VLOOKUP($D764,'Districts_EV'!$A$2:$H$41,8,0)*$H764</f>
        <v>249.173866117655</v>
      </c>
    </row>
    <row r="765" ht="19.95" customHeight="1">
      <c r="A765" s="89"/>
      <c r="B765" s="35">
        <v>886</v>
      </c>
      <c r="C765" t="s" s="92">
        <v>670</v>
      </c>
      <c r="D765" t="s" s="92">
        <v>41</v>
      </c>
      <c r="E765" s="36">
        <v>0.16</v>
      </c>
      <c r="F765" s="62">
        <v>69744</v>
      </c>
      <c r="G765" s="62">
        <v>954</v>
      </c>
      <c r="H765" s="93">
        <v>0.00528461589594735</v>
      </c>
      <c r="I765" s="36">
        <v>41.1111131</v>
      </c>
      <c r="J765" s="36">
        <v>28.2211333</v>
      </c>
      <c r="K765" s="62">
        <f>VLOOKUP($D765,'Districts_EV'!$A$2:$H$41,3,0)*$H765</f>
        <v>0.6953019715056939</v>
      </c>
      <c r="L765" s="62">
        <f>VLOOKUP($D765,'Districts_EV'!$A$2:$H$41,4,0)*$H765</f>
        <v>12.6869980606934</v>
      </c>
      <c r="M765" s="62">
        <f>VLOOKUP($D765,'Districts_EV'!$A$2:$H$41,5,0)*$H765</f>
        <v>96.5998471505517</v>
      </c>
      <c r="N765" s="62">
        <f>VLOOKUP($D765,'Districts_EV'!$A$2:$H$41,6,0)*$H765</f>
        <v>336.601944991406</v>
      </c>
      <c r="O765" s="62">
        <f>VLOOKUP($D765,'Districts_EV'!$A$2:$H$41,7,0)*$H765</f>
        <v>640.297455518472</v>
      </c>
      <c r="P765" s="63">
        <f>VLOOKUP($D765,'Districts_EV'!$A$2:$H$41,8,0)*$H765</f>
        <v>864.406793731791</v>
      </c>
    </row>
    <row r="766" ht="19.95" customHeight="1">
      <c r="A766" s="89"/>
      <c r="B766" s="38">
        <v>888</v>
      </c>
      <c r="C766" t="s" s="90">
        <v>671</v>
      </c>
      <c r="D766" t="s" s="90">
        <v>41</v>
      </c>
      <c r="E766" s="39">
        <v>0.29</v>
      </c>
      <c r="F766" s="59">
        <v>69558</v>
      </c>
      <c r="G766" s="59">
        <v>156</v>
      </c>
      <c r="H766" s="91">
        <v>0.000864151027010259</v>
      </c>
      <c r="I766" s="39">
        <v>41.2291727</v>
      </c>
      <c r="J766" s="39">
        <v>28.1915768</v>
      </c>
      <c r="K766" s="59">
        <f>VLOOKUP($D766,'Districts_EV'!$A$2:$H$41,3,0)*$H766</f>
        <v>0.113697177730491</v>
      </c>
      <c r="L766" s="59">
        <f>VLOOKUP($D766,'Districts_EV'!$A$2:$H$41,4,0)*$H766</f>
        <v>2.07460345646559</v>
      </c>
      <c r="M766" s="59">
        <f>VLOOKUP($D766,'Districts_EV'!$A$2:$H$41,5,0)*$H766</f>
        <v>15.7962014208449</v>
      </c>
      <c r="N766" s="59">
        <f>VLOOKUP($D766,'Districts_EV'!$A$2:$H$41,6,0)*$H766</f>
        <v>55.0418274828714</v>
      </c>
      <c r="O766" s="59">
        <f>VLOOKUP($D766,'Districts_EV'!$A$2:$H$41,7,0)*$H766</f>
        <v>104.702728575348</v>
      </c>
      <c r="P766" s="60">
        <f>VLOOKUP($D766,'Districts_EV'!$A$2:$H$41,8,0)*$H766</f>
        <v>141.349538597651</v>
      </c>
    </row>
    <row r="767" ht="19.95" customHeight="1">
      <c r="A767" s="89"/>
      <c r="B767" s="35">
        <v>901</v>
      </c>
      <c r="C767" t="s" s="92">
        <v>672</v>
      </c>
      <c r="D767" t="s" s="92">
        <v>41</v>
      </c>
      <c r="E767" s="36">
        <v>0.4</v>
      </c>
      <c r="F767" s="62">
        <v>69001</v>
      </c>
      <c r="G767" s="62">
        <v>338</v>
      </c>
      <c r="H767" s="93">
        <v>0.00187232722518889</v>
      </c>
      <c r="I767" s="36">
        <v>41.2246766</v>
      </c>
      <c r="J767" s="36">
        <v>28.2107625</v>
      </c>
      <c r="K767" s="62">
        <f>VLOOKUP($D767,'Districts_EV'!$A$2:$H$41,3,0)*$H767</f>
        <v>0.24634388508273</v>
      </c>
      <c r="L767" s="62">
        <f>VLOOKUP($D767,'Districts_EV'!$A$2:$H$41,4,0)*$H767</f>
        <v>4.49497415567542</v>
      </c>
      <c r="M767" s="62">
        <f>VLOOKUP($D767,'Districts_EV'!$A$2:$H$41,5,0)*$H767</f>
        <v>34.2251030784973</v>
      </c>
      <c r="N767" s="62">
        <f>VLOOKUP($D767,'Districts_EV'!$A$2:$H$41,6,0)*$H767</f>
        <v>119.257292879555</v>
      </c>
      <c r="O767" s="62">
        <f>VLOOKUP($D767,'Districts_EV'!$A$2:$H$41,7,0)*$H767</f>
        <v>226.855911913253</v>
      </c>
      <c r="P767" s="63">
        <f>VLOOKUP($D767,'Districts_EV'!$A$2:$H$41,8,0)*$H767</f>
        <v>306.257333628244</v>
      </c>
    </row>
    <row r="768" ht="19.95" customHeight="1">
      <c r="A768" s="89"/>
      <c r="B768" s="38">
        <v>902</v>
      </c>
      <c r="C768" t="s" s="90">
        <v>673</v>
      </c>
      <c r="D768" t="s" s="90">
        <v>41</v>
      </c>
      <c r="E768" s="39">
        <v>0.6</v>
      </c>
      <c r="F768" s="59">
        <v>62252</v>
      </c>
      <c r="G768" s="59">
        <v>1032</v>
      </c>
      <c r="H768" s="91">
        <v>0.00571669140945248</v>
      </c>
      <c r="I768" s="39">
        <v>41.1564501</v>
      </c>
      <c r="J768" s="39">
        <v>28.1704539</v>
      </c>
      <c r="K768" s="59">
        <f>VLOOKUP($D768,'Districts_EV'!$A$2:$H$41,3,0)*$H768</f>
        <v>0.75215056037094</v>
      </c>
      <c r="L768" s="59">
        <f>VLOOKUP($D768,'Districts_EV'!$A$2:$H$41,4,0)*$H768</f>
        <v>13.7242997889262</v>
      </c>
      <c r="M768" s="59">
        <f>VLOOKUP($D768,'Districts_EV'!$A$2:$H$41,5,0)*$H768</f>
        <v>104.497947860974</v>
      </c>
      <c r="N768" s="59">
        <f>VLOOKUP($D768,'Districts_EV'!$A$2:$H$41,6,0)*$H768</f>
        <v>364.122858732842</v>
      </c>
      <c r="O768" s="59">
        <f>VLOOKUP($D768,'Districts_EV'!$A$2:$H$41,7,0)*$H768</f>
        <v>692.648819806146</v>
      </c>
      <c r="P768" s="60">
        <f>VLOOKUP($D768,'Districts_EV'!$A$2:$H$41,8,0)*$H768</f>
        <v>935.081563030617</v>
      </c>
    </row>
    <row r="769" ht="19.95" customHeight="1">
      <c r="A769" s="89"/>
      <c r="B769" s="35">
        <v>903</v>
      </c>
      <c r="C769" t="s" s="92">
        <v>674</v>
      </c>
      <c r="D769" t="s" s="92">
        <v>41</v>
      </c>
      <c r="E769" s="36">
        <v>0.66</v>
      </c>
      <c r="F769" s="62">
        <v>55980</v>
      </c>
      <c r="G769" s="62">
        <v>1204</v>
      </c>
      <c r="H769" s="93">
        <v>0.0066694733110279</v>
      </c>
      <c r="I769" s="36">
        <v>41.281857</v>
      </c>
      <c r="J769" s="36">
        <v>28.144777</v>
      </c>
      <c r="K769" s="62">
        <f>VLOOKUP($D769,'Districts_EV'!$A$2:$H$41,3,0)*$H769</f>
        <v>0.87750898709943</v>
      </c>
      <c r="L769" s="62">
        <f>VLOOKUP($D769,'Districts_EV'!$A$2:$H$41,4,0)*$H769</f>
        <v>16.0116830870806</v>
      </c>
      <c r="M769" s="62">
        <f>VLOOKUP($D769,'Districts_EV'!$A$2:$H$41,5,0)*$H769</f>
        <v>121.914272504470</v>
      </c>
      <c r="N769" s="62">
        <f>VLOOKUP($D769,'Districts_EV'!$A$2:$H$41,6,0)*$H769</f>
        <v>424.810001854982</v>
      </c>
      <c r="O769" s="62">
        <f>VLOOKUP($D769,'Districts_EV'!$A$2:$H$41,7,0)*$H769</f>
        <v>808.090289773838</v>
      </c>
      <c r="P769" s="63">
        <f>VLOOKUP($D769,'Districts_EV'!$A$2:$H$41,8,0)*$H769</f>
        <v>1090.928490202390</v>
      </c>
    </row>
    <row r="770" ht="19.95" customHeight="1">
      <c r="A770" s="89"/>
      <c r="B770" s="38">
        <v>912</v>
      </c>
      <c r="C770" t="s" s="90">
        <v>675</v>
      </c>
      <c r="D770" t="s" s="90">
        <v>41</v>
      </c>
      <c r="E770" s="39">
        <v>0.58</v>
      </c>
      <c r="F770" s="59">
        <v>41357</v>
      </c>
      <c r="G770" s="59">
        <v>784</v>
      </c>
      <c r="H770" s="91">
        <v>0.00434291285369258</v>
      </c>
      <c r="I770" s="39">
        <v>41.3165679</v>
      </c>
      <c r="J770" s="39">
        <v>28.1741723</v>
      </c>
      <c r="K770" s="59">
        <f>VLOOKUP($D770,'Districts_EV'!$A$2:$H$41,3,0)*$H770</f>
        <v>0.571401200901954</v>
      </c>
      <c r="L770" s="59">
        <f>VLOOKUP($D770,'Districts_EV'!$A$2:$H$41,4,0)*$H770</f>
        <v>10.4262122427501</v>
      </c>
      <c r="M770" s="59">
        <f>VLOOKUP($D770,'Districts_EV'!$A$2:$H$41,5,0)*$H770</f>
        <v>79.38603790988731</v>
      </c>
      <c r="N770" s="59">
        <f>VLOOKUP($D770,'Districts_EV'!$A$2:$H$41,6,0)*$H770</f>
        <v>276.620466324174</v>
      </c>
      <c r="O770" s="59">
        <f>VLOOKUP($D770,'Districts_EV'!$A$2:$H$41,7,0)*$H770</f>
        <v>526.198328224824</v>
      </c>
      <c r="P770" s="60">
        <f>VLOOKUP($D770,'Districts_EV'!$A$2:$H$41,8,0)*$H770</f>
        <v>710.372040131786</v>
      </c>
    </row>
    <row r="771" ht="19.95" customHeight="1">
      <c r="A771" s="89"/>
      <c r="B771" s="35">
        <v>936</v>
      </c>
      <c r="C771" t="s" s="92">
        <v>676</v>
      </c>
      <c r="D771" t="s" s="92">
        <v>41</v>
      </c>
      <c r="E771" s="36">
        <v>1.2</v>
      </c>
      <c r="F771" s="62">
        <v>19385</v>
      </c>
      <c r="G771" s="62">
        <v>201</v>
      </c>
      <c r="H771" s="93">
        <v>0.00111342536172476</v>
      </c>
      <c r="I771" s="36">
        <v>41.2263051</v>
      </c>
      <c r="J771" s="36">
        <v>28.3005466</v>
      </c>
      <c r="K771" s="62">
        <f>VLOOKUP($D771,'Districts_EV'!$A$2:$H$41,3,0)*$H771</f>
        <v>0.146494440537364</v>
      </c>
      <c r="L771" s="62">
        <f>VLOOKUP($D771,'Districts_EV'!$A$2:$H$41,4,0)*$H771</f>
        <v>2.67304676121528</v>
      </c>
      <c r="M771" s="62">
        <f>VLOOKUP($D771,'Districts_EV'!$A$2:$H$41,5,0)*$H771</f>
        <v>20.3527979845503</v>
      </c>
      <c r="N771" s="62">
        <f>VLOOKUP($D771,'Districts_EV'!$A$2:$H$41,6,0)*$H771</f>
        <v>70.9192777183153</v>
      </c>
      <c r="O771" s="62">
        <f>VLOOKUP($D771,'Districts_EV'!$A$2:$H$41,7,0)*$H771</f>
        <v>134.905438741314</v>
      </c>
      <c r="P771" s="63">
        <f>VLOOKUP($D771,'Districts_EV'!$A$2:$H$41,8,0)*$H771</f>
        <v>182.123443962359</v>
      </c>
    </row>
    <row r="772" ht="20.8" customHeight="1">
      <c r="A772" s="96"/>
      <c r="B772" s="97">
        <v>938</v>
      </c>
      <c r="C772" t="s" s="98">
        <v>677</v>
      </c>
      <c r="D772" t="s" s="98">
        <v>41</v>
      </c>
      <c r="E772" s="99">
        <v>1.4</v>
      </c>
      <c r="F772" s="101">
        <v>17433</v>
      </c>
      <c r="G772" s="101">
        <v>463</v>
      </c>
      <c r="H772" s="102">
        <v>0.00256475593272917</v>
      </c>
      <c r="I772" s="99">
        <v>41.2008973</v>
      </c>
      <c r="J772" s="99">
        <v>28.261278</v>
      </c>
      <c r="K772" s="101">
        <f>VLOOKUP($D772,'Districts_EV'!$A$2:$H$41,3,0)*$H772</f>
        <v>0.337447392879599</v>
      </c>
      <c r="L772" s="101">
        <f>VLOOKUP($D772,'Districts_EV'!$A$2:$H$41,4,0)*$H772</f>
        <v>6.15731666886902</v>
      </c>
      <c r="M772" s="101">
        <f>VLOOKUP($D772,'Districts_EV'!$A$2:$H$41,5,0)*$H772</f>
        <v>46.8823157554565</v>
      </c>
      <c r="N772" s="101">
        <f>VLOOKUP($D772,'Districts_EV'!$A$2:$H$41,6,0)*$H772</f>
        <v>163.361321311343</v>
      </c>
      <c r="O772" s="101">
        <f>VLOOKUP($D772,'Districts_EV'!$A$2:$H$41,7,0)*$H772</f>
        <v>310.752329040936</v>
      </c>
      <c r="P772" s="103">
        <f>VLOOKUP($D772,'Districts_EV'!$A$2:$H$41,8,0)*$H772</f>
        <v>419.518181863543</v>
      </c>
    </row>
    <row r="773" ht="21.05" customHeight="1">
      <c r="A773" t="s" s="104">
        <v>42</v>
      </c>
      <c r="B773" s="105"/>
      <c r="C773" s="105"/>
      <c r="D773" s="105"/>
      <c r="E773" s="106"/>
      <c r="F773" s="106"/>
      <c r="G773" s="107">
        <f>SUM(G774:G788)</f>
        <v>329985</v>
      </c>
      <c r="H773" s="105"/>
      <c r="I773" s="105"/>
      <c r="J773" s="105"/>
      <c r="K773" s="108">
        <f>SUM(K774:K788)</f>
        <v>51.2301593406613</v>
      </c>
      <c r="L773" s="108">
        <f>SUM(L774:L788)</f>
        <v>1025.689531013350</v>
      </c>
      <c r="M773" s="108">
        <f>SUM(M774:M788)</f>
        <v>8498.544550435890</v>
      </c>
      <c r="N773" s="108">
        <f>SUM(N774:N788)</f>
        <v>31819.2320178644</v>
      </c>
      <c r="O773" s="108">
        <f>SUM(O774:O788)</f>
        <v>63611.2324295152</v>
      </c>
      <c r="P773" s="109">
        <f>SUM(P774:P788)</f>
        <v>87783.023563402006</v>
      </c>
    </row>
    <row r="774" ht="20.2" customHeight="1">
      <c r="A774" s="82"/>
      <c r="B774" s="110">
        <v>292</v>
      </c>
      <c r="C774" t="s" s="111">
        <v>592</v>
      </c>
      <c r="D774" t="s" s="111">
        <v>42</v>
      </c>
      <c r="E774" s="112">
        <v>3.2</v>
      </c>
      <c r="F774" s="113">
        <v>807</v>
      </c>
      <c r="G774" s="113">
        <v>29261</v>
      </c>
      <c r="H774" s="114">
        <v>0.0886737275936785</v>
      </c>
      <c r="I774" s="112">
        <v>40.9712912</v>
      </c>
      <c r="J774" s="112">
        <v>29.2736277</v>
      </c>
      <c r="K774" s="113">
        <f>VLOOKUP($D774,'Districts_EV'!$A$2:$H$41,3,0)*$H774</f>
        <v>4.54276919395454</v>
      </c>
      <c r="L774" s="113">
        <f>VLOOKUP($D774,'Districts_EV'!$A$2:$H$41,4,0)*$H774</f>
        <v>90.9517140687657</v>
      </c>
      <c r="M774" s="113">
        <f>VLOOKUP($D774,'Districts_EV'!$A$2:$H$41,5,0)*$H774</f>
        <v>753.597624408093</v>
      </c>
      <c r="N774" s="113">
        <f>VLOOKUP($D774,'Districts_EV'!$A$2:$H$41,6,0)*$H774</f>
        <v>2821.529912192160</v>
      </c>
      <c r="O774" s="113">
        <f>VLOOKUP($D774,'Districts_EV'!$A$2:$H$41,7,0)*$H774</f>
        <v>5640.645096353</v>
      </c>
      <c r="P774" s="115">
        <f>VLOOKUP($D774,'Districts_EV'!$A$2:$H$41,8,0)*$H774</f>
        <v>7784.047918810570</v>
      </c>
    </row>
    <row r="775" ht="19.95" customHeight="1">
      <c r="A775" s="89"/>
      <c r="B775" s="35">
        <v>313</v>
      </c>
      <c r="C775" t="s" s="92">
        <v>362</v>
      </c>
      <c r="D775" t="s" s="92">
        <v>42</v>
      </c>
      <c r="E775" s="122"/>
      <c r="F775" s="122"/>
      <c r="G775" s="62">
        <v>27189</v>
      </c>
      <c r="H775" s="93">
        <v>0.0823946543024683</v>
      </c>
      <c r="I775" s="36">
        <v>40.9536548</v>
      </c>
      <c r="J775" s="36">
        <v>29.285281</v>
      </c>
      <c r="K775" s="62">
        <f>VLOOKUP($D775,'Districts_EV'!$A$2:$H$41,3,0)*$H775</f>
        <v>4.22109126873416</v>
      </c>
      <c r="L775" s="62">
        <f>VLOOKUP($D775,'Districts_EV'!$A$2:$H$41,4,0)*$H775</f>
        <v>84.5113343295058</v>
      </c>
      <c r="M775" s="62">
        <f>VLOOKUP($D775,'Districts_EV'!$A$2:$H$41,5,0)*$H775</f>
        <v>700.234640307291</v>
      </c>
      <c r="N775" s="62">
        <f>VLOOKUP($D775,'Districts_EV'!$A$2:$H$41,6,0)*$H775</f>
        <v>2621.734622281970</v>
      </c>
      <c r="O775" s="62">
        <f>VLOOKUP($D775,'Districts_EV'!$A$2:$H$41,7,0)*$H775</f>
        <v>5241.225505783870</v>
      </c>
      <c r="P775" s="63">
        <f>VLOOKUP($D775,'Districts_EV'!$A$2:$H$41,8,0)*$H775</f>
        <v>7232.851880131940</v>
      </c>
    </row>
    <row r="776" ht="19.95" customHeight="1">
      <c r="A776" s="89"/>
      <c r="B776" s="38">
        <v>316</v>
      </c>
      <c r="C776" t="s" s="90">
        <v>618</v>
      </c>
      <c r="D776" t="s" s="90">
        <v>42</v>
      </c>
      <c r="E776" s="39">
        <v>26</v>
      </c>
      <c r="F776" s="59">
        <v>829</v>
      </c>
      <c r="G776" s="59">
        <v>29276</v>
      </c>
      <c r="H776" s="91">
        <v>0.08871918420534269</v>
      </c>
      <c r="I776" s="39">
        <v>40.9687304</v>
      </c>
      <c r="J776" s="39">
        <v>29.2605656</v>
      </c>
      <c r="K776" s="59">
        <f>VLOOKUP($D776,'Districts_EV'!$A$2:$H$41,3,0)*$H776</f>
        <v>4.54509794341319</v>
      </c>
      <c r="L776" s="59">
        <f>VLOOKUP($D776,'Districts_EV'!$A$2:$H$41,4,0)*$H776</f>
        <v>90.998338439465</v>
      </c>
      <c r="M776" s="59">
        <f>VLOOKUP($D776,'Districts_EV'!$A$2:$H$41,5,0)*$H776</f>
        <v>753.983939447433</v>
      </c>
      <c r="N776" s="59">
        <f>VLOOKUP($D776,'Districts_EV'!$A$2:$H$41,6,0)*$H776</f>
        <v>2822.976306665450</v>
      </c>
      <c r="O776" s="59">
        <f>VLOOKUP($D776,'Districts_EV'!$A$2:$H$41,7,0)*$H776</f>
        <v>5643.536647443030</v>
      </c>
      <c r="P776" s="60">
        <f>VLOOKUP($D776,'Districts_EV'!$A$2:$H$41,8,0)*$H776</f>
        <v>7788.0382376234</v>
      </c>
    </row>
    <row r="777" ht="19.95" customHeight="1">
      <c r="A777" s="89"/>
      <c r="B777" s="35">
        <v>318</v>
      </c>
      <c r="C777" t="s" s="92">
        <v>519</v>
      </c>
      <c r="D777" t="s" s="92">
        <v>42</v>
      </c>
      <c r="E777" s="36">
        <v>23.9</v>
      </c>
      <c r="F777" s="62">
        <v>314</v>
      </c>
      <c r="G777" s="62">
        <v>17450</v>
      </c>
      <c r="H777" s="93">
        <v>0.0528811915693138</v>
      </c>
      <c r="I777" s="36">
        <v>40.9681451</v>
      </c>
      <c r="J777" s="36">
        <v>29.2501891</v>
      </c>
      <c r="K777" s="62">
        <f>VLOOKUP($D777,'Districts_EV'!$A$2:$H$41,3,0)*$H777</f>
        <v>2.70911187021998</v>
      </c>
      <c r="L777" s="62">
        <f>VLOOKUP($D777,'Districts_EV'!$A$2:$H$41,4,0)*$H777</f>
        <v>54.2396845801566</v>
      </c>
      <c r="M777" s="62">
        <f>VLOOKUP($D777,'Districts_EV'!$A$2:$H$41,5,0)*$H777</f>
        <v>449.413162431948</v>
      </c>
      <c r="N777" s="62">
        <f>VLOOKUP($D777,'Districts_EV'!$A$2:$H$41,6,0)*$H777</f>
        <v>1682.638903925130</v>
      </c>
      <c r="O777" s="62">
        <f>VLOOKUP($D777,'Districts_EV'!$A$2:$H$41,7,0)*$H777</f>
        <v>3363.837768065340</v>
      </c>
      <c r="P777" s="63">
        <f>VLOOKUP($D777,'Districts_EV'!$A$2:$H$41,8,0)*$H777</f>
        <v>4642.070885589850</v>
      </c>
    </row>
    <row r="778" ht="19.95" customHeight="1">
      <c r="A778" s="89"/>
      <c r="B778" s="38">
        <v>325</v>
      </c>
      <c r="C778" t="s" s="90">
        <v>30</v>
      </c>
      <c r="D778" t="s" s="90">
        <v>42</v>
      </c>
      <c r="E778" s="39">
        <v>10</v>
      </c>
      <c r="F778" s="59">
        <v>228</v>
      </c>
      <c r="G778" s="59">
        <v>21541</v>
      </c>
      <c r="H778" s="91">
        <v>0.0652787247905208</v>
      </c>
      <c r="I778" s="39">
        <v>40.9583474</v>
      </c>
      <c r="J778" s="39">
        <v>29.2745466</v>
      </c>
      <c r="K778" s="59">
        <f>VLOOKUP($D778,'Districts_EV'!$A$2:$H$41,3,0)*$H778</f>
        <v>3.34423947257356</v>
      </c>
      <c r="L778" s="59">
        <f>VLOOKUP($D778,'Districts_EV'!$A$2:$H$41,4,0)*$H778</f>
        <v>66.95570461553881</v>
      </c>
      <c r="M778" s="59">
        <f>VLOOKUP($D778,'Districts_EV'!$A$2:$H$41,5,0)*$H778</f>
        <v>554.774150827885</v>
      </c>
      <c r="N778" s="59">
        <f>VLOOKUP($D778,'Districts_EV'!$A$2:$H$41,6,0)*$H778</f>
        <v>2077.1188899399</v>
      </c>
      <c r="O778" s="59">
        <f>VLOOKUP($D778,'Districts_EV'!$A$2:$H$41,7,0)*$H778</f>
        <v>4152.460135352170</v>
      </c>
      <c r="P778" s="60">
        <f>VLOOKUP($D778,'Districts_EV'!$A$2:$H$41,8,0)*$H778</f>
        <v>5730.363836475120</v>
      </c>
    </row>
    <row r="779" ht="19.95" customHeight="1">
      <c r="A779" s="89"/>
      <c r="B779" s="35">
        <v>349</v>
      </c>
      <c r="C779" t="s" s="92">
        <v>243</v>
      </c>
      <c r="D779" t="s" s="92">
        <v>42</v>
      </c>
      <c r="E779" s="36">
        <v>12.5</v>
      </c>
      <c r="F779" s="62">
        <v>208</v>
      </c>
      <c r="G779" s="62">
        <v>19506</v>
      </c>
      <c r="H779" s="93">
        <v>0.0591117778080822</v>
      </c>
      <c r="I779" s="36">
        <v>40.9493995</v>
      </c>
      <c r="J779" s="36">
        <v>29.2784863</v>
      </c>
      <c r="K779" s="62">
        <f>VLOOKUP($D779,'Districts_EV'!$A$2:$H$41,3,0)*$H779</f>
        <v>3.02830579601782</v>
      </c>
      <c r="L779" s="62">
        <f>VLOOKUP($D779,'Districts_EV'!$A$2:$H$41,4,0)*$H779</f>
        <v>60.6303316573372</v>
      </c>
      <c r="M779" s="62">
        <f>VLOOKUP($D779,'Districts_EV'!$A$2:$H$41,5,0)*$H779</f>
        <v>502.364077157454</v>
      </c>
      <c r="N779" s="62">
        <f>VLOOKUP($D779,'Districts_EV'!$A$2:$H$41,6,0)*$H779</f>
        <v>1880.891373063820</v>
      </c>
      <c r="O779" s="62">
        <f>VLOOKUP($D779,'Districts_EV'!$A$2:$H$41,7,0)*$H779</f>
        <v>3760.173037471780</v>
      </c>
      <c r="P779" s="63">
        <f>VLOOKUP($D779,'Districts_EV'!$A$2:$H$41,8,0)*$H779</f>
        <v>5189.010584201460</v>
      </c>
    </row>
    <row r="780" ht="19.95" customHeight="1">
      <c r="A780" s="89"/>
      <c r="B780" s="38">
        <v>355</v>
      </c>
      <c r="C780" t="s" s="90">
        <v>377</v>
      </c>
      <c r="D780" t="s" s="90">
        <v>42</v>
      </c>
      <c r="E780" s="39">
        <v>9.199999999999999</v>
      </c>
      <c r="F780" s="59">
        <v>198</v>
      </c>
      <c r="G780" s="59">
        <v>20178</v>
      </c>
      <c r="H780" s="91">
        <v>0.0611482340106368</v>
      </c>
      <c r="I780" s="39">
        <v>40.9666377</v>
      </c>
      <c r="J780" s="39">
        <v>29.2804313</v>
      </c>
      <c r="K780" s="59">
        <f>VLOOKUP($D780,'Districts_EV'!$A$2:$H$41,3,0)*$H780</f>
        <v>3.13263377176497</v>
      </c>
      <c r="L780" s="59">
        <f>VLOOKUP($D780,'Districts_EV'!$A$2:$H$41,4,0)*$H780</f>
        <v>62.7191034646646</v>
      </c>
      <c r="M780" s="59">
        <f>VLOOKUP($D780,'Districts_EV'!$A$2:$H$41,5,0)*$H780</f>
        <v>519.670990919876</v>
      </c>
      <c r="N780" s="59">
        <f>VLOOKUP($D780,'Districts_EV'!$A$2:$H$41,6,0)*$H780</f>
        <v>1945.689845467120</v>
      </c>
      <c r="O780" s="59">
        <f>VLOOKUP($D780,'Districts_EV'!$A$2:$H$41,7,0)*$H780</f>
        <v>3889.714526305</v>
      </c>
      <c r="P780" s="60">
        <f>VLOOKUP($D780,'Districts_EV'!$A$2:$H$41,8,0)*$H780</f>
        <v>5367.776867016150</v>
      </c>
    </row>
    <row r="781" ht="19.95" customHeight="1">
      <c r="A781" s="89"/>
      <c r="B781" s="35">
        <v>394</v>
      </c>
      <c r="C781" t="s" s="92">
        <v>361</v>
      </c>
      <c r="D781" t="s" s="92">
        <v>42</v>
      </c>
      <c r="E781" s="36">
        <v>7.1</v>
      </c>
      <c r="F781" s="62">
        <v>190</v>
      </c>
      <c r="G781" s="62">
        <v>27515</v>
      </c>
      <c r="H781" s="93">
        <v>0.0833825779959695</v>
      </c>
      <c r="I781" s="36">
        <v>40.9681066</v>
      </c>
      <c r="J781" s="36">
        <v>29.2676872</v>
      </c>
      <c r="K781" s="62">
        <f>VLOOKUP($D781,'Districts_EV'!$A$2:$H$41,3,0)*$H781</f>
        <v>4.27170275696864</v>
      </c>
      <c r="L781" s="62">
        <f>VLOOKUP($D781,'Districts_EV'!$A$2:$H$41,4,0)*$H781</f>
        <v>85.524637319370</v>
      </c>
      <c r="M781" s="62">
        <f>VLOOKUP($D781,'Districts_EV'!$A$2:$H$41,5,0)*$H781</f>
        <v>708.630553828942</v>
      </c>
      <c r="N781" s="62">
        <f>VLOOKUP($D781,'Districts_EV'!$A$2:$H$41,6,0)*$H781</f>
        <v>2653.169595501430</v>
      </c>
      <c r="O781" s="62">
        <f>VLOOKUP($D781,'Districts_EV'!$A$2:$H$41,7,0)*$H781</f>
        <v>5304.0685494738</v>
      </c>
      <c r="P781" s="63">
        <f>VLOOKUP($D781,'Districts_EV'!$A$2:$H$41,8,0)*$H781</f>
        <v>7319.5748089974</v>
      </c>
    </row>
    <row r="782" ht="19.95" customHeight="1">
      <c r="A782" s="89"/>
      <c r="B782" s="38">
        <v>419</v>
      </c>
      <c r="C782" t="s" s="90">
        <v>585</v>
      </c>
      <c r="D782" t="s" s="90">
        <v>42</v>
      </c>
      <c r="E782" s="39">
        <v>21.4</v>
      </c>
      <c r="F782" s="59">
        <v>116</v>
      </c>
      <c r="G782" s="59">
        <v>15748</v>
      </c>
      <c r="H782" s="91">
        <v>0.0477233813658197</v>
      </c>
      <c r="I782" s="39">
        <v>40.9385546</v>
      </c>
      <c r="J782" s="39">
        <v>29.2869718</v>
      </c>
      <c r="K782" s="59">
        <f>VLOOKUP($D782,'Districts_EV'!$A$2:$H$41,3,0)*$H782</f>
        <v>2.44487643164609</v>
      </c>
      <c r="L782" s="59">
        <f>VLOOKUP($D782,'Districts_EV'!$A$2:$H$41,4,0)*$H782</f>
        <v>48.9493726514789</v>
      </c>
      <c r="M782" s="59">
        <f>VLOOKUP($D782,'Districts_EV'!$A$2:$H$41,5,0)*$H782</f>
        <v>405.579282634861</v>
      </c>
      <c r="N782" s="59">
        <f>VLOOKUP($D782,'Districts_EV'!$A$2:$H$41,6,0)*$H782</f>
        <v>1518.521344356040</v>
      </c>
      <c r="O782" s="59">
        <f>VLOOKUP($D782,'Districts_EV'!$A$2:$H$41,7,0)*$H782</f>
        <v>3035.743104383550</v>
      </c>
      <c r="P782" s="60">
        <f>VLOOKUP($D782,'Districts_EV'!$A$2:$H$41,8,0)*$H782</f>
        <v>4189.302710960970</v>
      </c>
    </row>
    <row r="783" ht="19.95" customHeight="1">
      <c r="A783" s="89"/>
      <c r="B783" s="35">
        <v>436</v>
      </c>
      <c r="C783" t="s" s="92">
        <v>203</v>
      </c>
      <c r="D783" t="s" s="92">
        <v>42</v>
      </c>
      <c r="E783" s="36">
        <v>18.7</v>
      </c>
      <c r="F783" s="95">
        <v>77.40000000000001</v>
      </c>
      <c r="G783" s="62">
        <v>22972</v>
      </c>
      <c r="H783" s="93">
        <v>0.06961528554328229</v>
      </c>
      <c r="I783" s="36">
        <v>40.9575291</v>
      </c>
      <c r="J783" s="36">
        <v>29.2965736</v>
      </c>
      <c r="K783" s="62">
        <f>VLOOKUP($D783,'Districts_EV'!$A$2:$H$41,3,0)*$H783</f>
        <v>3.56640217092799</v>
      </c>
      <c r="L783" s="62">
        <f>VLOOKUP($D783,'Districts_EV'!$A$2:$H$41,4,0)*$H783</f>
        <v>71.4036695802497</v>
      </c>
      <c r="M783" s="62">
        <f>VLOOKUP($D783,'Districts_EV'!$A$2:$H$41,5,0)*$H783</f>
        <v>591.6286055808999</v>
      </c>
      <c r="N783" s="62">
        <f>VLOOKUP($D783,'Districts_EV'!$A$2:$H$41,6,0)*$H783</f>
        <v>2215.104922691580</v>
      </c>
      <c r="O783" s="62">
        <f>VLOOKUP($D783,'Districts_EV'!$A$2:$H$41,7,0)*$H783</f>
        <v>4428.3141093408</v>
      </c>
      <c r="P783" s="63">
        <f>VLOOKUP($D783,'Districts_EV'!$A$2:$H$41,8,0)*$H783</f>
        <v>6111.040251218910</v>
      </c>
    </row>
    <row r="784" ht="19.95" customHeight="1">
      <c r="A784" s="89"/>
      <c r="B784" s="38">
        <v>490</v>
      </c>
      <c r="C784" t="s" s="90">
        <v>678</v>
      </c>
      <c r="D784" t="s" s="90">
        <v>42</v>
      </c>
      <c r="E784" s="39">
        <v>21.3</v>
      </c>
      <c r="F784" s="94">
        <v>76.3</v>
      </c>
      <c r="G784" s="59">
        <v>15937</v>
      </c>
      <c r="H784" s="91">
        <v>0.0482961346727882</v>
      </c>
      <c r="I784" s="39">
        <v>40.9414104</v>
      </c>
      <c r="J784" s="39">
        <v>29.2752522</v>
      </c>
      <c r="K784" s="59">
        <f>VLOOKUP($D784,'Districts_EV'!$A$2:$H$41,3,0)*$H784</f>
        <v>2.47421867482498</v>
      </c>
      <c r="L784" s="59">
        <f>VLOOKUP($D784,'Districts_EV'!$A$2:$H$41,4,0)*$H784</f>
        <v>49.5368397222897</v>
      </c>
      <c r="M784" s="59">
        <f>VLOOKUP($D784,'Districts_EV'!$A$2:$H$41,5,0)*$H784</f>
        <v>410.446852130542</v>
      </c>
      <c r="N784" s="59">
        <f>VLOOKUP($D784,'Districts_EV'!$A$2:$H$41,6,0)*$H784</f>
        <v>1536.745914719470</v>
      </c>
      <c r="O784" s="59">
        <f>VLOOKUP($D784,'Districts_EV'!$A$2:$H$41,7,0)*$H784</f>
        <v>3072.1766481179</v>
      </c>
      <c r="P784" s="60">
        <f>VLOOKUP($D784,'Districts_EV'!$A$2:$H$41,8,0)*$H784</f>
        <v>4239.5807280026</v>
      </c>
    </row>
    <row r="785" ht="19.95" customHeight="1">
      <c r="A785" s="89"/>
      <c r="B785" s="35">
        <v>512</v>
      </c>
      <c r="C785" t="s" s="92">
        <v>679</v>
      </c>
      <c r="D785" t="s" s="92">
        <v>42</v>
      </c>
      <c r="E785" s="36">
        <v>18.5</v>
      </c>
      <c r="F785" s="95">
        <v>76.2</v>
      </c>
      <c r="G785" s="62">
        <v>20853</v>
      </c>
      <c r="H785" s="93">
        <v>0.0631937815355243</v>
      </c>
      <c r="I785" s="36">
        <v>40.9777034</v>
      </c>
      <c r="J785" s="36">
        <v>29.2635415</v>
      </c>
      <c r="K785" s="62">
        <f>VLOOKUP($D785,'Districts_EV'!$A$2:$H$41,3,0)*$H785</f>
        <v>3.23742749740385</v>
      </c>
      <c r="L785" s="62">
        <f>VLOOKUP($D785,'Districts_EV'!$A$2:$H$41,4,0)*$H785</f>
        <v>64.817200146132</v>
      </c>
      <c r="M785" s="62">
        <f>VLOOKUP($D785,'Districts_EV'!$A$2:$H$41,5,0)*$H785</f>
        <v>537.0551676901659</v>
      </c>
      <c r="N785" s="62">
        <f>VLOOKUP($D785,'Districts_EV'!$A$2:$H$41,6,0)*$H785</f>
        <v>2010.777596765080</v>
      </c>
      <c r="O785" s="62">
        <f>VLOOKUP($D785,'Districts_EV'!$A$2:$H$41,7,0)*$H785</f>
        <v>4019.834325356240</v>
      </c>
      <c r="P785" s="63">
        <f>VLOOKUP($D785,'Districts_EV'!$A$2:$H$41,8,0)*$H785</f>
        <v>5547.341213593410</v>
      </c>
    </row>
    <row r="786" ht="19.95" customHeight="1">
      <c r="A786" s="89"/>
      <c r="B786" s="38">
        <v>528</v>
      </c>
      <c r="C786" t="s" s="90">
        <v>402</v>
      </c>
      <c r="D786" t="s" s="90">
        <v>42</v>
      </c>
      <c r="E786" s="39">
        <v>24.7</v>
      </c>
      <c r="F786" s="94">
        <v>75.8</v>
      </c>
      <c r="G786" s="59">
        <v>31820</v>
      </c>
      <c r="H786" s="91">
        <v>0.09642862554358531</v>
      </c>
      <c r="I786" s="39">
        <v>40.978967</v>
      </c>
      <c r="J786" s="39">
        <v>29.2699958</v>
      </c>
      <c r="K786" s="59">
        <f>VLOOKUP($D786,'Districts_EV'!$A$2:$H$41,3,0)*$H786</f>
        <v>4.94005385159884</v>
      </c>
      <c r="L786" s="59">
        <f>VLOOKUP($D786,'Districts_EV'!$A$2:$H$41,4,0)*$H786</f>
        <v>98.9058317100619</v>
      </c>
      <c r="M786" s="59">
        <f>VLOOKUP($D786,'Districts_EV'!$A$2:$H$41,5,0)*$H786</f>
        <v>819.502970119460</v>
      </c>
      <c r="N786" s="59">
        <f>VLOOKUP($D786,'Districts_EV'!$A$2:$H$41,6,0)*$H786</f>
        <v>3068.284809335110</v>
      </c>
      <c r="O786" s="59">
        <f>VLOOKUP($D786,'Districts_EV'!$A$2:$H$41,7,0)*$H786</f>
        <v>6133.943712311690</v>
      </c>
      <c r="P786" s="60">
        <f>VLOOKUP($D786,'Districts_EV'!$A$2:$H$41,8,0)*$H786</f>
        <v>8464.796308279019</v>
      </c>
    </row>
    <row r="787" ht="19.95" customHeight="1">
      <c r="A787" s="89"/>
      <c r="B787" s="35">
        <v>531</v>
      </c>
      <c r="C787" t="s" s="92">
        <v>422</v>
      </c>
      <c r="D787" t="s" s="92">
        <v>42</v>
      </c>
      <c r="E787" s="36">
        <v>16.7</v>
      </c>
      <c r="F787" s="95">
        <v>65.09999999999999</v>
      </c>
      <c r="G787" s="62">
        <v>12581</v>
      </c>
      <c r="H787" s="93">
        <v>0.0381259754231253</v>
      </c>
      <c r="I787" s="36">
        <v>40.9477795</v>
      </c>
      <c r="J787" s="36">
        <v>29.2994046</v>
      </c>
      <c r="K787" s="62">
        <f>VLOOKUP($D787,'Districts_EV'!$A$2:$H$41,3,0)*$H787</f>
        <v>1.95319979594485</v>
      </c>
      <c r="L787" s="62">
        <f>VLOOKUP($D787,'Districts_EV'!$A$2:$H$41,4,0)*$H787</f>
        <v>39.1054138511719</v>
      </c>
      <c r="M787" s="62">
        <f>VLOOKUP($D787,'Districts_EV'!$A$2:$H$41,5,0)*$H787</f>
        <v>324.015300662254</v>
      </c>
      <c r="N787" s="62">
        <f>VLOOKUP($D787,'Districts_EV'!$A$2:$H$41,6,0)*$H787</f>
        <v>1213.139257895820</v>
      </c>
      <c r="O787" s="62">
        <f>VLOOKUP($D787,'Districts_EV'!$A$2:$H$41,7,0)*$H787</f>
        <v>2425.240284242410</v>
      </c>
      <c r="P787" s="63">
        <f>VLOOKUP($D787,'Districts_EV'!$A$2:$H$41,8,0)*$H787</f>
        <v>3346.813398945890</v>
      </c>
    </row>
    <row r="788" ht="20.8" customHeight="1">
      <c r="A788" s="96"/>
      <c r="B788" s="97">
        <v>591</v>
      </c>
      <c r="C788" t="s" s="98">
        <v>122</v>
      </c>
      <c r="D788" t="s" s="98">
        <v>42</v>
      </c>
      <c r="E788" s="99">
        <v>20</v>
      </c>
      <c r="F788" s="100">
        <v>58.6</v>
      </c>
      <c r="G788" s="101">
        <v>18158</v>
      </c>
      <c r="H788" s="102">
        <v>0.0550267436398624</v>
      </c>
      <c r="I788" s="99">
        <v>40.9670242</v>
      </c>
      <c r="J788" s="99">
        <v>29.2671314</v>
      </c>
      <c r="K788" s="101">
        <f>VLOOKUP($D788,'Districts_EV'!$A$2:$H$41,3,0)*$H788</f>
        <v>2.81902884466787</v>
      </c>
      <c r="L788" s="101">
        <f>VLOOKUP($D788,'Districts_EV'!$A$2:$H$41,4,0)*$H788</f>
        <v>56.4403548771623</v>
      </c>
      <c r="M788" s="101">
        <f>VLOOKUP($D788,'Districts_EV'!$A$2:$H$41,5,0)*$H788</f>
        <v>467.647232288785</v>
      </c>
      <c r="N788" s="101">
        <f>VLOOKUP($D788,'Districts_EV'!$A$2:$H$41,6,0)*$H788</f>
        <v>1750.908723064330</v>
      </c>
      <c r="O788" s="101">
        <f>VLOOKUP($D788,'Districts_EV'!$A$2:$H$41,7,0)*$H788</f>
        <v>3500.318979514630</v>
      </c>
      <c r="P788" s="103">
        <f>VLOOKUP($D788,'Districts_EV'!$A$2:$H$41,8,0)*$H788</f>
        <v>4830.413933555320</v>
      </c>
    </row>
    <row r="789" ht="21.05" customHeight="1">
      <c r="A789" t="s" s="104">
        <v>43</v>
      </c>
      <c r="B789" s="105"/>
      <c r="C789" s="105"/>
      <c r="D789" s="105"/>
      <c r="E789" s="106"/>
      <c r="F789" s="106"/>
      <c r="G789" s="107">
        <f>SUM(G790:G804)</f>
        <v>528514</v>
      </c>
      <c r="H789" s="105"/>
      <c r="I789" s="105"/>
      <c r="J789" s="105"/>
      <c r="K789" s="108">
        <f>SUM(K790:K804)</f>
        <v>51.999717435577</v>
      </c>
      <c r="L789" s="108">
        <f>SUM(L790:L804)</f>
        <v>1018.720724104310</v>
      </c>
      <c r="M789" s="108">
        <f>SUM(M790:M804)</f>
        <v>8290.973587966340</v>
      </c>
      <c r="N789" s="108">
        <f>SUM(N790:N804)</f>
        <v>30573.7837282599</v>
      </c>
      <c r="O789" s="108">
        <f>SUM(O790:O804)</f>
        <v>60473.2872839558</v>
      </c>
      <c r="P789" s="109">
        <f>SUM(P790:P804)</f>
        <v>83050.9468245215</v>
      </c>
    </row>
    <row r="790" ht="20.2" customHeight="1">
      <c r="A790" s="82"/>
      <c r="B790" s="110">
        <v>34</v>
      </c>
      <c r="C790" t="s" s="111">
        <v>680</v>
      </c>
      <c r="D790" t="s" s="111">
        <v>43</v>
      </c>
      <c r="E790" s="112">
        <v>22.9</v>
      </c>
      <c r="F790" s="127">
        <v>44.5</v>
      </c>
      <c r="G790" s="113">
        <v>72891</v>
      </c>
      <c r="H790" s="114">
        <v>0.137916876374136</v>
      </c>
      <c r="I790" s="112">
        <v>41.0898827</v>
      </c>
      <c r="J790" s="112">
        <v>28.8701918</v>
      </c>
      <c r="K790" s="113">
        <f>VLOOKUP($D790,'Districts_EV'!$A$2:$H$41,3,0)*$H790</f>
        <v>7.17163860105248</v>
      </c>
      <c r="L790" s="113">
        <f>VLOOKUP($D790,'Districts_EV'!$A$2:$H$41,4,0)*$H790</f>
        <v>140.498780166064</v>
      </c>
      <c r="M790" s="113">
        <f>VLOOKUP($D790,'Districts_EV'!$A$2:$H$41,5,0)*$H790</f>
        <v>1143.465179352780</v>
      </c>
      <c r="N790" s="113">
        <f>VLOOKUP($D790,'Districts_EV'!$A$2:$H$41,6,0)*$H790</f>
        <v>4216.640750739990</v>
      </c>
      <c r="O790" s="113">
        <f>VLOOKUP($D790,'Districts_EV'!$A$2:$H$41,7,0)*$H790</f>
        <v>8340.286886278940</v>
      </c>
      <c r="P790" s="115">
        <f>VLOOKUP($D790,'Districts_EV'!$A$2:$H$41,8,0)*$H790</f>
        <v>11454.1271659525</v>
      </c>
    </row>
    <row r="791" ht="19.95" customHeight="1">
      <c r="A791" s="89"/>
      <c r="B791" s="35">
        <v>39</v>
      </c>
      <c r="C791" t="s" s="92">
        <v>364</v>
      </c>
      <c r="D791" t="s" s="92">
        <v>43</v>
      </c>
      <c r="E791" s="36">
        <v>12.8</v>
      </c>
      <c r="F791" s="95">
        <v>43.7</v>
      </c>
      <c r="G791" s="62">
        <v>38550</v>
      </c>
      <c r="H791" s="93">
        <v>0.07294035730368539</v>
      </c>
      <c r="I791" s="36">
        <v>41.1003942</v>
      </c>
      <c r="J791" s="36">
        <v>28.8609026</v>
      </c>
      <c r="K791" s="62">
        <f>VLOOKUP($D791,'Districts_EV'!$A$2:$H$41,3,0)*$H791</f>
        <v>3.79287796944167</v>
      </c>
      <c r="L791" s="62">
        <f>VLOOKUP($D791,'Districts_EV'!$A$2:$H$41,4,0)*$H791</f>
        <v>74.3058536088375</v>
      </c>
      <c r="M791" s="62">
        <f>VLOOKUP($D791,'Districts_EV'!$A$2:$H$41,5,0)*$H791</f>
        <v>604.7465759016829</v>
      </c>
      <c r="N791" s="62">
        <f>VLOOKUP($D791,'Districts_EV'!$A$2:$H$41,6,0)*$H791</f>
        <v>2230.062709264880</v>
      </c>
      <c r="O791" s="62">
        <f>VLOOKUP($D791,'Districts_EV'!$A$2:$H$41,7,0)*$H791</f>
        <v>4410.943181820150</v>
      </c>
      <c r="P791" s="63">
        <f>VLOOKUP($D791,'Districts_EV'!$A$2:$H$41,8,0)*$H791</f>
        <v>6057.765735789970</v>
      </c>
    </row>
    <row r="792" ht="19.95" customHeight="1">
      <c r="A792" s="89"/>
      <c r="B792" s="38">
        <v>47</v>
      </c>
      <c r="C792" t="s" s="90">
        <v>193</v>
      </c>
      <c r="D792" t="s" s="90">
        <v>43</v>
      </c>
      <c r="E792" s="39">
        <v>9.1</v>
      </c>
      <c r="F792" s="94">
        <v>40.3</v>
      </c>
      <c r="G792" s="59">
        <v>54837</v>
      </c>
      <c r="H792" s="91">
        <v>0.103756948727943</v>
      </c>
      <c r="I792" s="39">
        <v>41.1115982</v>
      </c>
      <c r="J792" s="39">
        <v>28.8558273</v>
      </c>
      <c r="K792" s="59">
        <f>VLOOKUP($D792,'Districts_EV'!$A$2:$H$41,3,0)*$H792</f>
        <v>5.39533201583069</v>
      </c>
      <c r="L792" s="59">
        <f>VLOOKUP($D792,'Districts_EV'!$A$2:$H$41,4,0)*$H792</f>
        <v>105.699353938984</v>
      </c>
      <c r="M792" s="59">
        <f>VLOOKUP($D792,'Districts_EV'!$A$2:$H$41,5,0)*$H792</f>
        <v>860.246121471352</v>
      </c>
      <c r="N792" s="59">
        <f>VLOOKUP($D792,'Districts_EV'!$A$2:$H$41,6,0)*$H792</f>
        <v>3172.242510712280</v>
      </c>
      <c r="O792" s="59">
        <f>VLOOKUP($D792,'Districts_EV'!$A$2:$H$41,7,0)*$H792</f>
        <v>6274.523768131570</v>
      </c>
      <c r="P792" s="60">
        <f>VLOOKUP($D792,'Districts_EV'!$A$2:$H$41,8,0)*$H792</f>
        <v>8617.112831478989</v>
      </c>
    </row>
    <row r="793" ht="19.95" customHeight="1">
      <c r="A793" s="89"/>
      <c r="B793" s="35">
        <v>150</v>
      </c>
      <c r="C793" t="s" s="92">
        <v>681</v>
      </c>
      <c r="D793" t="s" s="92">
        <v>43</v>
      </c>
      <c r="E793" s="36">
        <v>9.5</v>
      </c>
      <c r="F793" s="95">
        <v>38.8</v>
      </c>
      <c r="G793" s="62">
        <v>13328</v>
      </c>
      <c r="H793" s="93">
        <v>0.0252178750231782</v>
      </c>
      <c r="I793" s="36">
        <v>41.1170126</v>
      </c>
      <c r="J793" s="36">
        <v>28.8486379</v>
      </c>
      <c r="K793" s="62">
        <f>VLOOKUP($D793,'Districts_EV'!$A$2:$H$41,3,0)*$H793</f>
        <v>1.31132237553096</v>
      </c>
      <c r="L793" s="62">
        <f>VLOOKUP($D793,'Districts_EV'!$A$2:$H$41,4,0)*$H793</f>
        <v>25.6899719039841</v>
      </c>
      <c r="M793" s="62">
        <f>VLOOKUP($D793,'Districts_EV'!$A$2:$H$41,5,0)*$H793</f>
        <v>209.080735761806</v>
      </c>
      <c r="N793" s="62">
        <f>VLOOKUP($D793,'Districts_EV'!$A$2:$H$41,6,0)*$H793</f>
        <v>771.005857044937</v>
      </c>
      <c r="O793" s="62">
        <f>VLOOKUP($D793,'Districts_EV'!$A$2:$H$41,7,0)*$H793</f>
        <v>1525.007800967550</v>
      </c>
      <c r="P793" s="63">
        <f>VLOOKUP($D793,'Districts_EV'!$A$2:$H$41,8,0)*$H793</f>
        <v>2094.3683975774</v>
      </c>
    </row>
    <row r="794" ht="19.95" customHeight="1">
      <c r="A794" s="89"/>
      <c r="B794" s="38">
        <v>152</v>
      </c>
      <c r="C794" t="s" s="90">
        <v>682</v>
      </c>
      <c r="D794" t="s" s="90">
        <v>43</v>
      </c>
      <c r="E794" s="39">
        <v>67.59999999999999</v>
      </c>
      <c r="F794" s="94">
        <v>36.8</v>
      </c>
      <c r="G794" s="59">
        <v>34762</v>
      </c>
      <c r="H794" s="91">
        <v>0.06577309210352041</v>
      </c>
      <c r="I794" s="39">
        <v>41.1032888</v>
      </c>
      <c r="J794" s="39">
        <v>28.8976417</v>
      </c>
      <c r="K794" s="59">
        <f>VLOOKUP($D794,'Districts_EV'!$A$2:$H$41,3,0)*$H794</f>
        <v>3.42018220424724</v>
      </c>
      <c r="L794" s="59">
        <f>VLOOKUP($D794,'Districts_EV'!$A$2:$H$41,4,0)*$H794</f>
        <v>67.0044120142778</v>
      </c>
      <c r="M794" s="59">
        <f>VLOOKUP($D794,'Districts_EV'!$A$2:$H$41,5,0)*$H794</f>
        <v>545.322969429164</v>
      </c>
      <c r="N794" s="59">
        <f>VLOOKUP($D794,'Districts_EV'!$A$2:$H$41,6,0)*$H794</f>
        <v>2010.932293111950</v>
      </c>
      <c r="O794" s="59">
        <f>VLOOKUP($D794,'Districts_EV'!$A$2:$H$41,7,0)*$H794</f>
        <v>3977.515094330270</v>
      </c>
      <c r="P794" s="60">
        <f>VLOOKUP($D794,'Districts_EV'!$A$2:$H$41,8,0)*$H794</f>
        <v>5462.517574773820</v>
      </c>
    </row>
    <row r="795" ht="19.95" customHeight="1">
      <c r="A795" s="89"/>
      <c r="B795" s="35">
        <v>172</v>
      </c>
      <c r="C795" t="s" s="92">
        <v>683</v>
      </c>
      <c r="D795" t="s" s="92">
        <v>43</v>
      </c>
      <c r="E795" s="36">
        <v>24</v>
      </c>
      <c r="F795" s="95">
        <v>35.4</v>
      </c>
      <c r="G795" s="62">
        <v>46999</v>
      </c>
      <c r="H795" s="93">
        <v>0.088926688791593</v>
      </c>
      <c r="I795" s="36">
        <v>41.0974478</v>
      </c>
      <c r="J795" s="36">
        <v>28.8915429</v>
      </c>
      <c r="K795" s="62">
        <f>VLOOKUP($D795,'Districts_EV'!$A$2:$H$41,3,0)*$H795</f>
        <v>4.62416268964433</v>
      </c>
      <c r="L795" s="62">
        <f>VLOOKUP($D795,'Districts_EV'!$A$2:$H$41,4,0)*$H795</f>
        <v>90.5914607979702</v>
      </c>
      <c r="M795" s="62">
        <f>VLOOKUP($D795,'Districts_EV'!$A$2:$H$41,5,0)*$H795</f>
        <v>737.288828036399</v>
      </c>
      <c r="N795" s="62">
        <f>VLOOKUP($D795,'Districts_EV'!$A$2:$H$41,6,0)*$H795</f>
        <v>2718.825350784440</v>
      </c>
      <c r="O795" s="62">
        <f>VLOOKUP($D795,'Districts_EV'!$A$2:$H$41,7,0)*$H795</f>
        <v>5377.689198504940</v>
      </c>
      <c r="P795" s="63">
        <f>VLOOKUP($D795,'Districts_EV'!$A$2:$H$41,8,0)*$H795</f>
        <v>7385.445702111350</v>
      </c>
    </row>
    <row r="796" ht="19.95" customHeight="1">
      <c r="A796" s="89"/>
      <c r="B796" s="38">
        <v>178</v>
      </c>
      <c r="C796" t="s" s="90">
        <v>418</v>
      </c>
      <c r="D796" t="s" s="90">
        <v>43</v>
      </c>
      <c r="E796" s="39">
        <v>16</v>
      </c>
      <c r="F796" s="94">
        <v>35.1</v>
      </c>
      <c r="G796" s="59">
        <v>63310</v>
      </c>
      <c r="H796" s="91">
        <v>0.119788690555028</v>
      </c>
      <c r="I796" s="39">
        <v>41.099194</v>
      </c>
      <c r="J796" s="39">
        <v>28.8788559</v>
      </c>
      <c r="K796" s="59">
        <f>VLOOKUP($D796,'Districts_EV'!$A$2:$H$41,3,0)*$H796</f>
        <v>6.22897806083923</v>
      </c>
      <c r="L796" s="59">
        <f>VLOOKUP($D796,'Districts_EV'!$A$2:$H$41,4,0)*$H796</f>
        <v>122.031221581725</v>
      </c>
      <c r="M796" s="59">
        <f>VLOOKUP($D796,'Districts_EV'!$A$2:$H$41,5,0)*$H796</f>
        <v>993.164869528809</v>
      </c>
      <c r="N796" s="59">
        <f>VLOOKUP($D796,'Districts_EV'!$A$2:$H$41,6,0)*$H796</f>
        <v>3662.393518120880</v>
      </c>
      <c r="O796" s="59">
        <f>VLOOKUP($D796,'Districts_EV'!$A$2:$H$41,7,0)*$H796</f>
        <v>7244.015897303090</v>
      </c>
      <c r="P796" s="60">
        <f>VLOOKUP($D796,'Districts_EV'!$A$2:$H$41,8,0)*$H796</f>
        <v>9948.564169464680</v>
      </c>
    </row>
    <row r="797" ht="19.95" customHeight="1">
      <c r="A797" s="89"/>
      <c r="B797" s="35">
        <v>196</v>
      </c>
      <c r="C797" t="s" s="92">
        <v>684</v>
      </c>
      <c r="D797" t="s" s="92">
        <v>43</v>
      </c>
      <c r="E797" s="36">
        <v>34.8</v>
      </c>
      <c r="F797" s="95">
        <v>34.9</v>
      </c>
      <c r="G797" s="62">
        <v>32605</v>
      </c>
      <c r="H797" s="93">
        <v>0.0616918378699524</v>
      </c>
      <c r="I797" s="36">
        <v>41.098314</v>
      </c>
      <c r="J797" s="36">
        <v>28.9023051</v>
      </c>
      <c r="K797" s="62">
        <f>VLOOKUP($D797,'Districts_EV'!$A$2:$H$41,3,0)*$H797</f>
        <v>3.20795813731895</v>
      </c>
      <c r="L797" s="62">
        <f>VLOOKUP($D797,'Districts_EV'!$A$2:$H$41,4,0)*$H797</f>
        <v>62.8467537462036</v>
      </c>
      <c r="M797" s="62">
        <f>VLOOKUP($D797,'Districts_EV'!$A$2:$H$41,5,0)*$H797</f>
        <v>511.485398372876</v>
      </c>
      <c r="N797" s="62">
        <f>VLOOKUP($D797,'Districts_EV'!$A$2:$H$41,6,0)*$H797</f>
        <v>1886.1529088348</v>
      </c>
      <c r="O797" s="62">
        <f>VLOOKUP($D797,'Districts_EV'!$A$2:$H$41,7,0)*$H797</f>
        <v>3730.708234584860</v>
      </c>
      <c r="P797" s="63">
        <f>VLOOKUP($D797,'Districts_EV'!$A$2:$H$41,8,0)*$H797</f>
        <v>5123.565546444410</v>
      </c>
    </row>
    <row r="798" ht="19.95" customHeight="1">
      <c r="A798" s="89"/>
      <c r="B798" s="38">
        <v>226</v>
      </c>
      <c r="C798" t="s" s="90">
        <v>548</v>
      </c>
      <c r="D798" t="s" s="90">
        <v>43</v>
      </c>
      <c r="E798" s="39">
        <v>23.3</v>
      </c>
      <c r="F798" s="94">
        <v>33.9</v>
      </c>
      <c r="G798" s="59">
        <v>41665</v>
      </c>
      <c r="H798" s="91">
        <v>0.07883424090941769</v>
      </c>
      <c r="I798" s="39">
        <v>41.0968482</v>
      </c>
      <c r="J798" s="39">
        <v>28.8651722</v>
      </c>
      <c r="K798" s="59">
        <f>VLOOKUP($D798,'Districts_EV'!$A$2:$H$41,3,0)*$H798</f>
        <v>4.09935825153793</v>
      </c>
      <c r="L798" s="59">
        <f>VLOOKUP($D798,'Districts_EV'!$A$2:$H$41,4,0)*$H798</f>
        <v>80.31007498345561</v>
      </c>
      <c r="M798" s="59">
        <f>VLOOKUP($D798,'Districts_EV'!$A$2:$H$41,5,0)*$H798</f>
        <v>653.612609207357</v>
      </c>
      <c r="N798" s="59">
        <f>VLOOKUP($D798,'Districts_EV'!$A$2:$H$41,6,0)*$H798</f>
        <v>2410.261031946080</v>
      </c>
      <c r="O798" s="59">
        <f>VLOOKUP($D798,'Districts_EV'!$A$2:$H$41,7,0)*$H798</f>
        <v>4767.3656983278</v>
      </c>
      <c r="P798" s="60">
        <f>VLOOKUP($D798,'Districts_EV'!$A$2:$H$41,8,0)*$H798</f>
        <v>6547.258349719560</v>
      </c>
    </row>
    <row r="799" ht="19.95" customHeight="1">
      <c r="A799" s="89"/>
      <c r="B799" s="35">
        <v>324</v>
      </c>
      <c r="C799" t="s" s="92">
        <v>160</v>
      </c>
      <c r="D799" t="s" s="92">
        <v>43</v>
      </c>
      <c r="E799" s="36">
        <v>31.8</v>
      </c>
      <c r="F799" s="95">
        <v>33.1</v>
      </c>
      <c r="G799" s="62">
        <v>14819</v>
      </c>
      <c r="H799" s="93">
        <v>0.0280389923445737</v>
      </c>
      <c r="I799" s="36">
        <v>41.0874877</v>
      </c>
      <c r="J799" s="36">
        <v>28.875977</v>
      </c>
      <c r="K799" s="62">
        <f>VLOOKUP($D799,'Districts_EV'!$A$2:$H$41,3,0)*$H799</f>
        <v>1.45801967909614</v>
      </c>
      <c r="L799" s="62">
        <f>VLOOKUP($D799,'Districts_EV'!$A$2:$H$41,4,0)*$H799</f>
        <v>28.5639025844193</v>
      </c>
      <c r="M799" s="62">
        <f>VLOOKUP($D799,'Districts_EV'!$A$2:$H$41,5,0)*$H799</f>
        <v>232.470544962051</v>
      </c>
      <c r="N799" s="62">
        <f>VLOOKUP($D799,'Districts_EV'!$A$2:$H$41,6,0)*$H799</f>
        <v>857.258087901331</v>
      </c>
      <c r="O799" s="62">
        <f>VLOOKUP($D799,'Districts_EV'!$A$2:$H$41,7,0)*$H799</f>
        <v>1695.610039206040</v>
      </c>
      <c r="P799" s="63">
        <f>VLOOKUP($D799,'Districts_EV'!$A$2:$H$41,8,0)*$H799</f>
        <v>2328.664862222350</v>
      </c>
    </row>
    <row r="800" ht="19.95" customHeight="1">
      <c r="A800" s="89"/>
      <c r="B800" s="38">
        <v>487</v>
      </c>
      <c r="C800" t="s" s="90">
        <v>685</v>
      </c>
      <c r="D800" t="s" s="90">
        <v>43</v>
      </c>
      <c r="E800" s="39">
        <v>22.1</v>
      </c>
      <c r="F800" s="94">
        <v>32.3</v>
      </c>
      <c r="G800" s="59">
        <v>7275</v>
      </c>
      <c r="H800" s="91">
        <v>0.0137650090631469</v>
      </c>
      <c r="I800" s="39">
        <v>41.1222809</v>
      </c>
      <c r="J800" s="39">
        <v>28.8438681072508</v>
      </c>
      <c r="K800" s="59">
        <f>VLOOKUP($D800,'Districts_EV'!$A$2:$H$41,3,0)*$H800</f>
        <v>0.715776581781795</v>
      </c>
      <c r="L800" s="59">
        <f>VLOOKUP($D800,'Districts_EV'!$A$2:$H$41,4,0)*$H800</f>
        <v>14.0227000001114</v>
      </c>
      <c r="M800" s="59">
        <f>VLOOKUP($D800,'Districts_EV'!$A$2:$H$41,5,0)*$H800</f>
        <v>114.125326580668</v>
      </c>
      <c r="N800" s="59">
        <f>VLOOKUP($D800,'Districts_EV'!$A$2:$H$41,6,0)*$H800</f>
        <v>420.848410114191</v>
      </c>
      <c r="O800" s="59">
        <f>VLOOKUP($D800,'Districts_EV'!$A$2:$H$41,7,0)*$H800</f>
        <v>832.415347541938</v>
      </c>
      <c r="P800" s="60">
        <f>VLOOKUP($D800,'Districts_EV'!$A$2:$H$41,8,0)*$H800</f>
        <v>1143.197035742470</v>
      </c>
    </row>
    <row r="801" ht="19.95" customHeight="1">
      <c r="A801" s="89"/>
      <c r="B801" s="35">
        <v>544</v>
      </c>
      <c r="C801" t="s" s="92">
        <v>686</v>
      </c>
      <c r="D801" t="s" s="92">
        <v>43</v>
      </c>
      <c r="E801" s="36">
        <v>34.9</v>
      </c>
      <c r="F801" s="95">
        <v>32.3</v>
      </c>
      <c r="G801" s="62">
        <v>32238</v>
      </c>
      <c r="H801" s="93">
        <v>0.0609974381000314</v>
      </c>
      <c r="I801" s="36">
        <v>41.1043344</v>
      </c>
      <c r="J801" s="36">
        <v>28.8614367</v>
      </c>
      <c r="K801" s="62">
        <f>VLOOKUP($D801,'Districts_EV'!$A$2:$H$41,3,0)*$H801</f>
        <v>3.17184954549573</v>
      </c>
      <c r="L801" s="62">
        <f>VLOOKUP($D801,'Districts_EV'!$A$2:$H$41,4,0)*$H801</f>
        <v>62.1393543097718</v>
      </c>
      <c r="M801" s="62">
        <f>VLOOKUP($D801,'Districts_EV'!$A$2:$H$41,5,0)*$H801</f>
        <v>505.728148220971</v>
      </c>
      <c r="N801" s="62">
        <f>VLOOKUP($D801,'Districts_EV'!$A$2:$H$41,6,0)*$H801</f>
        <v>1864.922480448280</v>
      </c>
      <c r="O801" s="62">
        <f>VLOOKUP($D801,'Districts_EV'!$A$2:$H$41,7,0)*$H801</f>
        <v>3688.715597808510</v>
      </c>
      <c r="P801" s="63">
        <f>VLOOKUP($D801,'Districts_EV'!$A$2:$H$41,8,0)*$H801</f>
        <v>5065.894988077740</v>
      </c>
    </row>
    <row r="802" ht="19.95" customHeight="1">
      <c r="A802" s="89"/>
      <c r="B802" s="38">
        <v>605</v>
      </c>
      <c r="C802" t="s" s="90">
        <v>687</v>
      </c>
      <c r="D802" t="s" s="90">
        <v>43</v>
      </c>
      <c r="E802" s="39">
        <v>12.1</v>
      </c>
      <c r="F802" s="94">
        <v>32</v>
      </c>
      <c r="G802" s="59">
        <v>60416</v>
      </c>
      <c r="H802" s="91">
        <v>0.114312960489221</v>
      </c>
      <c r="I802" s="39">
        <v>41.1233545</v>
      </c>
      <c r="J802" s="39">
        <v>28.8797693</v>
      </c>
      <c r="K802" s="59">
        <f>VLOOKUP($D802,'Districts_EV'!$A$2:$H$41,3,0)*$H802</f>
        <v>5.94424164466377</v>
      </c>
      <c r="L802" s="59">
        <f>VLOOKUP($D802,'Districts_EV'!$A$2:$H$41,4,0)*$H802</f>
        <v>116.452981884087</v>
      </c>
      <c r="M802" s="59">
        <f>VLOOKUP($D802,'Districts_EV'!$A$2:$H$41,5,0)*$H802</f>
        <v>947.765736178370</v>
      </c>
      <c r="N802" s="59">
        <f>VLOOKUP($D802,'Districts_EV'!$A$2:$H$41,6,0)*$H802</f>
        <v>3494.979731334560</v>
      </c>
      <c r="O802" s="59">
        <f>VLOOKUP($D802,'Districts_EV'!$A$2:$H$41,7,0)*$H802</f>
        <v>6912.880499944150</v>
      </c>
      <c r="P802" s="60">
        <f>VLOOKUP($D802,'Districts_EV'!$A$2:$H$41,8,0)*$H802</f>
        <v>9493.799602943909</v>
      </c>
    </row>
    <row r="803" ht="19.95" customHeight="1">
      <c r="A803" s="89"/>
      <c r="B803" s="35">
        <v>702</v>
      </c>
      <c r="C803" t="s" s="92">
        <v>688</v>
      </c>
      <c r="D803" t="s" s="92">
        <v>43</v>
      </c>
      <c r="E803" s="36">
        <v>24.9</v>
      </c>
      <c r="F803" s="95">
        <v>31</v>
      </c>
      <c r="G803" s="62">
        <v>8076</v>
      </c>
      <c r="H803" s="93">
        <v>0.0152805791331923</v>
      </c>
      <c r="I803" s="36">
        <v>41.1473319</v>
      </c>
      <c r="J803" s="36">
        <v>28.8553226</v>
      </c>
      <c r="K803" s="62">
        <f>VLOOKUP($D803,'Districts_EV'!$A$2:$H$41,3,0)*$H803</f>
        <v>0.794585797177974</v>
      </c>
      <c r="L803" s="62">
        <f>VLOOKUP($D803,'Districts_EV'!$A$2:$H$41,4,0)*$H803</f>
        <v>15.5666426392989</v>
      </c>
      <c r="M803" s="62">
        <f>VLOOKUP($D803,'Districts_EV'!$A$2:$H$41,5,0)*$H803</f>
        <v>126.690878002127</v>
      </c>
      <c r="N803" s="62">
        <f>VLOOKUP($D803,'Districts_EV'!$A$2:$H$41,6,0)*$H803</f>
        <v>467.185121660783</v>
      </c>
      <c r="O803" s="62">
        <f>VLOOKUP($D803,'Districts_EV'!$A$2:$H$41,7,0)*$H803</f>
        <v>924.066851786758</v>
      </c>
      <c r="P803" s="63">
        <f>VLOOKUP($D803,'Districts_EV'!$A$2:$H$41,8,0)*$H803</f>
        <v>1269.066565038650</v>
      </c>
    </row>
    <row r="804" ht="20.8" customHeight="1">
      <c r="A804" s="96"/>
      <c r="B804" s="97">
        <v>727</v>
      </c>
      <c r="C804" t="s" s="98">
        <v>689</v>
      </c>
      <c r="D804" t="s" s="98">
        <v>43</v>
      </c>
      <c r="E804" s="99">
        <v>26</v>
      </c>
      <c r="F804" s="100">
        <v>29.9</v>
      </c>
      <c r="G804" s="101">
        <v>6743</v>
      </c>
      <c r="H804" s="102">
        <v>0.0127584132113813</v>
      </c>
      <c r="I804" s="99">
        <v>41.133188</v>
      </c>
      <c r="J804" s="99">
        <v>28.8389168</v>
      </c>
      <c r="K804" s="101">
        <f>VLOOKUP($D804,'Districts_EV'!$A$2:$H$41,3,0)*$H804</f>
        <v>0.66343388191816</v>
      </c>
      <c r="L804" s="101">
        <f>VLOOKUP($D804,'Districts_EV'!$A$2:$H$41,4,0)*$H804</f>
        <v>12.9972599451204</v>
      </c>
      <c r="M804" s="101">
        <f>VLOOKUP($D804,'Districts_EV'!$A$2:$H$41,5,0)*$H804</f>
        <v>105.779666959923</v>
      </c>
      <c r="N804" s="101">
        <f>VLOOKUP($D804,'Districts_EV'!$A$2:$H$41,6,0)*$H804</f>
        <v>390.072966240546</v>
      </c>
      <c r="O804" s="101">
        <f>VLOOKUP($D804,'Districts_EV'!$A$2:$H$41,7,0)*$H804</f>
        <v>771.543187419278</v>
      </c>
      <c r="P804" s="103">
        <f>VLOOKUP($D804,'Districts_EV'!$A$2:$H$41,8,0)*$H804</f>
        <v>1059.5982971837</v>
      </c>
    </row>
    <row r="805" ht="21.05" customHeight="1">
      <c r="A805" t="s" s="104">
        <v>44</v>
      </c>
      <c r="B805" s="105"/>
      <c r="C805" s="105"/>
      <c r="D805" s="105"/>
      <c r="E805" s="106"/>
      <c r="F805" s="106"/>
      <c r="G805" s="107">
        <f>SUM(G806:G867)</f>
        <v>35131</v>
      </c>
      <c r="H805" s="105"/>
      <c r="I805" s="105"/>
      <c r="J805" s="105"/>
      <c r="K805" s="108">
        <f>SUM(K806:K867)</f>
        <v>92.4993163991917</v>
      </c>
      <c r="L805" s="108">
        <f>SUM(L806:L867)</f>
        <v>1847.219159597490</v>
      </c>
      <c r="M805" s="108">
        <f>SUM(M806:M867)</f>
        <v>15277.9166296947</v>
      </c>
      <c r="N805" s="108">
        <f>SUM(N806:N867)</f>
        <v>57120.45864213</v>
      </c>
      <c r="O805" s="108">
        <f>SUM(O806:O867)</f>
        <v>114076.016625236</v>
      </c>
      <c r="P805" s="109">
        <f>SUM(P806:P867)</f>
        <v>157350.12557078</v>
      </c>
    </row>
    <row r="806" ht="20.2" customHeight="1">
      <c r="A806" s="82"/>
      <c r="B806" s="110">
        <v>630</v>
      </c>
      <c r="C806" t="s" s="111">
        <v>690</v>
      </c>
      <c r="D806" t="s" s="111">
        <v>44</v>
      </c>
      <c r="E806" s="112">
        <v>18.1</v>
      </c>
      <c r="F806" s="127">
        <v>19.6</v>
      </c>
      <c r="G806" s="113">
        <v>944</v>
      </c>
      <c r="H806" s="114">
        <v>0.0268708548006035</v>
      </c>
      <c r="I806" s="112">
        <v>41.1785041</v>
      </c>
      <c r="J806" s="112">
        <v>29.6095617</v>
      </c>
      <c r="K806" s="113">
        <f>VLOOKUP($D806,'Districts_EV'!$A$2:$H$41,3,0)*$H806</f>
        <v>2.48553570011776</v>
      </c>
      <c r="L806" s="113">
        <f>VLOOKUP($D806,'Districts_EV'!$A$2:$H$41,4,0)*$H806</f>
        <v>49.636357822437</v>
      </c>
      <c r="M806" s="113">
        <f>VLOOKUP($D806,'Districts_EV'!$A$2:$H$41,5,0)*$H806</f>
        <v>410.530679412252</v>
      </c>
      <c r="N806" s="113">
        <f>VLOOKUP($D806,'Districts_EV'!$A$2:$H$41,6,0)*$H806</f>
        <v>1534.875550316550</v>
      </c>
      <c r="O806" s="113">
        <f>VLOOKUP($D806,'Districts_EV'!$A$2:$H$41,7,0)*$H806</f>
        <v>3065.320078967950</v>
      </c>
      <c r="P806" s="115">
        <f>VLOOKUP($D806,'Districts_EV'!$A$2:$H$41,8,0)*$H806</f>
        <v>4228.132377069160</v>
      </c>
    </row>
    <row r="807" ht="19.95" customHeight="1">
      <c r="A807" s="89"/>
      <c r="B807" s="35">
        <v>704</v>
      </c>
      <c r="C807" t="s" s="92">
        <v>691</v>
      </c>
      <c r="D807" t="s" s="92">
        <v>44</v>
      </c>
      <c r="E807" s="36">
        <v>29.1</v>
      </c>
      <c r="F807" s="95">
        <v>19</v>
      </c>
      <c r="G807" s="62">
        <v>8576</v>
      </c>
      <c r="H807" s="93">
        <v>0.244114884290228</v>
      </c>
      <c r="I807" s="36">
        <v>41.1633748</v>
      </c>
      <c r="J807" s="36">
        <v>29.6075509</v>
      </c>
      <c r="K807" s="62">
        <f>VLOOKUP($D807,'Districts_EV'!$A$2:$H$41,3,0)*$H807</f>
        <v>22.5804599197139</v>
      </c>
      <c r="L807" s="62">
        <f>VLOOKUP($D807,'Districts_EV'!$A$2:$H$41,4,0)*$H807</f>
        <v>450.933691403833</v>
      </c>
      <c r="M807" s="62">
        <f>VLOOKUP($D807,'Districts_EV'!$A$2:$H$41,5,0)*$H807</f>
        <v>3729.566850253670</v>
      </c>
      <c r="N807" s="62">
        <f>VLOOKUP($D807,'Districts_EV'!$A$2:$H$41,6,0)*$H807</f>
        <v>13943.9541520283</v>
      </c>
      <c r="O807" s="62">
        <f>VLOOKUP($D807,'Districts_EV'!$A$2:$H$41,7,0)*$H807</f>
        <v>27847.6535987596</v>
      </c>
      <c r="P807" s="63">
        <f>VLOOKUP($D807,'Districts_EV'!$A$2:$H$41,8,0)*$H807</f>
        <v>38411.5076967638</v>
      </c>
    </row>
    <row r="808" ht="19.95" customHeight="1">
      <c r="A808" s="89"/>
      <c r="B808" s="38">
        <v>725</v>
      </c>
      <c r="C808" t="s" s="90">
        <v>692</v>
      </c>
      <c r="D808" t="s" s="90">
        <v>44</v>
      </c>
      <c r="E808" s="39">
        <v>11.8</v>
      </c>
      <c r="F808" s="94">
        <v>18.6</v>
      </c>
      <c r="G808" s="59">
        <v>1973</v>
      </c>
      <c r="H808" s="91">
        <v>0.0561612251288036</v>
      </c>
      <c r="I808" s="39">
        <v>41.1380556</v>
      </c>
      <c r="J808" s="39">
        <v>29.8566667</v>
      </c>
      <c r="K808" s="59">
        <f>VLOOKUP($D808,'Districts_EV'!$A$2:$H$41,3,0)*$H808</f>
        <v>5.19487493255544</v>
      </c>
      <c r="L808" s="59">
        <f>VLOOKUP($D808,'Districts_EV'!$A$2:$H$41,4,0)*$H808</f>
        <v>103.742091084394</v>
      </c>
      <c r="M808" s="59">
        <f>VLOOKUP($D808,'Districts_EV'!$A$2:$H$41,5,0)*$H808</f>
        <v>858.026515339376</v>
      </c>
      <c r="N808" s="59">
        <f>VLOOKUP($D808,'Districts_EV'!$A$2:$H$41,6,0)*$H808</f>
        <v>3207.954937261180</v>
      </c>
      <c r="O808" s="59">
        <f>VLOOKUP($D808,'Districts_EV'!$A$2:$H$41,7,0)*$H808</f>
        <v>6406.648851487020</v>
      </c>
      <c r="P808" s="60">
        <f>VLOOKUP($D808,'Districts_EV'!$A$2:$H$41,8,0)*$H808</f>
        <v>8836.975826226089</v>
      </c>
    </row>
    <row r="809" ht="19.95" customHeight="1">
      <c r="A809" s="89"/>
      <c r="B809" s="35">
        <v>749</v>
      </c>
      <c r="C809" t="s" s="92">
        <v>693</v>
      </c>
      <c r="D809" t="s" s="92">
        <v>44</v>
      </c>
      <c r="E809" s="36">
        <v>81</v>
      </c>
      <c r="F809" s="95">
        <v>18.1</v>
      </c>
      <c r="G809" s="62">
        <v>3398</v>
      </c>
      <c r="H809" s="93">
        <v>0.0967236913267485</v>
      </c>
      <c r="I809" s="36">
        <v>41.1709389</v>
      </c>
      <c r="J809" s="36">
        <v>29.6303393</v>
      </c>
      <c r="K809" s="62">
        <f>VLOOKUP($D809,'Districts_EV'!$A$2:$H$41,3,0)*$H809</f>
        <v>8.946875327330661</v>
      </c>
      <c r="L809" s="62">
        <f>VLOOKUP($D809,'Districts_EV'!$A$2:$H$41,4,0)*$H809</f>
        <v>178.669855805763</v>
      </c>
      <c r="M809" s="62">
        <f>VLOOKUP($D809,'Districts_EV'!$A$2:$H$41,5,0)*$H809</f>
        <v>1477.736492206390</v>
      </c>
      <c r="N809" s="62">
        <f>VLOOKUP($D809,'Districts_EV'!$A$2:$H$41,6,0)*$H809</f>
        <v>5524.901610143690</v>
      </c>
      <c r="O809" s="62">
        <f>VLOOKUP($D809,'Districts_EV'!$A$2:$H$41,7,0)*$H809</f>
        <v>11033.8534198444</v>
      </c>
      <c r="P809" s="63">
        <f>VLOOKUP($D809,'Districts_EV'!$A$2:$H$41,8,0)*$H809</f>
        <v>15219.4849759332</v>
      </c>
    </row>
    <row r="810" ht="19.95" customHeight="1">
      <c r="A810" s="89"/>
      <c r="B810" s="38">
        <v>756</v>
      </c>
      <c r="C810" t="s" s="90">
        <v>694</v>
      </c>
      <c r="D810" t="s" s="90">
        <v>44</v>
      </c>
      <c r="E810" s="39">
        <v>46.8</v>
      </c>
      <c r="F810" s="94">
        <v>17.5</v>
      </c>
      <c r="G810" s="59">
        <v>1636</v>
      </c>
      <c r="H810" s="91">
        <v>0.0465685576840967</v>
      </c>
      <c r="I810" s="39">
        <v>41.158806</v>
      </c>
      <c r="J810" s="39">
        <v>29.562439</v>
      </c>
      <c r="K810" s="59">
        <f>VLOOKUP($D810,'Districts_EV'!$A$2:$H$41,3,0)*$H810</f>
        <v>4.30755975147527</v>
      </c>
      <c r="L810" s="59">
        <f>VLOOKUP($D810,'Districts_EV'!$A$2:$H$41,4,0)*$H810</f>
        <v>86.0223319888843</v>
      </c>
      <c r="M810" s="59">
        <f>VLOOKUP($D810,'Districts_EV'!$A$2:$H$41,5,0)*$H810</f>
        <v>711.470541862758</v>
      </c>
      <c r="N810" s="59">
        <f>VLOOKUP($D810,'Districts_EV'!$A$2:$H$41,6,0)*$H810</f>
        <v>2660.017373218090</v>
      </c>
      <c r="O810" s="59">
        <f>VLOOKUP($D810,'Districts_EV'!$A$2:$H$41,7,0)*$H810</f>
        <v>5312.355560584280</v>
      </c>
      <c r="P810" s="60">
        <f>VLOOKUP($D810,'Districts_EV'!$A$2:$H$41,8,0)*$H810</f>
        <v>7327.568399242730</v>
      </c>
    </row>
    <row r="811" ht="19.95" customHeight="1">
      <c r="A811" s="89"/>
      <c r="B811" s="35">
        <v>763</v>
      </c>
      <c r="C811" t="s" s="92">
        <v>695</v>
      </c>
      <c r="D811" t="s" s="92">
        <v>44</v>
      </c>
      <c r="E811" s="36">
        <v>27.3</v>
      </c>
      <c r="F811" s="95">
        <v>13.1</v>
      </c>
      <c r="G811" s="62">
        <v>741</v>
      </c>
      <c r="H811" s="93">
        <v>0.0210924824229313</v>
      </c>
      <c r="I811" s="36">
        <v>41.1660337</v>
      </c>
      <c r="J811" s="36">
        <v>29.5811106</v>
      </c>
      <c r="K811" s="62">
        <f>VLOOKUP($D811,'Districts_EV'!$A$2:$H$41,3,0)*$H811</f>
        <v>1.95104020528311</v>
      </c>
      <c r="L811" s="62">
        <f>VLOOKUP($D811,'Districts_EV'!$A$2:$H$41,4,0)*$H811</f>
        <v>38.962437655112</v>
      </c>
      <c r="M811" s="62">
        <f>VLOOKUP($D811,'Districts_EV'!$A$2:$H$41,5,0)*$H811</f>
        <v>322.249187970845</v>
      </c>
      <c r="N811" s="62">
        <f>VLOOKUP($D811,'Districts_EV'!$A$2:$H$41,6,0)*$H811</f>
        <v>1204.8122698989</v>
      </c>
      <c r="O811" s="62">
        <f>VLOOKUP($D811,'Districts_EV'!$A$2:$H$41,7,0)*$H811</f>
        <v>2406.146375545810</v>
      </c>
      <c r="P811" s="63">
        <f>VLOOKUP($D811,'Districts_EV'!$A$2:$H$41,8,0)*$H811</f>
        <v>3318.904757847710</v>
      </c>
    </row>
    <row r="812" ht="19.95" customHeight="1">
      <c r="A812" s="89"/>
      <c r="B812" s="38">
        <v>777</v>
      </c>
      <c r="C812" t="s" s="90">
        <v>696</v>
      </c>
      <c r="D812" t="s" s="90">
        <v>44</v>
      </c>
      <c r="E812" s="39">
        <v>19.5</v>
      </c>
      <c r="F812" s="94">
        <v>12.2</v>
      </c>
      <c r="G812" s="59">
        <v>1815</v>
      </c>
      <c r="H812" s="91">
        <v>0.0516637727363297</v>
      </c>
      <c r="I812" s="39">
        <v>41.1461163</v>
      </c>
      <c r="J812" s="39">
        <v>29.5776837</v>
      </c>
      <c r="K812" s="59">
        <f>VLOOKUP($D812,'Districts_EV'!$A$2:$H$41,3,0)*$H812</f>
        <v>4.77886366071369</v>
      </c>
      <c r="L812" s="59">
        <f>VLOOKUP($D812,'Districts_EV'!$A$2:$H$41,4,0)*$H812</f>
        <v>95.4343108556387</v>
      </c>
      <c r="M812" s="59">
        <f>VLOOKUP($D812,'Districts_EV'!$A$2:$H$41,5,0)*$H812</f>
        <v>789.314812641139</v>
      </c>
      <c r="N812" s="59">
        <f>VLOOKUP($D812,'Districts_EV'!$A$2:$H$41,6,0)*$H812</f>
        <v>2951.058393881920</v>
      </c>
      <c r="O812" s="59">
        <f>VLOOKUP($D812,'Districts_EV'!$A$2:$H$41,7,0)*$H812</f>
        <v>5893.597397591960</v>
      </c>
      <c r="P812" s="60">
        <f>VLOOKUP($D812,'Districts_EV'!$A$2:$H$41,8,0)*$H812</f>
        <v>8129.301127521720</v>
      </c>
    </row>
    <row r="813" ht="19.95" customHeight="1">
      <c r="A813" s="89"/>
      <c r="B813" s="35">
        <v>784</v>
      </c>
      <c r="C813" t="s" s="92">
        <v>628</v>
      </c>
      <c r="D813" t="s" s="92">
        <v>44</v>
      </c>
      <c r="E813" s="36">
        <v>5</v>
      </c>
      <c r="F813" s="95">
        <v>11.7</v>
      </c>
      <c r="G813" s="62">
        <v>994</v>
      </c>
      <c r="H813" s="93">
        <v>0.0282940992286015</v>
      </c>
      <c r="I813" s="36">
        <v>41.1508425</v>
      </c>
      <c r="J813" s="36">
        <v>29.6496119</v>
      </c>
      <c r="K813" s="62">
        <f>VLOOKUP($D813,'Districts_EV'!$A$2:$H$41,3,0)*$H813</f>
        <v>2.61718483677654</v>
      </c>
      <c r="L813" s="62">
        <f>VLOOKUP($D813,'Districts_EV'!$A$2:$H$41,4,0)*$H813</f>
        <v>52.2654021986253</v>
      </c>
      <c r="M813" s="62">
        <f>VLOOKUP($D813,'Districts_EV'!$A$2:$H$41,5,0)*$H813</f>
        <v>432.274889126883</v>
      </c>
      <c r="N813" s="62">
        <f>VLOOKUP($D813,'Districts_EV'!$A$2:$H$41,6,0)*$H813</f>
        <v>1616.171924803650</v>
      </c>
      <c r="O813" s="62">
        <f>VLOOKUP($D813,'Districts_EV'!$A$2:$H$41,7,0)*$H813</f>
        <v>3227.678133998020</v>
      </c>
      <c r="P813" s="63">
        <f>VLOOKUP($D813,'Districts_EV'!$A$2:$H$41,8,0)*$H813</f>
        <v>4452.080066532560</v>
      </c>
    </row>
    <row r="814" ht="19.95" customHeight="1">
      <c r="A814" s="89"/>
      <c r="B814" s="38">
        <v>800</v>
      </c>
      <c r="C814" t="s" s="90">
        <v>697</v>
      </c>
      <c r="D814" t="s" s="90">
        <v>44</v>
      </c>
      <c r="E814" s="39">
        <v>171</v>
      </c>
      <c r="F814" s="94">
        <v>7.3</v>
      </c>
      <c r="G814" s="59">
        <v>724</v>
      </c>
      <c r="H814" s="91">
        <v>0.020608579317412</v>
      </c>
      <c r="I814" s="39">
        <v>41.1075199</v>
      </c>
      <c r="J814" s="39">
        <v>29.8532203</v>
      </c>
      <c r="K814" s="59">
        <f>VLOOKUP($D814,'Districts_EV'!$A$2:$H$41,3,0)*$H814</f>
        <v>1.90627949881913</v>
      </c>
      <c r="L814" s="59">
        <f>VLOOKUP($D814,'Districts_EV'!$A$2:$H$41,4,0)*$H814</f>
        <v>38.068562567208</v>
      </c>
      <c r="M814" s="59">
        <f>VLOOKUP($D814,'Districts_EV'!$A$2:$H$41,5,0)*$H814</f>
        <v>314.856156667871</v>
      </c>
      <c r="N814" s="59">
        <f>VLOOKUP($D814,'Districts_EV'!$A$2:$H$41,6,0)*$H814</f>
        <v>1177.171502573290</v>
      </c>
      <c r="O814" s="59">
        <f>VLOOKUP($D814,'Districts_EV'!$A$2:$H$41,7,0)*$H814</f>
        <v>2350.944636835590</v>
      </c>
      <c r="P814" s="60">
        <f>VLOOKUP($D814,'Districts_EV'!$A$2:$H$41,8,0)*$H814</f>
        <v>3242.762543430160</v>
      </c>
    </row>
    <row r="815" ht="19.95" customHeight="1">
      <c r="A815" s="89"/>
      <c r="B815" s="35">
        <v>836</v>
      </c>
      <c r="C815" t="s" s="92">
        <v>677</v>
      </c>
      <c r="D815" t="s" s="92">
        <v>44</v>
      </c>
      <c r="E815" s="122"/>
      <c r="F815" s="122"/>
      <c r="G815" s="62">
        <v>247</v>
      </c>
      <c r="H815" s="93">
        <v>0.00703082747431044</v>
      </c>
      <c r="I815" s="36">
        <v>41.1334679</v>
      </c>
      <c r="J815" s="36">
        <v>29.8257038</v>
      </c>
      <c r="K815" s="62">
        <f>VLOOKUP($D815,'Districts_EV'!$A$2:$H$41,3,0)*$H815</f>
        <v>0.650346735094371</v>
      </c>
      <c r="L815" s="62">
        <f>VLOOKUP($D815,'Districts_EV'!$A$2:$H$41,4,0)*$H815</f>
        <v>12.9874792183707</v>
      </c>
      <c r="M815" s="62">
        <f>VLOOKUP($D815,'Districts_EV'!$A$2:$H$41,5,0)*$H815</f>
        <v>107.416395990282</v>
      </c>
      <c r="N815" s="62">
        <f>VLOOKUP($D815,'Districts_EV'!$A$2:$H$41,6,0)*$H815</f>
        <v>401.604089966301</v>
      </c>
      <c r="O815" s="62">
        <f>VLOOKUP($D815,'Districts_EV'!$A$2:$H$41,7,0)*$H815</f>
        <v>802.048791848604</v>
      </c>
      <c r="P815" s="63">
        <f>VLOOKUP($D815,'Districts_EV'!$A$2:$H$41,8,0)*$H815</f>
        <v>1106.301585949240</v>
      </c>
    </row>
    <row r="816" ht="19.95" customHeight="1">
      <c r="A816" s="89"/>
      <c r="B816" s="38">
        <v>838</v>
      </c>
      <c r="C816" t="s" s="90">
        <v>698</v>
      </c>
      <c r="D816" t="s" s="90">
        <v>44</v>
      </c>
      <c r="E816" s="39">
        <v>0.41</v>
      </c>
      <c r="F816" s="59">
        <v>49963</v>
      </c>
      <c r="G816" s="59">
        <v>388</v>
      </c>
      <c r="H816" s="91">
        <v>0.011044376761265</v>
      </c>
      <c r="I816" s="39">
        <v>41.1426422</v>
      </c>
      <c r="J816" s="39">
        <v>29.7184351</v>
      </c>
      <c r="K816" s="59">
        <f>VLOOKUP($D816,'Districts_EV'!$A$2:$H$41,3,0)*$H816</f>
        <v>1.02159730047213</v>
      </c>
      <c r="L816" s="59">
        <f>VLOOKUP($D816,'Districts_EV'!$A$2:$H$41,4,0)*$H816</f>
        <v>20.401384359222</v>
      </c>
      <c r="M816" s="59">
        <f>VLOOKUP($D816,'Districts_EV'!$A$2:$H$41,5,0)*$H816</f>
        <v>168.735067385544</v>
      </c>
      <c r="N816" s="59">
        <f>VLOOKUP($D816,'Districts_EV'!$A$2:$H$41,6,0)*$H816</f>
        <v>630.859866019939</v>
      </c>
      <c r="O816" s="59">
        <f>VLOOKUP($D816,'Districts_EV'!$A$2:$H$41,7,0)*$H816</f>
        <v>1259.898507033440</v>
      </c>
      <c r="P816" s="60">
        <f>VLOOKUP($D816,'Districts_EV'!$A$2:$H$41,8,0)*$H816</f>
        <v>1737.834070236050</v>
      </c>
    </row>
    <row r="817" ht="19.95" customHeight="1">
      <c r="A817" s="89"/>
      <c r="B817" s="35">
        <v>840</v>
      </c>
      <c r="C817" t="s" s="92">
        <v>699</v>
      </c>
      <c r="D817" t="s" s="92">
        <v>44</v>
      </c>
      <c r="E817" s="36">
        <v>0.86</v>
      </c>
      <c r="F817" s="62">
        <v>36666</v>
      </c>
      <c r="G817" s="62">
        <v>455</v>
      </c>
      <c r="H817" s="93">
        <v>0.0129515242947824</v>
      </c>
      <c r="I817" s="36">
        <v>40.9780211</v>
      </c>
      <c r="J817" s="36">
        <v>29.662076</v>
      </c>
      <c r="K817" s="62">
        <f>VLOOKUP($D817,'Districts_EV'!$A$2:$H$41,3,0)*$H817</f>
        <v>1.1980071435949</v>
      </c>
      <c r="L817" s="62">
        <f>VLOOKUP($D817,'Districts_EV'!$A$2:$H$41,4,0)*$H817</f>
        <v>23.9243038233144</v>
      </c>
      <c r="M817" s="62">
        <f>VLOOKUP($D817,'Districts_EV'!$A$2:$H$41,5,0)*$H817</f>
        <v>197.872308403151</v>
      </c>
      <c r="N817" s="62">
        <f>VLOOKUP($D817,'Districts_EV'!$A$2:$H$41,6,0)*$H817</f>
        <v>739.797007832660</v>
      </c>
      <c r="O817" s="62">
        <f>VLOOKUP($D817,'Districts_EV'!$A$2:$H$41,7,0)*$H817</f>
        <v>1477.458300773750</v>
      </c>
      <c r="P817" s="63">
        <f>VLOOKUP($D817,'Districts_EV'!$A$2:$H$41,8,0)*$H817</f>
        <v>2037.923974117020</v>
      </c>
    </row>
    <row r="818" ht="19.95" customHeight="1">
      <c r="A818" s="89"/>
      <c r="B818" s="38">
        <v>842</v>
      </c>
      <c r="C818" t="s" s="90">
        <v>700</v>
      </c>
      <c r="D818" t="s" s="90">
        <v>44</v>
      </c>
      <c r="E818" s="39">
        <v>0.93</v>
      </c>
      <c r="F818" s="59">
        <v>31683</v>
      </c>
      <c r="G818" s="59">
        <v>756</v>
      </c>
      <c r="H818" s="91">
        <v>0.0215194557513307</v>
      </c>
      <c r="I818" s="39">
        <v>41.1924768</v>
      </c>
      <c r="J818" s="39">
        <v>29.4395032</v>
      </c>
      <c r="K818" s="59">
        <f>VLOOKUP($D818,'Districts_EV'!$A$2:$H$41,3,0)*$H818</f>
        <v>1.99053494628074</v>
      </c>
      <c r="L818" s="59">
        <f>VLOOKUP($D818,'Districts_EV'!$A$2:$H$41,4,0)*$H818</f>
        <v>39.7511509679685</v>
      </c>
      <c r="M818" s="59">
        <f>VLOOKUP($D818,'Districts_EV'!$A$2:$H$41,5,0)*$H818</f>
        <v>328.772450885235</v>
      </c>
      <c r="N818" s="59">
        <f>VLOOKUP($D818,'Districts_EV'!$A$2:$H$41,6,0)*$H818</f>
        <v>1229.201182245030</v>
      </c>
      <c r="O818" s="59">
        <f>VLOOKUP($D818,'Districts_EV'!$A$2:$H$41,7,0)*$H818</f>
        <v>2454.853792054830</v>
      </c>
      <c r="P818" s="60">
        <f>VLOOKUP($D818,'Districts_EV'!$A$2:$H$41,8,0)*$H818</f>
        <v>3386.089064686730</v>
      </c>
    </row>
    <row r="819" ht="19.95" customHeight="1">
      <c r="A819" s="89"/>
      <c r="B819" s="35">
        <v>843</v>
      </c>
      <c r="C819" t="s" s="92">
        <v>33</v>
      </c>
      <c r="D819" t="s" s="92">
        <v>44</v>
      </c>
      <c r="E819" s="36">
        <v>0.47</v>
      </c>
      <c r="F819" s="62">
        <v>27033</v>
      </c>
      <c r="G819" s="62">
        <v>159</v>
      </c>
      <c r="H819" s="93">
        <v>0.00452591728103384</v>
      </c>
      <c r="I819" s="36">
        <v>41.1100862</v>
      </c>
      <c r="J819" s="36">
        <v>29.9048117</v>
      </c>
      <c r="K819" s="62">
        <f>VLOOKUP($D819,'Districts_EV'!$A$2:$H$41,3,0)*$H819</f>
        <v>0.418644254574919</v>
      </c>
      <c r="L819" s="62">
        <f>VLOOKUP($D819,'Districts_EV'!$A$2:$H$41,4,0)*$H819</f>
        <v>8.360361116279091</v>
      </c>
      <c r="M819" s="62">
        <f>VLOOKUP($D819,'Districts_EV'!$A$2:$H$41,5,0)*$H819</f>
        <v>69.1465868925295</v>
      </c>
      <c r="N819" s="62">
        <f>VLOOKUP($D819,'Districts_EV'!$A$2:$H$41,6,0)*$H819</f>
        <v>258.522470868995</v>
      </c>
      <c r="O819" s="62">
        <f>VLOOKUP($D819,'Districts_EV'!$A$2:$H$41,7,0)*$H819</f>
        <v>516.298614995659</v>
      </c>
      <c r="P819" s="63">
        <f>VLOOKUP($D819,'Districts_EV'!$A$2:$H$41,8,0)*$H819</f>
        <v>712.153652493638</v>
      </c>
    </row>
    <row r="820" ht="19.95" customHeight="1">
      <c r="A820" s="89"/>
      <c r="B820" s="38">
        <v>851</v>
      </c>
      <c r="C820" t="s" s="90">
        <v>701</v>
      </c>
      <c r="D820" t="s" s="90">
        <v>44</v>
      </c>
      <c r="E820" s="39">
        <v>0.65</v>
      </c>
      <c r="F820" s="59">
        <v>25633</v>
      </c>
      <c r="G820" s="59">
        <v>355</v>
      </c>
      <c r="H820" s="91">
        <v>0.0101050354387863</v>
      </c>
      <c r="I820" s="39">
        <v>41.12923</v>
      </c>
      <c r="J820" s="39">
        <v>29.556829</v>
      </c>
      <c r="K820" s="59">
        <f>VLOOKUP($D820,'Districts_EV'!$A$2:$H$41,3,0)*$H820</f>
        <v>0.934708870277339</v>
      </c>
      <c r="L820" s="59">
        <f>VLOOKUP($D820,'Districts_EV'!$A$2:$H$41,4,0)*$H820</f>
        <v>18.6662150709377</v>
      </c>
      <c r="M820" s="59">
        <f>VLOOKUP($D820,'Districts_EV'!$A$2:$H$41,5,0)*$H820</f>
        <v>154.383888973887</v>
      </c>
      <c r="N820" s="59">
        <f>VLOOKUP($D820,'Districts_EV'!$A$2:$H$41,6,0)*$H820</f>
        <v>577.204258858451</v>
      </c>
      <c r="O820" s="59">
        <f>VLOOKUP($D820,'Districts_EV'!$A$2:$H$41,7,0)*$H820</f>
        <v>1152.742190713580</v>
      </c>
      <c r="P820" s="60">
        <f>VLOOKUP($D820,'Districts_EV'!$A$2:$H$41,8,0)*$H820</f>
        <v>1590.028595190210</v>
      </c>
    </row>
    <row r="821" ht="19.95" customHeight="1">
      <c r="A821" s="89"/>
      <c r="B821" s="35">
        <v>858</v>
      </c>
      <c r="C821" t="s" s="92">
        <v>702</v>
      </c>
      <c r="D821" t="s" s="92">
        <v>44</v>
      </c>
      <c r="E821" s="36">
        <v>0.4</v>
      </c>
      <c r="F821" s="62">
        <v>20444</v>
      </c>
      <c r="G821" s="62">
        <v>766</v>
      </c>
      <c r="H821" s="93">
        <v>0.0218041046369303</v>
      </c>
      <c r="I821" s="36">
        <v>41.202164</v>
      </c>
      <c r="J821" s="36">
        <v>29.413542</v>
      </c>
      <c r="K821" s="62">
        <f>VLOOKUP($D821,'Districts_EV'!$A$2:$H$41,3,0)*$H821</f>
        <v>2.0168647736125</v>
      </c>
      <c r="L821" s="62">
        <f>VLOOKUP($D821,'Districts_EV'!$A$2:$H$41,4,0)*$H821</f>
        <v>40.2769598432061</v>
      </c>
      <c r="M821" s="62">
        <f>VLOOKUP($D821,'Districts_EV'!$A$2:$H$41,5,0)*$H821</f>
        <v>333.121292828161</v>
      </c>
      <c r="N821" s="62">
        <f>VLOOKUP($D821,'Districts_EV'!$A$2:$H$41,6,0)*$H821</f>
        <v>1245.460457142450</v>
      </c>
      <c r="O821" s="62">
        <f>VLOOKUP($D821,'Districts_EV'!$A$2:$H$41,7,0)*$H821</f>
        <v>2487.325403060850</v>
      </c>
      <c r="P821" s="63">
        <f>VLOOKUP($D821,'Districts_EV'!$A$2:$H$41,8,0)*$H821</f>
        <v>3430.878602579410</v>
      </c>
    </row>
    <row r="822" ht="19.95" customHeight="1">
      <c r="A822" s="89"/>
      <c r="B822" s="38">
        <v>860</v>
      </c>
      <c r="C822" t="s" s="90">
        <v>703</v>
      </c>
      <c r="D822" t="s" s="90">
        <v>44</v>
      </c>
      <c r="E822" s="39">
        <v>1.2</v>
      </c>
      <c r="F822" s="59">
        <v>19720</v>
      </c>
      <c r="G822" s="59">
        <v>188</v>
      </c>
      <c r="H822" s="91">
        <v>0.00535139904927272</v>
      </c>
      <c r="I822" s="39">
        <v>41.0978412</v>
      </c>
      <c r="J822" s="39">
        <v>29.8044893</v>
      </c>
      <c r="K822" s="59">
        <f>VLOOKUP($D822,'Districts_EV'!$A$2:$H$41,3,0)*$H822</f>
        <v>0.495000753837011</v>
      </c>
      <c r="L822" s="59">
        <f>VLOOKUP($D822,'Districts_EV'!$A$2:$H$41,4,0)*$H822</f>
        <v>9.885206854468359</v>
      </c>
      <c r="M822" s="59">
        <f>VLOOKUP($D822,'Districts_EV'!$A$2:$H$41,5,0)*$H822</f>
        <v>81.7582285270161</v>
      </c>
      <c r="N822" s="59">
        <f>VLOOKUP($D822,'Districts_EV'!$A$2:$H$41,6,0)*$H822</f>
        <v>305.674368071516</v>
      </c>
      <c r="O822" s="59">
        <f>VLOOKUP($D822,'Districts_EV'!$A$2:$H$41,7,0)*$H822</f>
        <v>610.466286913107</v>
      </c>
      <c r="P822" s="60">
        <f>VLOOKUP($D822,'Districts_EV'!$A$2:$H$41,8,0)*$H822</f>
        <v>842.043312382415</v>
      </c>
    </row>
    <row r="823" ht="19.95" customHeight="1">
      <c r="A823" s="89"/>
      <c r="B823" s="35">
        <v>864</v>
      </c>
      <c r="C823" t="s" s="92">
        <v>343</v>
      </c>
      <c r="D823" t="s" s="92">
        <v>44</v>
      </c>
      <c r="E823" s="36">
        <v>0.87</v>
      </c>
      <c r="F823" s="62">
        <v>17822</v>
      </c>
      <c r="G823" s="62">
        <v>269</v>
      </c>
      <c r="H823" s="93">
        <v>0.00765705502262959</v>
      </c>
      <c r="I823" s="36">
        <v>41.1513347</v>
      </c>
      <c r="J823" s="36">
        <v>29.7692971</v>
      </c>
      <c r="K823" s="62">
        <f>VLOOKUP($D823,'Districts_EV'!$A$2:$H$41,3,0)*$H823</f>
        <v>0.708272355224234</v>
      </c>
      <c r="L823" s="62">
        <f>VLOOKUP($D823,'Districts_EV'!$A$2:$H$41,4,0)*$H823</f>
        <v>14.1442587438936</v>
      </c>
      <c r="M823" s="62">
        <f>VLOOKUP($D823,'Districts_EV'!$A$2:$H$41,5,0)*$H823</f>
        <v>116.983848264720</v>
      </c>
      <c r="N823" s="62">
        <f>VLOOKUP($D823,'Districts_EV'!$A$2:$H$41,6,0)*$H823</f>
        <v>437.374494740627</v>
      </c>
      <c r="O823" s="62">
        <f>VLOOKUP($D823,'Districts_EV'!$A$2:$H$41,7,0)*$H823</f>
        <v>873.486336061840</v>
      </c>
      <c r="P823" s="63">
        <f>VLOOKUP($D823,'Districts_EV'!$A$2:$H$41,8,0)*$H823</f>
        <v>1204.838569313140</v>
      </c>
    </row>
    <row r="824" ht="19.95" customHeight="1">
      <c r="A824" s="89"/>
      <c r="B824" s="38">
        <v>878</v>
      </c>
      <c r="C824" t="s" s="90">
        <v>704</v>
      </c>
      <c r="D824" t="s" s="90">
        <v>44</v>
      </c>
      <c r="E824" s="39">
        <v>0.62</v>
      </c>
      <c r="F824" s="59">
        <v>12856</v>
      </c>
      <c r="G824" s="59">
        <v>260</v>
      </c>
      <c r="H824" s="91">
        <v>0.00740087102558993</v>
      </c>
      <c r="I824" s="39">
        <v>41.1462464</v>
      </c>
      <c r="J824" s="39">
        <v>29.7390244</v>
      </c>
      <c r="K824" s="59">
        <f>VLOOKUP($D824,'Districts_EV'!$A$2:$H$41,3,0)*$H824</f>
        <v>0.684575510625653</v>
      </c>
      <c r="L824" s="59">
        <f>VLOOKUP($D824,'Districts_EV'!$A$2:$H$41,4,0)*$H824</f>
        <v>13.6710307561796</v>
      </c>
      <c r="M824" s="59">
        <f>VLOOKUP($D824,'Districts_EV'!$A$2:$H$41,5,0)*$H824</f>
        <v>113.069890516086</v>
      </c>
      <c r="N824" s="59">
        <f>VLOOKUP($D824,'Districts_EV'!$A$2:$H$41,6,0)*$H824</f>
        <v>422.741147332948</v>
      </c>
      <c r="O824" s="59">
        <f>VLOOKUP($D824,'Districts_EV'!$A$2:$H$41,7,0)*$H824</f>
        <v>844.261886156424</v>
      </c>
      <c r="P824" s="60">
        <f>VLOOKUP($D824,'Districts_EV'!$A$2:$H$41,8,0)*$H824</f>
        <v>1164.527985209720</v>
      </c>
    </row>
    <row r="825" ht="19.95" customHeight="1">
      <c r="A825" s="89"/>
      <c r="B825" s="35">
        <v>879</v>
      </c>
      <c r="C825" t="s" s="92">
        <v>705</v>
      </c>
      <c r="D825" t="s" s="92">
        <v>44</v>
      </c>
      <c r="E825" s="36">
        <v>0.7</v>
      </c>
      <c r="F825" s="62">
        <v>12778</v>
      </c>
      <c r="G825" s="62">
        <v>515</v>
      </c>
      <c r="H825" s="93">
        <v>0.0146594176083801</v>
      </c>
      <c r="I825" s="36">
        <v>41.1849522</v>
      </c>
      <c r="J825" s="36">
        <v>29.4578513</v>
      </c>
      <c r="K825" s="62">
        <f>VLOOKUP($D825,'Districts_EV'!$A$2:$H$41,3,0)*$H825</f>
        <v>1.35598610758543</v>
      </c>
      <c r="L825" s="62">
        <f>VLOOKUP($D825,'Districts_EV'!$A$2:$H$41,4,0)*$H825</f>
        <v>27.0791570747405</v>
      </c>
      <c r="M825" s="62">
        <f>VLOOKUP($D825,'Districts_EV'!$A$2:$H$41,5,0)*$H825</f>
        <v>223.965360060710</v>
      </c>
      <c r="N825" s="62">
        <f>VLOOKUP($D825,'Districts_EV'!$A$2:$H$41,6,0)*$H825</f>
        <v>837.352657217188</v>
      </c>
      <c r="O825" s="62">
        <f>VLOOKUP($D825,'Districts_EV'!$A$2:$H$41,7,0)*$H825</f>
        <v>1672.287966809850</v>
      </c>
      <c r="P825" s="63">
        <f>VLOOKUP($D825,'Districts_EV'!$A$2:$H$41,8,0)*$H825</f>
        <v>2306.661201473110</v>
      </c>
    </row>
    <row r="826" ht="19.95" customHeight="1">
      <c r="A826" s="89"/>
      <c r="B826" s="38">
        <v>882</v>
      </c>
      <c r="C826" t="s" s="90">
        <v>354</v>
      </c>
      <c r="D826" t="s" s="90">
        <v>44</v>
      </c>
      <c r="E826" s="39">
        <v>0.6</v>
      </c>
      <c r="F826" s="59">
        <v>12415</v>
      </c>
      <c r="G826" s="59">
        <v>324</v>
      </c>
      <c r="H826" s="91">
        <v>0.00922262389342746</v>
      </c>
      <c r="I826" s="39">
        <v>41.137421</v>
      </c>
      <c r="J826" s="39">
        <v>29.590057</v>
      </c>
      <c r="K826" s="59">
        <f>VLOOKUP($D826,'Districts_EV'!$A$2:$H$41,3,0)*$H826</f>
        <v>0.853086405548892</v>
      </c>
      <c r="L826" s="59">
        <f>VLOOKUP($D826,'Districts_EV'!$A$2:$H$41,4,0)*$H826</f>
        <v>17.0362075577008</v>
      </c>
      <c r="M826" s="59">
        <f>VLOOKUP($D826,'Districts_EV'!$A$2:$H$41,5,0)*$H826</f>
        <v>140.902478950815</v>
      </c>
      <c r="N826" s="59">
        <f>VLOOKUP($D826,'Districts_EV'!$A$2:$H$41,6,0)*$H826</f>
        <v>526.800506676443</v>
      </c>
      <c r="O826" s="59">
        <f>VLOOKUP($D826,'Districts_EV'!$A$2:$H$41,7,0)*$H826</f>
        <v>1052.080196594930</v>
      </c>
      <c r="P826" s="60">
        <f>VLOOKUP($D826,'Districts_EV'!$A$2:$H$41,8,0)*$H826</f>
        <v>1451.181027722890</v>
      </c>
    </row>
    <row r="827" ht="19.95" customHeight="1">
      <c r="A827" s="89"/>
      <c r="B827" s="35">
        <v>884</v>
      </c>
      <c r="C827" t="s" s="92">
        <v>706</v>
      </c>
      <c r="D827" t="s" s="92">
        <v>44</v>
      </c>
      <c r="E827" s="36">
        <v>1.2</v>
      </c>
      <c r="F827" s="62">
        <v>5696</v>
      </c>
      <c r="G827" s="62">
        <v>522</v>
      </c>
      <c r="H827" s="93">
        <v>0.0148586718282998</v>
      </c>
      <c r="I827" s="36">
        <v>41.1450015</v>
      </c>
      <c r="J827" s="36">
        <v>29.6899826</v>
      </c>
      <c r="K827" s="62">
        <f>VLOOKUP($D827,'Districts_EV'!$A$2:$H$41,3,0)*$H827</f>
        <v>1.37441698671766</v>
      </c>
      <c r="L827" s="62">
        <f>VLOOKUP($D827,'Districts_EV'!$A$2:$H$41,4,0)*$H827</f>
        <v>27.4472232874069</v>
      </c>
      <c r="M827" s="62">
        <f>VLOOKUP($D827,'Districts_EV'!$A$2:$H$41,5,0)*$H827</f>
        <v>227.009549420758</v>
      </c>
      <c r="N827" s="62">
        <f>VLOOKUP($D827,'Districts_EV'!$A$2:$H$41,6,0)*$H827</f>
        <v>848.734149645381</v>
      </c>
      <c r="O827" s="62">
        <f>VLOOKUP($D827,'Districts_EV'!$A$2:$H$41,7,0)*$H827</f>
        <v>1695.018094514050</v>
      </c>
      <c r="P827" s="63">
        <f>VLOOKUP($D827,'Districts_EV'!$A$2:$H$41,8,0)*$H827</f>
        <v>2338.013877997980</v>
      </c>
    </row>
    <row r="828" ht="19.95" customHeight="1">
      <c r="A828" s="89"/>
      <c r="B828" s="38">
        <v>885</v>
      </c>
      <c r="C828" t="s" s="90">
        <v>707</v>
      </c>
      <c r="D828" t="s" s="90">
        <v>44</v>
      </c>
      <c r="E828" s="39">
        <v>1.4</v>
      </c>
      <c r="F828" s="59">
        <v>4560</v>
      </c>
      <c r="G828" s="59">
        <v>122</v>
      </c>
      <c r="H828" s="91">
        <v>0.00347271640431528</v>
      </c>
      <c r="I828" s="39">
        <v>41.1082079</v>
      </c>
      <c r="J828" s="39">
        <v>29.8239363</v>
      </c>
      <c r="K828" s="59">
        <f>VLOOKUP($D828,'Districts_EV'!$A$2:$H$41,3,0)*$H828</f>
        <v>0.321223893447422</v>
      </c>
      <c r="L828" s="59">
        <f>VLOOKUP($D828,'Districts_EV'!$A$2:$H$41,4,0)*$H828</f>
        <v>6.41486827789969</v>
      </c>
      <c r="M828" s="59">
        <f>VLOOKUP($D828,'Districts_EV'!$A$2:$H$41,5,0)*$H828</f>
        <v>53.055871703702</v>
      </c>
      <c r="N828" s="59">
        <f>VLOOKUP($D828,'Districts_EV'!$A$2:$H$41,6,0)*$H828</f>
        <v>198.363153748537</v>
      </c>
      <c r="O828" s="59">
        <f>VLOOKUP($D828,'Districts_EV'!$A$2:$H$41,7,0)*$H828</f>
        <v>396.1536542734</v>
      </c>
      <c r="P828" s="60">
        <f>VLOOKUP($D828,'Districts_EV'!$A$2:$H$41,8,0)*$H828</f>
        <v>546.432362290717</v>
      </c>
    </row>
    <row r="829" ht="19.95" customHeight="1">
      <c r="A829" s="89"/>
      <c r="B829" s="35">
        <v>887</v>
      </c>
      <c r="C829" t="s" s="92">
        <v>708</v>
      </c>
      <c r="D829" t="s" s="92">
        <v>44</v>
      </c>
      <c r="E829" s="36">
        <v>8.4</v>
      </c>
      <c r="F829" s="62">
        <v>2925</v>
      </c>
      <c r="G829" s="62">
        <v>265</v>
      </c>
      <c r="H829" s="93">
        <v>0.00754319546838974</v>
      </c>
      <c r="I829" s="36">
        <v>41.07016</v>
      </c>
      <c r="J829" s="36">
        <v>29.474415</v>
      </c>
      <c r="K829" s="62">
        <f>VLOOKUP($D829,'Districts_EV'!$A$2:$H$41,3,0)*$H829</f>
        <v>0.697740424291532</v>
      </c>
      <c r="L829" s="62">
        <f>VLOOKUP($D829,'Districts_EV'!$A$2:$H$41,4,0)*$H829</f>
        <v>13.9339351937985</v>
      </c>
      <c r="M829" s="62">
        <f>VLOOKUP($D829,'Districts_EV'!$A$2:$H$41,5,0)*$H829</f>
        <v>115.244311487549</v>
      </c>
      <c r="N829" s="62">
        <f>VLOOKUP($D829,'Districts_EV'!$A$2:$H$41,6,0)*$H829</f>
        <v>430.870784781659</v>
      </c>
      <c r="O829" s="62">
        <f>VLOOKUP($D829,'Districts_EV'!$A$2:$H$41,7,0)*$H829</f>
        <v>860.497691659433</v>
      </c>
      <c r="P829" s="63">
        <f>VLOOKUP($D829,'Districts_EV'!$A$2:$H$41,8,0)*$H829</f>
        <v>1186.922754156060</v>
      </c>
    </row>
    <row r="830" ht="19.95" customHeight="1">
      <c r="A830" s="89"/>
      <c r="B830" s="38">
        <v>889</v>
      </c>
      <c r="C830" t="s" s="90">
        <v>709</v>
      </c>
      <c r="D830" t="s" s="90">
        <v>44</v>
      </c>
      <c r="E830" s="39">
        <v>4.2</v>
      </c>
      <c r="F830" s="59">
        <v>2414</v>
      </c>
      <c r="G830" s="59">
        <v>574</v>
      </c>
      <c r="H830" s="91">
        <v>0.0163388460334178</v>
      </c>
      <c r="I830" s="39">
        <v>41.0946643</v>
      </c>
      <c r="J830" s="39">
        <v>29.8623048</v>
      </c>
      <c r="K830" s="59">
        <f>VLOOKUP($D830,'Districts_EV'!$A$2:$H$41,3,0)*$H830</f>
        <v>1.51133208884279</v>
      </c>
      <c r="L830" s="59">
        <f>VLOOKUP($D830,'Districts_EV'!$A$2:$H$41,4,0)*$H830</f>
        <v>30.1814294386428</v>
      </c>
      <c r="M830" s="59">
        <f>VLOOKUP($D830,'Districts_EV'!$A$2:$H$41,5,0)*$H830</f>
        <v>249.623527523975</v>
      </c>
      <c r="N830" s="59">
        <f>VLOOKUP($D830,'Districts_EV'!$A$2:$H$41,6,0)*$H830</f>
        <v>933.282379111971</v>
      </c>
      <c r="O830" s="59">
        <f>VLOOKUP($D830,'Districts_EV'!$A$2:$H$41,7,0)*$H830</f>
        <v>1863.870471745340</v>
      </c>
      <c r="P830" s="60">
        <f>VLOOKUP($D830,'Districts_EV'!$A$2:$H$41,8,0)*$H830</f>
        <v>2570.919475039930</v>
      </c>
    </row>
    <row r="831" ht="19.95" customHeight="1">
      <c r="A831" s="89"/>
      <c r="B831" s="35">
        <v>890</v>
      </c>
      <c r="C831" t="s" s="92">
        <v>710</v>
      </c>
      <c r="D831" t="s" s="92">
        <v>44</v>
      </c>
      <c r="E831" s="36">
        <v>5.6</v>
      </c>
      <c r="F831" s="62">
        <v>1486</v>
      </c>
      <c r="G831" s="62">
        <v>264</v>
      </c>
      <c r="H831" s="93">
        <v>0.00751473057982978</v>
      </c>
      <c r="I831" s="36">
        <v>41.142136</v>
      </c>
      <c r="J831" s="36">
        <v>29.598705</v>
      </c>
      <c r="K831" s="62">
        <f>VLOOKUP($D831,'Districts_EV'!$A$2:$H$41,3,0)*$H831</f>
        <v>0.695107441558356</v>
      </c>
      <c r="L831" s="62">
        <f>VLOOKUP($D831,'Districts_EV'!$A$2:$H$41,4,0)*$H831</f>
        <v>13.8813543062747</v>
      </c>
      <c r="M831" s="62">
        <f>VLOOKUP($D831,'Districts_EV'!$A$2:$H$41,5,0)*$H831</f>
        <v>114.809427293257</v>
      </c>
      <c r="N831" s="62">
        <f>VLOOKUP($D831,'Districts_EV'!$A$2:$H$41,6,0)*$H831</f>
        <v>429.244857291917</v>
      </c>
      <c r="O831" s="62">
        <f>VLOOKUP($D831,'Districts_EV'!$A$2:$H$41,7,0)*$H831</f>
        <v>857.250530558831</v>
      </c>
      <c r="P831" s="63">
        <f>VLOOKUP($D831,'Districts_EV'!$A$2:$H$41,8,0)*$H831</f>
        <v>1182.4438003668</v>
      </c>
    </row>
    <row r="832" ht="19.95" customHeight="1">
      <c r="A832" s="89"/>
      <c r="B832" s="38">
        <v>892</v>
      </c>
      <c r="C832" t="s" s="90">
        <v>711</v>
      </c>
      <c r="D832" t="s" s="90">
        <v>44</v>
      </c>
      <c r="E832" s="39">
        <v>11.2</v>
      </c>
      <c r="F832" s="59">
        <v>122</v>
      </c>
      <c r="G832" s="59">
        <v>205</v>
      </c>
      <c r="H832" s="91">
        <v>0.00583530215479206</v>
      </c>
      <c r="I832" s="39">
        <v>41.1229664</v>
      </c>
      <c r="J832" s="39">
        <v>29.5681714</v>
      </c>
      <c r="K832" s="59">
        <f>VLOOKUP($D832,'Districts_EV'!$A$2:$H$41,3,0)*$H832</f>
        <v>0.539761460300996</v>
      </c>
      <c r="L832" s="59">
        <f>VLOOKUP($D832,'Districts_EV'!$A$2:$H$41,4,0)*$H832</f>
        <v>10.7790819423724</v>
      </c>
      <c r="M832" s="59">
        <f>VLOOKUP($D832,'Districts_EV'!$A$2:$H$41,5,0)*$H832</f>
        <v>89.15125982999091</v>
      </c>
      <c r="N832" s="59">
        <f>VLOOKUP($D832,'Districts_EV'!$A$2:$H$41,6,0)*$H832</f>
        <v>333.315135397132</v>
      </c>
      <c r="O832" s="59">
        <f>VLOOKUP($D832,'Districts_EV'!$A$2:$H$41,7,0)*$H832</f>
        <v>665.668025623334</v>
      </c>
      <c r="P832" s="60">
        <f>VLOOKUP($D832,'Districts_EV'!$A$2:$H$41,8,0)*$H832</f>
        <v>918.185526799974</v>
      </c>
    </row>
    <row r="833" ht="19.95" customHeight="1">
      <c r="A833" s="89"/>
      <c r="B833" s="35">
        <v>893</v>
      </c>
      <c r="C833" t="s" s="92">
        <v>712</v>
      </c>
      <c r="D833" t="s" s="92">
        <v>44</v>
      </c>
      <c r="E833" s="36">
        <v>19.4</v>
      </c>
      <c r="F833" s="62">
        <v>110</v>
      </c>
      <c r="G833" s="62">
        <v>257</v>
      </c>
      <c r="H833" s="93">
        <v>0.00731547635991005</v>
      </c>
      <c r="I833" s="36">
        <v>41.081332</v>
      </c>
      <c r="J833" s="36">
        <v>29.7308142</v>
      </c>
      <c r="K833" s="62">
        <f>VLOOKUP($D833,'Districts_EV'!$A$2:$H$41,3,0)*$H833</f>
        <v>0.6766765624261269</v>
      </c>
      <c r="L833" s="62">
        <f>VLOOKUP($D833,'Districts_EV'!$A$2:$H$41,4,0)*$H833</f>
        <v>13.5132880936083</v>
      </c>
      <c r="M833" s="62">
        <f>VLOOKUP($D833,'Districts_EV'!$A$2:$H$41,5,0)*$H833</f>
        <v>111.765237933208</v>
      </c>
      <c r="N833" s="62">
        <f>VLOOKUP($D833,'Districts_EV'!$A$2:$H$41,6,0)*$H833</f>
        <v>417.863364863722</v>
      </c>
      <c r="O833" s="62">
        <f>VLOOKUP($D833,'Districts_EV'!$A$2:$H$41,7,0)*$H833</f>
        <v>834.520402854620</v>
      </c>
      <c r="P833" s="63">
        <f>VLOOKUP($D833,'Districts_EV'!$A$2:$H$41,8,0)*$H833</f>
        <v>1151.091123841920</v>
      </c>
    </row>
    <row r="834" ht="19.95" customHeight="1">
      <c r="A834" s="89"/>
      <c r="B834" s="38">
        <v>896</v>
      </c>
      <c r="C834" t="s" s="90">
        <v>713</v>
      </c>
      <c r="D834" t="s" s="90">
        <v>44</v>
      </c>
      <c r="E834" s="39">
        <v>9.1</v>
      </c>
      <c r="F834" s="94">
        <v>97.2</v>
      </c>
      <c r="G834" s="94">
        <v>92</v>
      </c>
      <c r="H834" s="91">
        <v>0.00261876974751644</v>
      </c>
      <c r="I834" s="39">
        <v>41.1415986</v>
      </c>
      <c r="J834" s="39">
        <v>29.7752271</v>
      </c>
      <c r="K834" s="59">
        <f>VLOOKUP($D834,'Districts_EV'!$A$2:$H$41,3,0)*$H834</f>
        <v>0.242234411452155</v>
      </c>
      <c r="L834" s="59">
        <f>VLOOKUP($D834,'Districts_EV'!$A$2:$H$41,4,0)*$H834</f>
        <v>4.83744165218665</v>
      </c>
      <c r="M834" s="59">
        <f>VLOOKUP($D834,'Districts_EV'!$A$2:$H$41,5,0)*$H834</f>
        <v>40.0093458749228</v>
      </c>
      <c r="N834" s="59">
        <f>VLOOKUP($D834,'Districts_EV'!$A$2:$H$41,6,0)*$H834</f>
        <v>149.585329056274</v>
      </c>
      <c r="O834" s="59">
        <f>VLOOKUP($D834,'Districts_EV'!$A$2:$H$41,7,0)*$H834</f>
        <v>298.738821255350</v>
      </c>
      <c r="P834" s="60">
        <f>VLOOKUP($D834,'Districts_EV'!$A$2:$H$41,8,0)*$H834</f>
        <v>412.063748612672</v>
      </c>
    </row>
    <row r="835" ht="19.95" customHeight="1">
      <c r="A835" s="89"/>
      <c r="B835" s="35">
        <v>897</v>
      </c>
      <c r="C835" t="s" s="92">
        <v>714</v>
      </c>
      <c r="D835" t="s" s="92">
        <v>44</v>
      </c>
      <c r="E835" s="36">
        <v>46.1</v>
      </c>
      <c r="F835" s="95">
        <v>88.3</v>
      </c>
      <c r="G835" s="62">
        <v>231</v>
      </c>
      <c r="H835" s="93">
        <v>0.00657538925735106</v>
      </c>
      <c r="I835" s="36">
        <v>41.1338084</v>
      </c>
      <c r="J835" s="36">
        <v>29.8020806</v>
      </c>
      <c r="K835" s="62">
        <f>VLOOKUP($D835,'Districts_EV'!$A$2:$H$41,3,0)*$H835</f>
        <v>0.608219011363562</v>
      </c>
      <c r="L835" s="62">
        <f>VLOOKUP($D835,'Districts_EV'!$A$2:$H$41,4,0)*$H835</f>
        <v>12.1461850179904</v>
      </c>
      <c r="M835" s="62">
        <f>VLOOKUP($D835,'Districts_EV'!$A$2:$H$41,5,0)*$H835</f>
        <v>100.4582488816</v>
      </c>
      <c r="N835" s="62">
        <f>VLOOKUP($D835,'Districts_EV'!$A$2:$H$41,6,0)*$H835</f>
        <v>375.589250130427</v>
      </c>
      <c r="O835" s="62">
        <f>VLOOKUP($D835,'Districts_EV'!$A$2:$H$41,7,0)*$H835</f>
        <v>750.094214238978</v>
      </c>
      <c r="P835" s="63">
        <f>VLOOKUP($D835,'Districts_EV'!$A$2:$H$41,8,0)*$H835</f>
        <v>1034.638325320950</v>
      </c>
    </row>
    <row r="836" ht="19.95" customHeight="1">
      <c r="A836" s="89"/>
      <c r="B836" s="38">
        <v>898</v>
      </c>
      <c r="C836" t="s" s="90">
        <v>715</v>
      </c>
      <c r="D836" t="s" s="90">
        <v>44</v>
      </c>
      <c r="E836" s="39">
        <v>13</v>
      </c>
      <c r="F836" s="94">
        <v>59.1</v>
      </c>
      <c r="G836" s="59">
        <v>496</v>
      </c>
      <c r="H836" s="91">
        <v>0.0141185847257408</v>
      </c>
      <c r="I836" s="39">
        <v>41.155083</v>
      </c>
      <c r="J836" s="39">
        <v>29.539887</v>
      </c>
      <c r="K836" s="59">
        <f>VLOOKUP($D836,'Districts_EV'!$A$2:$H$41,3,0)*$H836</f>
        <v>1.30595943565509</v>
      </c>
      <c r="L836" s="59">
        <f>VLOOKUP($D836,'Districts_EV'!$A$2:$H$41,4,0)*$H836</f>
        <v>26.0801202117889</v>
      </c>
      <c r="M836" s="59">
        <f>VLOOKUP($D836,'Districts_EV'!$A$2:$H$41,5,0)*$H836</f>
        <v>215.702560369149</v>
      </c>
      <c r="N836" s="59">
        <f>VLOOKUP($D836,'Districts_EV'!$A$2:$H$41,6,0)*$H836</f>
        <v>806.460034912086</v>
      </c>
      <c r="O836" s="59">
        <f>VLOOKUP($D836,'Districts_EV'!$A$2:$H$41,7,0)*$H836</f>
        <v>1610.591905898410</v>
      </c>
      <c r="P836" s="60">
        <f>VLOOKUP($D836,'Districts_EV'!$A$2:$H$41,8,0)*$H836</f>
        <v>2221.561079477010</v>
      </c>
    </row>
    <row r="837" ht="19.95" customHeight="1">
      <c r="A837" s="89"/>
      <c r="B837" s="35">
        <v>899</v>
      </c>
      <c r="C837" t="s" s="92">
        <v>716</v>
      </c>
      <c r="D837" t="s" s="92">
        <v>44</v>
      </c>
      <c r="E837" s="122"/>
      <c r="F837" s="122"/>
      <c r="G837" s="62">
        <v>337</v>
      </c>
      <c r="H837" s="93">
        <v>0.009592667444706949</v>
      </c>
      <c r="I837" s="36">
        <v>41.1145302</v>
      </c>
      <c r="J837" s="36">
        <v>29.4449497</v>
      </c>
      <c r="K837" s="62">
        <f>VLOOKUP($D837,'Districts_EV'!$A$2:$H$41,3,0)*$H837</f>
        <v>0.887315181080174</v>
      </c>
      <c r="L837" s="62">
        <f>VLOOKUP($D837,'Districts_EV'!$A$2:$H$41,4,0)*$H837</f>
        <v>17.7197590955098</v>
      </c>
      <c r="M837" s="62">
        <f>VLOOKUP($D837,'Districts_EV'!$A$2:$H$41,5,0)*$H837</f>
        <v>146.555973476619</v>
      </c>
      <c r="N837" s="62">
        <f>VLOOKUP($D837,'Districts_EV'!$A$2:$H$41,6,0)*$H837</f>
        <v>547.937564043090</v>
      </c>
      <c r="O837" s="62">
        <f>VLOOKUP($D837,'Districts_EV'!$A$2:$H$41,7,0)*$H837</f>
        <v>1094.293290902750</v>
      </c>
      <c r="P837" s="63">
        <f>VLOOKUP($D837,'Districts_EV'!$A$2:$H$41,8,0)*$H837</f>
        <v>1509.407426983370</v>
      </c>
    </row>
    <row r="838" ht="19.95" customHeight="1">
      <c r="A838" s="89"/>
      <c r="B838" s="38">
        <v>906</v>
      </c>
      <c r="C838" t="s" s="90">
        <v>717</v>
      </c>
      <c r="D838" t="s" s="90">
        <v>44</v>
      </c>
      <c r="E838" s="39">
        <v>1</v>
      </c>
      <c r="F838" s="59">
        <v>46808</v>
      </c>
      <c r="G838" s="59">
        <v>305</v>
      </c>
      <c r="H838" s="91">
        <v>0.008681791010788189</v>
      </c>
      <c r="I838" s="39">
        <v>41.1173765</v>
      </c>
      <c r="J838" s="39">
        <v>29.8907955</v>
      </c>
      <c r="K838" s="59">
        <f>VLOOKUP($D838,'Districts_EV'!$A$2:$H$41,3,0)*$H838</f>
        <v>0.803059733618555</v>
      </c>
      <c r="L838" s="59">
        <f>VLOOKUP($D838,'Districts_EV'!$A$2:$H$41,4,0)*$H838</f>
        <v>16.0371706947492</v>
      </c>
      <c r="M838" s="59">
        <f>VLOOKUP($D838,'Districts_EV'!$A$2:$H$41,5,0)*$H838</f>
        <v>132.639679259255</v>
      </c>
      <c r="N838" s="59">
        <f>VLOOKUP($D838,'Districts_EV'!$A$2:$H$41,6,0)*$H838</f>
        <v>495.907884371343</v>
      </c>
      <c r="O838" s="59">
        <f>VLOOKUP($D838,'Districts_EV'!$A$2:$H$41,7,0)*$H838</f>
        <v>990.384135683498</v>
      </c>
      <c r="P838" s="60">
        <f>VLOOKUP($D838,'Districts_EV'!$A$2:$H$41,8,0)*$H838</f>
        <v>1366.080905726790</v>
      </c>
    </row>
    <row r="839" ht="19.95" customHeight="1">
      <c r="A839" s="89"/>
      <c r="B839" s="35">
        <v>908</v>
      </c>
      <c r="C839" t="s" s="92">
        <v>718</v>
      </c>
      <c r="D839" t="s" s="92">
        <v>44</v>
      </c>
      <c r="E839" s="36">
        <v>0.86</v>
      </c>
      <c r="F839" s="62">
        <v>43418</v>
      </c>
      <c r="G839" s="62">
        <v>211</v>
      </c>
      <c r="H839" s="93">
        <v>0.00600609148615183</v>
      </c>
      <c r="I839" s="36">
        <v>41.0793676</v>
      </c>
      <c r="J839" s="36">
        <v>29.4367685</v>
      </c>
      <c r="K839" s="62">
        <f>VLOOKUP($D839,'Districts_EV'!$A$2:$H$41,3,0)*$H839</f>
        <v>0.55555935670005</v>
      </c>
      <c r="L839" s="62">
        <f>VLOOKUP($D839,'Districts_EV'!$A$2:$H$41,4,0)*$H839</f>
        <v>11.094567267515</v>
      </c>
      <c r="M839" s="62">
        <f>VLOOKUP($D839,'Districts_EV'!$A$2:$H$41,5,0)*$H839</f>
        <v>91.7605649957468</v>
      </c>
      <c r="N839" s="62">
        <f>VLOOKUP($D839,'Districts_EV'!$A$2:$H$41,6,0)*$H839</f>
        <v>343.070700335585</v>
      </c>
      <c r="O839" s="62">
        <f>VLOOKUP($D839,'Districts_EV'!$A$2:$H$41,7,0)*$H839</f>
        <v>685.150992226945</v>
      </c>
      <c r="P839" s="63">
        <f>VLOOKUP($D839,'Districts_EV'!$A$2:$H$41,8,0)*$H839</f>
        <v>945.059249535583</v>
      </c>
    </row>
    <row r="840" ht="19.95" customHeight="1">
      <c r="A840" s="89"/>
      <c r="B840" s="38">
        <v>909</v>
      </c>
      <c r="C840" t="s" s="90">
        <v>107</v>
      </c>
      <c r="D840" t="s" s="90">
        <v>44</v>
      </c>
      <c r="E840" s="39">
        <v>0.7</v>
      </c>
      <c r="F840" s="59">
        <v>38219</v>
      </c>
      <c r="G840" s="59">
        <v>412</v>
      </c>
      <c r="H840" s="91">
        <v>0.0117275340867041</v>
      </c>
      <c r="I840" s="39">
        <v>41.1229392</v>
      </c>
      <c r="J840" s="39">
        <v>29.6509672</v>
      </c>
      <c r="K840" s="59">
        <f>VLOOKUP($D840,'Districts_EV'!$A$2:$H$41,3,0)*$H840</f>
        <v>1.08478888606835</v>
      </c>
      <c r="L840" s="59">
        <f>VLOOKUP($D840,'Districts_EV'!$A$2:$H$41,4,0)*$H840</f>
        <v>21.6633256597925</v>
      </c>
      <c r="M840" s="59">
        <f>VLOOKUP($D840,'Districts_EV'!$A$2:$H$41,5,0)*$H840</f>
        <v>179.172288048568</v>
      </c>
      <c r="N840" s="59">
        <f>VLOOKUP($D840,'Districts_EV'!$A$2:$H$41,6,0)*$H840</f>
        <v>669.882125773751</v>
      </c>
      <c r="O840" s="59">
        <f>VLOOKUP($D840,'Districts_EV'!$A$2:$H$41,7,0)*$H840</f>
        <v>1337.830373447880</v>
      </c>
      <c r="P840" s="60">
        <f>VLOOKUP($D840,'Districts_EV'!$A$2:$H$41,8,0)*$H840</f>
        <v>1845.328961178490</v>
      </c>
    </row>
    <row r="841" ht="19.95" customHeight="1">
      <c r="A841" s="89"/>
      <c r="B841" s="35">
        <v>911</v>
      </c>
      <c r="C841" t="s" s="92">
        <v>719</v>
      </c>
      <c r="D841" t="s" s="92">
        <v>44</v>
      </c>
      <c r="E841" s="36">
        <v>0.8100000000000001</v>
      </c>
      <c r="F841" s="62">
        <v>35812</v>
      </c>
      <c r="G841" s="62">
        <v>148</v>
      </c>
      <c r="H841" s="93">
        <v>0.00421280350687427</v>
      </c>
      <c r="I841" s="36">
        <v>41.1190228</v>
      </c>
      <c r="J841" s="36">
        <v>29.6181225</v>
      </c>
      <c r="K841" s="62">
        <f>VLOOKUP($D841,'Districts_EV'!$A$2:$H$41,3,0)*$H841</f>
        <v>0.389681444509987</v>
      </c>
      <c r="L841" s="62">
        <f>VLOOKUP($D841,'Districts_EV'!$A$2:$H$41,4,0)*$H841</f>
        <v>7.78197135351765</v>
      </c>
      <c r="M841" s="62">
        <f>VLOOKUP($D841,'Districts_EV'!$A$2:$H$41,5,0)*$H841</f>
        <v>64.36286075531061</v>
      </c>
      <c r="N841" s="62">
        <f>VLOOKUP($D841,'Districts_EV'!$A$2:$H$41,6,0)*$H841</f>
        <v>240.637268481832</v>
      </c>
      <c r="O841" s="62">
        <f>VLOOKUP($D841,'Districts_EV'!$A$2:$H$41,7,0)*$H841</f>
        <v>480.579842889042</v>
      </c>
      <c r="P841" s="63">
        <f>VLOOKUP($D841,'Districts_EV'!$A$2:$H$41,8,0)*$H841</f>
        <v>662.885160811689</v>
      </c>
    </row>
    <row r="842" ht="19.95" customHeight="1">
      <c r="A842" s="89"/>
      <c r="B842" s="38">
        <v>913</v>
      </c>
      <c r="C842" t="s" s="90">
        <v>720</v>
      </c>
      <c r="D842" t="s" s="90">
        <v>44</v>
      </c>
      <c r="E842" s="39">
        <v>0.74</v>
      </c>
      <c r="F842" s="59">
        <v>33665</v>
      </c>
      <c r="G842" s="59">
        <v>215</v>
      </c>
      <c r="H842" s="91">
        <v>0.00611995104039168</v>
      </c>
      <c r="I842" s="39">
        <v>41.0180677</v>
      </c>
      <c r="J842" s="39">
        <v>29.6648802</v>
      </c>
      <c r="K842" s="59">
        <f>VLOOKUP($D842,'Districts_EV'!$A$2:$H$41,3,0)*$H842</f>
        <v>0.566091287632752</v>
      </c>
      <c r="L842" s="59">
        <f>VLOOKUP($D842,'Districts_EV'!$A$2:$H$41,4,0)*$H842</f>
        <v>11.3048908176101</v>
      </c>
      <c r="M842" s="59">
        <f>VLOOKUP($D842,'Districts_EV'!$A$2:$H$41,5,0)*$H842</f>
        <v>93.5001017729174</v>
      </c>
      <c r="N842" s="59">
        <f>VLOOKUP($D842,'Districts_EV'!$A$2:$H$41,6,0)*$H842</f>
        <v>349.574410294553</v>
      </c>
      <c r="O842" s="59">
        <f>VLOOKUP($D842,'Districts_EV'!$A$2:$H$41,7,0)*$H842</f>
        <v>698.139636629352</v>
      </c>
      <c r="P842" s="60">
        <f>VLOOKUP($D842,'Districts_EV'!$A$2:$H$41,8,0)*$H842</f>
        <v>962.975064692657</v>
      </c>
    </row>
    <row r="843" ht="19.95" customHeight="1">
      <c r="A843" s="89"/>
      <c r="B843" s="35">
        <v>918</v>
      </c>
      <c r="C843" t="s" s="92">
        <v>721</v>
      </c>
      <c r="D843" t="s" s="92">
        <v>44</v>
      </c>
      <c r="E843" s="36">
        <v>1.1</v>
      </c>
      <c r="F843" s="62">
        <v>33633</v>
      </c>
      <c r="G843" s="62">
        <v>144</v>
      </c>
      <c r="H843" s="93">
        <v>0.00409894395263443</v>
      </c>
      <c r="I843" s="36">
        <v>41.095688</v>
      </c>
      <c r="J843" s="36">
        <v>29.9058567</v>
      </c>
      <c r="K843" s="62">
        <f>VLOOKUP($D843,'Districts_EV'!$A$2:$H$41,3,0)*$H843</f>
        <v>0.379149513577286</v>
      </c>
      <c r="L843" s="62">
        <f>VLOOKUP($D843,'Districts_EV'!$A$2:$H$41,4,0)*$H843</f>
        <v>7.57164780342259</v>
      </c>
      <c r="M843" s="62">
        <f>VLOOKUP($D843,'Districts_EV'!$A$2:$H$41,5,0)*$H843</f>
        <v>62.6233239781401</v>
      </c>
      <c r="N843" s="62">
        <f>VLOOKUP($D843,'Districts_EV'!$A$2:$H$41,6,0)*$H843</f>
        <v>234.133558522864</v>
      </c>
      <c r="O843" s="62">
        <f>VLOOKUP($D843,'Districts_EV'!$A$2:$H$41,7,0)*$H843</f>
        <v>467.591198486636</v>
      </c>
      <c r="P843" s="63">
        <f>VLOOKUP($D843,'Districts_EV'!$A$2:$H$41,8,0)*$H843</f>
        <v>644.969345654617</v>
      </c>
    </row>
    <row r="844" ht="19.95" customHeight="1">
      <c r="A844" s="89"/>
      <c r="B844" s="38">
        <v>920</v>
      </c>
      <c r="C844" t="s" s="90">
        <v>722</v>
      </c>
      <c r="D844" t="s" s="90">
        <v>44</v>
      </c>
      <c r="E844" s="39">
        <v>0.84</v>
      </c>
      <c r="F844" s="59">
        <v>33445</v>
      </c>
      <c r="G844" s="59">
        <v>272</v>
      </c>
      <c r="H844" s="91">
        <v>0.00774244968830947</v>
      </c>
      <c r="I844" s="39">
        <v>41.1727778</v>
      </c>
      <c r="J844" s="39">
        <v>29.4941667</v>
      </c>
      <c r="K844" s="59">
        <f>VLOOKUP($D844,'Districts_EV'!$A$2:$H$41,3,0)*$H844</f>
        <v>0.716171303423761</v>
      </c>
      <c r="L844" s="59">
        <f>VLOOKUP($D844,'Districts_EV'!$A$2:$H$41,4,0)*$H844</f>
        <v>14.3020014064649</v>
      </c>
      <c r="M844" s="59">
        <f>VLOOKUP($D844,'Districts_EV'!$A$2:$H$41,5,0)*$H844</f>
        <v>118.288500847598</v>
      </c>
      <c r="N844" s="59">
        <f>VLOOKUP($D844,'Districts_EV'!$A$2:$H$41,6,0)*$H844</f>
        <v>442.252277209853</v>
      </c>
      <c r="O844" s="59">
        <f>VLOOKUP($D844,'Districts_EV'!$A$2:$H$41,7,0)*$H844</f>
        <v>883.227819363644</v>
      </c>
      <c r="P844" s="60">
        <f>VLOOKUP($D844,'Districts_EV'!$A$2:$H$41,8,0)*$H844</f>
        <v>1218.275430680940</v>
      </c>
    </row>
    <row r="845" ht="19.95" customHeight="1">
      <c r="A845" s="89"/>
      <c r="B845" s="35">
        <v>921</v>
      </c>
      <c r="C845" t="s" s="92">
        <v>723</v>
      </c>
      <c r="D845" t="s" s="92">
        <v>44</v>
      </c>
      <c r="E845" s="36">
        <v>0.76</v>
      </c>
      <c r="F845" s="62">
        <v>32648</v>
      </c>
      <c r="G845" s="62">
        <v>207</v>
      </c>
      <c r="H845" s="93">
        <v>0.00589223193191199</v>
      </c>
      <c r="I845" s="36">
        <v>41.1053623</v>
      </c>
      <c r="J845" s="36">
        <v>29.7340004</v>
      </c>
      <c r="K845" s="62">
        <f>VLOOKUP($D845,'Districts_EV'!$A$2:$H$41,3,0)*$H845</f>
        <v>0.545027425767348</v>
      </c>
      <c r="L845" s="62">
        <f>VLOOKUP($D845,'Districts_EV'!$A$2:$H$41,4,0)*$H845</f>
        <v>10.884243717420</v>
      </c>
      <c r="M845" s="62">
        <f>VLOOKUP($D845,'Districts_EV'!$A$2:$H$41,5,0)*$H845</f>
        <v>90.0210282185763</v>
      </c>
      <c r="N845" s="62">
        <f>VLOOKUP($D845,'Districts_EV'!$A$2:$H$41,6,0)*$H845</f>
        <v>336.566990376617</v>
      </c>
      <c r="O845" s="62">
        <f>VLOOKUP($D845,'Districts_EV'!$A$2:$H$41,7,0)*$H845</f>
        <v>672.162347824539</v>
      </c>
      <c r="P845" s="63">
        <f>VLOOKUP($D845,'Districts_EV'!$A$2:$H$41,8,0)*$H845</f>
        <v>927.143434378511</v>
      </c>
    </row>
    <row r="846" ht="19.95" customHeight="1">
      <c r="A846" s="89"/>
      <c r="B846" s="38">
        <v>922</v>
      </c>
      <c r="C846" t="s" s="90">
        <v>724</v>
      </c>
      <c r="D846" t="s" s="90">
        <v>44</v>
      </c>
      <c r="E846" s="39">
        <v>0.43</v>
      </c>
      <c r="F846" s="59">
        <v>31846</v>
      </c>
      <c r="G846" s="59">
        <v>113</v>
      </c>
      <c r="H846" s="91">
        <v>0.00321653240727563</v>
      </c>
      <c r="I846" s="39">
        <v>41.0693719</v>
      </c>
      <c r="J846" s="39">
        <v>29.7356832</v>
      </c>
      <c r="K846" s="59">
        <f>VLOOKUP($D846,'Districts_EV'!$A$2:$H$41,3,0)*$H846</f>
        <v>0.297527048848842</v>
      </c>
      <c r="L846" s="59">
        <f>VLOOKUP($D846,'Districts_EV'!$A$2:$H$41,4,0)*$H846</f>
        <v>5.94164029018578</v>
      </c>
      <c r="M846" s="59">
        <f>VLOOKUP($D846,'Districts_EV'!$A$2:$H$41,5,0)*$H846</f>
        <v>49.1419139550683</v>
      </c>
      <c r="N846" s="59">
        <f>VLOOKUP($D846,'Districts_EV'!$A$2:$H$41,6,0)*$H846</f>
        <v>183.729806340858</v>
      </c>
      <c r="O846" s="59">
        <f>VLOOKUP($D846,'Districts_EV'!$A$2:$H$41,7,0)*$H846</f>
        <v>366.929204367985</v>
      </c>
      <c r="P846" s="60">
        <f>VLOOKUP($D846,'Districts_EV'!$A$2:$H$41,8,0)*$H846</f>
        <v>506.121778187304</v>
      </c>
    </row>
    <row r="847" ht="19.95" customHeight="1">
      <c r="A847" s="89"/>
      <c r="B847" s="35">
        <v>923</v>
      </c>
      <c r="C847" t="s" s="92">
        <v>725</v>
      </c>
      <c r="D847" t="s" s="92">
        <v>44</v>
      </c>
      <c r="E847" s="36">
        <v>0.77</v>
      </c>
      <c r="F847" s="62">
        <v>22985</v>
      </c>
      <c r="G847" s="62">
        <v>221</v>
      </c>
      <c r="H847" s="93">
        <v>0.00629074037175144</v>
      </c>
      <c r="I847" s="36">
        <v>41.0687673</v>
      </c>
      <c r="J847" s="36">
        <v>29.6848616</v>
      </c>
      <c r="K847" s="62">
        <f>VLOOKUP($D847,'Districts_EV'!$A$2:$H$41,3,0)*$H847</f>
        <v>0.581889184031805</v>
      </c>
      <c r="L847" s="62">
        <f>VLOOKUP($D847,'Districts_EV'!$A$2:$H$41,4,0)*$H847</f>
        <v>11.6203761427527</v>
      </c>
      <c r="M847" s="62">
        <f>VLOOKUP($D847,'Districts_EV'!$A$2:$H$41,5,0)*$H847</f>
        <v>96.1094069386731</v>
      </c>
      <c r="N847" s="62">
        <f>VLOOKUP($D847,'Districts_EV'!$A$2:$H$41,6,0)*$H847</f>
        <v>359.329975233006</v>
      </c>
      <c r="O847" s="62">
        <f>VLOOKUP($D847,'Districts_EV'!$A$2:$H$41,7,0)*$H847</f>
        <v>717.622603232961</v>
      </c>
      <c r="P847" s="63">
        <f>VLOOKUP($D847,'Districts_EV'!$A$2:$H$41,8,0)*$H847</f>
        <v>989.848787428264</v>
      </c>
    </row>
    <row r="848" ht="19.95" customHeight="1">
      <c r="A848" s="89"/>
      <c r="B848" s="38">
        <v>925</v>
      </c>
      <c r="C848" t="s" s="90">
        <v>726</v>
      </c>
      <c r="D848" t="s" s="90">
        <v>44</v>
      </c>
      <c r="E848" s="39">
        <v>0.96</v>
      </c>
      <c r="F848" s="59">
        <v>21987</v>
      </c>
      <c r="G848" s="59">
        <v>241</v>
      </c>
      <c r="H848" s="91">
        <v>0.00686003814295067</v>
      </c>
      <c r="I848" s="39">
        <v>41.0459455</v>
      </c>
      <c r="J848" s="39">
        <v>29.7690745</v>
      </c>
      <c r="K848" s="59">
        <f>VLOOKUP($D848,'Districts_EV'!$A$2:$H$41,3,0)*$H848</f>
        <v>0.634548838695317</v>
      </c>
      <c r="L848" s="59">
        <f>VLOOKUP($D848,'Districts_EV'!$A$2:$H$41,4,0)*$H848</f>
        <v>12.6719938932281</v>
      </c>
      <c r="M848" s="59">
        <f>VLOOKUP($D848,'Districts_EV'!$A$2:$H$41,5,0)*$H848</f>
        <v>104.807090824526</v>
      </c>
      <c r="N848" s="59">
        <f>VLOOKUP($D848,'Districts_EV'!$A$2:$H$41,6,0)*$H848</f>
        <v>391.848525027848</v>
      </c>
      <c r="O848" s="59">
        <f>VLOOKUP($D848,'Districts_EV'!$A$2:$H$41,7,0)*$H848</f>
        <v>782.565825244994</v>
      </c>
      <c r="P848" s="60">
        <f>VLOOKUP($D848,'Districts_EV'!$A$2:$H$41,8,0)*$H848</f>
        <v>1079.427863213630</v>
      </c>
    </row>
    <row r="849" ht="19.95" customHeight="1">
      <c r="A849" s="89"/>
      <c r="B849" s="35">
        <v>926</v>
      </c>
      <c r="C849" t="s" s="92">
        <v>727</v>
      </c>
      <c r="D849" t="s" s="92">
        <v>44</v>
      </c>
      <c r="E849" s="36">
        <v>0.8100000000000001</v>
      </c>
      <c r="F849" s="62">
        <v>21222</v>
      </c>
      <c r="G849" s="62">
        <v>334</v>
      </c>
      <c r="H849" s="93">
        <v>0.009507272779027069</v>
      </c>
      <c r="I849" s="36">
        <v>41.0627778</v>
      </c>
      <c r="J849" s="36">
        <v>29.4891667</v>
      </c>
      <c r="K849" s="62">
        <f>VLOOKUP($D849,'Districts_EV'!$A$2:$H$41,3,0)*$H849</f>
        <v>0.879416232880648</v>
      </c>
      <c r="L849" s="62">
        <f>VLOOKUP($D849,'Districts_EV'!$A$2:$H$41,4,0)*$H849</f>
        <v>17.5620164329385</v>
      </c>
      <c r="M849" s="62">
        <f>VLOOKUP($D849,'Districts_EV'!$A$2:$H$41,5,0)*$H849</f>
        <v>145.251320893741</v>
      </c>
      <c r="N849" s="62">
        <f>VLOOKUP($D849,'Districts_EV'!$A$2:$H$41,6,0)*$H849</f>
        <v>543.059781573864</v>
      </c>
      <c r="O849" s="62">
        <f>VLOOKUP($D849,'Districts_EV'!$A$2:$H$41,7,0)*$H849</f>
        <v>1084.551807600950</v>
      </c>
      <c r="P849" s="63">
        <f>VLOOKUP($D849,'Districts_EV'!$A$2:$H$41,8,0)*$H849</f>
        <v>1495.970565615570</v>
      </c>
    </row>
    <row r="850" ht="19.95" customHeight="1">
      <c r="A850" s="89"/>
      <c r="B850" s="38">
        <v>927</v>
      </c>
      <c r="C850" t="s" s="90">
        <v>728</v>
      </c>
      <c r="D850" t="s" s="90">
        <v>44</v>
      </c>
      <c r="E850" s="39">
        <v>0.61</v>
      </c>
      <c r="F850" s="59">
        <v>19778</v>
      </c>
      <c r="G850" s="59">
        <v>202</v>
      </c>
      <c r="H850" s="91">
        <v>0.00574990748911218</v>
      </c>
      <c r="I850" s="39">
        <v>41.0872308</v>
      </c>
      <c r="J850" s="39">
        <v>29.5148602</v>
      </c>
      <c r="K850" s="59">
        <f>VLOOKUP($D850,'Districts_EV'!$A$2:$H$41,3,0)*$H850</f>
        <v>0.531862512101469</v>
      </c>
      <c r="L850" s="59">
        <f>VLOOKUP($D850,'Districts_EV'!$A$2:$H$41,4,0)*$H850</f>
        <v>10.6213392798011</v>
      </c>
      <c r="M850" s="59">
        <f>VLOOKUP($D850,'Districts_EV'!$A$2:$H$41,5,0)*$H850</f>
        <v>87.8466072471131</v>
      </c>
      <c r="N850" s="59">
        <f>VLOOKUP($D850,'Districts_EV'!$A$2:$H$41,6,0)*$H850</f>
        <v>328.437352927906</v>
      </c>
      <c r="O850" s="59">
        <f>VLOOKUP($D850,'Districts_EV'!$A$2:$H$41,7,0)*$H850</f>
        <v>655.926542321530</v>
      </c>
      <c r="P850" s="60">
        <f>VLOOKUP($D850,'Districts_EV'!$A$2:$H$41,8,0)*$H850</f>
        <v>904.748665432170</v>
      </c>
    </row>
    <row r="851" ht="19.95" customHeight="1">
      <c r="A851" s="89"/>
      <c r="B851" s="35">
        <v>928</v>
      </c>
      <c r="C851" t="s" s="92">
        <v>729</v>
      </c>
      <c r="D851" t="s" s="92">
        <v>44</v>
      </c>
      <c r="E851" s="36">
        <v>1</v>
      </c>
      <c r="F851" s="62">
        <v>19658</v>
      </c>
      <c r="G851" s="62">
        <v>289</v>
      </c>
      <c r="H851" s="93">
        <v>0.008226352793828809</v>
      </c>
      <c r="I851" s="36">
        <v>41.1786792</v>
      </c>
      <c r="J851" s="36">
        <v>29.3490366</v>
      </c>
      <c r="K851" s="62">
        <f>VLOOKUP($D851,'Districts_EV'!$A$2:$H$41,3,0)*$H851</f>
        <v>0.760932009887746</v>
      </c>
      <c r="L851" s="62">
        <f>VLOOKUP($D851,'Districts_EV'!$A$2:$H$41,4,0)*$H851</f>
        <v>15.1958764943689</v>
      </c>
      <c r="M851" s="62">
        <f>VLOOKUP($D851,'Districts_EV'!$A$2:$H$41,5,0)*$H851</f>
        <v>125.681532150573</v>
      </c>
      <c r="N851" s="62">
        <f>VLOOKUP($D851,'Districts_EV'!$A$2:$H$41,6,0)*$H851</f>
        <v>469.893044535469</v>
      </c>
      <c r="O851" s="62">
        <f>VLOOKUP($D851,'Districts_EV'!$A$2:$H$41,7,0)*$H851</f>
        <v>938.429558073872</v>
      </c>
      <c r="P851" s="63">
        <f>VLOOKUP($D851,'Districts_EV'!$A$2:$H$41,8,0)*$H851</f>
        <v>1294.4176450985</v>
      </c>
    </row>
    <row r="852" ht="19.95" customHeight="1">
      <c r="A852" s="89"/>
      <c r="B852" s="38">
        <v>929</v>
      </c>
      <c r="C852" t="s" s="90">
        <v>730</v>
      </c>
      <c r="D852" t="s" s="90">
        <v>44</v>
      </c>
      <c r="E852" s="39">
        <v>0.73</v>
      </c>
      <c r="F852" s="59">
        <v>19478</v>
      </c>
      <c r="G852" s="59">
        <v>499</v>
      </c>
      <c r="H852" s="91">
        <v>0.0142039793914207</v>
      </c>
      <c r="I852" s="39">
        <v>41.0676404</v>
      </c>
      <c r="J852" s="39">
        <v>29.6626435</v>
      </c>
      <c r="K852" s="59">
        <f>VLOOKUP($D852,'Districts_EV'!$A$2:$H$41,3,0)*$H852</f>
        <v>1.31385838385462</v>
      </c>
      <c r="L852" s="59">
        <f>VLOOKUP($D852,'Districts_EV'!$A$2:$H$41,4,0)*$H852</f>
        <v>26.2378628743602</v>
      </c>
      <c r="M852" s="59">
        <f>VLOOKUP($D852,'Districts_EV'!$A$2:$H$41,5,0)*$H852</f>
        <v>217.007212952027</v>
      </c>
      <c r="N852" s="59">
        <f>VLOOKUP($D852,'Districts_EV'!$A$2:$H$41,6,0)*$H852</f>
        <v>811.337817381313</v>
      </c>
      <c r="O852" s="59">
        <f>VLOOKUP($D852,'Districts_EV'!$A$2:$H$41,7,0)*$H852</f>
        <v>1620.333389200220</v>
      </c>
      <c r="P852" s="60">
        <f>VLOOKUP($D852,'Districts_EV'!$A$2:$H$41,8,0)*$H852</f>
        <v>2234.997940844820</v>
      </c>
    </row>
    <row r="853" ht="19.95" customHeight="1">
      <c r="A853" s="89"/>
      <c r="B853" s="35">
        <v>932</v>
      </c>
      <c r="C853" t="s" s="92">
        <v>231</v>
      </c>
      <c r="D853" t="s" s="92">
        <v>44</v>
      </c>
      <c r="E853" s="36">
        <v>1.2</v>
      </c>
      <c r="F853" s="62">
        <v>19224</v>
      </c>
      <c r="G853" s="62">
        <v>306</v>
      </c>
      <c r="H853" s="93">
        <v>0.00871025589934815</v>
      </c>
      <c r="I853" s="36">
        <v>41.0791484</v>
      </c>
      <c r="J853" s="36">
        <v>29.7752569</v>
      </c>
      <c r="K853" s="62">
        <f>VLOOKUP($D853,'Districts_EV'!$A$2:$H$41,3,0)*$H853</f>
        <v>0.805692716351731</v>
      </c>
      <c r="L853" s="62">
        <f>VLOOKUP($D853,'Districts_EV'!$A$2:$H$41,4,0)*$H853</f>
        <v>16.089751582273</v>
      </c>
      <c r="M853" s="62">
        <f>VLOOKUP($D853,'Districts_EV'!$A$2:$H$41,5,0)*$H853</f>
        <v>133.074563453547</v>
      </c>
      <c r="N853" s="62">
        <f>VLOOKUP($D853,'Districts_EV'!$A$2:$H$41,6,0)*$H853</f>
        <v>497.533811861085</v>
      </c>
      <c r="O853" s="62">
        <f>VLOOKUP($D853,'Districts_EV'!$A$2:$H$41,7,0)*$H853</f>
        <v>993.6312967841</v>
      </c>
      <c r="P853" s="63">
        <f>VLOOKUP($D853,'Districts_EV'!$A$2:$H$41,8,0)*$H853</f>
        <v>1370.559859516060</v>
      </c>
    </row>
    <row r="854" ht="19.95" customHeight="1">
      <c r="A854" s="89"/>
      <c r="B854" s="38">
        <v>933</v>
      </c>
      <c r="C854" t="s" s="90">
        <v>731</v>
      </c>
      <c r="D854" t="s" s="90">
        <v>44</v>
      </c>
      <c r="E854" s="39">
        <v>0.55</v>
      </c>
      <c r="F854" s="59">
        <v>18301</v>
      </c>
      <c r="G854" s="59">
        <v>185</v>
      </c>
      <c r="H854" s="91">
        <v>0.00526600438359284</v>
      </c>
      <c r="I854" s="39">
        <v>41.004983</v>
      </c>
      <c r="J854" s="39">
        <v>29.6714128</v>
      </c>
      <c r="K854" s="59">
        <f>VLOOKUP($D854,'Districts_EV'!$A$2:$H$41,3,0)*$H854</f>
        <v>0.487101805637485</v>
      </c>
      <c r="L854" s="59">
        <f>VLOOKUP($D854,'Districts_EV'!$A$2:$H$41,4,0)*$H854</f>
        <v>9.727464191897059</v>
      </c>
      <c r="M854" s="59">
        <f>VLOOKUP($D854,'Districts_EV'!$A$2:$H$41,5,0)*$H854</f>
        <v>80.45357594413819</v>
      </c>
      <c r="N854" s="59">
        <f>VLOOKUP($D854,'Districts_EV'!$A$2:$H$41,6,0)*$H854</f>
        <v>300.796585602290</v>
      </c>
      <c r="O854" s="59">
        <f>VLOOKUP($D854,'Districts_EV'!$A$2:$H$41,7,0)*$H854</f>
        <v>600.724803611302</v>
      </c>
      <c r="P854" s="60">
        <f>VLOOKUP($D854,'Districts_EV'!$A$2:$H$41,8,0)*$H854</f>
        <v>828.606451014611</v>
      </c>
    </row>
    <row r="855" ht="19.95" customHeight="1">
      <c r="A855" s="89"/>
      <c r="B855" s="35">
        <v>934</v>
      </c>
      <c r="C855" t="s" s="92">
        <v>732</v>
      </c>
      <c r="D855" t="s" s="92">
        <v>44</v>
      </c>
      <c r="E855" s="36">
        <v>1.2</v>
      </c>
      <c r="F855" s="62">
        <v>18136</v>
      </c>
      <c r="G855" s="95">
        <v>90</v>
      </c>
      <c r="H855" s="93">
        <v>0.00256183997039652</v>
      </c>
      <c r="I855" s="36">
        <v>41.040279</v>
      </c>
      <c r="J855" s="36">
        <v>29.706234</v>
      </c>
      <c r="K855" s="62">
        <f>VLOOKUP($D855,'Districts_EV'!$A$2:$H$41,3,0)*$H855</f>
        <v>0.236968445985804</v>
      </c>
      <c r="L855" s="62">
        <f>VLOOKUP($D855,'Districts_EV'!$A$2:$H$41,4,0)*$H855</f>
        <v>4.73227987713912</v>
      </c>
      <c r="M855" s="62">
        <f>VLOOKUP($D855,'Districts_EV'!$A$2:$H$41,5,0)*$H855</f>
        <v>39.1395774863376</v>
      </c>
      <c r="N855" s="62">
        <f>VLOOKUP($D855,'Districts_EV'!$A$2:$H$41,6,0)*$H855</f>
        <v>146.333474076790</v>
      </c>
      <c r="O855" s="62">
        <f>VLOOKUP($D855,'Districts_EV'!$A$2:$H$41,7,0)*$H855</f>
        <v>292.244499054148</v>
      </c>
      <c r="P855" s="63">
        <f>VLOOKUP($D855,'Districts_EV'!$A$2:$H$41,8,0)*$H855</f>
        <v>403.105841034136</v>
      </c>
    </row>
    <row r="856" ht="19.95" customHeight="1">
      <c r="A856" s="89"/>
      <c r="B856" s="38">
        <v>941</v>
      </c>
      <c r="C856" t="s" s="90">
        <v>733</v>
      </c>
      <c r="D856" t="s" s="90">
        <v>44</v>
      </c>
      <c r="E856" s="39">
        <v>1.6</v>
      </c>
      <c r="F856" s="59">
        <v>16653</v>
      </c>
      <c r="G856" s="59">
        <v>216</v>
      </c>
      <c r="H856" s="91">
        <v>0.00614841592895164</v>
      </c>
      <c r="I856" s="39">
        <v>41.0745558</v>
      </c>
      <c r="J856" s="39">
        <v>29.7995344</v>
      </c>
      <c r="K856" s="59">
        <f>VLOOKUP($D856,'Districts_EV'!$A$2:$H$41,3,0)*$H856</f>
        <v>0.568724270365928</v>
      </c>
      <c r="L856" s="59">
        <f>VLOOKUP($D856,'Districts_EV'!$A$2:$H$41,4,0)*$H856</f>
        <v>11.3574717051339</v>
      </c>
      <c r="M856" s="59">
        <f>VLOOKUP($D856,'Districts_EV'!$A$2:$H$41,5,0)*$H856</f>
        <v>93.934985967210</v>
      </c>
      <c r="N856" s="59">
        <f>VLOOKUP($D856,'Districts_EV'!$A$2:$H$41,6,0)*$H856</f>
        <v>351.200337784295</v>
      </c>
      <c r="O856" s="59">
        <f>VLOOKUP($D856,'Districts_EV'!$A$2:$H$41,7,0)*$H856</f>
        <v>701.3867977299529</v>
      </c>
      <c r="P856" s="60">
        <f>VLOOKUP($D856,'Districts_EV'!$A$2:$H$41,8,0)*$H856</f>
        <v>967.454018481925</v>
      </c>
    </row>
    <row r="857" ht="19.95" customHeight="1">
      <c r="A857" s="89"/>
      <c r="B857" s="35">
        <v>942</v>
      </c>
      <c r="C857" t="s" s="92">
        <v>734</v>
      </c>
      <c r="D857" t="s" s="92">
        <v>44</v>
      </c>
      <c r="E857" s="36">
        <v>0.92</v>
      </c>
      <c r="F857" s="62">
        <v>15604</v>
      </c>
      <c r="G857" s="62">
        <v>219</v>
      </c>
      <c r="H857" s="93">
        <v>0.00623381059463152</v>
      </c>
      <c r="I857" s="36">
        <v>41.0879233</v>
      </c>
      <c r="J857" s="36">
        <v>29.8452053</v>
      </c>
      <c r="K857" s="62">
        <f>VLOOKUP($D857,'Districts_EV'!$A$2:$H$41,3,0)*$H857</f>
        <v>0.576623218565454</v>
      </c>
      <c r="L857" s="62">
        <f>VLOOKUP($D857,'Districts_EV'!$A$2:$H$41,4,0)*$H857</f>
        <v>11.5152143677052</v>
      </c>
      <c r="M857" s="62">
        <f>VLOOKUP($D857,'Districts_EV'!$A$2:$H$41,5,0)*$H857</f>
        <v>95.2396385500879</v>
      </c>
      <c r="N857" s="62">
        <f>VLOOKUP($D857,'Districts_EV'!$A$2:$H$41,6,0)*$H857</f>
        <v>356.078120253522</v>
      </c>
      <c r="O857" s="62">
        <f>VLOOKUP($D857,'Districts_EV'!$A$2:$H$41,7,0)*$H857</f>
        <v>711.128281031758</v>
      </c>
      <c r="P857" s="63">
        <f>VLOOKUP($D857,'Districts_EV'!$A$2:$H$41,8,0)*$H857</f>
        <v>980.890879849728</v>
      </c>
    </row>
    <row r="858" ht="19.95" customHeight="1">
      <c r="A858" s="89"/>
      <c r="B858" s="38">
        <v>943</v>
      </c>
      <c r="C858" t="s" s="90">
        <v>607</v>
      </c>
      <c r="D858" t="s" s="90">
        <v>44</v>
      </c>
      <c r="E858" s="39">
        <v>1</v>
      </c>
      <c r="F858" s="59">
        <v>15337</v>
      </c>
      <c r="G858" s="59">
        <v>146</v>
      </c>
      <c r="H858" s="91">
        <v>0.00415587372975435</v>
      </c>
      <c r="I858" s="39">
        <v>41.1956776</v>
      </c>
      <c r="J858" s="39">
        <v>29.3648221</v>
      </c>
      <c r="K858" s="59">
        <f>VLOOKUP($D858,'Districts_EV'!$A$2:$H$41,3,0)*$H858</f>
        <v>0.384415479043637</v>
      </c>
      <c r="L858" s="59">
        <f>VLOOKUP($D858,'Districts_EV'!$A$2:$H$41,4,0)*$H858</f>
        <v>7.67680957847012</v>
      </c>
      <c r="M858" s="59">
        <f>VLOOKUP($D858,'Districts_EV'!$A$2:$H$41,5,0)*$H858</f>
        <v>63.4930923667253</v>
      </c>
      <c r="N858" s="59">
        <f>VLOOKUP($D858,'Districts_EV'!$A$2:$H$41,6,0)*$H858</f>
        <v>237.385413502348</v>
      </c>
      <c r="O858" s="59">
        <f>VLOOKUP($D858,'Districts_EV'!$A$2:$H$41,7,0)*$H858</f>
        <v>474.085520687839</v>
      </c>
      <c r="P858" s="60">
        <f>VLOOKUP($D858,'Districts_EV'!$A$2:$H$41,8,0)*$H858</f>
        <v>653.927253233153</v>
      </c>
    </row>
    <row r="859" ht="19.95" customHeight="1">
      <c r="A859" s="89"/>
      <c r="B859" s="35">
        <v>944</v>
      </c>
      <c r="C859" t="s" s="92">
        <v>735</v>
      </c>
      <c r="D859" t="s" s="92">
        <v>44</v>
      </c>
      <c r="E859" s="36">
        <v>2</v>
      </c>
      <c r="F859" s="62">
        <v>14444</v>
      </c>
      <c r="G859" s="62">
        <v>121</v>
      </c>
      <c r="H859" s="93">
        <v>0.00344425151575532</v>
      </c>
      <c r="I859" s="36">
        <v>41.1174439</v>
      </c>
      <c r="J859" s="36">
        <v>29.5663988</v>
      </c>
      <c r="K859" s="62">
        <f>VLOOKUP($D859,'Districts_EV'!$A$2:$H$41,3,0)*$H859</f>
        <v>0.318590910714247</v>
      </c>
      <c r="L859" s="62">
        <f>VLOOKUP($D859,'Districts_EV'!$A$2:$H$41,4,0)*$H859</f>
        <v>6.36228739037592</v>
      </c>
      <c r="M859" s="62">
        <f>VLOOKUP($D859,'Districts_EV'!$A$2:$H$41,5,0)*$H859</f>
        <v>52.6209875094094</v>
      </c>
      <c r="N859" s="62">
        <f>VLOOKUP($D859,'Districts_EV'!$A$2:$H$41,6,0)*$H859</f>
        <v>196.737226258795</v>
      </c>
      <c r="O859" s="62">
        <f>VLOOKUP($D859,'Districts_EV'!$A$2:$H$41,7,0)*$H859</f>
        <v>392.906493172798</v>
      </c>
      <c r="P859" s="63">
        <f>VLOOKUP($D859,'Districts_EV'!$A$2:$H$41,8,0)*$H859</f>
        <v>541.953408501449</v>
      </c>
    </row>
    <row r="860" ht="19.95" customHeight="1">
      <c r="A860" s="89"/>
      <c r="B860" s="38">
        <v>945</v>
      </c>
      <c r="C860" t="s" s="90">
        <v>736</v>
      </c>
      <c r="D860" t="s" s="90">
        <v>44</v>
      </c>
      <c r="E860" s="39">
        <v>1.6</v>
      </c>
      <c r="F860" s="59">
        <v>13538</v>
      </c>
      <c r="G860" s="59">
        <v>189</v>
      </c>
      <c r="H860" s="91">
        <v>0.00537986393783268</v>
      </c>
      <c r="I860" s="39">
        <v>41.0955157</v>
      </c>
      <c r="J860" s="39">
        <v>29.8214453</v>
      </c>
      <c r="K860" s="59">
        <f>VLOOKUP($D860,'Districts_EV'!$A$2:$H$41,3,0)*$H860</f>
        <v>0.497633736570186</v>
      </c>
      <c r="L860" s="59">
        <f>VLOOKUP($D860,'Districts_EV'!$A$2:$H$41,4,0)*$H860</f>
        <v>9.93778774199213</v>
      </c>
      <c r="M860" s="59">
        <f>VLOOKUP($D860,'Districts_EV'!$A$2:$H$41,5,0)*$H860</f>
        <v>82.19311272130869</v>
      </c>
      <c r="N860" s="59">
        <f>VLOOKUP($D860,'Districts_EV'!$A$2:$H$41,6,0)*$H860</f>
        <v>307.300295561258</v>
      </c>
      <c r="O860" s="59">
        <f>VLOOKUP($D860,'Districts_EV'!$A$2:$H$41,7,0)*$H860</f>
        <v>613.713448013708</v>
      </c>
      <c r="P860" s="60">
        <f>VLOOKUP($D860,'Districts_EV'!$A$2:$H$41,8,0)*$H860</f>
        <v>846.522266171683</v>
      </c>
    </row>
    <row r="861" ht="19.95" customHeight="1">
      <c r="A861" s="89"/>
      <c r="B861" s="35">
        <v>946</v>
      </c>
      <c r="C861" t="s" s="92">
        <v>737</v>
      </c>
      <c r="D861" t="s" s="92">
        <v>44</v>
      </c>
      <c r="E861" s="36">
        <v>0.99</v>
      </c>
      <c r="F861" s="62">
        <v>12777</v>
      </c>
      <c r="G861" s="62">
        <v>208</v>
      </c>
      <c r="H861" s="93">
        <v>0.00592069682047195</v>
      </c>
      <c r="I861" s="36">
        <v>40.991955</v>
      </c>
      <c r="J861" s="36">
        <v>29.653442</v>
      </c>
      <c r="K861" s="62">
        <f>VLOOKUP($D861,'Districts_EV'!$A$2:$H$41,3,0)*$H861</f>
        <v>0.547660408500523</v>
      </c>
      <c r="L861" s="62">
        <f>VLOOKUP($D861,'Districts_EV'!$A$2:$H$41,4,0)*$H861</f>
        <v>10.9368246049437</v>
      </c>
      <c r="M861" s="62">
        <f>VLOOKUP($D861,'Districts_EV'!$A$2:$H$41,5,0)*$H861</f>
        <v>90.4559124128689</v>
      </c>
      <c r="N861" s="62">
        <f>VLOOKUP($D861,'Districts_EV'!$A$2:$H$41,6,0)*$H861</f>
        <v>338.192917866359</v>
      </c>
      <c r="O861" s="62">
        <f>VLOOKUP($D861,'Districts_EV'!$A$2:$H$41,7,0)*$H861</f>
        <v>675.409508925140</v>
      </c>
      <c r="P861" s="63">
        <f>VLOOKUP($D861,'Districts_EV'!$A$2:$H$41,8,0)*$H861</f>
        <v>931.622388167779</v>
      </c>
    </row>
    <row r="862" ht="19.95" customHeight="1">
      <c r="A862" s="89"/>
      <c r="B862" s="38">
        <v>947</v>
      </c>
      <c r="C862" t="s" s="90">
        <v>738</v>
      </c>
      <c r="D862" t="s" s="90">
        <v>44</v>
      </c>
      <c r="E862" s="39">
        <v>1</v>
      </c>
      <c r="F862" s="59">
        <v>12552</v>
      </c>
      <c r="G862" s="59">
        <v>146</v>
      </c>
      <c r="H862" s="91">
        <v>0.00415587372975435</v>
      </c>
      <c r="I862" s="39">
        <v>41.1230556</v>
      </c>
      <c r="J862" s="39">
        <v>29.4757317</v>
      </c>
      <c r="K862" s="59">
        <f>VLOOKUP($D862,'Districts_EV'!$A$2:$H$41,3,0)*$H862</f>
        <v>0.384415479043637</v>
      </c>
      <c r="L862" s="59">
        <f>VLOOKUP($D862,'Districts_EV'!$A$2:$H$41,4,0)*$H862</f>
        <v>7.67680957847012</v>
      </c>
      <c r="M862" s="59">
        <f>VLOOKUP($D862,'Districts_EV'!$A$2:$H$41,5,0)*$H862</f>
        <v>63.4930923667253</v>
      </c>
      <c r="N862" s="59">
        <f>VLOOKUP($D862,'Districts_EV'!$A$2:$H$41,6,0)*$H862</f>
        <v>237.385413502348</v>
      </c>
      <c r="O862" s="59">
        <f>VLOOKUP($D862,'Districts_EV'!$A$2:$H$41,7,0)*$H862</f>
        <v>474.085520687839</v>
      </c>
      <c r="P862" s="60">
        <f>VLOOKUP($D862,'Districts_EV'!$A$2:$H$41,8,0)*$H862</f>
        <v>653.927253233153</v>
      </c>
    </row>
    <row r="863" ht="19.95" customHeight="1">
      <c r="A863" s="89"/>
      <c r="B863" s="35">
        <v>949</v>
      </c>
      <c r="C863" t="s" s="92">
        <v>739</v>
      </c>
      <c r="D863" t="s" s="92">
        <v>44</v>
      </c>
      <c r="E863" s="36">
        <v>1.4</v>
      </c>
      <c r="F863" s="62">
        <v>11876</v>
      </c>
      <c r="G863" s="95">
        <v>58</v>
      </c>
      <c r="H863" s="93">
        <v>0.00165096353647775</v>
      </c>
      <c r="I863" s="36">
        <v>41.0928824</v>
      </c>
      <c r="J863" s="36">
        <v>29.6720497</v>
      </c>
      <c r="K863" s="62">
        <f>VLOOKUP($D863,'Districts_EV'!$A$2:$H$41,3,0)*$H863</f>
        <v>0.152712998524184</v>
      </c>
      <c r="L863" s="62">
        <f>VLOOKUP($D863,'Districts_EV'!$A$2:$H$41,4,0)*$H863</f>
        <v>3.04969147637853</v>
      </c>
      <c r="M863" s="62">
        <f>VLOOKUP($D863,'Districts_EV'!$A$2:$H$41,5,0)*$H863</f>
        <v>25.223283268973</v>
      </c>
      <c r="N863" s="62">
        <f>VLOOKUP($D863,'Districts_EV'!$A$2:$H$41,6,0)*$H863</f>
        <v>94.303794405042</v>
      </c>
      <c r="O863" s="62">
        <f>VLOOKUP($D863,'Districts_EV'!$A$2:$H$41,7,0)*$H863</f>
        <v>188.335343834894</v>
      </c>
      <c r="P863" s="63">
        <f>VLOOKUP($D863,'Districts_EV'!$A$2:$H$41,8,0)*$H863</f>
        <v>259.779319777553</v>
      </c>
    </row>
    <row r="864" ht="19.95" customHeight="1">
      <c r="A864" s="89"/>
      <c r="B864" s="38">
        <v>951</v>
      </c>
      <c r="C864" t="s" s="90">
        <v>740</v>
      </c>
      <c r="D864" t="s" s="90">
        <v>44</v>
      </c>
      <c r="E864" s="39">
        <v>2.2</v>
      </c>
      <c r="F864" s="59">
        <v>11834</v>
      </c>
      <c r="G864" s="59">
        <v>278</v>
      </c>
      <c r="H864" s="91">
        <v>0.007913239019669239</v>
      </c>
      <c r="I864" s="39">
        <v>41.072553</v>
      </c>
      <c r="J864" s="39">
        <v>29.4532293</v>
      </c>
      <c r="K864" s="59">
        <f>VLOOKUP($D864,'Districts_EV'!$A$2:$H$41,3,0)*$H864</f>
        <v>0.7319691998228151</v>
      </c>
      <c r="L864" s="59">
        <f>VLOOKUP($D864,'Districts_EV'!$A$2:$H$41,4,0)*$H864</f>
        <v>14.6174867316075</v>
      </c>
      <c r="M864" s="59">
        <f>VLOOKUP($D864,'Districts_EV'!$A$2:$H$41,5,0)*$H864</f>
        <v>120.897806013354</v>
      </c>
      <c r="N864" s="59">
        <f>VLOOKUP($D864,'Districts_EV'!$A$2:$H$41,6,0)*$H864</f>
        <v>452.007842148306</v>
      </c>
      <c r="O864" s="59">
        <f>VLOOKUP($D864,'Districts_EV'!$A$2:$H$41,7,0)*$H864</f>
        <v>902.710785967254</v>
      </c>
      <c r="P864" s="60">
        <f>VLOOKUP($D864,'Districts_EV'!$A$2:$H$41,8,0)*$H864</f>
        <v>1245.149153416550</v>
      </c>
    </row>
    <row r="865" ht="19.95" customHeight="1">
      <c r="A865" s="89"/>
      <c r="B865" s="35">
        <v>952</v>
      </c>
      <c r="C865" t="s" s="92">
        <v>741</v>
      </c>
      <c r="D865" t="s" s="92">
        <v>44</v>
      </c>
      <c r="E865" s="36">
        <v>1.3</v>
      </c>
      <c r="F865" s="62">
        <v>11420</v>
      </c>
      <c r="G865" s="62">
        <v>130</v>
      </c>
      <c r="H865" s="93">
        <v>0.00370043551279497</v>
      </c>
      <c r="I865" s="36">
        <v>41.1202412</v>
      </c>
      <c r="J865" s="36">
        <v>29.4139475</v>
      </c>
      <c r="K865" s="62">
        <f>VLOOKUP($D865,'Districts_EV'!$A$2:$H$41,3,0)*$H865</f>
        <v>0.342287755312827</v>
      </c>
      <c r="L865" s="62">
        <f>VLOOKUP($D865,'Districts_EV'!$A$2:$H$41,4,0)*$H865</f>
        <v>6.83551537808983</v>
      </c>
      <c r="M865" s="62">
        <f>VLOOKUP($D865,'Districts_EV'!$A$2:$H$41,5,0)*$H865</f>
        <v>56.5349452580431</v>
      </c>
      <c r="N865" s="62">
        <f>VLOOKUP($D865,'Districts_EV'!$A$2:$H$41,6,0)*$H865</f>
        <v>211.370573666474</v>
      </c>
      <c r="O865" s="62">
        <f>VLOOKUP($D865,'Districts_EV'!$A$2:$H$41,7,0)*$H865</f>
        <v>422.130943078213</v>
      </c>
      <c r="P865" s="63">
        <f>VLOOKUP($D865,'Districts_EV'!$A$2:$H$41,8,0)*$H865</f>
        <v>582.263992604862</v>
      </c>
    </row>
    <row r="866" ht="19.95" customHeight="1">
      <c r="A866" s="89"/>
      <c r="B866" s="38">
        <v>953</v>
      </c>
      <c r="C866" t="s" s="90">
        <v>742</v>
      </c>
      <c r="D866" t="s" s="90">
        <v>44</v>
      </c>
      <c r="E866" s="39">
        <v>1.8</v>
      </c>
      <c r="F866" s="59">
        <v>11369</v>
      </c>
      <c r="G866" s="59">
        <v>104</v>
      </c>
      <c r="H866" s="91">
        <v>0.00296034841023597</v>
      </c>
      <c r="I866" s="39">
        <v>41.042969</v>
      </c>
      <c r="J866" s="39">
        <v>29.574676</v>
      </c>
      <c r="K866" s="59">
        <f>VLOOKUP($D866,'Districts_EV'!$A$2:$H$41,3,0)*$H866</f>
        <v>0.273830204250261</v>
      </c>
      <c r="L866" s="59">
        <f>VLOOKUP($D866,'Districts_EV'!$A$2:$H$41,4,0)*$H866</f>
        <v>5.46841230247185</v>
      </c>
      <c r="M866" s="59">
        <f>VLOOKUP($D866,'Districts_EV'!$A$2:$H$41,5,0)*$H866</f>
        <v>45.2279562064344</v>
      </c>
      <c r="N866" s="59">
        <f>VLOOKUP($D866,'Districts_EV'!$A$2:$H$41,6,0)*$H866</f>
        <v>169.096458933179</v>
      </c>
      <c r="O866" s="59">
        <f>VLOOKUP($D866,'Districts_EV'!$A$2:$H$41,7,0)*$H866</f>
        <v>337.704754462569</v>
      </c>
      <c r="P866" s="60">
        <f>VLOOKUP($D866,'Districts_EV'!$A$2:$H$41,8,0)*$H866</f>
        <v>465.811194083889</v>
      </c>
    </row>
    <row r="867" ht="20.8" customHeight="1">
      <c r="A867" s="96"/>
      <c r="B867" s="116">
        <v>954</v>
      </c>
      <c r="C867" t="s" s="117">
        <v>743</v>
      </c>
      <c r="D867" t="s" s="117">
        <v>44</v>
      </c>
      <c r="E867" s="118">
        <v>1.7</v>
      </c>
      <c r="F867" s="119">
        <v>11343</v>
      </c>
      <c r="G867" s="124">
        <v>74</v>
      </c>
      <c r="H867" s="120">
        <v>0.00210640175343714</v>
      </c>
      <c r="I867" s="118">
        <v>41.0533333</v>
      </c>
      <c r="J867" s="118">
        <v>29.3930556</v>
      </c>
      <c r="K867" s="119">
        <f>VLOOKUP($D867,'Districts_EV'!$A$2:$H$41,3,0)*$H867</f>
        <v>0.194840722254994</v>
      </c>
      <c r="L867" s="119">
        <f>VLOOKUP($D867,'Districts_EV'!$A$2:$H$41,4,0)*$H867</f>
        <v>3.89098567675883</v>
      </c>
      <c r="M867" s="119">
        <f>VLOOKUP($D867,'Districts_EV'!$A$2:$H$41,5,0)*$H867</f>
        <v>32.1814303776554</v>
      </c>
      <c r="N867" s="119">
        <f>VLOOKUP($D867,'Districts_EV'!$A$2:$H$41,6,0)*$H867</f>
        <v>120.318634240916</v>
      </c>
      <c r="O867" s="119">
        <f>VLOOKUP($D867,'Districts_EV'!$A$2:$H$41,7,0)*$H867</f>
        <v>240.289921444521</v>
      </c>
      <c r="P867" s="121">
        <f>VLOOKUP($D867,'Districts_EV'!$A$2:$H$41,8,0)*$H867</f>
        <v>331.442580405845</v>
      </c>
    </row>
    <row r="868" ht="21.05" customHeight="1">
      <c r="A868" t="s" s="104">
        <v>45</v>
      </c>
      <c r="B868" s="105"/>
      <c r="C868" s="105"/>
      <c r="D868" s="105"/>
      <c r="E868" s="106"/>
      <c r="F868" s="106"/>
      <c r="G868" s="107">
        <f>SUM(G869:G893)</f>
        <v>274196</v>
      </c>
      <c r="H868" s="105"/>
      <c r="I868" s="105"/>
      <c r="J868" s="105"/>
      <c r="K868" s="108">
        <f>SUM(K869:K893)</f>
        <v>49.2415377054667</v>
      </c>
      <c r="L868" s="108">
        <f>SUM(L869:L893)</f>
        <v>408.000071433343</v>
      </c>
      <c r="M868" s="108">
        <f>SUM(M869:M893)</f>
        <v>1527.584971661640</v>
      </c>
      <c r="N868" s="108">
        <f>SUM(N869:N893)</f>
        <v>3053.862602140980</v>
      </c>
      <c r="O868" s="108">
        <f>SUM(O869:O893)</f>
        <v>4214.307481940050</v>
      </c>
      <c r="P868" s="109">
        <f>SUM(P869:P893)</f>
        <v>5116.540663904050</v>
      </c>
    </row>
    <row r="869" ht="20.2" customHeight="1">
      <c r="A869" s="82"/>
      <c r="B869" s="83">
        <v>33</v>
      </c>
      <c r="C869" t="s" s="84">
        <v>744</v>
      </c>
      <c r="D869" t="s" s="84">
        <v>45</v>
      </c>
      <c r="E869" s="85">
        <v>3.9</v>
      </c>
      <c r="F869" s="86">
        <v>5182</v>
      </c>
      <c r="G869" s="86">
        <v>12164</v>
      </c>
      <c r="H869" s="87">
        <v>0.0443624268771244</v>
      </c>
      <c r="I869" s="85">
        <v>41.0452366</v>
      </c>
      <c r="J869" s="85">
        <v>28.9808521</v>
      </c>
      <c r="K869" s="86">
        <f>VLOOKUP($D869,'Districts_EV'!$A$2:$H$41,3,0)*$H869</f>
        <v>2.18447411577593</v>
      </c>
      <c r="L869" s="86">
        <f>VLOOKUP($D869,'Districts_EV'!$A$2:$H$41,4,0)*$H869</f>
        <v>18.0998733348232</v>
      </c>
      <c r="M869" s="86">
        <f>VLOOKUP($D869,'Districts_EV'!$A$2:$H$41,5,0)*$H869</f>
        <v>67.7673766039337</v>
      </c>
      <c r="N869" s="86">
        <f>VLOOKUP($D869,'Districts_EV'!$A$2:$H$41,6,0)*$H869</f>
        <v>135.476756380264</v>
      </c>
      <c r="O869" s="86">
        <f>VLOOKUP($D869,'Districts_EV'!$A$2:$H$41,7,0)*$H869</f>
        <v>186.956907505284</v>
      </c>
      <c r="P869" s="88">
        <f>VLOOKUP($D869,'Districts_EV'!$A$2:$H$41,8,0)*$H869</f>
        <v>226.982161066277</v>
      </c>
    </row>
    <row r="870" ht="19.95" customHeight="1">
      <c r="A870" s="89"/>
      <c r="B870" s="38">
        <v>40</v>
      </c>
      <c r="C870" t="s" s="90">
        <v>745</v>
      </c>
      <c r="D870" t="s" s="90">
        <v>45</v>
      </c>
      <c r="E870" s="39">
        <v>1.6</v>
      </c>
      <c r="F870" s="59">
        <v>5154</v>
      </c>
      <c r="G870" s="59">
        <v>14630</v>
      </c>
      <c r="H870" s="91">
        <v>0.0533559935228814</v>
      </c>
      <c r="I870" s="39">
        <v>41.0490846</v>
      </c>
      <c r="J870" s="39">
        <v>28.9794103</v>
      </c>
      <c r="K870" s="59">
        <f>VLOOKUP($D870,'Districts_EV'!$A$2:$H$41,3,0)*$H870</f>
        <v>2.6273311668696</v>
      </c>
      <c r="L870" s="59">
        <f>VLOOKUP($D870,'Districts_EV'!$A$2:$H$41,4,0)*$H870</f>
        <v>21.7692491687326</v>
      </c>
      <c r="M870" s="59">
        <f>VLOOKUP($D870,'Districts_EV'!$A$2:$H$41,5,0)*$H870</f>
        <v>81.50581385362941</v>
      </c>
      <c r="N870" s="59">
        <f>VLOOKUP($D870,'Districts_EV'!$A$2:$H$41,6,0)*$H870</f>
        <v>162.941873219604</v>
      </c>
      <c r="O870" s="59">
        <f>VLOOKUP($D870,'Districts_EV'!$A$2:$H$41,7,0)*$H870</f>
        <v>224.858562709824</v>
      </c>
      <c r="P870" s="60">
        <f>VLOOKUP($D870,'Districts_EV'!$A$2:$H$41,8,0)*$H870</f>
        <v>272.998110522824</v>
      </c>
    </row>
    <row r="871" ht="19.95" customHeight="1">
      <c r="A871" s="89"/>
      <c r="B871" s="35">
        <v>46</v>
      </c>
      <c r="C871" t="s" s="92">
        <v>746</v>
      </c>
      <c r="D871" t="s" s="92">
        <v>45</v>
      </c>
      <c r="E871" s="36">
        <v>1.8</v>
      </c>
      <c r="F871" s="62">
        <v>1287</v>
      </c>
      <c r="G871" s="62">
        <v>10930</v>
      </c>
      <c r="H871" s="93">
        <v>0.039861996528031</v>
      </c>
      <c r="I871" s="36">
        <v>41.0498994</v>
      </c>
      <c r="J871" s="36">
        <v>28.984135</v>
      </c>
      <c r="K871" s="62">
        <f>VLOOKUP($D871,'Districts_EV'!$A$2:$H$41,3,0)*$H871</f>
        <v>1.96286600505022</v>
      </c>
      <c r="L871" s="62">
        <f>VLOOKUP($D871,'Districts_EV'!$A$2:$H$41,4,0)*$H871</f>
        <v>16.2636974309123</v>
      </c>
      <c r="M871" s="62">
        <f>VLOOKUP($D871,'Districts_EV'!$A$2:$H$41,5,0)*$H871</f>
        <v>60.8925868366486</v>
      </c>
      <c r="N871" s="62">
        <f>VLOOKUP($D871,'Districts_EV'!$A$2:$H$41,6,0)*$H871</f>
        <v>121.733060443627</v>
      </c>
      <c r="O871" s="62">
        <f>VLOOKUP($D871,'Districts_EV'!$A$2:$H$41,7,0)*$H871</f>
        <v>167.990710213149</v>
      </c>
      <c r="P871" s="63">
        <f>VLOOKUP($D871,'Districts_EV'!$A$2:$H$41,8,0)*$H871</f>
        <v>203.955526180073</v>
      </c>
    </row>
    <row r="872" ht="19.95" customHeight="1">
      <c r="A872" s="89"/>
      <c r="B872" s="38">
        <v>53</v>
      </c>
      <c r="C872" t="s" s="90">
        <v>747</v>
      </c>
      <c r="D872" t="s" s="90">
        <v>45</v>
      </c>
      <c r="E872" s="39">
        <v>4.2</v>
      </c>
      <c r="F872" s="59">
        <v>955</v>
      </c>
      <c r="G872" s="59">
        <v>8096</v>
      </c>
      <c r="H872" s="91">
        <v>0.0295263242352186</v>
      </c>
      <c r="I872" s="39">
        <v>41.0534185</v>
      </c>
      <c r="J872" s="39">
        <v>28.9807907</v>
      </c>
      <c r="K872" s="59">
        <f>VLOOKUP($D872,'Districts_EV'!$A$2:$H$41,3,0)*$H872</f>
        <v>1.45392160813235</v>
      </c>
      <c r="L872" s="59">
        <f>VLOOKUP($D872,'Districts_EV'!$A$2:$H$41,4,0)*$H872</f>
        <v>12.0467423971332</v>
      </c>
      <c r="M872" s="59">
        <f>VLOOKUP($D872,'Districts_EV'!$A$2:$H$41,5,0)*$H872</f>
        <v>45.1039691701288</v>
      </c>
      <c r="N872" s="59">
        <f>VLOOKUP($D872,'Districts_EV'!$A$2:$H$41,6,0)*$H872</f>
        <v>90.169337360623</v>
      </c>
      <c r="O872" s="59">
        <f>VLOOKUP($D872,'Districts_EV'!$A$2:$H$41,7,0)*$H872</f>
        <v>124.433009138670</v>
      </c>
      <c r="P872" s="60">
        <f>VLOOKUP($D872,'Districts_EV'!$A$2:$H$41,8,0)*$H872</f>
        <v>151.072638605112</v>
      </c>
    </row>
    <row r="873" ht="19.95" customHeight="1">
      <c r="A873" s="89"/>
      <c r="B873" s="35">
        <v>59</v>
      </c>
      <c r="C873" t="s" s="92">
        <v>748</v>
      </c>
      <c r="D873" t="s" s="92">
        <v>45</v>
      </c>
      <c r="E873" s="122"/>
      <c r="F873" s="122"/>
      <c r="G873" s="62">
        <v>18977</v>
      </c>
      <c r="H873" s="93">
        <v>0.0692096164787232</v>
      </c>
      <c r="I873" s="36">
        <v>41.0525016</v>
      </c>
      <c r="J873" s="36">
        <v>28.965487</v>
      </c>
      <c r="K873" s="62">
        <f>VLOOKUP($D873,'Districts_EV'!$A$2:$H$41,3,0)*$H873</f>
        <v>3.40798793941794</v>
      </c>
      <c r="L873" s="62">
        <f>VLOOKUP($D873,'Districts_EV'!$A$2:$H$41,4,0)*$H873</f>
        <v>28.2375284671933</v>
      </c>
      <c r="M873" s="62">
        <f>VLOOKUP($D873,'Districts_EV'!$A$2:$H$41,5,0)*$H873</f>
        <v>105.723570027363</v>
      </c>
      <c r="N873" s="62">
        <f>VLOOKUP($D873,'Districts_EV'!$A$2:$H$41,6,0)*$H873</f>
        <v>211.356659472893</v>
      </c>
      <c r="O873" s="62">
        <f>VLOOKUP($D873,'Districts_EV'!$A$2:$H$41,7,0)*$H873</f>
        <v>291.670604548485</v>
      </c>
      <c r="P873" s="63">
        <f>VLOOKUP($D873,'Districts_EV'!$A$2:$H$41,8,0)*$H873</f>
        <v>354.113817046591</v>
      </c>
    </row>
    <row r="874" ht="19.95" customHeight="1">
      <c r="A874" s="89"/>
      <c r="B874" s="38">
        <v>65</v>
      </c>
      <c r="C874" t="s" s="90">
        <v>749</v>
      </c>
      <c r="D874" t="s" s="90">
        <v>45</v>
      </c>
      <c r="E874" s="39">
        <v>0.42</v>
      </c>
      <c r="F874" s="59">
        <v>50726</v>
      </c>
      <c r="G874" s="59">
        <v>23271</v>
      </c>
      <c r="H874" s="91">
        <v>0.0848699470451794</v>
      </c>
      <c r="I874" s="39">
        <v>41.072051</v>
      </c>
      <c r="J874" s="39">
        <v>29.0000664</v>
      </c>
      <c r="K874" s="59">
        <f>VLOOKUP($D874,'Districts_EV'!$A$2:$H$41,3,0)*$H874</f>
        <v>4.17912669748616</v>
      </c>
      <c r="L874" s="59">
        <f>VLOOKUP($D874,'Districts_EV'!$A$2:$H$41,4,0)*$H874</f>
        <v>34.6269444569772</v>
      </c>
      <c r="M874" s="59">
        <f>VLOOKUP($D874,'Districts_EV'!$A$2:$H$41,5,0)*$H874</f>
        <v>129.646055651935</v>
      </c>
      <c r="N874" s="59">
        <f>VLOOKUP($D874,'Districts_EV'!$A$2:$H$41,6,0)*$H874</f>
        <v>259.181157326959</v>
      </c>
      <c r="O874" s="59">
        <f>VLOOKUP($D874,'Districts_EV'!$A$2:$H$41,7,0)*$H874</f>
        <v>357.668052824355</v>
      </c>
      <c r="P874" s="60">
        <f>VLOOKUP($D874,'Districts_EV'!$A$2:$H$41,8,0)*$H874</f>
        <v>434.240535200044</v>
      </c>
    </row>
    <row r="875" ht="19.95" customHeight="1">
      <c r="A875" s="89"/>
      <c r="B875" s="35">
        <v>111</v>
      </c>
      <c r="C875" t="s" s="92">
        <v>750</v>
      </c>
      <c r="D875" t="s" s="92">
        <v>45</v>
      </c>
      <c r="E875" s="36">
        <v>0.86</v>
      </c>
      <c r="F875" s="62">
        <v>42304</v>
      </c>
      <c r="G875" s="62">
        <v>17012</v>
      </c>
      <c r="H875" s="93">
        <v>0.0620432099665932</v>
      </c>
      <c r="I875" s="36">
        <v>41.0616523</v>
      </c>
      <c r="J875" s="36">
        <v>28.977054</v>
      </c>
      <c r="K875" s="62">
        <f>VLOOKUP($D875,'Districts_EV'!$A$2:$H$41,3,0)*$H875</f>
        <v>3.05510306293819</v>
      </c>
      <c r="L875" s="62">
        <f>VLOOKUP($D875,'Districts_EV'!$A$2:$H$41,4,0)*$H875</f>
        <v>25.3136340983239</v>
      </c>
      <c r="M875" s="62">
        <f>VLOOKUP($D875,'Districts_EV'!$A$2:$H$41,5,0)*$H875</f>
        <v>94.7762751386155</v>
      </c>
      <c r="N875" s="62">
        <f>VLOOKUP($D875,'Districts_EV'!$A$2:$H$41,6,0)*$H875</f>
        <v>189.471438633759</v>
      </c>
      <c r="O875" s="62">
        <f>VLOOKUP($D875,'Districts_EV'!$A$2:$H$41,7,0)*$H875</f>
        <v>261.469163965791</v>
      </c>
      <c r="P875" s="63">
        <f>VLOOKUP($D875,'Districts_EV'!$A$2:$H$41,8,0)*$H875</f>
        <v>317.446606713211</v>
      </c>
    </row>
    <row r="876" ht="19.95" customHeight="1">
      <c r="A876" s="89"/>
      <c r="B876" s="38">
        <v>118</v>
      </c>
      <c r="C876" t="s" s="90">
        <v>688</v>
      </c>
      <c r="D876" t="s" s="90">
        <v>45</v>
      </c>
      <c r="E876" s="39">
        <v>0.23</v>
      </c>
      <c r="F876" s="59">
        <v>42288</v>
      </c>
      <c r="G876" s="59">
        <v>11475</v>
      </c>
      <c r="H876" s="91">
        <v>0.0418496258151104</v>
      </c>
      <c r="I876" s="39">
        <v>41.0483978</v>
      </c>
      <c r="J876" s="39">
        <v>28.9753965</v>
      </c>
      <c r="K876" s="59">
        <f>VLOOKUP($D876,'Districts_EV'!$A$2:$H$41,3,0)*$H876</f>
        <v>2.06073992753443</v>
      </c>
      <c r="L876" s="59">
        <f>VLOOKUP($D876,'Districts_EV'!$A$2:$H$41,4,0)*$H876</f>
        <v>17.0746503220237</v>
      </c>
      <c r="M876" s="59">
        <f>VLOOKUP($D876,'Districts_EV'!$A$2:$H$41,5,0)*$H876</f>
        <v>63.9288594648257</v>
      </c>
      <c r="N876" s="59">
        <f>VLOOKUP($D876,'Districts_EV'!$A$2:$H$41,6,0)*$H876</f>
        <v>127.803007190359</v>
      </c>
      <c r="O876" s="59">
        <f>VLOOKUP($D876,'Districts_EV'!$A$2:$H$41,7,0)*$H876</f>
        <v>176.367191189011</v>
      </c>
      <c r="P876" s="60">
        <f>VLOOKUP($D876,'Districts_EV'!$A$2:$H$41,8,0)*$H876</f>
        <v>214.125312252181</v>
      </c>
    </row>
    <row r="877" ht="19.95" customHeight="1">
      <c r="A877" s="89"/>
      <c r="B877" s="35">
        <v>120</v>
      </c>
      <c r="C877" t="s" s="92">
        <v>751</v>
      </c>
      <c r="D877" t="s" s="92">
        <v>45</v>
      </c>
      <c r="E877" s="36">
        <v>0.37</v>
      </c>
      <c r="F877" s="62">
        <v>37790</v>
      </c>
      <c r="G877" s="62">
        <v>8044</v>
      </c>
      <c r="H877" s="93">
        <v>0.0293366788720477</v>
      </c>
      <c r="I877" s="36">
        <v>41.0693247</v>
      </c>
      <c r="J877" s="36">
        <v>28.9863187</v>
      </c>
      <c r="K877" s="62">
        <f>VLOOKUP($D877,'Districts_EV'!$A$2:$H$41,3,0)*$H877</f>
        <v>1.44458317883111</v>
      </c>
      <c r="L877" s="62">
        <f>VLOOKUP($D877,'Districts_EV'!$A$2:$H$41,4,0)*$H877</f>
        <v>11.9693670754125</v>
      </c>
      <c r="M877" s="62">
        <f>VLOOKUP($D877,'Districts_EV'!$A$2:$H$41,5,0)*$H877</f>
        <v>44.8142697634036</v>
      </c>
      <c r="N877" s="62">
        <f>VLOOKUP($D877,'Districts_EV'!$A$2:$H$41,6,0)*$H877</f>
        <v>89.59018647836589</v>
      </c>
      <c r="O877" s="62">
        <f>VLOOKUP($D877,'Districts_EV'!$A$2:$H$41,7,0)*$H877</f>
        <v>123.633785265743</v>
      </c>
      <c r="P877" s="63">
        <f>VLOOKUP($D877,'Districts_EV'!$A$2:$H$41,8,0)*$H877</f>
        <v>150.102310392727</v>
      </c>
    </row>
    <row r="878" ht="19.95" customHeight="1">
      <c r="A878" s="89"/>
      <c r="B878" s="38">
        <v>127</v>
      </c>
      <c r="C878" t="s" s="90">
        <v>752</v>
      </c>
      <c r="D878" t="s" s="90">
        <v>45</v>
      </c>
      <c r="E878" s="39">
        <v>0.89</v>
      </c>
      <c r="F878" s="59">
        <v>34506</v>
      </c>
      <c r="G878" s="59">
        <v>20219</v>
      </c>
      <c r="H878" s="91">
        <v>0.0737392230375352</v>
      </c>
      <c r="I878" s="39">
        <v>41.0651758</v>
      </c>
      <c r="J878" s="39">
        <v>28.9955189</v>
      </c>
      <c r="K878" s="59">
        <f>VLOOKUP($D878,'Districts_EV'!$A$2:$H$41,3,0)*$H878</f>
        <v>3.63103273157461</v>
      </c>
      <c r="L878" s="59">
        <f>VLOOKUP($D878,'Districts_EV'!$A$2:$H$41,4,0)*$H878</f>
        <v>30.0856082667536</v>
      </c>
      <c r="M878" s="59">
        <f>VLOOKUP($D878,'Districts_EV'!$A$2:$H$41,5,0)*$H878</f>
        <v>112.642928934145</v>
      </c>
      <c r="N878" s="59">
        <f>VLOOKUP($D878,'Districts_EV'!$A$2:$H$41,6,0)*$H878</f>
        <v>225.189455545261</v>
      </c>
      <c r="O878" s="59">
        <f>VLOOKUP($D878,'Districts_EV'!$A$2:$H$41,7,0)*$H878</f>
        <v>310.759759359531</v>
      </c>
      <c r="P878" s="60">
        <f>VLOOKUP($D878,'Districts_EV'!$A$2:$H$41,8,0)*$H878</f>
        <v>377.289733196239</v>
      </c>
    </row>
    <row r="879" ht="19.95" customHeight="1">
      <c r="A879" s="89"/>
      <c r="B879" s="35">
        <v>161</v>
      </c>
      <c r="C879" t="s" s="92">
        <v>753</v>
      </c>
      <c r="D879" t="s" s="92">
        <v>45</v>
      </c>
      <c r="E879" s="36">
        <v>0.5</v>
      </c>
      <c r="F879" s="62">
        <v>34171</v>
      </c>
      <c r="G879" s="62">
        <v>15710</v>
      </c>
      <c r="H879" s="93">
        <v>0.0572947818348918</v>
      </c>
      <c r="I879" s="36">
        <v>41.0719821</v>
      </c>
      <c r="J879" s="36">
        <v>28.9909667</v>
      </c>
      <c r="K879" s="62">
        <f>VLOOKUP($D879,'Districts_EV'!$A$2:$H$41,3,0)*$H879</f>
        <v>2.82128316004931</v>
      </c>
      <c r="L879" s="62">
        <f>VLOOKUP($D879,'Districts_EV'!$A$2:$H$41,4,0)*$H879</f>
        <v>23.3762750813937</v>
      </c>
      <c r="M879" s="62">
        <f>VLOOKUP($D879,'Districts_EV'!$A$2:$H$41,5,0)*$H879</f>
        <v>87.52264768561299</v>
      </c>
      <c r="N879" s="62">
        <f>VLOOKUP($D879,'Districts_EV'!$A$2:$H$41,6,0)*$H879</f>
        <v>174.970391543402</v>
      </c>
      <c r="O879" s="62">
        <f>VLOOKUP($D879,'Districts_EV'!$A$2:$H$41,7,0)*$H879</f>
        <v>241.457827762907</v>
      </c>
      <c r="P879" s="63">
        <f>VLOOKUP($D879,'Districts_EV'!$A$2:$H$41,8,0)*$H879</f>
        <v>293.151081087735</v>
      </c>
    </row>
    <row r="880" ht="19.95" customHeight="1">
      <c r="A880" s="89"/>
      <c r="B880" s="38">
        <v>249</v>
      </c>
      <c r="C880" t="s" s="90">
        <v>694</v>
      </c>
      <c r="D880" t="s" s="90">
        <v>45</v>
      </c>
      <c r="E880" s="39">
        <v>0.37</v>
      </c>
      <c r="F880" s="59">
        <v>33815</v>
      </c>
      <c r="G880" s="59">
        <v>7922</v>
      </c>
      <c r="H880" s="91">
        <v>0.0288917416738392</v>
      </c>
      <c r="I880" s="39">
        <v>41.0544974</v>
      </c>
      <c r="J880" s="39">
        <v>28.9909369424085</v>
      </c>
      <c r="K880" s="59">
        <f>VLOOKUP($D880,'Districts_EV'!$A$2:$H$41,3,0)*$H880</f>
        <v>1.42267378700896</v>
      </c>
      <c r="L880" s="59">
        <f>VLOOKUP($D880,'Districts_EV'!$A$2:$H$41,4,0)*$H880</f>
        <v>11.7878326667601</v>
      </c>
      <c r="M880" s="59">
        <f>VLOOKUP($D880,'Districts_EV'!$A$2:$H$41,5,0)*$H880</f>
        <v>44.1345903860871</v>
      </c>
      <c r="N880" s="59">
        <f>VLOOKUP($D880,'Districts_EV'!$A$2:$H$41,6,0)*$H880</f>
        <v>88.2314094084556</v>
      </c>
      <c r="O880" s="59">
        <f>VLOOKUP($D880,'Districts_EV'!$A$2:$H$41,7,0)*$H880</f>
        <v>121.758683102340</v>
      </c>
      <c r="P880" s="60">
        <f>VLOOKUP($D880,'Districts_EV'!$A$2:$H$41,8,0)*$H880</f>
        <v>147.825771125210</v>
      </c>
    </row>
    <row r="881" ht="19.95" customHeight="1">
      <c r="A881" s="89"/>
      <c r="B881" s="35">
        <v>254</v>
      </c>
      <c r="C881" t="s" s="92">
        <v>319</v>
      </c>
      <c r="D881" t="s" s="92">
        <v>45</v>
      </c>
      <c r="E881" s="36">
        <v>0.45</v>
      </c>
      <c r="F881" s="62">
        <v>29625</v>
      </c>
      <c r="G881" s="62">
        <v>11458</v>
      </c>
      <c r="H881" s="93">
        <v>0.0417876263694583</v>
      </c>
      <c r="I881" s="36">
        <v>41.0598652</v>
      </c>
      <c r="J881" s="36">
        <v>28.9914441</v>
      </c>
      <c r="K881" s="62">
        <f>VLOOKUP($D881,'Districts_EV'!$A$2:$H$41,3,0)*$H881</f>
        <v>2.05768697949364</v>
      </c>
      <c r="L881" s="62">
        <f>VLOOKUP($D881,'Districts_EV'!$A$2:$H$41,4,0)*$H881</f>
        <v>17.0493545437688</v>
      </c>
      <c r="M881" s="62">
        <f>VLOOKUP($D881,'Districts_EV'!$A$2:$H$41,5,0)*$H881</f>
        <v>63.8341500433962</v>
      </c>
      <c r="N881" s="62">
        <f>VLOOKUP($D881,'Districts_EV'!$A$2:$H$41,6,0)*$H881</f>
        <v>127.613669401929</v>
      </c>
      <c r="O881" s="62">
        <f>VLOOKUP($D881,'Districts_EV'!$A$2:$H$41,7,0)*$H881</f>
        <v>176.105906461323</v>
      </c>
      <c r="P881" s="63">
        <f>VLOOKUP($D881,'Districts_EV'!$A$2:$H$41,8,0)*$H881</f>
        <v>213.808089567363</v>
      </c>
    </row>
    <row r="882" ht="19.95" customHeight="1">
      <c r="A882" s="89"/>
      <c r="B882" s="38">
        <v>256</v>
      </c>
      <c r="C882" t="s" s="90">
        <v>754</v>
      </c>
      <c r="D882" t="s" s="90">
        <v>45</v>
      </c>
      <c r="E882" s="39">
        <v>0.34</v>
      </c>
      <c r="F882" s="59">
        <v>26039</v>
      </c>
      <c r="G882" s="59">
        <v>2684</v>
      </c>
      <c r="H882" s="91">
        <v>0.00978861836058878</v>
      </c>
      <c r="I882" s="39">
        <v>41.0489803</v>
      </c>
      <c r="J882" s="39">
        <v>28.9864057</v>
      </c>
      <c r="K882" s="59">
        <f>VLOOKUP($D882,'Districts_EV'!$A$2:$H$41,3,0)*$H882</f>
        <v>0.482006620087356</v>
      </c>
      <c r="L882" s="59">
        <f>VLOOKUP($D882,'Districts_EV'!$A$2:$H$41,4,0)*$H882</f>
        <v>3.99375699035396</v>
      </c>
      <c r="M882" s="59">
        <f>VLOOKUP($D882,'Districts_EV'!$A$2:$H$41,5,0)*$H882</f>
        <v>14.9529463009666</v>
      </c>
      <c r="N882" s="59">
        <f>VLOOKUP($D882,'Districts_EV'!$A$2:$H$41,6,0)*$H882</f>
        <v>29.8930955380326</v>
      </c>
      <c r="O882" s="59">
        <f>VLOOKUP($D882,'Districts_EV'!$A$2:$H$41,7,0)*$H882</f>
        <v>41.252247594885</v>
      </c>
      <c r="P882" s="60">
        <f>VLOOKUP($D882,'Districts_EV'!$A$2:$H$41,8,0)*$H882</f>
        <v>50.0838638853903</v>
      </c>
    </row>
    <row r="883" ht="19.95" customHeight="1">
      <c r="A883" s="89"/>
      <c r="B883" s="35">
        <v>258</v>
      </c>
      <c r="C883" t="s" s="92">
        <v>755</v>
      </c>
      <c r="D883" t="s" s="92">
        <v>45</v>
      </c>
      <c r="E883" s="36">
        <v>0.51</v>
      </c>
      <c r="F883" s="62">
        <v>23838</v>
      </c>
      <c r="G883" s="62">
        <v>17327</v>
      </c>
      <c r="H883" s="93">
        <v>0.0631920232242629</v>
      </c>
      <c r="I883" s="36">
        <v>41.0583894</v>
      </c>
      <c r="J883" s="36">
        <v>28.9979356</v>
      </c>
      <c r="K883" s="62">
        <f>VLOOKUP($D883,'Districts_EV'!$A$2:$H$41,3,0)*$H883</f>
        <v>3.11167239428227</v>
      </c>
      <c r="L883" s="62">
        <f>VLOOKUP($D883,'Districts_EV'!$A$2:$H$41,4,0)*$H883</f>
        <v>25.7823499895167</v>
      </c>
      <c r="M883" s="62">
        <f>VLOOKUP($D883,'Districts_EV'!$A$2:$H$41,5,0)*$H883</f>
        <v>96.5311850062773</v>
      </c>
      <c r="N883" s="62">
        <f>VLOOKUP($D883,'Districts_EV'!$A$2:$H$41,6,0)*$H883</f>
        <v>192.979756478201</v>
      </c>
      <c r="O883" s="62">
        <f>VLOOKUP($D883,'Districts_EV'!$A$2:$H$41,7,0)*$H883</f>
        <v>266.310616272941</v>
      </c>
      <c r="P883" s="63">
        <f>VLOOKUP($D883,'Districts_EV'!$A$2:$H$41,8,0)*$H883</f>
        <v>323.324556461310</v>
      </c>
    </row>
    <row r="884" ht="19.95" customHeight="1">
      <c r="A884" s="89"/>
      <c r="B884" s="38">
        <v>263</v>
      </c>
      <c r="C884" t="s" s="90">
        <v>756</v>
      </c>
      <c r="D884" t="s" s="90">
        <v>45</v>
      </c>
      <c r="E884" s="39">
        <v>1.5</v>
      </c>
      <c r="F884" s="59">
        <v>22820</v>
      </c>
      <c r="G884" s="59">
        <v>11522</v>
      </c>
      <c r="H884" s="91">
        <v>0.0420210360472071</v>
      </c>
      <c r="I884" s="39">
        <v>41.0519368</v>
      </c>
      <c r="J884" s="39">
        <v>28.9966371</v>
      </c>
      <c r="K884" s="59">
        <f>VLOOKUP($D884,'Districts_EV'!$A$2:$H$41,3,0)*$H884</f>
        <v>2.06918043094132</v>
      </c>
      <c r="L884" s="59">
        <f>VLOOKUP($D884,'Districts_EV'!$A$2:$H$41,4,0)*$H884</f>
        <v>17.1445857089636</v>
      </c>
      <c r="M884" s="59">
        <f>VLOOKUP($D884,'Districts_EV'!$A$2:$H$41,5,0)*$H884</f>
        <v>64.1907031593656</v>
      </c>
      <c r="N884" s="59">
        <f>VLOOKUP($D884,'Districts_EV'!$A$2:$H$41,6,0)*$H884</f>
        <v>128.326470487784</v>
      </c>
      <c r="O884" s="59">
        <f>VLOOKUP($D884,'Districts_EV'!$A$2:$H$41,7,0)*$H884</f>
        <v>177.089566612617</v>
      </c>
      <c r="P884" s="60">
        <f>VLOOKUP($D884,'Districts_EV'!$A$2:$H$41,8,0)*$H884</f>
        <v>215.002339674913</v>
      </c>
    </row>
    <row r="885" ht="19.95" customHeight="1">
      <c r="A885" s="89"/>
      <c r="B885" s="35">
        <v>270</v>
      </c>
      <c r="C885" t="s" s="92">
        <v>757</v>
      </c>
      <c r="D885" t="s" s="92">
        <v>45</v>
      </c>
      <c r="E885" s="36">
        <v>0.52</v>
      </c>
      <c r="F885" s="62">
        <v>22111</v>
      </c>
      <c r="G885" s="62">
        <v>18698</v>
      </c>
      <c r="H885" s="93">
        <v>0.06819209616478721</v>
      </c>
      <c r="I885" s="36">
        <v>41.0540318</v>
      </c>
      <c r="J885" s="36">
        <v>28.9729118</v>
      </c>
      <c r="K885" s="62">
        <f>VLOOKUP($D885,'Districts_EV'!$A$2:$H$41,3,0)*$H885</f>
        <v>3.35788367451318</v>
      </c>
      <c r="L885" s="62">
        <f>VLOOKUP($D885,'Districts_EV'!$A$2:$H$41,4,0)*$H885</f>
        <v>27.8223801064226</v>
      </c>
      <c r="M885" s="62">
        <f>VLOOKUP($D885,'Districts_EV'!$A$2:$H$41,5,0)*$H885</f>
        <v>104.169221287434</v>
      </c>
      <c r="N885" s="62">
        <f>VLOOKUP($D885,'Districts_EV'!$A$2:$H$41,6,0)*$H885</f>
        <v>208.249292239245</v>
      </c>
      <c r="O885" s="62">
        <f>VLOOKUP($D885,'Districts_EV'!$A$2:$H$41,7,0)*$H885</f>
        <v>287.382461076438</v>
      </c>
      <c r="P885" s="63">
        <f>VLOOKUP($D885,'Districts_EV'!$A$2:$H$41,8,0)*$H885</f>
        <v>348.907632983989</v>
      </c>
    </row>
    <row r="886" ht="19.95" customHeight="1">
      <c r="A886" s="89"/>
      <c r="B886" s="38">
        <v>302</v>
      </c>
      <c r="C886" t="s" s="90">
        <v>120</v>
      </c>
      <c r="D886" t="s" s="90">
        <v>45</v>
      </c>
      <c r="E886" s="39">
        <v>0.44</v>
      </c>
      <c r="F886" s="59">
        <v>21941</v>
      </c>
      <c r="G886" s="59">
        <v>4019</v>
      </c>
      <c r="H886" s="91">
        <v>0.0146573983573794</v>
      </c>
      <c r="I886" s="39">
        <v>41.0438743</v>
      </c>
      <c r="J886" s="39">
        <v>28.9844034</v>
      </c>
      <c r="K886" s="59">
        <f>VLOOKUP($D886,'Districts_EV'!$A$2:$H$41,3,0)*$H886</f>
        <v>0.721752833878943</v>
      </c>
      <c r="L886" s="59">
        <f>VLOOKUP($D886,'Districts_EV'!$A$2:$H$41,4,0)*$H886</f>
        <v>5.98021957683776</v>
      </c>
      <c r="M886" s="59">
        <f>VLOOKUP($D886,'Districts_EV'!$A$2:$H$41,5,0)*$H886</f>
        <v>22.3904214543908</v>
      </c>
      <c r="N886" s="59">
        <f>VLOOKUP($D886,'Districts_EV'!$A$2:$H$41,6,0)*$H886</f>
        <v>44.7616806882836</v>
      </c>
      <c r="O886" s="59">
        <f>VLOOKUP($D886,'Districts_EV'!$A$2:$H$41,7,0)*$H886</f>
        <v>61.7707835632798</v>
      </c>
      <c r="P886" s="60">
        <f>VLOOKUP($D886,'Districts_EV'!$A$2:$H$41,8,0)*$H886</f>
        <v>74.9951747225721</v>
      </c>
    </row>
    <row r="887" ht="19.95" customHeight="1">
      <c r="A887" s="89"/>
      <c r="B887" s="35">
        <v>328</v>
      </c>
      <c r="C887" t="s" s="92">
        <v>160</v>
      </c>
      <c r="D887" t="s" s="92">
        <v>45</v>
      </c>
      <c r="E887" s="36">
        <v>0.86</v>
      </c>
      <c r="F887" s="62">
        <v>20476</v>
      </c>
      <c r="G887" s="62">
        <v>7255</v>
      </c>
      <c r="H887" s="93">
        <v>0.0264591751885513</v>
      </c>
      <c r="I887" s="36">
        <v>41.0556861</v>
      </c>
      <c r="J887" s="36">
        <v>28.9818925</v>
      </c>
      <c r="K887" s="62">
        <f>VLOOKUP($D887,'Districts_EV'!$A$2:$H$41,3,0)*$H887</f>
        <v>1.3028904727026</v>
      </c>
      <c r="L887" s="62">
        <f>VLOOKUP($D887,'Districts_EV'!$A$2:$H$41,4,0)*$H887</f>
        <v>10.7953453669963</v>
      </c>
      <c r="M887" s="62">
        <f>VLOOKUP($D887,'Districts_EV'!$A$2:$H$41,5,0)*$H887</f>
        <v>40.4186383805935</v>
      </c>
      <c r="N887" s="62">
        <f>VLOOKUP($D887,'Districts_EV'!$A$2:$H$41,6,0)*$H887</f>
        <v>80.8026855918133</v>
      </c>
      <c r="O887" s="62">
        <f>VLOOKUP($D887,'Districts_EV'!$A$2:$H$41,7,0)*$H887</f>
        <v>111.507099963074</v>
      </c>
      <c r="P887" s="63">
        <f>VLOOKUP($D887,'Districts_EV'!$A$2:$H$41,8,0)*$H887</f>
        <v>135.379445785584</v>
      </c>
    </row>
    <row r="888" ht="19.95" customHeight="1">
      <c r="A888" s="89"/>
      <c r="B888" s="38">
        <v>391</v>
      </c>
      <c r="C888" t="s" s="90">
        <v>758</v>
      </c>
      <c r="D888" t="s" s="90">
        <v>45</v>
      </c>
      <c r="E888" s="39">
        <v>1.7</v>
      </c>
      <c r="F888" s="59">
        <v>20109</v>
      </c>
      <c r="G888" s="59">
        <v>1691</v>
      </c>
      <c r="H888" s="91">
        <v>0.00616712132926811</v>
      </c>
      <c r="I888" s="39">
        <v>41.0514835</v>
      </c>
      <c r="J888" s="39">
        <v>28.9888479</v>
      </c>
      <c r="K888" s="59">
        <f>VLOOKUP($D888,'Districts_EV'!$A$2:$H$41,3,0)*$H888</f>
        <v>0.303678537469344</v>
      </c>
      <c r="L888" s="59">
        <f>VLOOKUP($D888,'Districts_EV'!$A$2:$H$41,4,0)*$H888</f>
        <v>2.51618594287948</v>
      </c>
      <c r="M888" s="59">
        <f>VLOOKUP($D888,'Districts_EV'!$A$2:$H$41,5,0)*$H888</f>
        <v>9.42080186100392</v>
      </c>
      <c r="N888" s="59">
        <f>VLOOKUP($D888,'Districts_EV'!$A$2:$H$41,6,0)*$H888</f>
        <v>18.8335411903178</v>
      </c>
      <c r="O888" s="59">
        <f>VLOOKUP($D888,'Districts_EV'!$A$2:$H$41,7,0)*$H888</f>
        <v>25.9901455599667</v>
      </c>
      <c r="P888" s="60">
        <f>VLOOKUP($D888,'Districts_EV'!$A$2:$H$41,8,0)*$H888</f>
        <v>31.5543270604303</v>
      </c>
    </row>
    <row r="889" ht="19.95" customHeight="1">
      <c r="A889" s="89"/>
      <c r="B889" s="35">
        <v>478</v>
      </c>
      <c r="C889" t="s" s="92">
        <v>131</v>
      </c>
      <c r="D889" t="s" s="92">
        <v>45</v>
      </c>
      <c r="E889" s="36">
        <v>1.1</v>
      </c>
      <c r="F889" s="62">
        <v>19536</v>
      </c>
      <c r="G889" s="62">
        <v>13654</v>
      </c>
      <c r="H889" s="93">
        <v>0.0497964959372128</v>
      </c>
      <c r="I889" s="36">
        <v>41.0634057</v>
      </c>
      <c r="J889" s="36">
        <v>28.9845271</v>
      </c>
      <c r="K889" s="62">
        <f>VLOOKUP($D889,'Districts_EV'!$A$2:$H$41,3,0)*$H889</f>
        <v>2.45205603229238</v>
      </c>
      <c r="L889" s="62">
        <f>VLOOKUP($D889,'Districts_EV'!$A$2:$H$41,4,0)*$H889</f>
        <v>20.316973899513</v>
      </c>
      <c r="M889" s="62">
        <f>VLOOKUP($D889,'Districts_EV'!$A$2:$H$41,5,0)*$H889</f>
        <v>76.0683788350962</v>
      </c>
      <c r="N889" s="62">
        <f>VLOOKUP($D889,'Districts_EV'!$A$2:$H$41,6,0)*$H889</f>
        <v>152.071656660319</v>
      </c>
      <c r="O889" s="62">
        <f>VLOOKUP($D889,'Districts_EV'!$A$2:$H$41,7,0)*$H889</f>
        <v>209.857745402593</v>
      </c>
      <c r="P889" s="63">
        <f>VLOOKUP($D889,'Districts_EV'!$A$2:$H$41,8,0)*$H889</f>
        <v>254.785796382682</v>
      </c>
    </row>
    <row r="890" ht="19.95" customHeight="1">
      <c r="A890" s="89"/>
      <c r="B890" s="38">
        <v>514</v>
      </c>
      <c r="C890" t="s" s="90">
        <v>759</v>
      </c>
      <c r="D890" t="s" s="90">
        <v>45</v>
      </c>
      <c r="E890" s="39">
        <v>1.1</v>
      </c>
      <c r="F890" s="59">
        <v>19177</v>
      </c>
      <c r="G890" s="59">
        <v>4566</v>
      </c>
      <c r="H890" s="91">
        <v>0.0166523216968884</v>
      </c>
      <c r="I890" s="39">
        <v>41.0575346</v>
      </c>
      <c r="J890" s="39">
        <v>28.9687052</v>
      </c>
      <c r="K890" s="59">
        <f>VLOOKUP($D890,'Districts_EV'!$A$2:$H$41,3,0)*$H890</f>
        <v>0.819985926720891</v>
      </c>
      <c r="L890" s="59">
        <f>VLOOKUP($D890,'Districts_EV'!$A$2:$H$41,4,0)*$H890</f>
        <v>6.79414844186147</v>
      </c>
      <c r="M890" s="59">
        <f>VLOOKUP($D890,'Districts_EV'!$A$2:$H$41,5,0)*$H890</f>
        <v>25.4378363674418</v>
      </c>
      <c r="N890" s="59">
        <f>VLOOKUP($D890,'Districts_EV'!$A$2:$H$41,6,0)*$H890</f>
        <v>50.8539024689483</v>
      </c>
      <c r="O890" s="59">
        <f>VLOOKUP($D890,'Districts_EV'!$A$2:$H$41,7,0)*$H890</f>
        <v>70.17800391886939</v>
      </c>
      <c r="P890" s="60">
        <f>VLOOKUP($D890,'Districts_EV'!$A$2:$H$41,8,0)*$H890</f>
        <v>85.20228111054119</v>
      </c>
    </row>
    <row r="891" ht="19.95" customHeight="1">
      <c r="A891" s="89"/>
      <c r="B891" s="35">
        <v>515</v>
      </c>
      <c r="C891" t="s" s="92">
        <v>272</v>
      </c>
      <c r="D891" t="s" s="92">
        <v>45</v>
      </c>
      <c r="E891" s="36">
        <v>0.7</v>
      </c>
      <c r="F891" s="62">
        <v>19050</v>
      </c>
      <c r="G891" s="62">
        <v>3312</v>
      </c>
      <c r="H891" s="93">
        <v>0.0120789508234985</v>
      </c>
      <c r="I891" s="36">
        <v>41.0649764</v>
      </c>
      <c r="J891" s="36">
        <v>28.9727607</v>
      </c>
      <c r="K891" s="62">
        <f>VLOOKUP($D891,'Districts_EV'!$A$2:$H$41,3,0)*$H891</f>
        <v>0.594786112417779</v>
      </c>
      <c r="L891" s="62">
        <f>VLOOKUP($D891,'Districts_EV'!$A$2:$H$41,4,0)*$H891</f>
        <v>4.92821279882723</v>
      </c>
      <c r="M891" s="62">
        <f>VLOOKUP($D891,'Districts_EV'!$A$2:$H$41,5,0)*$H891</f>
        <v>18.4516237514163</v>
      </c>
      <c r="N891" s="62">
        <f>VLOOKUP($D891,'Districts_EV'!$A$2:$H$41,6,0)*$H891</f>
        <v>36.8874561929821</v>
      </c>
      <c r="O891" s="62">
        <f>VLOOKUP($D891,'Districts_EV'!$A$2:$H$41,7,0)*$H891</f>
        <v>50.9044128294557</v>
      </c>
      <c r="P891" s="63">
        <f>VLOOKUP($D891,'Districts_EV'!$A$2:$H$41,8,0)*$H891</f>
        <v>61.8024430657274</v>
      </c>
    </row>
    <row r="892" ht="19.95" customHeight="1">
      <c r="A892" s="89"/>
      <c r="B892" s="38">
        <v>627</v>
      </c>
      <c r="C892" t="s" s="90">
        <v>418</v>
      </c>
      <c r="D892" t="s" s="90">
        <v>45</v>
      </c>
      <c r="E892" s="39">
        <v>1.6</v>
      </c>
      <c r="F892" s="59">
        <v>15154</v>
      </c>
      <c r="G892" s="59">
        <v>7056</v>
      </c>
      <c r="H892" s="91">
        <v>0.0257334169718012</v>
      </c>
      <c r="I892" s="39">
        <v>41.0707741</v>
      </c>
      <c r="J892" s="39">
        <v>29.0108118</v>
      </c>
      <c r="K892" s="59">
        <f>VLOOKUP($D892,'Districts_EV'!$A$2:$H$41,3,0)*$H892</f>
        <v>1.26715302210745</v>
      </c>
      <c r="L892" s="59">
        <f>VLOOKUP($D892,'Districts_EV'!$A$2:$H$41,4,0)*$H892</f>
        <v>10.4992359627189</v>
      </c>
      <c r="M892" s="59">
        <f>VLOOKUP($D892,'Districts_EV'!$A$2:$H$41,5,0)*$H892</f>
        <v>39.3099810356261</v>
      </c>
      <c r="N892" s="59">
        <f>VLOOKUP($D892,'Districts_EV'!$A$2:$H$41,6,0)*$H892</f>
        <v>78.5863197154837</v>
      </c>
      <c r="O892" s="59">
        <f>VLOOKUP($D892,'Districts_EV'!$A$2:$H$41,7,0)*$H892</f>
        <v>108.448531680145</v>
      </c>
      <c r="P892" s="60">
        <f>VLOOKUP($D892,'Districts_EV'!$A$2:$H$41,8,0)*$H892</f>
        <v>131.666074357419</v>
      </c>
    </row>
    <row r="893" ht="20.8" customHeight="1">
      <c r="A893" s="96"/>
      <c r="B893" s="116">
        <v>654</v>
      </c>
      <c r="C893" t="s" s="117">
        <v>760</v>
      </c>
      <c r="D893" t="s" s="117">
        <v>45</v>
      </c>
      <c r="E893" s="118">
        <v>1</v>
      </c>
      <c r="F893" s="119">
        <v>13231</v>
      </c>
      <c r="G893" s="119">
        <v>2504</v>
      </c>
      <c r="H893" s="120">
        <v>0.00913215364192038</v>
      </c>
      <c r="I893" s="118">
        <v>41.0452381</v>
      </c>
      <c r="J893" s="118">
        <v>28.9910139</v>
      </c>
      <c r="K893" s="119">
        <f>VLOOKUP($D893,'Districts_EV'!$A$2:$H$41,3,0)*$H893</f>
        <v>0.449681287890737</v>
      </c>
      <c r="L893" s="119">
        <f>VLOOKUP($D893,'Districts_EV'!$A$2:$H$41,4,0)*$H893</f>
        <v>3.72591933824378</v>
      </c>
      <c r="M893" s="119">
        <f>VLOOKUP($D893,'Districts_EV'!$A$2:$H$41,5,0)*$H893</f>
        <v>13.9501406623027</v>
      </c>
      <c r="N893" s="119">
        <f>VLOOKUP($D893,'Districts_EV'!$A$2:$H$41,6,0)*$H893</f>
        <v>27.8883424840662</v>
      </c>
      <c r="O893" s="119">
        <f>VLOOKUP($D893,'Districts_EV'!$A$2:$H$41,7,0)*$H893</f>
        <v>38.4857034193711</v>
      </c>
      <c r="P893" s="121">
        <f>VLOOKUP($D893,'Districts_EV'!$A$2:$H$41,8,0)*$H893</f>
        <v>46.7250354579051</v>
      </c>
    </row>
    <row r="894" ht="21.05" customHeight="1">
      <c r="A894" t="s" s="104">
        <v>46</v>
      </c>
      <c r="B894" s="105"/>
      <c r="C894" s="105"/>
      <c r="D894" s="105"/>
      <c r="E894" s="106"/>
      <c r="F894" s="106"/>
      <c r="G894" s="107">
        <f>SUM(G895:G911)</f>
        <v>252922</v>
      </c>
      <c r="H894" s="105"/>
      <c r="I894" s="105"/>
      <c r="J894" s="105"/>
      <c r="K894" s="108">
        <f>SUM(K895:K911)</f>
        <v>200.771306947994</v>
      </c>
      <c r="L894" s="108">
        <f>SUM(L895:L911)</f>
        <v>2994.0369814176</v>
      </c>
      <c r="M894" s="108">
        <f>SUM(M895:M911)</f>
        <v>18904.8577508288</v>
      </c>
      <c r="N894" s="108">
        <f>SUM(N895:N911)</f>
        <v>56365.3908521964</v>
      </c>
      <c r="O894" s="108">
        <f>SUM(O895:O911)</f>
        <v>96811.205904132</v>
      </c>
      <c r="P894" s="109">
        <f>SUM(P895:P911)</f>
        <v>125462.548284542</v>
      </c>
    </row>
    <row r="895" ht="20.2" customHeight="1">
      <c r="A895" s="82"/>
      <c r="B895" s="83">
        <v>366</v>
      </c>
      <c r="C895" t="s" s="84">
        <v>122</v>
      </c>
      <c r="D895" t="s" s="84">
        <v>46</v>
      </c>
      <c r="E895" s="85">
        <v>1.5</v>
      </c>
      <c r="F895" s="86">
        <v>12975</v>
      </c>
      <c r="G895" s="86">
        <v>24236</v>
      </c>
      <c r="H895" s="87">
        <v>0.09582400898300659</v>
      </c>
      <c r="I895" s="85">
        <v>40.8341538</v>
      </c>
      <c r="J895" s="85">
        <v>29.3615521</v>
      </c>
      <c r="K895" s="86">
        <f>VLOOKUP($D895,'Districts_EV'!$A$2:$H$41,3,0)*$H895</f>
        <v>19.2387115205146</v>
      </c>
      <c r="L895" s="86">
        <f>VLOOKUP($D895,'Districts_EV'!$A$2:$H$41,4,0)*$H895</f>
        <v>286.900626602814</v>
      </c>
      <c r="M895" s="86">
        <f>VLOOKUP($D895,'Districts_EV'!$A$2:$H$41,5,0)*$H895</f>
        <v>1811.539258937880</v>
      </c>
      <c r="N895" s="86">
        <f>VLOOKUP($D895,'Districts_EV'!$A$2:$H$41,6,0)*$H895</f>
        <v>5401.157719351550</v>
      </c>
      <c r="O895" s="86">
        <f>VLOOKUP($D895,'Districts_EV'!$A$2:$H$41,7,0)*$H895</f>
        <v>9276.837864213250</v>
      </c>
      <c r="P895" s="88">
        <f>VLOOKUP($D895,'Districts_EV'!$A$2:$H$41,8,0)*$H895</f>
        <v>12022.3243538489</v>
      </c>
    </row>
    <row r="896" ht="19.95" customHeight="1">
      <c r="A896" s="89"/>
      <c r="B896" s="38">
        <v>423</v>
      </c>
      <c r="C896" t="s" s="90">
        <v>761</v>
      </c>
      <c r="D896" t="s" s="90">
        <v>46</v>
      </c>
      <c r="E896" s="39">
        <v>1.4</v>
      </c>
      <c r="F896" s="59">
        <v>12557</v>
      </c>
      <c r="G896" s="59">
        <v>28263</v>
      </c>
      <c r="H896" s="91">
        <v>0.111745913759973</v>
      </c>
      <c r="I896" s="39">
        <v>40.8275201</v>
      </c>
      <c r="J896" s="39">
        <v>29.3566838</v>
      </c>
      <c r="K896" s="59">
        <f>VLOOKUP($D896,'Districts_EV'!$A$2:$H$41,3,0)*$H896</f>
        <v>22.4353731516876</v>
      </c>
      <c r="L896" s="59">
        <f>VLOOKUP($D896,'Districts_EV'!$A$2:$H$41,4,0)*$H896</f>
        <v>334.571398319661</v>
      </c>
      <c r="M896" s="59">
        <f>VLOOKUP($D896,'Districts_EV'!$A$2:$H$41,5,0)*$H896</f>
        <v>2112.540603868670</v>
      </c>
      <c r="N896" s="59">
        <f>VLOOKUP($D896,'Districts_EV'!$A$2:$H$41,6,0)*$H896</f>
        <v>6298.602105216710</v>
      </c>
      <c r="O896" s="59">
        <f>VLOOKUP($D896,'Districts_EV'!$A$2:$H$41,7,0)*$H896</f>
        <v>10818.2566659621</v>
      </c>
      <c r="P896" s="60">
        <f>VLOOKUP($D896,'Districts_EV'!$A$2:$H$41,8,0)*$H896</f>
        <v>14019.9271007109</v>
      </c>
    </row>
    <row r="897" ht="19.95" customHeight="1">
      <c r="A897" s="89"/>
      <c r="B897" s="35">
        <v>459</v>
      </c>
      <c r="C897" t="s" s="92">
        <v>688</v>
      </c>
      <c r="D897" t="s" s="92">
        <v>46</v>
      </c>
      <c r="E897" s="36">
        <v>1.6</v>
      </c>
      <c r="F897" s="62">
        <v>12166</v>
      </c>
      <c r="G897" s="62">
        <v>26839</v>
      </c>
      <c r="H897" s="93">
        <v>0.106115719470825</v>
      </c>
      <c r="I897" s="36">
        <v>40.8306571</v>
      </c>
      <c r="J897" s="36">
        <v>29.3110728</v>
      </c>
      <c r="K897" s="62">
        <f>VLOOKUP($D897,'Districts_EV'!$A$2:$H$41,3,0)*$H897</f>
        <v>21.3049916858842</v>
      </c>
      <c r="L897" s="62">
        <f>VLOOKUP($D897,'Districts_EV'!$A$2:$H$41,4,0)*$H897</f>
        <v>317.714388405386</v>
      </c>
      <c r="M897" s="62">
        <f>VLOOKUP($D897,'Districts_EV'!$A$2:$H$41,5,0)*$H897</f>
        <v>2006.1025817228</v>
      </c>
      <c r="N897" s="62">
        <f>VLOOKUP($D897,'Districts_EV'!$A$2:$H$41,6,0)*$H897</f>
        <v>5981.254003535080</v>
      </c>
      <c r="O897" s="62">
        <f>VLOOKUP($D897,'Districts_EV'!$A$2:$H$41,7,0)*$H897</f>
        <v>10273.1907673551</v>
      </c>
      <c r="P897" s="63">
        <f>VLOOKUP($D897,'Districts_EV'!$A$2:$H$41,8,0)*$H897</f>
        <v>13313.5485778573</v>
      </c>
    </row>
    <row r="898" ht="19.95" customHeight="1">
      <c r="A898" s="89"/>
      <c r="B898" s="38">
        <v>489</v>
      </c>
      <c r="C898" t="s" s="90">
        <v>762</v>
      </c>
      <c r="D898" t="s" s="90">
        <v>46</v>
      </c>
      <c r="E898" s="39">
        <v>1.5</v>
      </c>
      <c r="F898" s="59">
        <v>11036</v>
      </c>
      <c r="G898" s="59">
        <v>10467</v>
      </c>
      <c r="H898" s="91">
        <v>0.0413843002981156</v>
      </c>
      <c r="I898" s="39">
        <v>40.8492047</v>
      </c>
      <c r="J898" s="39">
        <v>29.3050492</v>
      </c>
      <c r="K898" s="59">
        <f>VLOOKUP($D898,'Districts_EV'!$A$2:$H$41,3,0)*$H898</f>
        <v>8.308780057980931</v>
      </c>
      <c r="L898" s="59">
        <f>VLOOKUP($D898,'Districts_EV'!$A$2:$H$41,4,0)*$H898</f>
        <v>123.906125542650</v>
      </c>
      <c r="M898" s="59">
        <f>VLOOKUP($D898,'Districts_EV'!$A$2:$H$41,5,0)*$H898</f>
        <v>782.364310253457</v>
      </c>
      <c r="N898" s="59">
        <f>VLOOKUP($D898,'Districts_EV'!$A$2:$H$41,6,0)*$H898</f>
        <v>2332.642261447950</v>
      </c>
      <c r="O898" s="59">
        <f>VLOOKUP($D898,'Districts_EV'!$A$2:$H$41,7,0)*$H898</f>
        <v>4006.4640173593</v>
      </c>
      <c r="P898" s="60">
        <f>VLOOKUP($D898,'Districts_EV'!$A$2:$H$41,8,0)*$H898</f>
        <v>5192.179774374310</v>
      </c>
    </row>
    <row r="899" ht="19.95" customHeight="1">
      <c r="A899" s="89"/>
      <c r="B899" s="35">
        <v>557</v>
      </c>
      <c r="C899" t="s" s="92">
        <v>763</v>
      </c>
      <c r="D899" t="s" s="92">
        <v>46</v>
      </c>
      <c r="E899" s="36">
        <v>1.7</v>
      </c>
      <c r="F899" s="62">
        <v>8608</v>
      </c>
      <c r="G899" s="62">
        <v>23998</v>
      </c>
      <c r="H899" s="93">
        <v>0.0948830074093989</v>
      </c>
      <c r="I899" s="36">
        <v>40.8532761</v>
      </c>
      <c r="J899" s="36">
        <v>29.2976839</v>
      </c>
      <c r="K899" s="62">
        <f>VLOOKUP($D899,'Districts_EV'!$A$2:$H$41,3,0)*$H899</f>
        <v>19.0497854047412</v>
      </c>
      <c r="L899" s="62">
        <f>VLOOKUP($D899,'Districts_EV'!$A$2:$H$41,4,0)*$H899</f>
        <v>284.083233091860</v>
      </c>
      <c r="M899" s="62">
        <f>VLOOKUP($D899,'Districts_EV'!$A$2:$H$41,5,0)*$H899</f>
        <v>1793.749758045520</v>
      </c>
      <c r="N899" s="62">
        <f>VLOOKUP($D899,'Districts_EV'!$A$2:$H$41,6,0)*$H899</f>
        <v>5348.117797862620</v>
      </c>
      <c r="O899" s="62">
        <f>VLOOKUP($D899,'Districts_EV'!$A$2:$H$41,7,0)*$H899</f>
        <v>9185.7383671146</v>
      </c>
      <c r="P899" s="63">
        <f>VLOOKUP($D899,'Districts_EV'!$A$2:$H$41,8,0)*$H899</f>
        <v>11904.2638984843</v>
      </c>
    </row>
    <row r="900" ht="19.95" customHeight="1">
      <c r="A900" s="89"/>
      <c r="B900" s="38">
        <v>632</v>
      </c>
      <c r="C900" t="s" s="90">
        <v>764</v>
      </c>
      <c r="D900" t="s" s="90">
        <v>46</v>
      </c>
      <c r="E900" s="39">
        <v>1.8</v>
      </c>
      <c r="F900" s="59">
        <v>7833</v>
      </c>
      <c r="G900" s="59">
        <v>5260</v>
      </c>
      <c r="H900" s="91">
        <v>0.0207969255343545</v>
      </c>
      <c r="I900" s="39">
        <v>40.8158799</v>
      </c>
      <c r="J900" s="39">
        <v>29.305366</v>
      </c>
      <c r="K900" s="59">
        <f>VLOOKUP($D900,'Districts_EV'!$A$2:$H$41,3,0)*$H900</f>
        <v>4.17542592003246</v>
      </c>
      <c r="L900" s="59">
        <f>VLOOKUP($D900,'Districts_EV'!$A$2:$H$41,4,0)*$H900</f>
        <v>62.2667641496454</v>
      </c>
      <c r="M900" s="59">
        <f>VLOOKUP($D900,'Districts_EV'!$A$2:$H$41,5,0)*$H900</f>
        <v>393.162918881551</v>
      </c>
      <c r="N900" s="59">
        <f>VLOOKUP($D900,'Districts_EV'!$A$2:$H$41,6,0)*$H900</f>
        <v>1172.226836267910</v>
      </c>
      <c r="O900" s="59">
        <f>VLOOKUP($D900,'Districts_EV'!$A$2:$H$41,7,0)*$H900</f>
        <v>2013.375440079290</v>
      </c>
      <c r="P900" s="60">
        <f>VLOOKUP($D900,'Districts_EV'!$A$2:$H$41,8,0)*$H900</f>
        <v>2609.235274023980</v>
      </c>
    </row>
    <row r="901" ht="19.95" customHeight="1">
      <c r="A901" s="89"/>
      <c r="B901" s="35">
        <v>635</v>
      </c>
      <c r="C901" t="s" s="92">
        <v>569</v>
      </c>
      <c r="D901" t="s" s="92">
        <v>46</v>
      </c>
      <c r="E901" s="36">
        <v>1.7</v>
      </c>
      <c r="F901" s="62">
        <v>5084</v>
      </c>
      <c r="G901" s="62">
        <v>19935</v>
      </c>
      <c r="H901" s="93">
        <v>0.0788187662599537</v>
      </c>
      <c r="I901" s="36">
        <v>40.81146115</v>
      </c>
      <c r="J901" s="36">
        <v>29.3602714749981</v>
      </c>
      <c r="K901" s="62">
        <f>VLOOKUP($D901,'Districts_EV'!$A$2:$H$41,3,0)*$H901</f>
        <v>15.8245467140394</v>
      </c>
      <c r="L901" s="62">
        <f>VLOOKUP($D901,'Districts_EV'!$A$2:$H$41,4,0)*$H901</f>
        <v>235.986301012011</v>
      </c>
      <c r="M901" s="62">
        <f>VLOOKUP($D901,'Districts_EV'!$A$2:$H$41,5,0)*$H901</f>
        <v>1490.057564240250</v>
      </c>
      <c r="N901" s="62">
        <f>VLOOKUP($D901,'Districts_EV'!$A$2:$H$41,6,0)*$H901</f>
        <v>4442.6505667302</v>
      </c>
      <c r="O901" s="62">
        <f>VLOOKUP($D901,'Districts_EV'!$A$2:$H$41,7,0)*$H901</f>
        <v>7630.539809502030</v>
      </c>
      <c r="P901" s="63">
        <f>VLOOKUP($D901,'Districts_EV'!$A$2:$H$41,8,0)*$H901</f>
        <v>9888.803267617470</v>
      </c>
    </row>
    <row r="902" ht="19.95" customHeight="1">
      <c r="A902" s="89"/>
      <c r="B902" s="38">
        <v>642</v>
      </c>
      <c r="C902" t="s" s="90">
        <v>765</v>
      </c>
      <c r="D902" t="s" s="90">
        <v>46</v>
      </c>
      <c r="E902" s="39">
        <v>1.1</v>
      </c>
      <c r="F902" s="59">
        <v>5010</v>
      </c>
      <c r="G902" s="59">
        <v>19574</v>
      </c>
      <c r="H902" s="91">
        <v>0.0773914487470445</v>
      </c>
      <c r="I902" s="39">
        <v>40.8168594</v>
      </c>
      <c r="J902" s="39">
        <v>29.2980277</v>
      </c>
      <c r="K902" s="59">
        <f>VLOOKUP($D902,'Districts_EV'!$A$2:$H$41,3,0)*$H902</f>
        <v>15.5379823115428</v>
      </c>
      <c r="L902" s="59">
        <f>VLOOKUP($D902,'Districts_EV'!$A$2:$H$41,4,0)*$H902</f>
        <v>231.712859594136</v>
      </c>
      <c r="M902" s="59">
        <f>VLOOKUP($D902,'Districts_EV'!$A$2:$H$41,5,0)*$H902</f>
        <v>1463.074329693430</v>
      </c>
      <c r="N902" s="59">
        <f>VLOOKUP($D902,'Districts_EV'!$A$2:$H$41,6,0)*$H902</f>
        <v>4362.199257244890</v>
      </c>
      <c r="O902" s="59">
        <f>VLOOKUP($D902,'Districts_EV'!$A$2:$H$41,7,0)*$H902</f>
        <v>7492.3594798692</v>
      </c>
      <c r="P902" s="60">
        <f>VLOOKUP($D902,'Districts_EV'!$A$2:$H$41,8,0)*$H902</f>
        <v>9709.728375236729</v>
      </c>
    </row>
    <row r="903" ht="19.95" customHeight="1">
      <c r="A903" s="89"/>
      <c r="B903" s="35">
        <v>645</v>
      </c>
      <c r="C903" t="s" s="92">
        <v>305</v>
      </c>
      <c r="D903" t="s" s="92">
        <v>46</v>
      </c>
      <c r="E903" s="36">
        <v>2.4</v>
      </c>
      <c r="F903" s="62">
        <v>4482</v>
      </c>
      <c r="G903" s="62">
        <v>10861</v>
      </c>
      <c r="H903" s="93">
        <v>0.04294209281913</v>
      </c>
      <c r="I903" s="36">
        <v>40.8425924</v>
      </c>
      <c r="J903" s="36">
        <v>29.2984572</v>
      </c>
      <c r="K903" s="62">
        <f>VLOOKUP($D903,'Districts_EV'!$A$2:$H$41,3,0)*$H903</f>
        <v>8.6215400983788</v>
      </c>
      <c r="L903" s="62">
        <f>VLOOKUP($D903,'Districts_EV'!$A$2:$H$41,4,0)*$H903</f>
        <v>128.570213959942</v>
      </c>
      <c r="M903" s="62">
        <f>VLOOKUP($D903,'Districts_EV'!$A$2:$H$41,5,0)*$H903</f>
        <v>811.814156268540</v>
      </c>
      <c r="N903" s="62">
        <f>VLOOKUP($D903,'Districts_EV'!$A$2:$H$41,6,0)*$H903</f>
        <v>2420.447845761560</v>
      </c>
      <c r="O903" s="62">
        <f>VLOOKUP($D903,'Districts_EV'!$A$2:$H$41,7,0)*$H903</f>
        <v>4157.275789867140</v>
      </c>
      <c r="P903" s="63">
        <f>VLOOKUP($D903,'Districts_EV'!$A$2:$H$41,8,0)*$H903</f>
        <v>5387.624393759380</v>
      </c>
    </row>
    <row r="904" ht="19.95" customHeight="1">
      <c r="A904" s="89"/>
      <c r="B904" s="38">
        <v>649</v>
      </c>
      <c r="C904" t="s" s="90">
        <v>766</v>
      </c>
      <c r="D904" t="s" s="90">
        <v>46</v>
      </c>
      <c r="E904" s="39">
        <v>0.73</v>
      </c>
      <c r="F904" s="59">
        <v>3126</v>
      </c>
      <c r="G904" s="59">
        <v>55493</v>
      </c>
      <c r="H904" s="91">
        <v>0.21940756438744</v>
      </c>
      <c r="I904" s="39">
        <v>40.8672273</v>
      </c>
      <c r="J904" s="39">
        <v>29.3280673</v>
      </c>
      <c r="K904" s="59">
        <f>VLOOKUP($D904,'Districts_EV'!$A$2:$H$41,3,0)*$H904</f>
        <v>44.0507434563425</v>
      </c>
      <c r="L904" s="59">
        <f>VLOOKUP($D904,'Districts_EV'!$A$2:$H$41,4,0)*$H904</f>
        <v>656.914361778759</v>
      </c>
      <c r="M904" s="59">
        <f>VLOOKUP($D904,'Districts_EV'!$A$2:$H$41,5,0)*$H904</f>
        <v>4147.868794200360</v>
      </c>
      <c r="N904" s="59">
        <f>VLOOKUP($D904,'Districts_EV'!$A$2:$H$41,6,0)*$H904</f>
        <v>12366.9931226265</v>
      </c>
      <c r="O904" s="59">
        <f>VLOOKUP($D904,'Districts_EV'!$A$2:$H$41,7,0)*$H904</f>
        <v>21241.1108928366</v>
      </c>
      <c r="P904" s="60">
        <f>VLOOKUP($D904,'Districts_EV'!$A$2:$H$41,8,0)*$H904</f>
        <v>27527.4321409529</v>
      </c>
    </row>
    <row r="905" ht="19.95" customHeight="1">
      <c r="A905" s="89"/>
      <c r="B905" s="35">
        <v>674</v>
      </c>
      <c r="C905" t="s" s="92">
        <v>196</v>
      </c>
      <c r="D905" t="s" s="92">
        <v>46</v>
      </c>
      <c r="E905" s="36">
        <v>1.5</v>
      </c>
      <c r="F905" s="62">
        <v>2899</v>
      </c>
      <c r="G905" s="62">
        <v>10387</v>
      </c>
      <c r="H905" s="93">
        <v>0.0410679972481635</v>
      </c>
      <c r="I905" s="36">
        <v>40.9023308</v>
      </c>
      <c r="J905" s="36">
        <v>29.3780319</v>
      </c>
      <c r="K905" s="62">
        <f>VLOOKUP($D905,'Districts_EV'!$A$2:$H$41,3,0)*$H905</f>
        <v>8.24527548125041</v>
      </c>
      <c r="L905" s="62">
        <f>VLOOKUP($D905,'Districts_EV'!$A$2:$H$41,4,0)*$H905</f>
        <v>122.959102513758</v>
      </c>
      <c r="M905" s="62">
        <f>VLOOKUP($D905,'Districts_EV'!$A$2:$H$41,5,0)*$H905</f>
        <v>776.384646087960</v>
      </c>
      <c r="N905" s="62">
        <f>VLOOKUP($D905,'Districts_EV'!$A$2:$H$41,6,0)*$H905</f>
        <v>2314.813716409660</v>
      </c>
      <c r="O905" s="62">
        <f>VLOOKUP($D905,'Districts_EV'!$A$2:$H$41,7,0)*$H905</f>
        <v>3975.842337662280</v>
      </c>
      <c r="P905" s="63">
        <f>VLOOKUP($D905,'Districts_EV'!$A$2:$H$41,8,0)*$H905</f>
        <v>5152.495587697150</v>
      </c>
    </row>
    <row r="906" ht="19.95" customHeight="1">
      <c r="A906" s="89"/>
      <c r="B906" s="38">
        <v>729</v>
      </c>
      <c r="C906" t="s" s="90">
        <v>767</v>
      </c>
      <c r="D906" t="s" s="90">
        <v>46</v>
      </c>
      <c r="E906" s="39">
        <v>1.2</v>
      </c>
      <c r="F906" s="59">
        <v>1399</v>
      </c>
      <c r="G906" s="59">
        <v>4612</v>
      </c>
      <c r="H906" s="91">
        <v>0.018234870829742</v>
      </c>
      <c r="I906" s="39">
        <v>40.8957914</v>
      </c>
      <c r="J906" s="39">
        <v>29.3539285</v>
      </c>
      <c r="K906" s="59">
        <f>VLOOKUP($D906,'Districts_EV'!$A$2:$H$41,3,0)*$H906</f>
        <v>3.66103884851515</v>
      </c>
      <c r="L906" s="59">
        <f>VLOOKUP($D906,'Districts_EV'!$A$2:$H$41,4,0)*$H906</f>
        <v>54.5958776156206</v>
      </c>
      <c r="M906" s="59">
        <f>VLOOKUP($D906,'Districts_EV'!$A$2:$H$41,5,0)*$H906</f>
        <v>344.727639141010</v>
      </c>
      <c r="N906" s="59">
        <f>VLOOKUP($D906,'Districts_EV'!$A$2:$H$41,6,0)*$H906</f>
        <v>1027.815621457720</v>
      </c>
      <c r="O906" s="59">
        <f>VLOOKUP($D906,'Districts_EV'!$A$2:$H$41,7,0)*$H906</f>
        <v>1765.3398345334</v>
      </c>
      <c r="P906" s="60">
        <f>VLOOKUP($D906,'Districts_EV'!$A$2:$H$41,8,0)*$H906</f>
        <v>2287.793361938890</v>
      </c>
    </row>
    <row r="907" ht="19.95" customHeight="1">
      <c r="A907" s="89"/>
      <c r="B907" s="35">
        <v>747</v>
      </c>
      <c r="C907" t="s" s="92">
        <v>76</v>
      </c>
      <c r="D907" t="s" s="92">
        <v>46</v>
      </c>
      <c r="E907" s="122"/>
      <c r="F907" s="122"/>
      <c r="G907" s="62">
        <v>905</v>
      </c>
      <c r="H907" s="93">
        <v>0.0035781782525838</v>
      </c>
      <c r="I907" s="36">
        <v>40.9068494</v>
      </c>
      <c r="J907" s="36">
        <v>29.375089</v>
      </c>
      <c r="K907" s="62">
        <f>VLOOKUP($D907,'Districts_EV'!$A$2:$H$41,3,0)*$H907</f>
        <v>0.718395524264139</v>
      </c>
      <c r="L907" s="62">
        <f>VLOOKUP($D907,'Districts_EV'!$A$2:$H$41,4,0)*$H907</f>
        <v>10.7131980143401</v>
      </c>
      <c r="M907" s="62">
        <f>VLOOKUP($D907,'Districts_EV'!$A$2:$H$41,5,0)*$H907</f>
        <v>67.6449508722059</v>
      </c>
      <c r="N907" s="62">
        <f>VLOOKUP($D907,'Districts_EV'!$A$2:$H$41,6,0)*$H907</f>
        <v>201.685415745715</v>
      </c>
      <c r="O907" s="62">
        <f>VLOOKUP($D907,'Districts_EV'!$A$2:$H$41,7,0)*$H907</f>
        <v>346.407751572578</v>
      </c>
      <c r="P907" s="63">
        <f>VLOOKUP($D907,'Districts_EV'!$A$2:$H$41,8,0)*$H907</f>
        <v>448.927361785493</v>
      </c>
    </row>
    <row r="908" ht="19.95" customHeight="1">
      <c r="A908" s="89"/>
      <c r="B908" s="38">
        <v>767</v>
      </c>
      <c r="C908" t="s" s="90">
        <v>30</v>
      </c>
      <c r="D908" t="s" s="90">
        <v>46</v>
      </c>
      <c r="E908" s="39">
        <v>0.23</v>
      </c>
      <c r="F908" s="59">
        <v>4181</v>
      </c>
      <c r="G908" s="59">
        <v>1045</v>
      </c>
      <c r="H908" s="91">
        <v>0.00413170859000008</v>
      </c>
      <c r="I908" s="39">
        <v>40.9298616</v>
      </c>
      <c r="J908" s="39">
        <v>29.3433999</v>
      </c>
      <c r="K908" s="59">
        <f>VLOOKUP($D908,'Districts_EV'!$A$2:$H$41,3,0)*$H908</f>
        <v>0.8295285335425699</v>
      </c>
      <c r="L908" s="59">
        <f>VLOOKUP($D908,'Districts_EV'!$A$2:$H$41,4,0)*$H908</f>
        <v>12.370488314901</v>
      </c>
      <c r="M908" s="59">
        <f>VLOOKUP($D908,'Districts_EV'!$A$2:$H$41,5,0)*$H908</f>
        <v>78.1093631618289</v>
      </c>
      <c r="N908" s="59">
        <f>VLOOKUP($D908,'Districts_EV'!$A$2:$H$41,6,0)*$H908</f>
        <v>232.885369562732</v>
      </c>
      <c r="O908" s="59">
        <f>VLOOKUP($D908,'Districts_EV'!$A$2:$H$41,7,0)*$H908</f>
        <v>399.995691042369</v>
      </c>
      <c r="P908" s="60">
        <f>VLOOKUP($D908,'Districts_EV'!$A$2:$H$41,8,0)*$H908</f>
        <v>518.374688470542</v>
      </c>
    </row>
    <row r="909" ht="19.95" customHeight="1">
      <c r="A909" s="89"/>
      <c r="B909" s="35">
        <v>781</v>
      </c>
      <c r="C909" t="s" s="92">
        <v>768</v>
      </c>
      <c r="D909" t="s" s="92">
        <v>46</v>
      </c>
      <c r="E909" s="36">
        <v>5.1</v>
      </c>
      <c r="F909" s="62">
        <v>1669</v>
      </c>
      <c r="G909" s="62">
        <v>6673</v>
      </c>
      <c r="H909" s="93">
        <v>0.0263836281541345</v>
      </c>
      <c r="I909" s="36">
        <v>40.9092783</v>
      </c>
      <c r="J909" s="36">
        <v>29.3898302</v>
      </c>
      <c r="K909" s="62">
        <f>VLOOKUP($D909,'Districts_EV'!$A$2:$H$41,3,0)*$H909</f>
        <v>5.29707550653547</v>
      </c>
      <c r="L909" s="62">
        <f>VLOOKUP($D909,'Districts_EV'!$A$2:$H$41,4,0)*$H909</f>
        <v>78.99355839744931</v>
      </c>
      <c r="M909" s="62">
        <f>VLOOKUP($D909,'Districts_EV'!$A$2:$H$41,5,0)*$H909</f>
        <v>498.778737204675</v>
      </c>
      <c r="N909" s="62">
        <f>VLOOKUP($D909,'Districts_EV'!$A$2:$H$41,6,0)*$H909</f>
        <v>1487.1235130068</v>
      </c>
      <c r="O909" s="62">
        <f>VLOOKUP($D909,'Districts_EV'!$A$2:$H$41,7,0)*$H909</f>
        <v>2554.230857727970</v>
      </c>
      <c r="P909" s="63">
        <f>VLOOKUP($D909,'Districts_EV'!$A$2:$H$41,8,0)*$H909</f>
        <v>3310.1572212095</v>
      </c>
    </row>
    <row r="910" ht="19.95" customHeight="1">
      <c r="A910" s="89"/>
      <c r="B910" s="38">
        <v>787</v>
      </c>
      <c r="C910" t="s" s="90">
        <v>769</v>
      </c>
      <c r="D910" t="s" s="90">
        <v>46</v>
      </c>
      <c r="E910" s="39">
        <v>1.8</v>
      </c>
      <c r="F910" s="59">
        <v>1124</v>
      </c>
      <c r="G910" s="59">
        <v>1903</v>
      </c>
      <c r="H910" s="91">
        <v>0.00752405880073699</v>
      </c>
      <c r="I910" s="39">
        <v>40.8941812</v>
      </c>
      <c r="J910" s="39">
        <v>29.3569093</v>
      </c>
      <c r="K910" s="59">
        <f>VLOOKUP($D910,'Districts_EV'!$A$2:$H$41,3,0)*$H910</f>
        <v>1.51061511897752</v>
      </c>
      <c r="L910" s="59">
        <f>VLOOKUP($D910,'Districts_EV'!$A$2:$H$41,4,0)*$H910</f>
        <v>22.5273102997671</v>
      </c>
      <c r="M910" s="59">
        <f>VLOOKUP($D910,'Districts_EV'!$A$2:$H$41,5,0)*$H910</f>
        <v>142.241261336804</v>
      </c>
      <c r="N910" s="59">
        <f>VLOOKUP($D910,'Districts_EV'!$A$2:$H$41,6,0)*$H910</f>
        <v>424.096515098449</v>
      </c>
      <c r="O910" s="59">
        <f>VLOOKUP($D910,'Districts_EV'!$A$2:$H$41,7,0)*$H910</f>
        <v>728.413205792945</v>
      </c>
      <c r="P910" s="60">
        <f>VLOOKUP($D910,'Districts_EV'!$A$2:$H$41,8,0)*$H910</f>
        <v>943.987590583198</v>
      </c>
    </row>
    <row r="911" ht="20.8" customHeight="1">
      <c r="A911" s="96"/>
      <c r="B911" s="116">
        <v>813</v>
      </c>
      <c r="C911" t="s" s="117">
        <v>770</v>
      </c>
      <c r="D911" t="s" s="117">
        <v>46</v>
      </c>
      <c r="E911" s="118">
        <v>5.5</v>
      </c>
      <c r="F911" s="119">
        <v>622</v>
      </c>
      <c r="G911" s="119">
        <v>2471</v>
      </c>
      <c r="H911" s="120">
        <v>0.009769810455397321</v>
      </c>
      <c r="I911" s="118">
        <v>40.9251836</v>
      </c>
      <c r="J911" s="118">
        <v>29.417775</v>
      </c>
      <c r="K911" s="119">
        <f>VLOOKUP($D911,'Districts_EV'!$A$2:$H$41,3,0)*$H911</f>
        <v>1.9614976137643</v>
      </c>
      <c r="L911" s="119">
        <f>VLOOKUP($D911,'Districts_EV'!$A$2:$H$41,4,0)*$H911</f>
        <v>29.2511738048999</v>
      </c>
      <c r="M911" s="119">
        <f>VLOOKUP($D911,'Districts_EV'!$A$2:$H$41,5,0)*$H911</f>
        <v>184.696876911846</v>
      </c>
      <c r="N911" s="119">
        <f>VLOOKUP($D911,'Districts_EV'!$A$2:$H$41,6,0)*$H911</f>
        <v>550.679184870345</v>
      </c>
      <c r="O911" s="119">
        <f>VLOOKUP($D911,'Districts_EV'!$A$2:$H$41,7,0)*$H911</f>
        <v>945.827131641812</v>
      </c>
      <c r="P911" s="121">
        <f>VLOOKUP($D911,'Districts_EV'!$A$2:$H$41,8,0)*$H911</f>
        <v>1225.745315991110</v>
      </c>
    </row>
    <row r="912" ht="21.05" customHeight="1">
      <c r="A912" t="s" s="104">
        <v>47</v>
      </c>
      <c r="B912" s="105"/>
      <c r="C912" s="105"/>
      <c r="D912" s="105"/>
      <c r="E912" s="106"/>
      <c r="F912" s="106"/>
      <c r="G912" s="107">
        <f>SUM(G913:G947)</f>
        <v>699897</v>
      </c>
      <c r="H912" s="105"/>
      <c r="I912" s="105"/>
      <c r="J912" s="105"/>
      <c r="K912" s="108">
        <f>SUM(K913:K947)</f>
        <v>179.950352445533</v>
      </c>
      <c r="L912" s="108">
        <f>SUM(L913:L947)</f>
        <v>2454.387769222960</v>
      </c>
      <c r="M912" s="108">
        <f>SUM(M913:M947)</f>
        <v>14278.5650862268</v>
      </c>
      <c r="N912" s="108">
        <f>SUM(N913:N947)</f>
        <v>39835.8388872666</v>
      </c>
      <c r="O912" s="108">
        <f>SUM(O913:O947)</f>
        <v>65673.9290871509</v>
      </c>
      <c r="P912" s="109">
        <f>SUM(P913:P947)</f>
        <v>83872.0894951215</v>
      </c>
    </row>
    <row r="913" ht="20.2" customHeight="1">
      <c r="A913" s="82"/>
      <c r="B913" s="83">
        <v>109</v>
      </c>
      <c r="C913" t="s" s="84">
        <v>290</v>
      </c>
      <c r="D913" t="s" s="84">
        <v>47</v>
      </c>
      <c r="E913" s="85">
        <v>1.8</v>
      </c>
      <c r="F913" s="86">
        <v>407</v>
      </c>
      <c r="G913" s="86">
        <v>47160</v>
      </c>
      <c r="H913" s="87">
        <v>0.0673813432547932</v>
      </c>
      <c r="I913" s="85">
        <v>41.0235391</v>
      </c>
      <c r="J913" s="85">
        <v>29.1017524</v>
      </c>
      <c r="K913" s="86">
        <f>VLOOKUP($D913,'Districts_EV'!$A$2:$H$41,3,0)*$H913</f>
        <v>12.1252964669535</v>
      </c>
      <c r="L913" s="86">
        <f>VLOOKUP($D913,'Districts_EV'!$A$2:$H$41,4,0)*$H913</f>
        <v>165.379944758378</v>
      </c>
      <c r="M913" s="86">
        <f>VLOOKUP($D913,'Districts_EV'!$A$2:$H$41,5,0)*$H913</f>
        <v>962.108895260954</v>
      </c>
      <c r="N913" s="86">
        <f>VLOOKUP($D913,'Districts_EV'!$A$2:$H$41,6,0)*$H913</f>
        <v>2684.192333905550</v>
      </c>
      <c r="O913" s="86">
        <f>VLOOKUP($D913,'Districts_EV'!$A$2:$H$41,7,0)*$H913</f>
        <v>4425.197558712260</v>
      </c>
      <c r="P913" s="88">
        <f>VLOOKUP($D913,'Districts_EV'!$A$2:$H$41,8,0)*$H913</f>
        <v>5651.414051767520</v>
      </c>
    </row>
    <row r="914" ht="19.95" customHeight="1">
      <c r="A914" s="89"/>
      <c r="B914" s="38">
        <v>134</v>
      </c>
      <c r="C914" t="s" s="90">
        <v>771</v>
      </c>
      <c r="D914" t="s" s="90">
        <v>47</v>
      </c>
      <c r="E914" s="39">
        <v>6.5</v>
      </c>
      <c r="F914" s="59">
        <v>280</v>
      </c>
      <c r="G914" s="59">
        <v>37323</v>
      </c>
      <c r="H914" s="91">
        <v>0.0533264180300816</v>
      </c>
      <c r="I914" s="39">
        <v>41.0142622</v>
      </c>
      <c r="J914" s="39">
        <v>29.1284385</v>
      </c>
      <c r="K914" s="59">
        <f>VLOOKUP($D914,'Districts_EV'!$A$2:$H$41,3,0)*$H914</f>
        <v>9.596107719171011</v>
      </c>
      <c r="L914" s="59">
        <f>VLOOKUP($D914,'Districts_EV'!$A$2:$H$41,4,0)*$H914</f>
        <v>130.883708189503</v>
      </c>
      <c r="M914" s="59">
        <f>VLOOKUP($D914,'Districts_EV'!$A$2:$H$41,5,0)*$H914</f>
        <v>761.424730657858</v>
      </c>
      <c r="N914" s="59">
        <f>VLOOKUP($D914,'Districts_EV'!$A$2:$H$41,6,0)*$H914</f>
        <v>2124.302597081360</v>
      </c>
      <c r="O914" s="59">
        <f>VLOOKUP($D914,'Districts_EV'!$A$2:$H$41,7,0)*$H914</f>
        <v>3502.155396179340</v>
      </c>
      <c r="P914" s="60">
        <f>VLOOKUP($D914,'Districts_EV'!$A$2:$H$41,8,0)*$H914</f>
        <v>4472.598105473260</v>
      </c>
    </row>
    <row r="915" ht="19.95" customHeight="1">
      <c r="A915" s="89"/>
      <c r="B915" s="35">
        <v>162</v>
      </c>
      <c r="C915" t="s" s="92">
        <v>772</v>
      </c>
      <c r="D915" t="s" s="92">
        <v>47</v>
      </c>
      <c r="E915" s="36">
        <v>4.1</v>
      </c>
      <c r="F915" s="62">
        <v>244</v>
      </c>
      <c r="G915" s="62">
        <v>26864</v>
      </c>
      <c r="H915" s="93">
        <v>0.0383827906106184</v>
      </c>
      <c r="I915" s="36">
        <v>41.0121877</v>
      </c>
      <c r="J915" s="36">
        <v>29.0922465</v>
      </c>
      <c r="K915" s="62">
        <f>VLOOKUP($D915,'Districts_EV'!$A$2:$H$41,3,0)*$H915</f>
        <v>6.90699669822388</v>
      </c>
      <c r="L915" s="62">
        <f>VLOOKUP($D915,'Districts_EV'!$A$2:$H$41,4,0)*$H915</f>
        <v>94.2062518233477</v>
      </c>
      <c r="M915" s="62">
        <f>VLOOKUP($D915,'Districts_EV'!$A$2:$H$41,5,0)*$H915</f>
        <v>548.0511739247301</v>
      </c>
      <c r="N915" s="62">
        <f>VLOOKUP($D915,'Districts_EV'!$A$2:$H$41,6,0)*$H915</f>
        <v>1529.010662808280</v>
      </c>
      <c r="O915" s="62">
        <f>VLOOKUP($D915,'Districts_EV'!$A$2:$H$41,7,0)*$H915</f>
        <v>2520.748668728710</v>
      </c>
      <c r="P915" s="63">
        <f>VLOOKUP($D915,'Districts_EV'!$A$2:$H$41,8,0)*$H915</f>
        <v>3219.2448491663</v>
      </c>
    </row>
    <row r="916" ht="19.95" customHeight="1">
      <c r="A916" s="89"/>
      <c r="B916" s="38">
        <v>180</v>
      </c>
      <c r="C916" t="s" s="90">
        <v>379</v>
      </c>
      <c r="D916" t="s" s="90">
        <v>47</v>
      </c>
      <c r="E916" s="39">
        <v>5.6</v>
      </c>
      <c r="F916" s="59">
        <v>129</v>
      </c>
      <c r="G916" s="59">
        <v>28849</v>
      </c>
      <c r="H916" s="91">
        <v>0.0412189222128399</v>
      </c>
      <c r="I916" s="39">
        <v>41.0211006</v>
      </c>
      <c r="J916" s="39">
        <v>29.0919519</v>
      </c>
      <c r="K916" s="59">
        <f>VLOOKUP($D916,'Districts_EV'!$A$2:$H$41,3,0)*$H916</f>
        <v>7.41735957962555</v>
      </c>
      <c r="L916" s="59">
        <f>VLOOKUP($D916,'Districts_EV'!$A$2:$H$41,4,0)*$H916</f>
        <v>101.167218539747</v>
      </c>
      <c r="M916" s="59">
        <f>VLOOKUP($D916,'Districts_EV'!$A$2:$H$41,5,0)*$H916</f>
        <v>588.547063600154</v>
      </c>
      <c r="N916" s="59">
        <f>VLOOKUP($D916,'Districts_EV'!$A$2:$H$41,6,0)*$H916</f>
        <v>1641.990344377460</v>
      </c>
      <c r="O916" s="59">
        <f>VLOOKUP($D916,'Districts_EV'!$A$2:$H$41,7,0)*$H916</f>
        <v>2707.008574454840</v>
      </c>
      <c r="P916" s="60">
        <f>VLOOKUP($D916,'Districts_EV'!$A$2:$H$41,8,0)*$H916</f>
        <v>3457.117132727760</v>
      </c>
    </row>
    <row r="917" ht="19.95" customHeight="1">
      <c r="A917" s="89"/>
      <c r="B917" s="35">
        <v>192</v>
      </c>
      <c r="C917" t="s" s="92">
        <v>361</v>
      </c>
      <c r="D917" t="s" s="92">
        <v>47</v>
      </c>
      <c r="E917" s="36">
        <v>4.8</v>
      </c>
      <c r="F917" s="95">
        <v>51.8</v>
      </c>
      <c r="G917" s="62">
        <v>24911</v>
      </c>
      <c r="H917" s="93">
        <v>0.0355923800216318</v>
      </c>
      <c r="I917" s="36">
        <v>41.0074656</v>
      </c>
      <c r="J917" s="36">
        <v>29.1379873</v>
      </c>
      <c r="K917" s="62">
        <f>VLOOKUP($D917,'Districts_EV'!$A$2:$H$41,3,0)*$H917</f>
        <v>6.40486132926799</v>
      </c>
      <c r="L917" s="62">
        <f>VLOOKUP($D917,'Districts_EV'!$A$2:$H$41,4,0)*$H917</f>
        <v>87.35750220262869</v>
      </c>
      <c r="M917" s="62">
        <f>VLOOKUP($D917,'Districts_EV'!$A$2:$H$41,5,0)*$H917</f>
        <v>508.208114712588</v>
      </c>
      <c r="N917" s="62">
        <f>VLOOKUP($D917,'Districts_EV'!$A$2:$H$41,6,0)*$H917</f>
        <v>1417.852316156090</v>
      </c>
      <c r="O917" s="62">
        <f>VLOOKUP($D917,'Districts_EV'!$A$2:$H$41,7,0)*$H917</f>
        <v>2337.491441583570</v>
      </c>
      <c r="P917" s="63">
        <f>VLOOKUP($D917,'Districts_EV'!$A$2:$H$41,8,0)*$H917</f>
        <v>2985.207282518680</v>
      </c>
    </row>
    <row r="918" ht="19.95" customHeight="1">
      <c r="A918" s="89"/>
      <c r="B918" s="38">
        <v>193</v>
      </c>
      <c r="C918" t="s" s="90">
        <v>773</v>
      </c>
      <c r="D918" t="s" s="90">
        <v>47</v>
      </c>
      <c r="E918" s="39">
        <v>7.6</v>
      </c>
      <c r="F918" s="94">
        <v>51</v>
      </c>
      <c r="G918" s="59">
        <v>37444</v>
      </c>
      <c r="H918" s="91">
        <v>0.0534993006113757</v>
      </c>
      <c r="I918" s="39">
        <v>41.0181477</v>
      </c>
      <c r="J918" s="39">
        <v>29.1155959</v>
      </c>
      <c r="K918" s="59">
        <f>VLOOKUP($D918,'Districts_EV'!$A$2:$H$41,3,0)*$H918</f>
        <v>9.627218000606581</v>
      </c>
      <c r="L918" s="59">
        <f>VLOOKUP($D918,'Districts_EV'!$A$2:$H$41,4,0)*$H918</f>
        <v>131.308029082543</v>
      </c>
      <c r="M918" s="59">
        <f>VLOOKUP($D918,'Districts_EV'!$A$2:$H$41,5,0)*$H918</f>
        <v>763.893245847141</v>
      </c>
      <c r="N918" s="59">
        <f>VLOOKUP($D918,'Districts_EV'!$A$2:$H$41,6,0)*$H918</f>
        <v>2131.189519736210</v>
      </c>
      <c r="O918" s="59">
        <f>VLOOKUP($D918,'Districts_EV'!$A$2:$H$41,7,0)*$H918</f>
        <v>3513.509274563660</v>
      </c>
      <c r="P918" s="60">
        <f>VLOOKUP($D918,'Districts_EV'!$A$2:$H$41,8,0)*$H918</f>
        <v>4487.098128803710</v>
      </c>
    </row>
    <row r="919" ht="19.95" customHeight="1">
      <c r="A919" s="89"/>
      <c r="B919" s="35">
        <v>194</v>
      </c>
      <c r="C919" t="s" s="92">
        <v>179</v>
      </c>
      <c r="D919" t="s" s="92">
        <v>47</v>
      </c>
      <c r="E919" s="36">
        <v>9.199999999999999</v>
      </c>
      <c r="F919" s="95">
        <v>49.7</v>
      </c>
      <c r="G919" s="62">
        <v>28231</v>
      </c>
      <c r="H919" s="93">
        <v>0.0403359351447427</v>
      </c>
      <c r="I919" s="36">
        <v>41.0139675</v>
      </c>
      <c r="J919" s="36">
        <v>29.1425432</v>
      </c>
      <c r="K919" s="62">
        <f>VLOOKUP($D919,'Districts_EV'!$A$2:$H$41,3,0)*$H919</f>
        <v>7.25846574551661</v>
      </c>
      <c r="L919" s="62">
        <f>VLOOKUP($D919,'Districts_EV'!$A$2:$H$41,4,0)*$H919</f>
        <v>99.000025879427</v>
      </c>
      <c r="M919" s="62">
        <f>VLOOKUP($D919,'Districts_EV'!$A$2:$H$41,5,0)*$H919</f>
        <v>575.939275278032</v>
      </c>
      <c r="N919" s="62">
        <f>VLOOKUP($D919,'Districts_EV'!$A$2:$H$41,6,0)*$H919</f>
        <v>1606.8158137932</v>
      </c>
      <c r="O919" s="62">
        <f>VLOOKUP($D919,'Districts_EV'!$A$2:$H$41,7,0)*$H919</f>
        <v>2649.019344359750</v>
      </c>
      <c r="P919" s="63">
        <f>VLOOKUP($D919,'Districts_EV'!$A$2:$H$41,8,0)*$H919</f>
        <v>3383.059162329280</v>
      </c>
    </row>
    <row r="920" ht="19.95" customHeight="1">
      <c r="A920" s="89"/>
      <c r="B920" s="38">
        <v>201</v>
      </c>
      <c r="C920" t="s" s="90">
        <v>128</v>
      </c>
      <c r="D920" t="s" s="90">
        <v>47</v>
      </c>
      <c r="E920" s="39">
        <v>15.5</v>
      </c>
      <c r="F920" s="94">
        <v>48.9</v>
      </c>
      <c r="G920" s="59">
        <v>24740</v>
      </c>
      <c r="H920" s="91">
        <v>0.0353480583571583</v>
      </c>
      <c r="I920" s="39">
        <v>41.0252686</v>
      </c>
      <c r="J920" s="39">
        <v>29.0920104</v>
      </c>
      <c r="K920" s="59">
        <f>VLOOKUP($D920,'Districts_EV'!$A$2:$H$41,3,0)*$H920</f>
        <v>6.3608955596359</v>
      </c>
      <c r="L920" s="59">
        <f>VLOOKUP($D920,'Districts_EV'!$A$2:$H$41,4,0)*$H920</f>
        <v>86.75784209758881</v>
      </c>
      <c r="M920" s="59">
        <f>VLOOKUP($D920,'Districts_EV'!$A$2:$H$41,5,0)*$H920</f>
        <v>504.719551924428</v>
      </c>
      <c r="N920" s="59">
        <f>VLOOKUP($D920,'Districts_EV'!$A$2:$H$41,6,0)*$H920</f>
        <v>1408.119557693460</v>
      </c>
      <c r="O920" s="59">
        <f>VLOOKUP($D920,'Districts_EV'!$A$2:$H$41,7,0)*$H920</f>
        <v>2321.445877916490</v>
      </c>
      <c r="P920" s="60">
        <f>VLOOKUP($D920,'Districts_EV'!$A$2:$H$41,8,0)*$H920</f>
        <v>2964.715514010360</v>
      </c>
    </row>
    <row r="921" ht="19.95" customHeight="1">
      <c r="A921" s="89"/>
      <c r="B921" s="35">
        <v>207</v>
      </c>
      <c r="C921" t="s" s="92">
        <v>774</v>
      </c>
      <c r="D921" t="s" s="92">
        <v>47</v>
      </c>
      <c r="E921" s="36">
        <v>3.3</v>
      </c>
      <c r="F921" s="95">
        <v>47.6</v>
      </c>
      <c r="G921" s="62">
        <v>13593</v>
      </c>
      <c r="H921" s="93">
        <v>0.0194214291531468</v>
      </c>
      <c r="I921" s="36">
        <v>41.0168089</v>
      </c>
      <c r="J921" s="36">
        <v>29.1313643</v>
      </c>
      <c r="K921" s="62">
        <f>VLOOKUP($D921,'Districts_EV'!$A$2:$H$41,3,0)*$H921</f>
        <v>3.49489302110472</v>
      </c>
      <c r="L921" s="62">
        <f>VLOOKUP($D921,'Districts_EV'!$A$2:$H$41,4,0)*$H921</f>
        <v>47.6677181743137</v>
      </c>
      <c r="M921" s="62">
        <f>VLOOKUP($D921,'Districts_EV'!$A$2:$H$41,5,0)*$H921</f>
        <v>277.310140230749</v>
      </c>
      <c r="N921" s="62">
        <f>VLOOKUP($D921,'Districts_EV'!$A$2:$H$41,6,0)*$H921</f>
        <v>773.668922705219</v>
      </c>
      <c r="O921" s="62">
        <f>VLOOKUP($D921,'Districts_EV'!$A$2:$H$41,7,0)*$H921</f>
        <v>1275.481560974890</v>
      </c>
      <c r="P921" s="63">
        <f>VLOOKUP($D921,'Districts_EV'!$A$2:$H$41,8,0)*$H921</f>
        <v>1628.915844055890</v>
      </c>
    </row>
    <row r="922" ht="19.95" customHeight="1">
      <c r="A922" s="89"/>
      <c r="B922" s="38">
        <v>283</v>
      </c>
      <c r="C922" t="s" s="90">
        <v>775</v>
      </c>
      <c r="D922" t="s" s="90">
        <v>47</v>
      </c>
      <c r="E922" s="39">
        <v>8.300000000000001</v>
      </c>
      <c r="F922" s="94">
        <v>42.8</v>
      </c>
      <c r="G922" s="59">
        <v>17630</v>
      </c>
      <c r="H922" s="91">
        <v>0.0251894207290501</v>
      </c>
      <c r="I922" s="39">
        <v>41.0197375</v>
      </c>
      <c r="J922" s="39">
        <v>29.1555922</v>
      </c>
      <c r="K922" s="59">
        <f>VLOOKUP($D922,'Districts_EV'!$A$2:$H$41,3,0)*$H922</f>
        <v>4.53284513809138</v>
      </c>
      <c r="L922" s="59">
        <f>VLOOKUP($D922,'Districts_EV'!$A$2:$H$41,4,0)*$H922</f>
        <v>61.8246061511919</v>
      </c>
      <c r="M922" s="59">
        <f>VLOOKUP($D922,'Districts_EV'!$A$2:$H$41,5,0)*$H922</f>
        <v>359.668783364092</v>
      </c>
      <c r="N922" s="59">
        <f>VLOOKUP($D922,'Districts_EV'!$A$2:$H$41,6,0)*$H922</f>
        <v>1003.441705826010</v>
      </c>
      <c r="O922" s="59">
        <f>VLOOKUP($D922,'Districts_EV'!$A$2:$H$41,7,0)*$H922</f>
        <v>1654.288230706050</v>
      </c>
      <c r="P922" s="60">
        <f>VLOOKUP($D922,'Districts_EV'!$A$2:$H$41,8,0)*$H922</f>
        <v>2112.689349717160</v>
      </c>
    </row>
    <row r="923" ht="19.95" customHeight="1">
      <c r="A923" s="89"/>
      <c r="B923" s="35">
        <v>299</v>
      </c>
      <c r="C923" t="s" s="92">
        <v>570</v>
      </c>
      <c r="D923" t="s" s="92">
        <v>47</v>
      </c>
      <c r="E923" s="36">
        <v>19.9</v>
      </c>
      <c r="F923" s="95">
        <v>38.5</v>
      </c>
      <c r="G923" s="62">
        <v>21146</v>
      </c>
      <c r="H923" s="93">
        <v>0.0302130170582243</v>
      </c>
      <c r="I923" s="36">
        <v>41.0207119</v>
      </c>
      <c r="J923" s="36">
        <v>29.1087352</v>
      </c>
      <c r="K923" s="62">
        <f>VLOOKUP($D923,'Districts_EV'!$A$2:$H$41,3,0)*$H923</f>
        <v>5.43684306807036</v>
      </c>
      <c r="L923" s="62">
        <f>VLOOKUP($D923,'Districts_EV'!$A$2:$H$41,4,0)*$H923</f>
        <v>74.1544595390304</v>
      </c>
      <c r="M923" s="62">
        <f>VLOOKUP($D923,'Districts_EV'!$A$2:$H$41,5,0)*$H923</f>
        <v>431.398530517136</v>
      </c>
      <c r="N923" s="62">
        <f>VLOOKUP($D923,'Districts_EV'!$A$2:$H$41,6,0)*$H923</f>
        <v>1203.560879829660</v>
      </c>
      <c r="O923" s="62">
        <f>VLOOKUP($D923,'Districts_EV'!$A$2:$H$41,7,0)*$H923</f>
        <v>1984.2075397907</v>
      </c>
      <c r="P923" s="63">
        <f>VLOOKUP($D923,'Districts_EV'!$A$2:$H$41,8,0)*$H923</f>
        <v>2534.028870625020</v>
      </c>
    </row>
    <row r="924" ht="19.95" customHeight="1">
      <c r="A924" s="89"/>
      <c r="B924" s="38">
        <v>309</v>
      </c>
      <c r="C924" t="s" s="90">
        <v>144</v>
      </c>
      <c r="D924" t="s" s="90">
        <v>47</v>
      </c>
      <c r="E924" s="39">
        <v>5.2</v>
      </c>
      <c r="F924" s="94">
        <v>36.2</v>
      </c>
      <c r="G924" s="59">
        <v>17257</v>
      </c>
      <c r="H924" s="91">
        <v>0.0246564851685319</v>
      </c>
      <c r="I924" s="39">
        <v>41.0391546</v>
      </c>
      <c r="J924" s="39">
        <v>29.1025666</v>
      </c>
      <c r="K924" s="59">
        <f>VLOOKUP($D924,'Districts_EV'!$A$2:$H$41,3,0)*$H924</f>
        <v>4.43694319614537</v>
      </c>
      <c r="L924" s="59">
        <f>VLOOKUP($D924,'Districts_EV'!$A$2:$H$41,4,0)*$H924</f>
        <v>60.516575629672</v>
      </c>
      <c r="M924" s="59">
        <f>VLOOKUP($D924,'Districts_EV'!$A$2:$H$41,5,0)*$H924</f>
        <v>352.059228276469</v>
      </c>
      <c r="N924" s="59">
        <f>VLOOKUP($D924,'Districts_EV'!$A$2:$H$41,6,0)*$H924</f>
        <v>982.211770699915</v>
      </c>
      <c r="O924" s="59">
        <f>VLOOKUP($D924,'Districts_EV'!$A$2:$H$41,7,0)*$H924</f>
        <v>1619.288258496550</v>
      </c>
      <c r="P924" s="60">
        <f>VLOOKUP($D924,'Districts_EV'!$A$2:$H$41,8,0)*$H924</f>
        <v>2067.990930690240</v>
      </c>
    </row>
    <row r="925" ht="19.95" customHeight="1">
      <c r="A925" s="89"/>
      <c r="B925" s="35">
        <v>332</v>
      </c>
      <c r="C925" t="s" s="92">
        <v>640</v>
      </c>
      <c r="D925" t="s" s="92">
        <v>47</v>
      </c>
      <c r="E925" s="36">
        <v>7.8</v>
      </c>
      <c r="F925" s="95">
        <v>34.7</v>
      </c>
      <c r="G925" s="62">
        <v>12001</v>
      </c>
      <c r="H925" s="93">
        <v>0.0171468087447153</v>
      </c>
      <c r="I925" s="36">
        <v>41.0264688</v>
      </c>
      <c r="J925" s="36">
        <v>29.1612731</v>
      </c>
      <c r="K925" s="62">
        <f>VLOOKUP($D925,'Districts_EV'!$A$2:$H$41,3,0)*$H925</f>
        <v>3.08557427692767</v>
      </c>
      <c r="L925" s="62">
        <f>VLOOKUP($D925,'Districts_EV'!$A$2:$H$41,4,0)*$H925</f>
        <v>42.0849176642345</v>
      </c>
      <c r="M925" s="62">
        <f>VLOOKUP($D925,'Districts_EV'!$A$2:$H$41,5,0)*$H925</f>
        <v>244.8318246825</v>
      </c>
      <c r="N925" s="62">
        <f>VLOOKUP($D925,'Districts_EV'!$A$2:$H$41,6,0)*$H925</f>
        <v>683.057510585253</v>
      </c>
      <c r="O925" s="62">
        <f>VLOOKUP($D925,'Districts_EV'!$A$2:$H$41,7,0)*$H925</f>
        <v>1126.098301571370</v>
      </c>
      <c r="P925" s="63">
        <f>VLOOKUP($D925,'Districts_EV'!$A$2:$H$41,8,0)*$H925</f>
        <v>1438.138677592490</v>
      </c>
    </row>
    <row r="926" ht="19.95" customHeight="1">
      <c r="A926" s="89"/>
      <c r="B926" s="38">
        <v>335</v>
      </c>
      <c r="C926" t="s" s="90">
        <v>776</v>
      </c>
      <c r="D926" t="s" s="90">
        <v>47</v>
      </c>
      <c r="E926" s="39">
        <v>8.699999999999999</v>
      </c>
      <c r="F926" s="94">
        <v>29.8</v>
      </c>
      <c r="G926" s="59">
        <v>20041</v>
      </c>
      <c r="H926" s="91">
        <v>0.0286342133199599</v>
      </c>
      <c r="I926" s="39">
        <v>41.0042368</v>
      </c>
      <c r="J926" s="39">
        <v>29.1339637</v>
      </c>
      <c r="K926" s="59">
        <f>VLOOKUP($D926,'Districts_EV'!$A$2:$H$41,3,0)*$H926</f>
        <v>5.15273677892736</v>
      </c>
      <c r="L926" s="59">
        <f>VLOOKUP($D926,'Districts_EV'!$A$2:$H$41,4,0)*$H926</f>
        <v>70.2794629538307</v>
      </c>
      <c r="M926" s="59">
        <f>VLOOKUP($D926,'Districts_EV'!$A$2:$H$41,5,0)*$H926</f>
        <v>408.855478581950</v>
      </c>
      <c r="N926" s="59">
        <f>VLOOKUP($D926,'Districts_EV'!$A$2:$H$41,6,0)*$H926</f>
        <v>1140.667908477550</v>
      </c>
      <c r="O926" s="59">
        <f>VLOOKUP($D926,'Districts_EV'!$A$2:$H$41,7,0)*$H926</f>
        <v>1880.5212950414</v>
      </c>
      <c r="P926" s="60">
        <f>VLOOKUP($D926,'Districts_EV'!$A$2:$H$41,8,0)*$H926</f>
        <v>2401.611302194080</v>
      </c>
    </row>
    <row r="927" ht="19.95" customHeight="1">
      <c r="A927" s="89"/>
      <c r="B927" s="35">
        <v>339</v>
      </c>
      <c r="C927" t="s" s="92">
        <v>777</v>
      </c>
      <c r="D927" t="s" s="92">
        <v>47</v>
      </c>
      <c r="E927" s="36">
        <v>17.4</v>
      </c>
      <c r="F927" s="95">
        <v>29.6</v>
      </c>
      <c r="G927" s="62">
        <v>14190</v>
      </c>
      <c r="H927" s="93">
        <v>0.0202744118063086</v>
      </c>
      <c r="I927" s="36">
        <v>41.0262888</v>
      </c>
      <c r="J927" s="36">
        <v>29.1017527</v>
      </c>
      <c r="K927" s="62">
        <f>VLOOKUP($D927,'Districts_EV'!$A$2:$H$41,3,0)*$H927</f>
        <v>3.64838755017111</v>
      </c>
      <c r="L927" s="62">
        <f>VLOOKUP($D927,'Districts_EV'!$A$2:$H$41,4,0)*$H927</f>
        <v>49.7612683655934</v>
      </c>
      <c r="M927" s="62">
        <f>VLOOKUP($D927,'Districts_EV'!$A$2:$H$41,5,0)*$H927</f>
        <v>289.489508561342</v>
      </c>
      <c r="N927" s="62">
        <f>VLOOKUP($D927,'Districts_EV'!$A$2:$H$41,6,0)*$H927</f>
        <v>807.648202250205</v>
      </c>
      <c r="O927" s="62">
        <f>VLOOKUP($D927,'Districts_EV'!$A$2:$H$41,7,0)*$H927</f>
        <v>1331.500283251210</v>
      </c>
      <c r="P927" s="63">
        <f>VLOOKUP($D927,'Districts_EV'!$A$2:$H$41,8,0)*$H927</f>
        <v>1700.457281479660</v>
      </c>
    </row>
    <row r="928" ht="19.95" customHeight="1">
      <c r="A928" s="89"/>
      <c r="B928" s="38">
        <v>346</v>
      </c>
      <c r="C928" t="s" s="90">
        <v>360</v>
      </c>
      <c r="D928" t="s" s="90">
        <v>47</v>
      </c>
      <c r="E928" s="39">
        <v>11.5</v>
      </c>
      <c r="F928" s="94">
        <v>28.2</v>
      </c>
      <c r="G928" s="59">
        <v>22420</v>
      </c>
      <c r="H928" s="91">
        <v>0.0320332848976349</v>
      </c>
      <c r="I928" s="39">
        <v>41.0032611</v>
      </c>
      <c r="J928" s="39">
        <v>29.1243347</v>
      </c>
      <c r="K928" s="59">
        <f>VLOOKUP($D928,'Districts_EV'!$A$2:$H$41,3,0)*$H928</f>
        <v>5.76440090731757</v>
      </c>
      <c r="L928" s="59">
        <f>VLOOKUP($D928,'Districts_EV'!$A$2:$H$41,4,0)*$H928</f>
        <v>78.62210266078969</v>
      </c>
      <c r="M928" s="59">
        <f>VLOOKUP($D928,'Districts_EV'!$A$2:$H$41,5,0)*$H928</f>
        <v>457.389343336526</v>
      </c>
      <c r="N928" s="59">
        <f>VLOOKUP($D928,'Districts_EV'!$A$2:$H$41,6,0)*$H928</f>
        <v>1276.072776212090</v>
      </c>
      <c r="O928" s="59">
        <f>VLOOKUP($D928,'Districts_EV'!$A$2:$H$41,7,0)*$H928</f>
        <v>2103.751680795780</v>
      </c>
      <c r="P928" s="60">
        <f>VLOOKUP($D928,'Districts_EV'!$A$2:$H$41,8,0)*$H928</f>
        <v>2686.698537757160</v>
      </c>
    </row>
    <row r="929" ht="19.95" customHeight="1">
      <c r="A929" s="89"/>
      <c r="B929" s="35">
        <v>363</v>
      </c>
      <c r="C929" t="s" s="92">
        <v>778</v>
      </c>
      <c r="D929" t="s" s="92">
        <v>47</v>
      </c>
      <c r="E929" s="36">
        <v>18.7</v>
      </c>
      <c r="F929" s="95">
        <v>27.9</v>
      </c>
      <c r="G929" s="62">
        <v>10002</v>
      </c>
      <c r="H929" s="93">
        <v>0.0142906741992036</v>
      </c>
      <c r="I929" s="36">
        <v>41.0305352</v>
      </c>
      <c r="J929" s="36">
        <v>29.0870195</v>
      </c>
      <c r="K929" s="62">
        <f>VLOOKUP($D929,'Districts_EV'!$A$2:$H$41,3,0)*$H929</f>
        <v>2.57161185883097</v>
      </c>
      <c r="L929" s="62">
        <f>VLOOKUP($D929,'Districts_EV'!$A$2:$H$41,4,0)*$H929</f>
        <v>35.0748559684754</v>
      </c>
      <c r="M929" s="62">
        <f>VLOOKUP($D929,'Districts_EV'!$A$2:$H$41,5,0)*$H929</f>
        <v>204.050321679391</v>
      </c>
      <c r="N929" s="62">
        <f>VLOOKUP($D929,'Districts_EV'!$A$2:$H$41,6,0)*$H929</f>
        <v>569.280994989892</v>
      </c>
      <c r="O929" s="62">
        <f>VLOOKUP($D929,'Districts_EV'!$A$2:$H$41,7,0)*$H929</f>
        <v>938.524723966074</v>
      </c>
      <c r="P929" s="63">
        <f>VLOOKUP($D929,'Districts_EV'!$A$2:$H$41,8,0)*$H929</f>
        <v>1198.588705381230</v>
      </c>
    </row>
    <row r="930" ht="19.95" customHeight="1">
      <c r="A930" s="89"/>
      <c r="B930" s="38">
        <v>365</v>
      </c>
      <c r="C930" t="s" s="90">
        <v>779</v>
      </c>
      <c r="D930" t="s" s="90">
        <v>47</v>
      </c>
      <c r="E930" s="39">
        <v>4.4</v>
      </c>
      <c r="F930" s="94">
        <v>27.8</v>
      </c>
      <c r="G930" s="59">
        <v>22176</v>
      </c>
      <c r="H930" s="91">
        <v>0.0316846621717196</v>
      </c>
      <c r="I930" s="39">
        <v>41.0352657</v>
      </c>
      <c r="J930" s="39">
        <v>29.0977305</v>
      </c>
      <c r="K930" s="59">
        <f>VLOOKUP($D930,'Districts_EV'!$A$2:$H$41,3,0)*$H930</f>
        <v>5.70166612491859</v>
      </c>
      <c r="L930" s="59">
        <f>VLOOKUP($D930,'Districts_EV'!$A$2:$H$41,4,0)*$H930</f>
        <v>77.76644730623001</v>
      </c>
      <c r="M930" s="59">
        <f>VLOOKUP($D930,'Districts_EV'!$A$2:$H$41,5,0)*$H930</f>
        <v>452.411511054006</v>
      </c>
      <c r="N930" s="59">
        <f>VLOOKUP($D930,'Districts_EV'!$A$2:$H$41,6,0)*$H930</f>
        <v>1262.185097470090</v>
      </c>
      <c r="O930" s="59">
        <f>VLOOKUP($D930,'Districts_EV'!$A$2:$H$41,7,0)*$H930</f>
        <v>2080.856256615850</v>
      </c>
      <c r="P930" s="60">
        <f>VLOOKUP($D930,'Districts_EV'!$A$2:$H$41,8,0)*$H930</f>
        <v>2657.458821289160</v>
      </c>
    </row>
    <row r="931" ht="19.95" customHeight="1">
      <c r="A931" s="89"/>
      <c r="B931" s="35">
        <v>392</v>
      </c>
      <c r="C931" t="s" s="92">
        <v>678</v>
      </c>
      <c r="D931" t="s" s="92">
        <v>47</v>
      </c>
      <c r="E931" s="36">
        <v>9.699999999999999</v>
      </c>
      <c r="F931" s="95">
        <v>27.4</v>
      </c>
      <c r="G931" s="62">
        <v>27002</v>
      </c>
      <c r="H931" s="93">
        <v>0.0385799624801935</v>
      </c>
      <c r="I931" s="36">
        <v>41.0175067</v>
      </c>
      <c r="J931" s="36">
        <v>29.1752803</v>
      </c>
      <c r="K931" s="62">
        <f>VLOOKUP($D931,'Districts_EV'!$A$2:$H$41,3,0)*$H931</f>
        <v>6.94247784564626</v>
      </c>
      <c r="L931" s="62">
        <f>VLOOKUP($D931,'Districts_EV'!$A$2:$H$41,4,0)*$H931</f>
        <v>94.6901880484676</v>
      </c>
      <c r="M931" s="62">
        <f>VLOOKUP($D931,'Districts_EV'!$A$2:$H$41,5,0)*$H931</f>
        <v>550.866505297631</v>
      </c>
      <c r="N931" s="62">
        <f>VLOOKUP($D931,'Districts_EV'!$A$2:$H$41,6,0)*$H931</f>
        <v>1536.865169637780</v>
      </c>
      <c r="O931" s="62">
        <f>VLOOKUP($D931,'Districts_EV'!$A$2:$H$41,7,0)*$H931</f>
        <v>2533.697720109170</v>
      </c>
      <c r="P931" s="63">
        <f>VLOOKUP($D931,'Districts_EV'!$A$2:$H$41,8,0)*$H931</f>
        <v>3235.782065857220</v>
      </c>
    </row>
    <row r="932" ht="19.95" customHeight="1">
      <c r="A932" s="89"/>
      <c r="B932" s="38">
        <v>411</v>
      </c>
      <c r="C932" t="s" s="90">
        <v>780</v>
      </c>
      <c r="D932" t="s" s="90">
        <v>47</v>
      </c>
      <c r="E932" s="39">
        <v>21.2</v>
      </c>
      <c r="F932" s="94">
        <v>27.1</v>
      </c>
      <c r="G932" s="59">
        <v>14327</v>
      </c>
      <c r="H932" s="91">
        <v>0.0204701548942201</v>
      </c>
      <c r="I932" s="39">
        <v>41.012306</v>
      </c>
      <c r="J932" s="39">
        <v>29.1870471</v>
      </c>
      <c r="K932" s="59">
        <f>VLOOKUP($D932,'Districts_EV'!$A$2:$H$41,3,0)*$H932</f>
        <v>3.68361158782956</v>
      </c>
      <c r="L932" s="59">
        <f>VLOOKUP($D932,'Districts_EV'!$A$2:$H$41,4,0)*$H932</f>
        <v>50.2416978064733</v>
      </c>
      <c r="M932" s="59">
        <f>VLOOKUP($D932,'Districts_EV'!$A$2:$H$41,5,0)*$H932</f>
        <v>292.284438982266</v>
      </c>
      <c r="N932" s="59">
        <f>VLOOKUP($D932,'Districts_EV'!$A$2:$H$41,6,0)*$H932</f>
        <v>815.445792363544</v>
      </c>
      <c r="O932" s="59">
        <f>VLOOKUP($D932,'Districts_EV'!$A$2:$H$41,7,0)*$H932</f>
        <v>1344.355500926010</v>
      </c>
      <c r="P932" s="60">
        <f>VLOOKUP($D932,'Districts_EV'!$A$2:$H$41,8,0)*$H932</f>
        <v>1716.874663267030</v>
      </c>
    </row>
    <row r="933" ht="19.95" customHeight="1">
      <c r="A933" s="89"/>
      <c r="B933" s="35">
        <v>413</v>
      </c>
      <c r="C933" t="s" s="92">
        <v>781</v>
      </c>
      <c r="D933" t="s" s="92">
        <v>47</v>
      </c>
      <c r="E933" s="36">
        <v>10.1</v>
      </c>
      <c r="F933" s="95">
        <v>26.1</v>
      </c>
      <c r="G933" s="62">
        <v>15373</v>
      </c>
      <c r="H933" s="93">
        <v>0.0219646605143328</v>
      </c>
      <c r="I933" s="36">
        <v>41.0256947</v>
      </c>
      <c r="J933" s="36">
        <v>29.1569065</v>
      </c>
      <c r="K933" s="62">
        <f>VLOOKUP($D933,'Districts_EV'!$A$2:$H$41,3,0)*$H933</f>
        <v>3.95254840090067</v>
      </c>
      <c r="L933" s="62">
        <f>VLOOKUP($D933,'Districts_EV'!$A$2:$H$41,4,0)*$H933</f>
        <v>53.9097941215129</v>
      </c>
      <c r="M933" s="62">
        <f>VLOOKUP($D933,'Districts_EV'!$A$2:$H$41,5,0)*$H933</f>
        <v>313.623834750777</v>
      </c>
      <c r="N933" s="62">
        <f>VLOOKUP($D933,'Districts_EV'!$A$2:$H$41,6,0)*$H933</f>
        <v>874.980677462468</v>
      </c>
      <c r="O933" s="62">
        <f>VLOOKUP($D933,'Districts_EV'!$A$2:$H$41,7,0)*$H933</f>
        <v>1442.505557041640</v>
      </c>
      <c r="P933" s="63">
        <f>VLOOKUP($D933,'Districts_EV'!$A$2:$H$41,8,0)*$H933</f>
        <v>1842.221972388080</v>
      </c>
    </row>
    <row r="934" ht="19.95" customHeight="1">
      <c r="A934" s="89"/>
      <c r="B934" s="38">
        <v>430</v>
      </c>
      <c r="C934" t="s" s="90">
        <v>782</v>
      </c>
      <c r="D934" t="s" s="90">
        <v>47</v>
      </c>
      <c r="E934" s="39">
        <v>8.5</v>
      </c>
      <c r="F934" s="94">
        <v>24.2</v>
      </c>
      <c r="G934" s="59">
        <v>29569</v>
      </c>
      <c r="H934" s="91">
        <v>0.042247645010623</v>
      </c>
      <c r="I934" s="39">
        <v>41.0330664</v>
      </c>
      <c r="J934" s="39">
        <v>29.1058909</v>
      </c>
      <c r="K934" s="59">
        <f>VLOOKUP($D934,'Districts_EV'!$A$2:$H$41,3,0)*$H934</f>
        <v>7.60247860965537</v>
      </c>
      <c r="L934" s="59">
        <f>VLOOKUP($D934,'Districts_EV'!$A$2:$H$41,4,0)*$H934</f>
        <v>103.692103192547</v>
      </c>
      <c r="M934" s="59">
        <f>VLOOKUP($D934,'Districts_EV'!$A$2:$H$41,5,0)*$H934</f>
        <v>603.235749023985</v>
      </c>
      <c r="N934" s="59">
        <f>VLOOKUP($D934,'Districts_EV'!$A$2:$H$41,6,0)*$H934</f>
        <v>1682.970380009610</v>
      </c>
      <c r="O934" s="59">
        <f>VLOOKUP($D934,'Districts_EV'!$A$2:$H$41,7,0)*$H934</f>
        <v>2774.568842526780</v>
      </c>
      <c r="P934" s="60">
        <f>VLOOKUP($D934,'Districts_EV'!$A$2:$H$41,8,0)*$H934</f>
        <v>3543.3982632891</v>
      </c>
    </row>
    <row r="935" ht="19.95" customHeight="1">
      <c r="A935" s="89"/>
      <c r="B935" s="35">
        <v>445</v>
      </c>
      <c r="C935" t="s" s="92">
        <v>783</v>
      </c>
      <c r="D935" t="s" s="92">
        <v>47</v>
      </c>
      <c r="E935" s="36">
        <v>10.8</v>
      </c>
      <c r="F935" s="95">
        <v>23.8</v>
      </c>
      <c r="G935" s="62">
        <v>22094</v>
      </c>
      <c r="H935" s="93">
        <v>0.0315675020753054</v>
      </c>
      <c r="I935" s="36">
        <v>41.0200554</v>
      </c>
      <c r="J935" s="36">
        <v>29.1425904</v>
      </c>
      <c r="K935" s="62">
        <f>VLOOKUP($D935,'Districts_EV'!$A$2:$H$41,3,0)*$H935</f>
        <v>5.6805831242763</v>
      </c>
      <c r="L935" s="62">
        <f>VLOOKUP($D935,'Districts_EV'!$A$2:$H$41,4,0)*$H935</f>
        <v>77.478890998550</v>
      </c>
      <c r="M935" s="62">
        <f>VLOOKUP($D935,'Districts_EV'!$A$2:$H$41,5,0)*$H935</f>
        <v>450.738632991848</v>
      </c>
      <c r="N935" s="62">
        <f>VLOOKUP($D935,'Districts_EV'!$A$2:$H$41,6,0)*$H935</f>
        <v>1257.517926745320</v>
      </c>
      <c r="O935" s="62">
        <f>VLOOKUP($D935,'Districts_EV'!$A$2:$H$41,7,0)*$H935</f>
        <v>2073.1618927521</v>
      </c>
      <c r="P935" s="63">
        <f>VLOOKUP($D935,'Districts_EV'!$A$2:$H$41,8,0)*$H935</f>
        <v>2647.632359197450</v>
      </c>
    </row>
    <row r="936" ht="19.95" customHeight="1">
      <c r="A936" s="89"/>
      <c r="B936" s="38">
        <v>458</v>
      </c>
      <c r="C936" t="s" s="90">
        <v>784</v>
      </c>
      <c r="D936" t="s" s="90">
        <v>47</v>
      </c>
      <c r="E936" s="39">
        <v>4.1</v>
      </c>
      <c r="F936" s="94">
        <v>22.5</v>
      </c>
      <c r="G936" s="59">
        <v>12611</v>
      </c>
      <c r="H936" s="91">
        <v>0.0180183655595038</v>
      </c>
      <c r="I936" s="39">
        <v>41.0256362</v>
      </c>
      <c r="J936" s="39">
        <v>29.0963049</v>
      </c>
      <c r="K936" s="59">
        <f>VLOOKUP($D936,'Districts_EV'!$A$2:$H$41,3,0)*$H936</f>
        <v>3.24241123292516</v>
      </c>
      <c r="L936" s="59">
        <f>VLOOKUP($D936,'Districts_EV'!$A$2:$H$41,4,0)*$H936</f>
        <v>44.2240560506343</v>
      </c>
      <c r="M936" s="59">
        <f>VLOOKUP($D936,'Districts_EV'!$A$2:$H$41,5,0)*$H936</f>
        <v>257.276405388802</v>
      </c>
      <c r="N936" s="59">
        <f>VLOOKUP($D936,'Districts_EV'!$A$2:$H$41,6,0)*$H936</f>
        <v>717.776707440267</v>
      </c>
      <c r="O936" s="59">
        <f>VLOOKUP($D936,'Districts_EV'!$A$2:$H$41,7,0)*$H936</f>
        <v>1183.336862021210</v>
      </c>
      <c r="P936" s="60">
        <f>VLOOKUP($D936,'Districts_EV'!$A$2:$H$41,8,0)*$H936</f>
        <v>1511.237968762520</v>
      </c>
    </row>
    <row r="937" ht="19.95" customHeight="1">
      <c r="A937" s="89"/>
      <c r="B937" s="35">
        <v>465</v>
      </c>
      <c r="C937" t="s" s="92">
        <v>525</v>
      </c>
      <c r="D937" t="s" s="92">
        <v>47</v>
      </c>
      <c r="E937" s="36">
        <v>10.4</v>
      </c>
      <c r="F937" s="95">
        <v>22.1</v>
      </c>
      <c r="G937" s="62">
        <v>13076</v>
      </c>
      <c r="H937" s="93">
        <v>0.018682749033072</v>
      </c>
      <c r="I937" s="36">
        <v>41.0490461</v>
      </c>
      <c r="J937" s="36">
        <v>29.094224</v>
      </c>
      <c r="K937" s="62">
        <f>VLOOKUP($D937,'Districts_EV'!$A$2:$H$41,3,0)*$H937</f>
        <v>3.36196727315275</v>
      </c>
      <c r="L937" s="62">
        <f>VLOOKUP($D937,'Districts_EV'!$A$2:$H$41,4,0)*$H937</f>
        <v>45.854710722234</v>
      </c>
      <c r="M937" s="62">
        <f>VLOOKUP($D937,'Districts_EV'!$A$2:$H$41,5,0)*$H937</f>
        <v>266.762848058359</v>
      </c>
      <c r="N937" s="62">
        <f>VLOOKUP($D937,'Districts_EV'!$A$2:$H$41,6,0)*$H937</f>
        <v>744.242980452692</v>
      </c>
      <c r="O937" s="62">
        <f>VLOOKUP($D937,'Districts_EV'!$A$2:$H$41,7,0)*$H937</f>
        <v>1226.969535151010</v>
      </c>
      <c r="P937" s="63">
        <f>VLOOKUP($D937,'Districts_EV'!$A$2:$H$41,8,0)*$H937</f>
        <v>1566.961198916710</v>
      </c>
    </row>
    <row r="938" ht="19.95" customHeight="1">
      <c r="A938" s="89"/>
      <c r="B938" s="38">
        <v>484</v>
      </c>
      <c r="C938" t="s" s="90">
        <v>785</v>
      </c>
      <c r="D938" t="s" s="90">
        <v>47</v>
      </c>
      <c r="E938" s="39">
        <v>23.1</v>
      </c>
      <c r="F938" s="94">
        <v>21.5</v>
      </c>
      <c r="G938" s="59">
        <v>16308</v>
      </c>
      <c r="H938" s="91">
        <v>0.0233005713697873</v>
      </c>
      <c r="I938" s="39">
        <v>41.0191243</v>
      </c>
      <c r="J938" s="39">
        <v>29.1351889</v>
      </c>
      <c r="K938" s="59">
        <f>VLOOKUP($D938,'Districts_EV'!$A$2:$H$41,3,0)*$H938</f>
        <v>4.19294603017552</v>
      </c>
      <c r="L938" s="59">
        <f>VLOOKUP($D938,'Districts_EV'!$A$2:$H$41,4,0)*$H938</f>
        <v>57.1886373859126</v>
      </c>
      <c r="M938" s="59">
        <f>VLOOKUP($D938,'Districts_EV'!$A$2:$H$41,5,0)*$H938</f>
        <v>332.698724849781</v>
      </c>
      <c r="N938" s="59">
        <f>VLOOKUP($D938,'Districts_EV'!$A$2:$H$41,6,0)*$H938</f>
        <v>928.197807068104</v>
      </c>
      <c r="O938" s="59">
        <f>VLOOKUP($D938,'Districts_EV'!$A$2:$H$41,7,0)*$H938</f>
        <v>1530.240071829510</v>
      </c>
      <c r="P938" s="60">
        <f>VLOOKUP($D938,'Districts_EV'!$A$2:$H$41,8,0)*$H938</f>
        <v>1954.267607214270</v>
      </c>
    </row>
    <row r="939" ht="19.95" customHeight="1">
      <c r="A939" s="89"/>
      <c r="B939" s="35">
        <v>486</v>
      </c>
      <c r="C939" t="s" s="92">
        <v>786</v>
      </c>
      <c r="D939" t="s" s="92">
        <v>47</v>
      </c>
      <c r="E939" s="36">
        <v>16</v>
      </c>
      <c r="F939" s="95">
        <v>21.1</v>
      </c>
      <c r="G939" s="62">
        <v>25779</v>
      </c>
      <c r="H939" s="93">
        <v>0.0368325625056258</v>
      </c>
      <c r="I939" s="36">
        <v>41.0096545</v>
      </c>
      <c r="J939" s="36">
        <v>29.1174872</v>
      </c>
      <c r="K939" s="62">
        <f>VLOOKUP($D939,'Districts_EV'!$A$2:$H$41,3,0)*$H939</f>
        <v>6.62803260435949</v>
      </c>
      <c r="L939" s="62">
        <f>VLOOKUP($D939,'Districts_EV'!$A$2:$H$41,4,0)*$H939</f>
        <v>90.4013909229481</v>
      </c>
      <c r="M939" s="62">
        <f>VLOOKUP($D939,'Districts_EV'!$A$2:$H$41,5,0)*$H939</f>
        <v>525.916141029095</v>
      </c>
      <c r="N939" s="62">
        <f>VLOOKUP($D939,'Districts_EV'!$A$2:$H$41,6,0)*$H939</f>
        <v>1467.256025779290</v>
      </c>
      <c r="O939" s="62">
        <f>VLOOKUP($D939,'Districts_EV'!$A$2:$H$41,7,0)*$H939</f>
        <v>2418.939098092520</v>
      </c>
      <c r="P939" s="63">
        <f>VLOOKUP($D939,'Districts_EV'!$A$2:$H$41,8,0)*$H939</f>
        <v>3089.2239788065</v>
      </c>
    </row>
    <row r="940" ht="19.95" customHeight="1">
      <c r="A940" s="89"/>
      <c r="B940" s="38">
        <v>492</v>
      </c>
      <c r="C940" t="s" s="90">
        <v>787</v>
      </c>
      <c r="D940" t="s" s="90">
        <v>47</v>
      </c>
      <c r="E940" s="39">
        <v>16</v>
      </c>
      <c r="F940" s="94">
        <v>19.1</v>
      </c>
      <c r="G940" s="59">
        <v>14977</v>
      </c>
      <c r="H940" s="91">
        <v>0.0213988629755521</v>
      </c>
      <c r="I940" s="39">
        <v>41.0476467</v>
      </c>
      <c r="J940" s="39">
        <v>29.1014982</v>
      </c>
      <c r="K940" s="59">
        <f>VLOOKUP($D940,'Districts_EV'!$A$2:$H$41,3,0)*$H940</f>
        <v>3.85073293438427</v>
      </c>
      <c r="L940" s="59">
        <f>VLOOKUP($D940,'Districts_EV'!$A$2:$H$41,4,0)*$H940</f>
        <v>52.5211075624731</v>
      </c>
      <c r="M940" s="59">
        <f>VLOOKUP($D940,'Districts_EV'!$A$2:$H$41,5,0)*$H940</f>
        <v>305.545057767670</v>
      </c>
      <c r="N940" s="59">
        <f>VLOOKUP($D940,'Districts_EV'!$A$2:$H$41,6,0)*$H940</f>
        <v>852.441657864788</v>
      </c>
      <c r="O940" s="59">
        <f>VLOOKUP($D940,'Districts_EV'!$A$2:$H$41,7,0)*$H940</f>
        <v>1405.347409602070</v>
      </c>
      <c r="P940" s="60">
        <f>VLOOKUP($D940,'Districts_EV'!$A$2:$H$41,8,0)*$H940</f>
        <v>1794.767350579350</v>
      </c>
    </row>
    <row r="941" ht="19.95" customHeight="1">
      <c r="A941" s="89"/>
      <c r="B941" s="35">
        <v>493</v>
      </c>
      <c r="C941" t="s" s="92">
        <v>788</v>
      </c>
      <c r="D941" t="s" s="92">
        <v>47</v>
      </c>
      <c r="E941" s="36">
        <v>11.2</v>
      </c>
      <c r="F941" s="95">
        <v>18.9</v>
      </c>
      <c r="G941" s="62">
        <v>20295</v>
      </c>
      <c r="H941" s="93">
        <v>0.0289971238625112</v>
      </c>
      <c r="I941" s="36">
        <v>41.0110683</v>
      </c>
      <c r="J941" s="36">
        <v>29.1525726</v>
      </c>
      <c r="K941" s="62">
        <f>VLOOKUP($D941,'Districts_EV'!$A$2:$H$41,3,0)*$H941</f>
        <v>5.21804265896567</v>
      </c>
      <c r="L941" s="62">
        <f>VLOOKUP($D941,'Districts_EV'!$A$2:$H$41,4,0)*$H941</f>
        <v>71.1701861507907</v>
      </c>
      <c r="M941" s="62">
        <f>VLOOKUP($D941,'Districts_EV'!$A$2:$H$41,5,0)*$H941</f>
        <v>414.037320384246</v>
      </c>
      <c r="N941" s="62">
        <f>VLOOKUP($D941,'Districts_EV'!$A$2:$H$41,6,0)*$H941</f>
        <v>1155.124754381110</v>
      </c>
      <c r="O941" s="62">
        <f>VLOOKUP($D941,'Districts_EV'!$A$2:$H$41,7,0)*$H941</f>
        <v>1904.355056277890</v>
      </c>
      <c r="P941" s="63">
        <f>VLOOKUP($D941,'Districts_EV'!$A$2:$H$41,8,0)*$H941</f>
        <v>2432.049367697660</v>
      </c>
    </row>
    <row r="942" ht="19.95" customHeight="1">
      <c r="A942" s="89"/>
      <c r="B942" s="38">
        <v>495</v>
      </c>
      <c r="C942" t="s" s="90">
        <v>789</v>
      </c>
      <c r="D942" t="s" s="90">
        <v>47</v>
      </c>
      <c r="E942" s="39">
        <v>22.1</v>
      </c>
      <c r="F942" s="94">
        <v>18.7</v>
      </c>
      <c r="G942" s="59">
        <v>19317</v>
      </c>
      <c r="H942" s="91">
        <v>0.0275997753955225</v>
      </c>
      <c r="I942" s="39">
        <v>41.0088277</v>
      </c>
      <c r="J942" s="39">
        <v>29.1672835</v>
      </c>
      <c r="K942" s="59">
        <f>VLOOKUP($D942,'Districts_EV'!$A$2:$H$41,3,0)*$H942</f>
        <v>4.96658930984182</v>
      </c>
      <c r="L942" s="59">
        <f>VLOOKUP($D942,'Districts_EV'!$A$2:$H$41,4,0)*$H942</f>
        <v>67.74055116407121</v>
      </c>
      <c r="M942" s="59">
        <f>VLOOKUP($D942,'Districts_EV'!$A$2:$H$41,5,0)*$H942</f>
        <v>394.085189350209</v>
      </c>
      <c r="N942" s="59">
        <f>VLOOKUP($D942,'Districts_EV'!$A$2:$H$41,6,0)*$H942</f>
        <v>1099.460205980780</v>
      </c>
      <c r="O942" s="59">
        <f>VLOOKUP($D942,'Districts_EV'!$A$2:$H$41,7,0)*$H942</f>
        <v>1812.585692146840</v>
      </c>
      <c r="P942" s="60">
        <f>VLOOKUP($D942,'Districts_EV'!$A$2:$H$41,8,0)*$H942</f>
        <v>2314.850832018520</v>
      </c>
    </row>
    <row r="943" ht="19.95" customHeight="1">
      <c r="A943" s="89"/>
      <c r="B943" s="35">
        <v>580</v>
      </c>
      <c r="C943" t="s" s="92">
        <v>790</v>
      </c>
      <c r="D943" t="s" s="92">
        <v>47</v>
      </c>
      <c r="E943" s="36">
        <v>8.1</v>
      </c>
      <c r="F943" s="95">
        <v>18.3</v>
      </c>
      <c r="G943" s="62">
        <v>8460</v>
      </c>
      <c r="H943" s="93">
        <v>0.0120874928739515</v>
      </c>
      <c r="I943" s="36">
        <v>41.0004717</v>
      </c>
      <c r="J943" s="36">
        <v>29.1458001</v>
      </c>
      <c r="K943" s="62">
        <f>VLOOKUP($D943,'Districts_EV'!$A$2:$H$41,3,0)*$H943</f>
        <v>2.17514860285044</v>
      </c>
      <c r="L943" s="62">
        <f>VLOOKUP($D943,'Districts_EV'!$A$2:$H$41,4,0)*$H943</f>
        <v>29.6673946703962</v>
      </c>
      <c r="M943" s="62">
        <f>VLOOKUP($D943,'Districts_EV'!$A$2:$H$41,5,0)*$H943</f>
        <v>172.592053730019</v>
      </c>
      <c r="N943" s="62">
        <f>VLOOKUP($D943,'Districts_EV'!$A$2:$H$41,6,0)*$H943</f>
        <v>481.515418677715</v>
      </c>
      <c r="O943" s="62">
        <f>VLOOKUP($D943,'Districts_EV'!$A$2:$H$41,7,0)*$H943</f>
        <v>793.833149845333</v>
      </c>
      <c r="P943" s="63">
        <f>VLOOKUP($D943,'Districts_EV'!$A$2:$H$41,8,0)*$H943</f>
        <v>1013.8032840957</v>
      </c>
    </row>
    <row r="944" ht="19.95" customHeight="1">
      <c r="A944" s="89"/>
      <c r="B944" s="38">
        <v>614</v>
      </c>
      <c r="C944" t="s" s="90">
        <v>408</v>
      </c>
      <c r="D944" t="s" s="90">
        <v>47</v>
      </c>
      <c r="E944" s="39">
        <v>11.8</v>
      </c>
      <c r="F944" s="94">
        <v>18.1</v>
      </c>
      <c r="G944" s="59">
        <v>19953</v>
      </c>
      <c r="H944" s="91">
        <v>0.0285084805335642</v>
      </c>
      <c r="I944" s="39">
        <v>41.0052155</v>
      </c>
      <c r="J944" s="39">
        <v>29.1830041</v>
      </c>
      <c r="K944" s="59">
        <f>VLOOKUP($D944,'Districts_EV'!$A$2:$H$41,3,0)*$H944</f>
        <v>5.13011111970149</v>
      </c>
      <c r="L944" s="59">
        <f>VLOOKUP($D944,'Districts_EV'!$A$2:$H$41,4,0)*$H944</f>
        <v>69.97086594071079</v>
      </c>
      <c r="M944" s="59">
        <f>VLOOKUP($D944,'Districts_EV'!$A$2:$H$41,5,0)*$H944</f>
        <v>407.060194807926</v>
      </c>
      <c r="N944" s="59">
        <f>VLOOKUP($D944,'Districts_EV'!$A$2:$H$41,6,0)*$H944</f>
        <v>1135.659237455840</v>
      </c>
      <c r="O944" s="59">
        <f>VLOOKUP($D944,'Districts_EV'!$A$2:$H$41,7,0)*$H944</f>
        <v>1872.263928943720</v>
      </c>
      <c r="P944" s="60">
        <f>VLOOKUP($D944,'Districts_EV'!$A$2:$H$41,8,0)*$H944</f>
        <v>2391.065830681030</v>
      </c>
    </row>
    <row r="945" ht="19.95" customHeight="1">
      <c r="A945" s="89"/>
      <c r="B945" s="35">
        <v>615</v>
      </c>
      <c r="C945" t="s" s="92">
        <v>791</v>
      </c>
      <c r="D945" t="s" s="92">
        <v>47</v>
      </c>
      <c r="E945" s="36">
        <v>8.300000000000001</v>
      </c>
      <c r="F945" s="95">
        <v>17.3</v>
      </c>
      <c r="G945" s="62">
        <v>8495</v>
      </c>
      <c r="H945" s="93">
        <v>0.012137500232177</v>
      </c>
      <c r="I945" s="36">
        <v>41.0595591</v>
      </c>
      <c r="J945" s="36">
        <v>29.0979066</v>
      </c>
      <c r="K945" s="62">
        <f>VLOOKUP($D945,'Districts_EV'!$A$2:$H$41,3,0)*$H945</f>
        <v>2.18414744458799</v>
      </c>
      <c r="L945" s="62">
        <f>VLOOKUP($D945,'Districts_EV'!$A$2:$H$41,4,0)*$H945</f>
        <v>29.7901321187961</v>
      </c>
      <c r="M945" s="62">
        <f>VLOOKUP($D945,'Districts_EV'!$A$2:$H$41,5,0)*$H945</f>
        <v>173.306087049232</v>
      </c>
      <c r="N945" s="62">
        <f>VLOOKUP($D945,'Districts_EV'!$A$2:$H$41,6,0)*$H945</f>
        <v>483.507503743164</v>
      </c>
      <c r="O945" s="62">
        <f>VLOOKUP($D945,'Districts_EV'!$A$2:$H$41,7,0)*$H945</f>
        <v>797.117329543270</v>
      </c>
      <c r="P945" s="63">
        <f>VLOOKUP($D945,'Districts_EV'!$A$2:$H$41,8,0)*$H945</f>
        <v>1017.997505720210</v>
      </c>
    </row>
    <row r="946" ht="19.95" customHeight="1">
      <c r="A946" s="89"/>
      <c r="B946" s="38">
        <v>715</v>
      </c>
      <c r="C946" t="s" s="90">
        <v>792</v>
      </c>
      <c r="D946" t="s" s="90">
        <v>47</v>
      </c>
      <c r="E946" s="39">
        <v>15.8</v>
      </c>
      <c r="F946" s="94">
        <v>17.2</v>
      </c>
      <c r="G946" s="59">
        <v>2307</v>
      </c>
      <c r="H946" s="91">
        <v>0.00329619929789669</v>
      </c>
      <c r="I946" s="39">
        <v>41.0322672</v>
      </c>
      <c r="J946" s="39">
        <v>29.1126782</v>
      </c>
      <c r="K946" s="59">
        <f>VLOOKUP($D946,'Districts_EV'!$A$2:$H$41,3,0)*$H946</f>
        <v>0.593152225387228</v>
      </c>
      <c r="L946" s="59">
        <f>VLOOKUP($D946,'Districts_EV'!$A$2:$H$41,4,0)*$H946</f>
        <v>8.090151241678941</v>
      </c>
      <c r="M946" s="59">
        <f>VLOOKUP($D946,'Districts_EV'!$A$2:$H$41,5,0)*$H946</f>
        <v>47.064996212193</v>
      </c>
      <c r="N946" s="59">
        <f>VLOOKUP($D946,'Districts_EV'!$A$2:$H$41,6,0)*$H946</f>
        <v>131.306864171334</v>
      </c>
      <c r="O946" s="59">
        <f>VLOOKUP($D946,'Districts_EV'!$A$2:$H$41,7,0)*$H946</f>
        <v>216.474358947184</v>
      </c>
      <c r="P946" s="60">
        <f>VLOOKUP($D946,'Districts_EV'!$A$2:$H$41,8,0)*$H946</f>
        <v>276.459122506948</v>
      </c>
    </row>
    <row r="947" ht="20.8" customHeight="1">
      <c r="A947" s="96"/>
      <c r="B947" s="116">
        <v>736</v>
      </c>
      <c r="C947" t="s" s="117">
        <v>621</v>
      </c>
      <c r="D947" t="s" s="117">
        <v>47</v>
      </c>
      <c r="E947" s="118">
        <v>12.1</v>
      </c>
      <c r="F947" s="124">
        <v>17</v>
      </c>
      <c r="G947" s="119">
        <v>3976</v>
      </c>
      <c r="H947" s="120">
        <v>0.00568083589442447</v>
      </c>
      <c r="I947" s="118">
        <v>41.0249644</v>
      </c>
      <c r="J947" s="118">
        <v>29.1225993</v>
      </c>
      <c r="K947" s="119">
        <f>VLOOKUP($D947,'Districts_EV'!$A$2:$H$41,3,0)*$H947</f>
        <v>1.02226842138692</v>
      </c>
      <c r="L947" s="119">
        <f>VLOOKUP($D947,'Districts_EV'!$A$2:$H$41,4,0)*$H947</f>
        <v>13.9429741382382</v>
      </c>
      <c r="M947" s="119">
        <f>VLOOKUP($D947,'Districts_EV'!$A$2:$H$41,5,0)*$H947</f>
        <v>81.1141850627132</v>
      </c>
      <c r="N947" s="119">
        <f>VLOOKUP($D947,'Districts_EV'!$A$2:$H$41,6,0)*$H947</f>
        <v>226.300863435294</v>
      </c>
      <c r="O947" s="119">
        <f>VLOOKUP($D947,'Districts_EV'!$A$2:$H$41,7,0)*$H947</f>
        <v>373.082813686174</v>
      </c>
      <c r="P947" s="121">
        <f>VLOOKUP($D947,'Districts_EV'!$A$2:$H$41,8,0)*$H947</f>
        <v>476.463576544268</v>
      </c>
    </row>
    <row r="948" ht="21.05" customHeight="1">
      <c r="A948" t="s" s="104">
        <v>48</v>
      </c>
      <c r="B948" s="105"/>
      <c r="C948" s="105"/>
      <c r="D948" s="105"/>
      <c r="E948" s="106"/>
      <c r="F948" s="106"/>
      <c r="G948" s="107">
        <f>SUM(G949:G981)</f>
        <v>533570</v>
      </c>
      <c r="H948" s="105"/>
      <c r="I948" s="105"/>
      <c r="J948" s="105"/>
      <c r="K948" s="108">
        <f>SUM(K949:K981)</f>
        <v>139.834989144069</v>
      </c>
      <c r="L948" s="108">
        <f>SUM(L949:L981)</f>
        <v>1993.225692566010</v>
      </c>
      <c r="M948" s="108">
        <f>SUM(M949:M981)</f>
        <v>12083.6806170127</v>
      </c>
      <c r="N948" s="108">
        <f>SUM(N949:N981)</f>
        <v>34853.7687883525</v>
      </c>
      <c r="O948" s="108">
        <f>SUM(O949:O981)</f>
        <v>58640.5414031509</v>
      </c>
      <c r="P948" s="109">
        <f>SUM(P949:P981)</f>
        <v>75426.284443908895</v>
      </c>
    </row>
    <row r="949" ht="20.2" customHeight="1">
      <c r="A949" s="82"/>
      <c r="B949" s="83">
        <v>88</v>
      </c>
      <c r="C949" t="s" s="84">
        <v>793</v>
      </c>
      <c r="D949" t="s" s="84">
        <v>48</v>
      </c>
      <c r="E949" s="85">
        <v>13.3</v>
      </c>
      <c r="F949" s="126">
        <v>16.6</v>
      </c>
      <c r="G949" s="86">
        <v>21519</v>
      </c>
      <c r="H949" s="87">
        <v>0.0403302284611204</v>
      </c>
      <c r="I949" s="85">
        <v>41.0184789</v>
      </c>
      <c r="J949" s="85">
        <v>29.0270247</v>
      </c>
      <c r="K949" s="86">
        <f>VLOOKUP($D949,'Districts_EV'!$A$2:$H$41,3,0)*$H949</f>
        <v>5.63957705903859</v>
      </c>
      <c r="L949" s="86">
        <f>VLOOKUP($D949,'Districts_EV'!$A$2:$H$41,4,0)*$H949</f>
        <v>80.3872475557621</v>
      </c>
      <c r="M949" s="86">
        <f>VLOOKUP($D949,'Districts_EV'!$A$2:$H$41,5,0)*$H949</f>
        <v>487.337599935335</v>
      </c>
      <c r="N949" s="86">
        <f>VLOOKUP($D949,'Districts_EV'!$A$2:$H$41,6,0)*$H949</f>
        <v>1405.660457965320</v>
      </c>
      <c r="O949" s="86">
        <f>VLOOKUP($D949,'Districts_EV'!$A$2:$H$41,7,0)*$H949</f>
        <v>2364.986431872870</v>
      </c>
      <c r="P949" s="88">
        <f>VLOOKUP($D949,'Districts_EV'!$A$2:$H$41,8,0)*$H949</f>
        <v>3041.9592835963</v>
      </c>
    </row>
    <row r="950" ht="19.95" customHeight="1">
      <c r="A950" s="89"/>
      <c r="B950" s="38">
        <v>138</v>
      </c>
      <c r="C950" t="s" s="90">
        <v>160</v>
      </c>
      <c r="D950" t="s" s="90">
        <v>48</v>
      </c>
      <c r="E950" s="39">
        <v>15.1</v>
      </c>
      <c r="F950" s="94">
        <v>15.9</v>
      </c>
      <c r="G950" s="59">
        <v>36237</v>
      </c>
      <c r="H950" s="91">
        <v>0.06791423805686229</v>
      </c>
      <c r="I950" s="39">
        <v>41.0108797</v>
      </c>
      <c r="J950" s="39">
        <v>29.0807595</v>
      </c>
      <c r="K950" s="59">
        <f>VLOOKUP($D950,'Districts_EV'!$A$2:$H$41,3,0)*$H950</f>
        <v>9.496786741409061</v>
      </c>
      <c r="L950" s="59">
        <f>VLOOKUP($D950,'Districts_EV'!$A$2:$H$41,4,0)*$H950</f>
        <v>135.368404185982</v>
      </c>
      <c r="M950" s="59">
        <f>VLOOKUP($D950,'Districts_EV'!$A$2:$H$41,5,0)*$H950</f>
        <v>820.6539620268931</v>
      </c>
      <c r="N950" s="59">
        <f>VLOOKUP($D950,'Districts_EV'!$A$2:$H$41,6,0)*$H950</f>
        <v>2367.067150671010</v>
      </c>
      <c r="O950" s="59">
        <f>VLOOKUP($D950,'Districts_EV'!$A$2:$H$41,7,0)*$H950</f>
        <v>3982.527688636880</v>
      </c>
      <c r="P950" s="60">
        <f>VLOOKUP($D950,'Districts_EV'!$A$2:$H$41,8,0)*$H950</f>
        <v>5122.518637468240</v>
      </c>
    </row>
    <row r="951" ht="19.95" customHeight="1">
      <c r="A951" s="89"/>
      <c r="B951" s="35">
        <v>139</v>
      </c>
      <c r="C951" t="s" s="92">
        <v>324</v>
      </c>
      <c r="D951" t="s" s="92">
        <v>48</v>
      </c>
      <c r="E951" s="36">
        <v>22.1</v>
      </c>
      <c r="F951" s="95">
        <v>15.1</v>
      </c>
      <c r="G951" s="62">
        <v>9520</v>
      </c>
      <c r="H951" s="93">
        <v>0.017842082575857</v>
      </c>
      <c r="I951" s="36">
        <v>41.0184904</v>
      </c>
      <c r="J951" s="36">
        <v>29.0164388</v>
      </c>
      <c r="K951" s="62">
        <f>VLOOKUP($D951,'Districts_EV'!$A$2:$H$41,3,0)*$H951</f>
        <v>2.49494742330255</v>
      </c>
      <c r="L951" s="62">
        <f>VLOOKUP($D951,'Districts_EV'!$A$2:$H$41,4,0)*$H951</f>
        <v>35.5632973990825</v>
      </c>
      <c r="M951" s="62">
        <f>VLOOKUP($D951,'Districts_EV'!$A$2:$H$41,5,0)*$H951</f>
        <v>215.598027389023</v>
      </c>
      <c r="N951" s="62">
        <f>VLOOKUP($D951,'Districts_EV'!$A$2:$H$41,6,0)*$H951</f>
        <v>621.863820801613</v>
      </c>
      <c r="O951" s="62">
        <f>VLOOKUP($D951,'Districts_EV'!$A$2:$H$41,7,0)*$H951</f>
        <v>1046.269382007980</v>
      </c>
      <c r="P951" s="63">
        <f>VLOOKUP($D951,'Districts_EV'!$A$2:$H$41,8,0)*$H951</f>
        <v>1345.7619954383</v>
      </c>
    </row>
    <row r="952" ht="19.95" customHeight="1">
      <c r="A952" s="89"/>
      <c r="B952" s="38">
        <v>165</v>
      </c>
      <c r="C952" t="s" s="90">
        <v>794</v>
      </c>
      <c r="D952" t="s" s="90">
        <v>48</v>
      </c>
      <c r="E952" s="39">
        <v>14.2</v>
      </c>
      <c r="F952" s="94">
        <v>14.3</v>
      </c>
      <c r="G952" s="59">
        <v>14161</v>
      </c>
      <c r="H952" s="91">
        <v>0.0265400978315872</v>
      </c>
      <c r="I952" s="39">
        <v>41.0226184</v>
      </c>
      <c r="J952" s="39">
        <v>29.0259466</v>
      </c>
      <c r="K952" s="59">
        <f>VLOOKUP($D952,'Districts_EV'!$A$2:$H$41,3,0)*$H952</f>
        <v>3.71123429216253</v>
      </c>
      <c r="L952" s="59">
        <f>VLOOKUP($D952,'Districts_EV'!$A$2:$H$41,4,0)*$H952</f>
        <v>52.9004048811351</v>
      </c>
      <c r="M952" s="59">
        <f>VLOOKUP($D952,'Districts_EV'!$A$2:$H$41,5,0)*$H952</f>
        <v>320.702065741171</v>
      </c>
      <c r="N952" s="59">
        <f>VLOOKUP($D952,'Districts_EV'!$A$2:$H$41,6,0)*$H952</f>
        <v>925.022433442396</v>
      </c>
      <c r="O952" s="59">
        <f>VLOOKUP($D952,'Districts_EV'!$A$2:$H$41,7,0)*$H952</f>
        <v>1556.325705736860</v>
      </c>
      <c r="P952" s="60">
        <f>VLOOKUP($D952,'Districts_EV'!$A$2:$H$41,8,0)*$H952</f>
        <v>2001.820968214470</v>
      </c>
    </row>
    <row r="953" ht="19.95" customHeight="1">
      <c r="A953" s="89"/>
      <c r="B953" s="35">
        <v>185</v>
      </c>
      <c r="C953" t="s" s="92">
        <v>795</v>
      </c>
      <c r="D953" t="s" s="92">
        <v>48</v>
      </c>
      <c r="E953" s="36">
        <v>20.8</v>
      </c>
      <c r="F953" s="95">
        <v>13.9</v>
      </c>
      <c r="G953" s="62">
        <v>30753</v>
      </c>
      <c r="H953" s="93">
        <v>0.0576362988923665</v>
      </c>
      <c r="I953" s="36">
        <v>41.0162865</v>
      </c>
      <c r="J953" s="36">
        <v>29.0762576</v>
      </c>
      <c r="K953" s="62">
        <f>VLOOKUP($D953,'Districts_EV'!$A$2:$H$41,3,0)*$H953</f>
        <v>8.05957122991839</v>
      </c>
      <c r="L953" s="62">
        <f>VLOOKUP($D953,'Districts_EV'!$A$2:$H$41,4,0)*$H953</f>
        <v>114.882151776679</v>
      </c>
      <c r="M953" s="62">
        <f>VLOOKUP($D953,'Districts_EV'!$A$2:$H$41,5,0)*$H953</f>
        <v>696.458627762040</v>
      </c>
      <c r="N953" s="62">
        <f>VLOOKUP($D953,'Districts_EV'!$A$2:$H$41,6,0)*$H953</f>
        <v>2008.842235410920</v>
      </c>
      <c r="O953" s="62">
        <f>VLOOKUP($D953,'Districts_EV'!$A$2:$H$41,7,0)*$H953</f>
        <v>3379.8237715222</v>
      </c>
      <c r="P953" s="63">
        <f>VLOOKUP($D953,'Districts_EV'!$A$2:$H$41,8,0)*$H953</f>
        <v>4347.291874549790</v>
      </c>
    </row>
    <row r="954" ht="19.95" customHeight="1">
      <c r="A954" s="89"/>
      <c r="B954" s="38">
        <v>188</v>
      </c>
      <c r="C954" t="s" s="90">
        <v>796</v>
      </c>
      <c r="D954" t="s" s="90">
        <v>48</v>
      </c>
      <c r="E954" s="39">
        <v>35.9</v>
      </c>
      <c r="F954" s="94">
        <v>13.9</v>
      </c>
      <c r="G954" s="59">
        <v>17160</v>
      </c>
      <c r="H954" s="91">
        <v>0.0321607286766497</v>
      </c>
      <c r="I954" s="39">
        <v>41.0286073</v>
      </c>
      <c r="J954" s="39">
        <v>29.0341185</v>
      </c>
      <c r="K954" s="59">
        <f>VLOOKUP($D954,'Districts_EV'!$A$2:$H$41,3,0)*$H954</f>
        <v>4.49719514536466</v>
      </c>
      <c r="L954" s="59">
        <f>VLOOKUP($D954,'Districts_EV'!$A$2:$H$41,4,0)*$H954</f>
        <v>64.10359068994261</v>
      </c>
      <c r="M954" s="59">
        <f>VLOOKUP($D954,'Districts_EV'!$A$2:$H$41,5,0)*$H954</f>
        <v>388.619973739036</v>
      </c>
      <c r="N954" s="59">
        <f>VLOOKUP($D954,'Districts_EV'!$A$2:$H$41,6,0)*$H954</f>
        <v>1120.922601360890</v>
      </c>
      <c r="O954" s="59">
        <f>VLOOKUP($D954,'Districts_EV'!$A$2:$H$41,7,0)*$H954</f>
        <v>1885.922541518580</v>
      </c>
      <c r="P954" s="60">
        <f>VLOOKUP($D954,'Districts_EV'!$A$2:$H$41,8,0)*$H954</f>
        <v>2425.764269088360</v>
      </c>
    </row>
    <row r="955" ht="19.95" customHeight="1">
      <c r="A955" s="89"/>
      <c r="B955" s="35">
        <v>191</v>
      </c>
      <c r="C955" t="s" s="92">
        <v>797</v>
      </c>
      <c r="D955" t="s" s="92">
        <v>48</v>
      </c>
      <c r="E955" s="36">
        <v>22.8</v>
      </c>
      <c r="F955" s="95">
        <v>13.4</v>
      </c>
      <c r="G955" s="62">
        <v>12559</v>
      </c>
      <c r="H955" s="93">
        <v>0.0235376801544315</v>
      </c>
      <c r="I955" s="36">
        <v>41.0150982</v>
      </c>
      <c r="J955" s="36">
        <v>29.0213844</v>
      </c>
      <c r="K955" s="62">
        <f>VLOOKUP($D955,'Districts_EV'!$A$2:$H$41,3,0)*$H955</f>
        <v>3.2913912488715</v>
      </c>
      <c r="L955" s="62">
        <f>VLOOKUP($D955,'Districts_EV'!$A$2:$H$41,4,0)*$H955</f>
        <v>46.915908827214</v>
      </c>
      <c r="M955" s="62">
        <f>VLOOKUP($D955,'Districts_EV'!$A$2:$H$41,5,0)*$H955</f>
        <v>284.421809451548</v>
      </c>
      <c r="N955" s="62">
        <f>VLOOKUP($D955,'Districts_EV'!$A$2:$H$41,6,0)*$H955</f>
        <v>820.376861916749</v>
      </c>
      <c r="O955" s="62">
        <f>VLOOKUP($D955,'Districts_EV'!$A$2:$H$41,7,0)*$H955</f>
        <v>1380.262307630060</v>
      </c>
      <c r="P955" s="63">
        <f>VLOOKUP($D955,'Districts_EV'!$A$2:$H$41,8,0)*$H955</f>
        <v>1775.3597584779</v>
      </c>
    </row>
    <row r="956" ht="19.95" customHeight="1">
      <c r="A956" s="89"/>
      <c r="B956" s="38">
        <v>222</v>
      </c>
      <c r="C956" t="s" s="90">
        <v>798</v>
      </c>
      <c r="D956" t="s" s="90">
        <v>48</v>
      </c>
      <c r="E956" s="39">
        <v>14</v>
      </c>
      <c r="F956" s="94">
        <v>13.2</v>
      </c>
      <c r="G956" s="59">
        <v>13245</v>
      </c>
      <c r="H956" s="91">
        <v>0.0248233596341623</v>
      </c>
      <c r="I956" s="39">
        <v>41.0255088</v>
      </c>
      <c r="J956" s="39">
        <v>29.0290779</v>
      </c>
      <c r="K956" s="59">
        <f>VLOOKUP($D956,'Districts_EV'!$A$2:$H$41,3,0)*$H956</f>
        <v>3.47117422496241</v>
      </c>
      <c r="L956" s="59">
        <f>VLOOKUP($D956,'Districts_EV'!$A$2:$H$41,4,0)*$H956</f>
        <v>49.4785581986183</v>
      </c>
      <c r="M956" s="59">
        <f>VLOOKUP($D956,'Districts_EV'!$A$2:$H$41,5,0)*$H956</f>
        <v>299.957549660462</v>
      </c>
      <c r="N956" s="59">
        <f>VLOOKUP($D956,'Districts_EV'!$A$2:$H$41,6,0)*$H956</f>
        <v>865.187637239215</v>
      </c>
      <c r="O956" s="59">
        <f>VLOOKUP($D956,'Districts_EV'!$A$2:$H$41,7,0)*$H956</f>
        <v>1455.6552483924</v>
      </c>
      <c r="P956" s="60">
        <f>VLOOKUP($D956,'Districts_EV'!$A$2:$H$41,8,0)*$H956</f>
        <v>1872.333784619770</v>
      </c>
    </row>
    <row r="957" ht="19.95" customHeight="1">
      <c r="A957" s="89"/>
      <c r="B957" s="35">
        <v>257</v>
      </c>
      <c r="C957" t="s" s="92">
        <v>799</v>
      </c>
      <c r="D957" t="s" s="92">
        <v>48</v>
      </c>
      <c r="E957" s="36">
        <v>6.8</v>
      </c>
      <c r="F957" s="95">
        <v>13.2</v>
      </c>
      <c r="G957" s="62">
        <v>8880</v>
      </c>
      <c r="H957" s="93">
        <v>0.0166426148396649</v>
      </c>
      <c r="I957" s="36">
        <v>41.0222438</v>
      </c>
      <c r="J957" s="36">
        <v>29.014274</v>
      </c>
      <c r="K957" s="62">
        <f>VLOOKUP($D957,'Districts_EV'!$A$2:$H$41,3,0)*$H957</f>
        <v>2.32721986543346</v>
      </c>
      <c r="L957" s="62">
        <f>VLOOKUP($D957,'Districts_EV'!$A$2:$H$41,4,0)*$H957</f>
        <v>33.1724874899004</v>
      </c>
      <c r="M957" s="62">
        <f>VLOOKUP($D957,'Districts_EV'!$A$2:$H$41,5,0)*$H957</f>
        <v>201.104042354467</v>
      </c>
      <c r="N957" s="62">
        <f>VLOOKUP($D957,'Districts_EV'!$A$2:$H$41,6,0)*$H957</f>
        <v>580.0578496552851</v>
      </c>
      <c r="O957" s="62">
        <f>VLOOKUP($D957,'Districts_EV'!$A$2:$H$41,7,0)*$H957</f>
        <v>975.931944562063</v>
      </c>
      <c r="P957" s="63">
        <f>VLOOKUP($D957,'Districts_EV'!$A$2:$H$41,8,0)*$H957</f>
        <v>1255.290600786980</v>
      </c>
    </row>
    <row r="958" ht="19.95" customHeight="1">
      <c r="A958" s="89"/>
      <c r="B958" s="38">
        <v>276</v>
      </c>
      <c r="C958" t="s" s="90">
        <v>363</v>
      </c>
      <c r="D958" t="s" s="90">
        <v>48</v>
      </c>
      <c r="E958" s="39">
        <v>18.5</v>
      </c>
      <c r="F958" s="94">
        <v>11.7</v>
      </c>
      <c r="G958" s="59">
        <v>12077</v>
      </c>
      <c r="H958" s="91">
        <v>0.0226343310156118</v>
      </c>
      <c r="I958" s="39">
        <v>41.0236072</v>
      </c>
      <c r="J958" s="39">
        <v>29.0184136</v>
      </c>
      <c r="K958" s="59">
        <f>VLOOKUP($D958,'Districts_EV'!$A$2:$H$41,3,0)*$H958</f>
        <v>3.16507143185134</v>
      </c>
      <c r="L958" s="59">
        <f>VLOOKUP($D958,'Districts_EV'!$A$2:$H$41,4,0)*$H958</f>
        <v>45.1153301143612</v>
      </c>
      <c r="M958" s="59">
        <f>VLOOKUP($D958,'Districts_EV'!$A$2:$H$41,5,0)*$H958</f>
        <v>273.506026972398</v>
      </c>
      <c r="N958" s="59">
        <f>VLOOKUP($D958,'Districts_EV'!$A$2:$H$41,6,0)*$H958</f>
        <v>788.891739897169</v>
      </c>
      <c r="O958" s="59">
        <f>VLOOKUP($D958,'Districts_EV'!$A$2:$H$41,7,0)*$H958</f>
        <v>1327.289425053610</v>
      </c>
      <c r="P958" s="60">
        <f>VLOOKUP($D958,'Districts_EV'!$A$2:$H$41,8,0)*$H958</f>
        <v>1707.223489381130</v>
      </c>
    </row>
    <row r="959" ht="19.95" customHeight="1">
      <c r="A959" s="89"/>
      <c r="B959" s="35">
        <v>286</v>
      </c>
      <c r="C959" t="s" s="92">
        <v>800</v>
      </c>
      <c r="D959" t="s" s="92">
        <v>48</v>
      </c>
      <c r="E959" s="36">
        <v>19.5</v>
      </c>
      <c r="F959" s="95">
        <v>11.2</v>
      </c>
      <c r="G959" s="62">
        <v>34162</v>
      </c>
      <c r="H959" s="93">
        <v>0.0640253387559271</v>
      </c>
      <c r="I959" s="36">
        <v>40.9980939</v>
      </c>
      <c r="J959" s="36">
        <v>29.0600259</v>
      </c>
      <c r="K959" s="62">
        <f>VLOOKUP($D959,'Districts_EV'!$A$2:$H$41,3,0)*$H959</f>
        <v>8.95298254988041</v>
      </c>
      <c r="L959" s="62">
        <f>VLOOKUP($D959,'Districts_EV'!$A$2:$H$41,4,0)*$H959</f>
        <v>127.616950183556</v>
      </c>
      <c r="M959" s="62">
        <f>VLOOKUP($D959,'Districts_EV'!$A$2:$H$41,5,0)*$H959</f>
        <v>773.661744922668</v>
      </c>
      <c r="N959" s="62">
        <f>VLOOKUP($D959,'Districts_EV'!$A$2:$H$41,6,0)*$H959</f>
        <v>2231.524353595030</v>
      </c>
      <c r="O959" s="62">
        <f>VLOOKUP($D959,'Districts_EV'!$A$2:$H$41,7,0)*$H959</f>
        <v>3754.480528167710</v>
      </c>
      <c r="P959" s="63">
        <f>VLOOKUP($D959,'Districts_EV'!$A$2:$H$41,8,0)*$H959</f>
        <v>4829.193412622180</v>
      </c>
    </row>
    <row r="960" ht="19.95" customHeight="1">
      <c r="A960" s="89"/>
      <c r="B960" s="38">
        <v>298</v>
      </c>
      <c r="C960" t="s" s="90">
        <v>801</v>
      </c>
      <c r="D960" t="s" s="90">
        <v>48</v>
      </c>
      <c r="E960" s="39">
        <v>13.2</v>
      </c>
      <c r="F960" s="94">
        <v>11</v>
      </c>
      <c r="G960" s="59">
        <v>11452</v>
      </c>
      <c r="H960" s="91">
        <v>0.0214629758044868</v>
      </c>
      <c r="I960" s="39">
        <v>41.0288368</v>
      </c>
      <c r="J960" s="39">
        <v>29.0217813</v>
      </c>
      <c r="K960" s="59">
        <f>VLOOKUP($D960,'Districts_EV'!$A$2:$H$41,3,0)*$H960</f>
        <v>3.00127498861983</v>
      </c>
      <c r="L960" s="59">
        <f>VLOOKUP($D960,'Districts_EV'!$A$2:$H$41,4,0)*$H960</f>
        <v>42.7805548124257</v>
      </c>
      <c r="M960" s="59">
        <f>VLOOKUP($D960,'Districts_EV'!$A$2:$H$41,5,0)*$H960</f>
        <v>259.351744712090</v>
      </c>
      <c r="N960" s="59">
        <f>VLOOKUP($D960,'Districts_EV'!$A$2:$H$41,6,0)*$H960</f>
        <v>748.065596199587</v>
      </c>
      <c r="O960" s="59">
        <f>VLOOKUP($D960,'Districts_EV'!$A$2:$H$41,7,0)*$H960</f>
        <v>1258.600521297830</v>
      </c>
      <c r="P960" s="60">
        <f>VLOOKUP($D960,'Districts_EV'!$A$2:$H$41,8,0)*$H960</f>
        <v>1618.872518041960</v>
      </c>
    </row>
    <row r="961" ht="19.95" customHeight="1">
      <c r="A961" s="89"/>
      <c r="B961" s="35">
        <v>301</v>
      </c>
      <c r="C961" t="s" s="92">
        <v>802</v>
      </c>
      <c r="D961" t="s" s="92">
        <v>48</v>
      </c>
      <c r="E961" s="36">
        <v>11</v>
      </c>
      <c r="F961" s="95">
        <v>11</v>
      </c>
      <c r="G961" s="62">
        <v>9545</v>
      </c>
      <c r="H961" s="93">
        <v>0.017888936784302</v>
      </c>
      <c r="I961" s="36">
        <v>41.01663</v>
      </c>
      <c r="J961" s="36">
        <v>29.011821</v>
      </c>
      <c r="K961" s="62">
        <f>VLOOKUP($D961,'Districts_EV'!$A$2:$H$41,3,0)*$H961</f>
        <v>2.50149928103181</v>
      </c>
      <c r="L961" s="62">
        <f>VLOOKUP($D961,'Districts_EV'!$A$2:$H$41,4,0)*$H961</f>
        <v>35.6566884111599</v>
      </c>
      <c r="M961" s="62">
        <f>VLOOKUP($D961,'Districts_EV'!$A$2:$H$41,5,0)*$H961</f>
        <v>216.164198679436</v>
      </c>
      <c r="N961" s="62">
        <f>VLOOKUP($D961,'Districts_EV'!$A$2:$H$41,6,0)*$H961</f>
        <v>623.496866549516</v>
      </c>
      <c r="O961" s="62">
        <f>VLOOKUP($D961,'Districts_EV'!$A$2:$H$41,7,0)*$H961</f>
        <v>1049.016938158210</v>
      </c>
      <c r="P961" s="63">
        <f>VLOOKUP($D961,'Districts_EV'!$A$2:$H$41,8,0)*$H961</f>
        <v>1349.296034291870</v>
      </c>
    </row>
    <row r="962" ht="19.95" customHeight="1">
      <c r="A962" s="89"/>
      <c r="B962" s="38">
        <v>319</v>
      </c>
      <c r="C962" t="s" s="90">
        <v>803</v>
      </c>
      <c r="D962" t="s" s="90">
        <v>48</v>
      </c>
      <c r="E962" s="39">
        <v>17.4</v>
      </c>
      <c r="F962" s="94">
        <v>10.9</v>
      </c>
      <c r="G962" s="59">
        <v>17542</v>
      </c>
      <c r="H962" s="91">
        <v>0.0328766609816894</v>
      </c>
      <c r="I962" s="39">
        <v>41.0349394</v>
      </c>
      <c r="J962" s="39">
        <v>29.0565056</v>
      </c>
      <c r="K962" s="59">
        <f>VLOOKUP($D962,'Districts_EV'!$A$2:$H$41,3,0)*$H962</f>
        <v>4.59730753146777</v>
      </c>
      <c r="L962" s="59">
        <f>VLOOKUP($D962,'Districts_EV'!$A$2:$H$41,4,0)*$H962</f>
        <v>65.5306053544858</v>
      </c>
      <c r="M962" s="59">
        <f>VLOOKUP($D962,'Districts_EV'!$A$2:$H$41,5,0)*$H962</f>
        <v>397.271071056538</v>
      </c>
      <c r="N962" s="59">
        <f>VLOOKUP($D962,'Districts_EV'!$A$2:$H$41,6,0)*$H962</f>
        <v>1145.875540388850</v>
      </c>
      <c r="O962" s="59">
        <f>VLOOKUP($D962,'Districts_EV'!$A$2:$H$41,7,0)*$H962</f>
        <v>1927.905199494110</v>
      </c>
      <c r="P962" s="60">
        <f>VLOOKUP($D962,'Districts_EV'!$A$2:$H$41,8,0)*$H962</f>
        <v>2479.764382770870</v>
      </c>
    </row>
    <row r="963" ht="19.95" customHeight="1">
      <c r="A963" s="89"/>
      <c r="B963" s="35">
        <v>327</v>
      </c>
      <c r="C963" t="s" s="92">
        <v>804</v>
      </c>
      <c r="D963" t="s" s="92">
        <v>48</v>
      </c>
      <c r="E963" s="36">
        <v>19.7</v>
      </c>
      <c r="F963" s="95">
        <v>10.6</v>
      </c>
      <c r="G963" s="62">
        <v>34355</v>
      </c>
      <c r="H963" s="93">
        <v>0.06438705324512251</v>
      </c>
      <c r="I963" s="36">
        <v>41.0412375</v>
      </c>
      <c r="J963" s="36">
        <v>29.0849274</v>
      </c>
      <c r="K963" s="62">
        <f>VLOOKUP($D963,'Districts_EV'!$A$2:$H$41,3,0)*$H963</f>
        <v>9.003562891550301</v>
      </c>
      <c r="L963" s="62">
        <f>VLOOKUP($D963,'Districts_EV'!$A$2:$H$41,4,0)*$H963</f>
        <v>128.337928796794</v>
      </c>
      <c r="M963" s="62">
        <f>VLOOKUP($D963,'Districts_EV'!$A$2:$H$41,5,0)*$H963</f>
        <v>778.032587284651</v>
      </c>
      <c r="N963" s="62">
        <f>VLOOKUP($D963,'Districts_EV'!$A$2:$H$41,6,0)*$H963</f>
        <v>2244.131466768840</v>
      </c>
      <c r="O963" s="62">
        <f>VLOOKUP($D963,'Districts_EV'!$A$2:$H$41,7,0)*$H963</f>
        <v>3775.691661647490</v>
      </c>
      <c r="P963" s="63">
        <f>VLOOKUP($D963,'Districts_EV'!$A$2:$H$41,8,0)*$H963</f>
        <v>4856.476192571720</v>
      </c>
    </row>
    <row r="964" ht="19.95" customHeight="1">
      <c r="A964" s="89"/>
      <c r="B964" s="38">
        <v>338</v>
      </c>
      <c r="C964" t="s" s="90">
        <v>396</v>
      </c>
      <c r="D964" t="s" s="90">
        <v>48</v>
      </c>
      <c r="E964" s="39">
        <v>16.1</v>
      </c>
      <c r="F964" s="94">
        <v>9.1</v>
      </c>
      <c r="G964" s="59">
        <v>20960</v>
      </c>
      <c r="H964" s="91">
        <v>0.0392825683602901</v>
      </c>
      <c r="I964" s="39">
        <v>41.0413151</v>
      </c>
      <c r="J964" s="39">
        <v>29.0717135</v>
      </c>
      <c r="K964" s="59">
        <f>VLOOKUP($D964,'Districts_EV'!$A$2:$H$41,3,0)*$H964</f>
        <v>5.49307752021231</v>
      </c>
      <c r="L964" s="59">
        <f>VLOOKUP($D964,'Districts_EV'!$A$2:$H$41,4,0)*$H964</f>
        <v>78.29902452571091</v>
      </c>
      <c r="M964" s="59">
        <f>VLOOKUP($D964,'Districts_EV'!$A$2:$H$41,5,0)*$H964</f>
        <v>474.678009881714</v>
      </c>
      <c r="N964" s="59">
        <f>VLOOKUP($D964,'Districts_EV'!$A$2:$H$41,6,0)*$H964</f>
        <v>1369.1455550422</v>
      </c>
      <c r="O964" s="59">
        <f>VLOOKUP($D964,'Districts_EV'!$A$2:$H$41,7,0)*$H964</f>
        <v>2303.5510763537</v>
      </c>
      <c r="P964" s="60">
        <f>VLOOKUP($D964,'Districts_EV'!$A$2:$H$41,8,0)*$H964</f>
        <v>2962.938174830540</v>
      </c>
    </row>
    <row r="965" ht="19.95" customHeight="1">
      <c r="A965" s="89"/>
      <c r="B965" s="35">
        <v>348</v>
      </c>
      <c r="C965" t="s" s="92">
        <v>805</v>
      </c>
      <c r="D965" t="s" s="92">
        <v>48</v>
      </c>
      <c r="E965" s="36">
        <v>7.7</v>
      </c>
      <c r="F965" s="95">
        <v>7.6</v>
      </c>
      <c r="G965" s="62">
        <v>20482</v>
      </c>
      <c r="H965" s="93">
        <v>0.0383867158948217</v>
      </c>
      <c r="I965" s="36">
        <v>41.0329956</v>
      </c>
      <c r="J965" s="36">
        <v>29.0724337</v>
      </c>
      <c r="K965" s="62">
        <f>VLOOKUP($D965,'Districts_EV'!$A$2:$H$41,3,0)*$H965</f>
        <v>5.36780600042885</v>
      </c>
      <c r="L965" s="62">
        <f>VLOOKUP($D965,'Districts_EV'!$A$2:$H$41,4,0)*$H965</f>
        <v>76.51338837479059</v>
      </c>
      <c r="M965" s="62">
        <f>VLOOKUP($D965,'Districts_EV'!$A$2:$H$41,5,0)*$H965</f>
        <v>463.852814809030</v>
      </c>
      <c r="N965" s="62">
        <f>VLOOKUP($D965,'Districts_EV'!$A$2:$H$41,6,0)*$H965</f>
        <v>1337.921720342290</v>
      </c>
      <c r="O965" s="62">
        <f>VLOOKUP($D965,'Districts_EV'!$A$2:$H$41,7,0)*$H965</f>
        <v>2251.017802761280</v>
      </c>
      <c r="P965" s="63">
        <f>VLOOKUP($D965,'Districts_EV'!$A$2:$H$41,8,0)*$H965</f>
        <v>2895.367351950340</v>
      </c>
    </row>
    <row r="966" ht="19.95" customHeight="1">
      <c r="A966" s="89"/>
      <c r="B966" s="38">
        <v>352</v>
      </c>
      <c r="C966" t="s" s="90">
        <v>806</v>
      </c>
      <c r="D966" t="s" s="90">
        <v>48</v>
      </c>
      <c r="E966" s="39">
        <v>38.5</v>
      </c>
      <c r="F966" s="94">
        <v>7.2</v>
      </c>
      <c r="G966" s="59">
        <v>13296</v>
      </c>
      <c r="H966" s="91">
        <v>0.0249189422193901</v>
      </c>
      <c r="I966" s="39">
        <v>41.0391608</v>
      </c>
      <c r="J966" s="39">
        <v>29.0615628</v>
      </c>
      <c r="K966" s="59">
        <f>VLOOKUP($D966,'Districts_EV'!$A$2:$H$41,3,0)*$H966</f>
        <v>3.4845400147301</v>
      </c>
      <c r="L966" s="59">
        <f>VLOOKUP($D966,'Districts_EV'!$A$2:$H$41,4,0)*$H966</f>
        <v>49.6690758632562</v>
      </c>
      <c r="M966" s="59">
        <f>VLOOKUP($D966,'Districts_EV'!$A$2:$H$41,5,0)*$H966</f>
        <v>301.112539092904</v>
      </c>
      <c r="N966" s="59">
        <f>VLOOKUP($D966,'Districts_EV'!$A$2:$H$41,6,0)*$H966</f>
        <v>868.519050564938</v>
      </c>
      <c r="O966" s="59">
        <f>VLOOKUP($D966,'Districts_EV'!$A$2:$H$41,7,0)*$H966</f>
        <v>1461.260262938870</v>
      </c>
      <c r="P966" s="60">
        <f>VLOOKUP($D966,'Districts_EV'!$A$2:$H$41,8,0)*$H966</f>
        <v>1879.543223881050</v>
      </c>
    </row>
    <row r="967" ht="19.95" customHeight="1">
      <c r="A967" s="89"/>
      <c r="B967" s="35">
        <v>417</v>
      </c>
      <c r="C967" t="s" s="92">
        <v>516</v>
      </c>
      <c r="D967" t="s" s="92">
        <v>48</v>
      </c>
      <c r="E967" s="36">
        <v>20.1</v>
      </c>
      <c r="F967" s="95">
        <v>6.5</v>
      </c>
      <c r="G967" s="62">
        <v>24747</v>
      </c>
      <c r="H967" s="93">
        <v>0.0463800438555391</v>
      </c>
      <c r="I967" s="36">
        <v>41.0062328</v>
      </c>
      <c r="J967" s="36">
        <v>29.0528941</v>
      </c>
      <c r="K967" s="62">
        <f>VLOOKUP($D967,'Districts_EV'!$A$2:$H$41,3,0)*$H967</f>
        <v>6.48555292904075</v>
      </c>
      <c r="L967" s="62">
        <f>VLOOKUP($D967,'Districts_EV'!$A$2:$H$41,4,0)*$H967</f>
        <v>92.4458950351988</v>
      </c>
      <c r="M967" s="62">
        <f>VLOOKUP($D967,'Districts_EV'!$A$2:$H$41,5,0)*$H967</f>
        <v>560.441636953377</v>
      </c>
      <c r="N967" s="62">
        <f>VLOOKUP($D967,'Districts_EV'!$A$2:$H$41,6,0)*$H967</f>
        <v>1616.519324934610</v>
      </c>
      <c r="O967" s="62">
        <f>VLOOKUP($D967,'Districts_EV'!$A$2:$H$41,7,0)*$H967</f>
        <v>2719.7508819907</v>
      </c>
      <c r="P967" s="63">
        <f>VLOOKUP($D967,'Districts_EV'!$A$2:$H$41,8,0)*$H967</f>
        <v>3498.274380368860</v>
      </c>
    </row>
    <row r="968" ht="19.95" customHeight="1">
      <c r="A968" s="89"/>
      <c r="B968" s="38">
        <v>448</v>
      </c>
      <c r="C968" t="s" s="90">
        <v>432</v>
      </c>
      <c r="D968" t="s" s="90">
        <v>48</v>
      </c>
      <c r="E968" s="39">
        <v>17.7</v>
      </c>
      <c r="F968" s="94">
        <v>5.9</v>
      </c>
      <c r="G968" s="59">
        <v>13438</v>
      </c>
      <c r="H968" s="91">
        <v>0.0251850741233578</v>
      </c>
      <c r="I968" s="39">
        <v>41.0498613</v>
      </c>
      <c r="J968" s="39">
        <v>29.0699376</v>
      </c>
      <c r="K968" s="59">
        <f>VLOOKUP($D968,'Districts_EV'!$A$2:$H$41,3,0)*$H968</f>
        <v>3.52175456663231</v>
      </c>
      <c r="L968" s="59">
        <f>VLOOKUP($D968,'Districts_EV'!$A$2:$H$41,4,0)*$H968</f>
        <v>50.1995368118561</v>
      </c>
      <c r="M968" s="59">
        <f>VLOOKUP($D968,'Districts_EV'!$A$2:$H$41,5,0)*$H968</f>
        <v>304.328392022447</v>
      </c>
      <c r="N968" s="59">
        <f>VLOOKUP($D968,'Districts_EV'!$A$2:$H$41,6,0)*$H968</f>
        <v>877.794750413032</v>
      </c>
      <c r="O968" s="59">
        <f>VLOOKUP($D968,'Districts_EV'!$A$2:$H$41,7,0)*$H968</f>
        <v>1476.866381872190</v>
      </c>
      <c r="P968" s="60">
        <f>VLOOKUP($D968,'Districts_EV'!$A$2:$H$41,8,0)*$H968</f>
        <v>1899.616564569320</v>
      </c>
    </row>
    <row r="969" ht="19.95" customHeight="1">
      <c r="A969" s="89"/>
      <c r="B969" s="35">
        <v>449</v>
      </c>
      <c r="C969" t="s" s="92">
        <v>16</v>
      </c>
      <c r="D969" t="s" s="92">
        <v>48</v>
      </c>
      <c r="E969" s="36">
        <v>15.2</v>
      </c>
      <c r="F969" s="95">
        <v>4.9</v>
      </c>
      <c r="G969" s="62">
        <v>21240</v>
      </c>
      <c r="H969" s="93">
        <v>0.0398073354948741</v>
      </c>
      <c r="I969" s="36">
        <v>41.0533837</v>
      </c>
      <c r="J969" s="36">
        <v>29.0797099</v>
      </c>
      <c r="K969" s="62">
        <f>VLOOKUP($D969,'Districts_EV'!$A$2:$H$41,3,0)*$H969</f>
        <v>5.56645832678003</v>
      </c>
      <c r="L969" s="62">
        <f>VLOOKUP($D969,'Districts_EV'!$A$2:$H$41,4,0)*$H969</f>
        <v>79.3450038609779</v>
      </c>
      <c r="M969" s="62">
        <f>VLOOKUP($D969,'Districts_EV'!$A$2:$H$41,5,0)*$H969</f>
        <v>481.019128334332</v>
      </c>
      <c r="N969" s="62">
        <f>VLOOKUP($D969,'Districts_EV'!$A$2:$H$41,6,0)*$H969</f>
        <v>1387.435667418720</v>
      </c>
      <c r="O969" s="62">
        <f>VLOOKUP($D969,'Districts_EV'!$A$2:$H$41,7,0)*$H969</f>
        <v>2334.323705236280</v>
      </c>
      <c r="P969" s="63">
        <f>VLOOKUP($D969,'Districts_EV'!$A$2:$H$41,8,0)*$H969</f>
        <v>3002.519409990480</v>
      </c>
    </row>
    <row r="970" ht="19.95" customHeight="1">
      <c r="A970" s="89"/>
      <c r="B970" s="38">
        <v>452</v>
      </c>
      <c r="C970" t="s" s="90">
        <v>807</v>
      </c>
      <c r="D970" t="s" s="90">
        <v>48</v>
      </c>
      <c r="E970" s="122"/>
      <c r="F970" s="122"/>
      <c r="G970" s="59">
        <v>19659</v>
      </c>
      <c r="H970" s="91">
        <v>0.0368442753528122</v>
      </c>
      <c r="I970" s="39">
        <v>41.0223146</v>
      </c>
      <c r="J970" s="39">
        <v>29.0622021</v>
      </c>
      <c r="K970" s="59">
        <f>VLOOKUP($D970,'Districts_EV'!$A$2:$H$41,3,0)*$H970</f>
        <v>5.15211884398158</v>
      </c>
      <c r="L970" s="59">
        <f>VLOOKUP($D970,'Districts_EV'!$A$2:$H$41,4,0)*$H970</f>
        <v>73.43895625720189</v>
      </c>
      <c r="M970" s="59">
        <f>VLOOKUP($D970,'Districts_EV'!$A$2:$H$41,5,0)*$H970</f>
        <v>445.214455928656</v>
      </c>
      <c r="N970" s="59">
        <f>VLOOKUP($D970,'Districts_EV'!$A$2:$H$41,6,0)*$H970</f>
        <v>1284.161854321310</v>
      </c>
      <c r="O970" s="59">
        <f>VLOOKUP($D970,'Districts_EV'!$A$2:$H$41,7,0)*$H970</f>
        <v>2160.568254295680</v>
      </c>
      <c r="P970" s="60">
        <f>VLOOKUP($D970,'Districts_EV'!$A$2:$H$41,8,0)*$H970</f>
        <v>2779.026792890910</v>
      </c>
    </row>
    <row r="971" ht="19.95" customHeight="1">
      <c r="A971" s="89"/>
      <c r="B971" s="35">
        <v>464</v>
      </c>
      <c r="C971" t="s" s="92">
        <v>129</v>
      </c>
      <c r="D971" t="s" s="92">
        <v>48</v>
      </c>
      <c r="E971" s="36">
        <v>0.18</v>
      </c>
      <c r="F971" s="62">
        <v>66149</v>
      </c>
      <c r="G971" s="62">
        <v>18139</v>
      </c>
      <c r="H971" s="93">
        <v>0.033995539479356</v>
      </c>
      <c r="I971" s="36">
        <v>41.0126978</v>
      </c>
      <c r="J971" s="36">
        <v>29.031529</v>
      </c>
      <c r="K971" s="62">
        <f>VLOOKUP($D971,'Districts_EV'!$A$2:$H$41,3,0)*$H971</f>
        <v>4.75376589404252</v>
      </c>
      <c r="L971" s="62">
        <f>VLOOKUP($D971,'Districts_EV'!$A$2:$H$41,4,0)*$H971</f>
        <v>67.7607827228945</v>
      </c>
      <c r="M971" s="62">
        <f>VLOOKUP($D971,'Districts_EV'!$A$2:$H$41,5,0)*$H971</f>
        <v>410.791241471584</v>
      </c>
      <c r="N971" s="62">
        <f>VLOOKUP($D971,'Districts_EV'!$A$2:$H$41,6,0)*$H971</f>
        <v>1184.872672848780</v>
      </c>
      <c r="O971" s="62">
        <f>VLOOKUP($D971,'Districts_EV'!$A$2:$H$41,7,0)*$H971</f>
        <v>1993.516840361630</v>
      </c>
      <c r="P971" s="63">
        <f>VLOOKUP($D971,'Districts_EV'!$A$2:$H$41,8,0)*$H971</f>
        <v>2564.157230594040</v>
      </c>
    </row>
    <row r="972" ht="19.95" customHeight="1">
      <c r="A972" s="89"/>
      <c r="B972" s="38">
        <v>475</v>
      </c>
      <c r="C972" t="s" s="90">
        <v>808</v>
      </c>
      <c r="D972" t="s" s="90">
        <v>48</v>
      </c>
      <c r="E972" s="39">
        <v>0.23</v>
      </c>
      <c r="F972" s="59">
        <v>62279</v>
      </c>
      <c r="G972" s="59">
        <v>19655</v>
      </c>
      <c r="H972" s="91">
        <v>0.036836778679461</v>
      </c>
      <c r="I972" s="39">
        <v>41.065641</v>
      </c>
      <c r="J972" s="39">
        <v>29.0709346</v>
      </c>
      <c r="K972" s="59">
        <f>VLOOKUP($D972,'Districts_EV'!$A$2:$H$41,3,0)*$H972</f>
        <v>5.1510705467449</v>
      </c>
      <c r="L972" s="59">
        <f>VLOOKUP($D972,'Districts_EV'!$A$2:$H$41,4,0)*$H972</f>
        <v>73.42401369526949</v>
      </c>
      <c r="M972" s="59">
        <f>VLOOKUP($D972,'Districts_EV'!$A$2:$H$41,5,0)*$H972</f>
        <v>445.123868522190</v>
      </c>
      <c r="N972" s="59">
        <f>VLOOKUP($D972,'Districts_EV'!$A$2:$H$41,6,0)*$H972</f>
        <v>1283.900567001650</v>
      </c>
      <c r="O972" s="59">
        <f>VLOOKUP($D972,'Districts_EV'!$A$2:$H$41,7,0)*$H972</f>
        <v>2160.128645311640</v>
      </c>
      <c r="P972" s="60">
        <f>VLOOKUP($D972,'Districts_EV'!$A$2:$H$41,8,0)*$H972</f>
        <v>2778.461346674340</v>
      </c>
    </row>
    <row r="973" ht="19.95" customHeight="1">
      <c r="A973" s="89"/>
      <c r="B973" s="35">
        <v>507</v>
      </c>
      <c r="C973" t="s" s="92">
        <v>809</v>
      </c>
      <c r="D973" t="s" s="92">
        <v>48</v>
      </c>
      <c r="E973" s="36">
        <v>0.18</v>
      </c>
      <c r="F973" s="62">
        <v>60565</v>
      </c>
      <c r="G973" s="62">
        <v>16929</v>
      </c>
      <c r="H973" s="93">
        <v>0.0317277957906179</v>
      </c>
      <c r="I973" s="36">
        <v>41.0287204</v>
      </c>
      <c r="J973" s="36">
        <v>29.0527669</v>
      </c>
      <c r="K973" s="62">
        <f>VLOOKUP($D973,'Districts_EV'!$A$2:$H$41,3,0)*$H973</f>
        <v>4.43665597994629</v>
      </c>
      <c r="L973" s="62">
        <f>VLOOKUP($D973,'Districts_EV'!$A$2:$H$41,4,0)*$H973</f>
        <v>63.2406577383473</v>
      </c>
      <c r="M973" s="62">
        <f>VLOOKUP($D973,'Districts_EV'!$A$2:$H$41,5,0)*$H973</f>
        <v>383.388551015627</v>
      </c>
      <c r="N973" s="62">
        <f>VLOOKUP($D973,'Districts_EV'!$A$2:$H$41,6,0)*$H973</f>
        <v>1105.833258650260</v>
      </c>
      <c r="O973" s="62">
        <f>VLOOKUP($D973,'Districts_EV'!$A$2:$H$41,7,0)*$H973</f>
        <v>1860.535122690450</v>
      </c>
      <c r="P973" s="63">
        <f>VLOOKUP($D973,'Districts_EV'!$A$2:$H$41,8,0)*$H973</f>
        <v>2393.1097500814</v>
      </c>
    </row>
    <row r="974" ht="19.95" customHeight="1">
      <c r="A974" s="89"/>
      <c r="B974" s="38">
        <v>554</v>
      </c>
      <c r="C974" t="s" s="90">
        <v>810</v>
      </c>
      <c r="D974" t="s" s="90">
        <v>48</v>
      </c>
      <c r="E974" s="39">
        <v>0.14</v>
      </c>
      <c r="F974" s="59">
        <v>58547</v>
      </c>
      <c r="G974" s="59">
        <v>14298</v>
      </c>
      <c r="H974" s="91">
        <v>0.0267968588938658</v>
      </c>
      <c r="I974" s="39">
        <v>41.051034</v>
      </c>
      <c r="J974" s="39">
        <v>29.0599829</v>
      </c>
      <c r="K974" s="59">
        <f>VLOOKUP($D974,'Districts_EV'!$A$2:$H$41,3,0)*$H974</f>
        <v>3.74713847251887</v>
      </c>
      <c r="L974" s="59">
        <f>VLOOKUP($D974,'Districts_EV'!$A$2:$H$41,4,0)*$H974</f>
        <v>53.4121876273193</v>
      </c>
      <c r="M974" s="59">
        <f>VLOOKUP($D974,'Districts_EV'!$A$2:$H$41,5,0)*$H974</f>
        <v>323.804684412631</v>
      </c>
      <c r="N974" s="59">
        <f>VLOOKUP($D974,'Districts_EV'!$A$2:$H$41,6,0)*$H974</f>
        <v>933.971524140906</v>
      </c>
      <c r="O974" s="59">
        <f>VLOOKUP($D974,'Districts_EV'!$A$2:$H$41,7,0)*$H974</f>
        <v>1571.382313440130</v>
      </c>
      <c r="P974" s="60">
        <f>VLOOKUP($D974,'Districts_EV'!$A$2:$H$41,8,0)*$H974</f>
        <v>2021.187501132010</v>
      </c>
    </row>
    <row r="975" ht="19.95" customHeight="1">
      <c r="A975" s="89"/>
      <c r="B975" s="35">
        <v>565</v>
      </c>
      <c r="C975" t="s" s="92">
        <v>811</v>
      </c>
      <c r="D975" t="s" s="92">
        <v>48</v>
      </c>
      <c r="E975" s="36">
        <v>0.33</v>
      </c>
      <c r="F975" s="62">
        <v>56769</v>
      </c>
      <c r="G975" s="62">
        <v>13886</v>
      </c>
      <c r="H975" s="93">
        <v>0.0260247015386922</v>
      </c>
      <c r="I975" s="36">
        <v>41.0219096</v>
      </c>
      <c r="J975" s="36">
        <v>29.0483828</v>
      </c>
      <c r="K975" s="62">
        <f>VLOOKUP($D975,'Districts_EV'!$A$2:$H$41,3,0)*$H975</f>
        <v>3.63916385714066</v>
      </c>
      <c r="L975" s="62">
        <f>VLOOKUP($D975,'Districts_EV'!$A$2:$H$41,4,0)*$H975</f>
        <v>51.8731037482835</v>
      </c>
      <c r="M975" s="62">
        <f>VLOOKUP($D975,'Districts_EV'!$A$2:$H$41,5,0)*$H975</f>
        <v>314.474181546636</v>
      </c>
      <c r="N975" s="62">
        <f>VLOOKUP($D975,'Districts_EV'!$A$2:$H$41,6,0)*$H975</f>
        <v>907.058930215459</v>
      </c>
      <c r="O975" s="62">
        <f>VLOOKUP($D975,'Districts_EV'!$A$2:$H$41,7,0)*$H975</f>
        <v>1526.102588084320</v>
      </c>
      <c r="P975" s="63">
        <f>VLOOKUP($D975,'Districts_EV'!$A$2:$H$41,8,0)*$H975</f>
        <v>1962.946540825230</v>
      </c>
    </row>
    <row r="976" ht="19.95" customHeight="1">
      <c r="A976" s="89"/>
      <c r="B976" s="38">
        <v>616</v>
      </c>
      <c r="C976" t="s" s="90">
        <v>812</v>
      </c>
      <c r="D976" t="s" s="90">
        <v>48</v>
      </c>
      <c r="E976" s="39">
        <v>0.42</v>
      </c>
      <c r="F976" s="59">
        <v>55818</v>
      </c>
      <c r="G976" s="59">
        <v>8658</v>
      </c>
      <c r="H976" s="91">
        <v>0.0162265494686733</v>
      </c>
      <c r="I976" s="39">
        <v>41.0058418</v>
      </c>
      <c r="J976" s="39">
        <v>29.0177481</v>
      </c>
      <c r="K976" s="59">
        <f>VLOOKUP($D976,'Districts_EV'!$A$2:$H$41,3,0)*$H976</f>
        <v>2.26903936879763</v>
      </c>
      <c r="L976" s="59">
        <f>VLOOKUP($D976,'Districts_EV'!$A$2:$H$41,4,0)*$H976</f>
        <v>32.343175302653</v>
      </c>
      <c r="M976" s="59">
        <f>VLOOKUP($D976,'Districts_EV'!$A$2:$H$41,5,0)*$H976</f>
        <v>196.076441295605</v>
      </c>
      <c r="N976" s="59">
        <f>VLOOKUP($D976,'Districts_EV'!$A$2:$H$41,6,0)*$H976</f>
        <v>565.556403413903</v>
      </c>
      <c r="O976" s="59">
        <f>VLOOKUP($D976,'Districts_EV'!$A$2:$H$41,7,0)*$H976</f>
        <v>951.533645948013</v>
      </c>
      <c r="P976" s="60">
        <f>VLOOKUP($D976,'Districts_EV'!$A$2:$H$41,8,0)*$H976</f>
        <v>1223.908335767310</v>
      </c>
    </row>
    <row r="977" ht="19.95" customHeight="1">
      <c r="A977" s="89"/>
      <c r="B977" s="35">
        <v>618</v>
      </c>
      <c r="C977" t="s" s="92">
        <v>813</v>
      </c>
      <c r="D977" t="s" s="92">
        <v>48</v>
      </c>
      <c r="E977" s="36">
        <v>0.36</v>
      </c>
      <c r="F977" s="62">
        <v>46677</v>
      </c>
      <c r="G977" s="62">
        <v>5749</v>
      </c>
      <c r="H977" s="93">
        <v>0.0107745937740128</v>
      </c>
      <c r="I977" s="36">
        <v>41.0417926</v>
      </c>
      <c r="J977" s="36">
        <v>29.0465456</v>
      </c>
      <c r="K977" s="62">
        <f>VLOOKUP($D977,'Districts_EV'!$A$2:$H$41,3,0)*$H977</f>
        <v>1.50666520342083</v>
      </c>
      <c r="L977" s="62">
        <f>VLOOKUP($D977,'Districts_EV'!$A$2:$H$41,4,0)*$H977</f>
        <v>21.4761971373241</v>
      </c>
      <c r="M977" s="62">
        <f>VLOOKUP($D977,'Districts_EV'!$A$2:$H$41,5,0)*$H977</f>
        <v>130.196749943224</v>
      </c>
      <c r="N977" s="62">
        <f>VLOOKUP($D977,'Districts_EV'!$A$2:$H$41,6,0)*$H977</f>
        <v>375.535200187864</v>
      </c>
      <c r="O977" s="62">
        <f>VLOOKUP($D977,'Districts_EV'!$A$2:$H$41,7,0)*$H977</f>
        <v>631.8280123071301</v>
      </c>
      <c r="P977" s="63">
        <f>VLOOKUP($D977,'Districts_EV'!$A$2:$H$41,8,0)*$H977</f>
        <v>812.687574766259</v>
      </c>
    </row>
    <row r="978" ht="19.95" customHeight="1">
      <c r="A978" s="89"/>
      <c r="B978" s="38">
        <v>628</v>
      </c>
      <c r="C978" t="s" s="90">
        <v>814</v>
      </c>
      <c r="D978" t="s" s="90">
        <v>48</v>
      </c>
      <c r="E978" s="39">
        <v>0.25</v>
      </c>
      <c r="F978" s="59">
        <v>46084</v>
      </c>
      <c r="G978" s="59">
        <v>10917</v>
      </c>
      <c r="H978" s="91">
        <v>0.0204602957437637</v>
      </c>
      <c r="I978" s="39">
        <v>41.0139574</v>
      </c>
      <c r="J978" s="39">
        <v>29.060337</v>
      </c>
      <c r="K978" s="59">
        <f>VLOOKUP($D978,'Districts_EV'!$A$2:$H$41,3,0)*$H978</f>
        <v>2.86106523321364</v>
      </c>
      <c r="L978" s="59">
        <f>VLOOKUP($D978,'Districts_EV'!$A$2:$H$41,4,0)*$H978</f>
        <v>40.7819871539688</v>
      </c>
      <c r="M978" s="59">
        <f>VLOOKUP($D978,'Districts_EV'!$A$2:$H$41,5,0)*$H978</f>
        <v>247.235679097265</v>
      </c>
      <c r="N978" s="59">
        <f>VLOOKUP($D978,'Districts_EV'!$A$2:$H$41,6,0)*$H978</f>
        <v>713.1184171944529</v>
      </c>
      <c r="O978" s="59">
        <f>VLOOKUP($D978,'Districts_EV'!$A$2:$H$41,7,0)*$H978</f>
        <v>1199.802819682890</v>
      </c>
      <c r="P978" s="60">
        <f>VLOOKUP($D978,'Districts_EV'!$A$2:$H$41,8,0)*$H978</f>
        <v>1543.244086575620</v>
      </c>
    </row>
    <row r="979" ht="19.95" customHeight="1">
      <c r="A979" s="89"/>
      <c r="B979" s="35">
        <v>658</v>
      </c>
      <c r="C979" t="s" s="92">
        <v>815</v>
      </c>
      <c r="D979" t="s" s="92">
        <v>48</v>
      </c>
      <c r="E979" s="36">
        <v>0.18</v>
      </c>
      <c r="F979" s="62">
        <v>45505</v>
      </c>
      <c r="G979" s="62">
        <v>2280</v>
      </c>
      <c r="H979" s="93">
        <v>0.00427310381018423</v>
      </c>
      <c r="I979" s="36">
        <v>41.0592832</v>
      </c>
      <c r="J979" s="36">
        <v>29.0589129</v>
      </c>
      <c r="K979" s="62">
        <f>VLOOKUP($D979,'Districts_EV'!$A$2:$H$41,3,0)*$H979</f>
        <v>0.597529424908592</v>
      </c>
      <c r="L979" s="62">
        <f>VLOOKUP($D979,'Districts_EV'!$A$2:$H$41,4,0)*$H979</f>
        <v>8.517260301460921</v>
      </c>
      <c r="M979" s="62">
        <f>VLOOKUP($D979,'Districts_EV'!$A$2:$H$41,5,0)*$H979</f>
        <v>51.6348216856063</v>
      </c>
      <c r="N979" s="62">
        <f>VLOOKUP($D979,'Districts_EV'!$A$2:$H$41,6,0)*$H979</f>
        <v>148.933772208789</v>
      </c>
      <c r="O979" s="62">
        <f>VLOOKUP($D979,'Districts_EV'!$A$2:$H$41,7,0)*$H979</f>
        <v>250.577120901070</v>
      </c>
      <c r="P979" s="63">
        <f>VLOOKUP($D979,'Districts_EV'!$A$2:$H$41,8,0)*$H979</f>
        <v>322.304343445307</v>
      </c>
    </row>
    <row r="980" ht="19.95" customHeight="1">
      <c r="A980" s="89"/>
      <c r="B980" s="38">
        <v>669</v>
      </c>
      <c r="C980" t="s" s="90">
        <v>816</v>
      </c>
      <c r="D980" t="s" s="90">
        <v>48</v>
      </c>
      <c r="E980" s="39">
        <v>0.46</v>
      </c>
      <c r="F980" s="59">
        <v>44410</v>
      </c>
      <c r="G980" s="59">
        <v>4358</v>
      </c>
      <c r="H980" s="91">
        <v>0.00816762561613284</v>
      </c>
      <c r="I980" s="39">
        <v>41.03216</v>
      </c>
      <c r="J980" s="39">
        <v>29.0360265</v>
      </c>
      <c r="K980" s="59">
        <f>VLOOKUP($D980,'Districts_EV'!$A$2:$H$41,3,0)*$H980</f>
        <v>1.14211983936476</v>
      </c>
      <c r="L980" s="59">
        <f>VLOOKUP($D980,'Districts_EV'!$A$2:$H$41,4,0)*$H980</f>
        <v>16.2799212253363</v>
      </c>
      <c r="M980" s="59">
        <f>VLOOKUP($D980,'Districts_EV'!$A$2:$H$41,5,0)*$H980</f>
        <v>98.6949793446808</v>
      </c>
      <c r="N980" s="59">
        <f>VLOOKUP($D980,'Districts_EV'!$A$2:$H$41,6,0)*$H980</f>
        <v>284.672534774519</v>
      </c>
      <c r="O980" s="59">
        <f>VLOOKUP($D980,'Districts_EV'!$A$2:$H$41,7,0)*$H980</f>
        <v>478.953988108274</v>
      </c>
      <c r="P980" s="60">
        <f>VLOOKUP($D980,'Districts_EV'!$A$2:$H$41,8,0)*$H980</f>
        <v>616.053652953792</v>
      </c>
    </row>
    <row r="981" ht="20.8" customHeight="1">
      <c r="A981" s="96"/>
      <c r="B981" s="116">
        <v>709</v>
      </c>
      <c r="C981" t="s" s="117">
        <v>817</v>
      </c>
      <c r="D981" t="s" s="117">
        <v>48</v>
      </c>
      <c r="E981" s="118">
        <v>0.41</v>
      </c>
      <c r="F981" s="119">
        <v>38260</v>
      </c>
      <c r="G981" s="119">
        <v>1712</v>
      </c>
      <c r="H981" s="120">
        <v>0.00320857619431377</v>
      </c>
      <c r="I981" s="118">
        <v>41.0726098</v>
      </c>
      <c r="J981" s="118">
        <v>29.0576991</v>
      </c>
      <c r="K981" s="119">
        <f>VLOOKUP($D981,'Districts_EV'!$A$2:$H$41,3,0)*$H981</f>
        <v>0.448671217299784</v>
      </c>
      <c r="L981" s="119">
        <f>VLOOKUP($D981,'Districts_EV'!$A$2:$H$41,4,0)*$H981</f>
        <v>6.39541650706188</v>
      </c>
      <c r="M981" s="119">
        <f>VLOOKUP($D981,'Districts_EV'!$A$2:$H$41,5,0)*$H981</f>
        <v>38.7714099674377</v>
      </c>
      <c r="N981" s="119">
        <f>VLOOKUP($D981,'Districts_EV'!$A$2:$H$41,6,0)*$H981</f>
        <v>111.830972816424</v>
      </c>
      <c r="O981" s="119">
        <f>VLOOKUP($D981,'Districts_EV'!$A$2:$H$41,7,0)*$H981</f>
        <v>188.152645167821</v>
      </c>
      <c r="P981" s="121">
        <f>VLOOKUP($D981,'Districts_EV'!$A$2:$H$41,8,0)*$H981</f>
        <v>242.010980692265</v>
      </c>
    </row>
    <row r="982" ht="21.05" customHeight="1">
      <c r="A982" t="s" s="104">
        <v>49</v>
      </c>
      <c r="B982" s="105"/>
      <c r="C982" s="105"/>
      <c r="D982" s="105"/>
      <c r="E982" s="106"/>
      <c r="F982" s="106"/>
      <c r="G982" s="107">
        <f>SUM(G983:G995)</f>
        <v>287378</v>
      </c>
      <c r="H982" s="105"/>
      <c r="I982" s="105"/>
      <c r="J982" s="105"/>
      <c r="K982" s="108">
        <f>SUM(K983:K995)</f>
        <v>405.626858681874</v>
      </c>
      <c r="L982" s="108">
        <f>SUM(L983:L995)</f>
        <v>6349.743626193230</v>
      </c>
      <c r="M982" s="108">
        <f>SUM(M983:M995)</f>
        <v>41950.8410799034</v>
      </c>
      <c r="N982" s="108">
        <f>SUM(N983:N995)</f>
        <v>129799.466435466</v>
      </c>
      <c r="O982" s="108">
        <f>SUM(O983:O995)</f>
        <v>228251.666731876</v>
      </c>
      <c r="P982" s="109">
        <f>SUM(P983:P995)</f>
        <v>298440.954723639</v>
      </c>
    </row>
    <row r="983" ht="20.2" customHeight="1">
      <c r="A983" s="82"/>
      <c r="B983" s="83">
        <v>1</v>
      </c>
      <c r="C983" t="s" s="84">
        <v>818</v>
      </c>
      <c r="D983" t="s" s="84">
        <v>49</v>
      </c>
      <c r="E983" s="85">
        <v>0.44</v>
      </c>
      <c r="F983" s="86">
        <v>26284</v>
      </c>
      <c r="G983" s="86">
        <v>21679</v>
      </c>
      <c r="H983" s="87">
        <v>0.0754372290154431</v>
      </c>
      <c r="I983" s="85">
        <v>40.9912492</v>
      </c>
      <c r="J983" s="85">
        <v>28.902307</v>
      </c>
      <c r="K983" s="86">
        <f>VLOOKUP($D983,'Districts_EV'!$A$2:$H$41,3,0)*$H983</f>
        <v>30.5993662331993</v>
      </c>
      <c r="L983" s="86">
        <f>VLOOKUP($D983,'Districts_EV'!$A$2:$H$41,4,0)*$H983</f>
        <v>479.007064118489</v>
      </c>
      <c r="M983" s="86">
        <f>VLOOKUP($D983,'Districts_EV'!$A$2:$H$41,5,0)*$H983</f>
        <v>3164.655205935130</v>
      </c>
      <c r="N983" s="86">
        <f>VLOOKUP($D983,'Districts_EV'!$A$2:$H$41,6,0)*$H983</f>
        <v>9791.712075574569</v>
      </c>
      <c r="O983" s="86">
        <f>VLOOKUP($D983,'Districts_EV'!$A$2:$H$41,7,0)*$H983</f>
        <v>17218.6732564091</v>
      </c>
      <c r="P983" s="88">
        <f>VLOOKUP($D983,'Districts_EV'!$A$2:$H$41,8,0)*$H983</f>
        <v>22513.5586490746</v>
      </c>
    </row>
    <row r="984" ht="19.95" customHeight="1">
      <c r="A984" s="89"/>
      <c r="B984" s="38">
        <v>12</v>
      </c>
      <c r="C984" t="s" s="90">
        <v>819</v>
      </c>
      <c r="D984" t="s" s="90">
        <v>49</v>
      </c>
      <c r="E984" s="39">
        <v>0.1</v>
      </c>
      <c r="F984" s="59">
        <v>26103</v>
      </c>
      <c r="G984" s="59">
        <v>27283</v>
      </c>
      <c r="H984" s="91">
        <v>0.0949376779015791</v>
      </c>
      <c r="I984" s="39">
        <v>40.9881236</v>
      </c>
      <c r="J984" s="39">
        <v>28.9025258</v>
      </c>
      <c r="K984" s="59">
        <f>VLOOKUP($D984,'Districts_EV'!$A$2:$H$41,3,0)*$H984</f>
        <v>38.5092720577691</v>
      </c>
      <c r="L984" s="59">
        <f>VLOOKUP($D984,'Districts_EV'!$A$2:$H$41,4,0)*$H984</f>
        <v>602.829915141138</v>
      </c>
      <c r="M984" s="59">
        <f>VLOOKUP($D984,'Districts_EV'!$A$2:$H$41,5,0)*$H984</f>
        <v>3982.7154381442</v>
      </c>
      <c r="N984" s="59">
        <f>VLOOKUP($D984,'Districts_EV'!$A$2:$H$41,6,0)*$H984</f>
        <v>12322.8599362471</v>
      </c>
      <c r="O984" s="59">
        <f>VLOOKUP($D984,'Districts_EV'!$A$2:$H$41,7,0)*$H984</f>
        <v>21669.6832166894</v>
      </c>
      <c r="P984" s="60">
        <f>VLOOKUP($D984,'Districts_EV'!$A$2:$H$41,8,0)*$H984</f>
        <v>28333.2912321926</v>
      </c>
    </row>
    <row r="985" ht="19.95" customHeight="1">
      <c r="A985" s="89"/>
      <c r="B985" s="35">
        <v>14</v>
      </c>
      <c r="C985" t="s" s="92">
        <v>820</v>
      </c>
      <c r="D985" t="s" s="92">
        <v>49</v>
      </c>
      <c r="E985" s="36">
        <v>0.67</v>
      </c>
      <c r="F985" s="62">
        <v>25700</v>
      </c>
      <c r="G985" s="62">
        <v>29022</v>
      </c>
      <c r="H985" s="93">
        <v>0.100988941394261</v>
      </c>
      <c r="I985" s="36">
        <v>41.0002245</v>
      </c>
      <c r="J985" s="36">
        <v>28.8962437</v>
      </c>
      <c r="K985" s="62">
        <f>VLOOKUP($D985,'Districts_EV'!$A$2:$H$41,3,0)*$H985</f>
        <v>40.963827059362</v>
      </c>
      <c r="L985" s="62">
        <f>VLOOKUP($D985,'Districts_EV'!$A$2:$H$41,4,0)*$H985</f>
        <v>641.253886934210</v>
      </c>
      <c r="M985" s="62">
        <f>VLOOKUP($D985,'Districts_EV'!$A$2:$H$41,5,0)*$H985</f>
        <v>4236.571031258320</v>
      </c>
      <c r="N985" s="62">
        <f>VLOOKUP($D985,'Districts_EV'!$A$2:$H$41,6,0)*$H985</f>
        <v>13108.3107088576</v>
      </c>
      <c r="O985" s="62">
        <f>VLOOKUP($D985,'Districts_EV'!$A$2:$H$41,7,0)*$H985</f>
        <v>23050.8941947278</v>
      </c>
      <c r="P985" s="63">
        <f>VLOOKUP($D985,'Districts_EV'!$A$2:$H$41,8,0)*$H985</f>
        <v>30139.2360862329</v>
      </c>
    </row>
    <row r="986" ht="19.95" customHeight="1">
      <c r="A986" s="89"/>
      <c r="B986" s="38">
        <v>21</v>
      </c>
      <c r="C986" t="s" s="90">
        <v>194</v>
      </c>
      <c r="D986" t="s" s="90">
        <v>49</v>
      </c>
      <c r="E986" s="39">
        <v>0.45</v>
      </c>
      <c r="F986" s="59">
        <v>25431</v>
      </c>
      <c r="G986" s="59">
        <v>10884</v>
      </c>
      <c r="H986" s="91">
        <v>0.0378734628259644</v>
      </c>
      <c r="I986" s="39">
        <v>40.9882534</v>
      </c>
      <c r="J986" s="39">
        <v>28.9047039</v>
      </c>
      <c r="K986" s="59">
        <f>VLOOKUP($D986,'Districts_EV'!$A$2:$H$41,3,0)*$H986</f>
        <v>15.3624937535007</v>
      </c>
      <c r="L986" s="59">
        <f>VLOOKUP($D986,'Districts_EV'!$A$2:$H$41,4,0)*$H986</f>
        <v>240.486779181034</v>
      </c>
      <c r="M986" s="59">
        <f>VLOOKUP($D986,'Districts_EV'!$A$2:$H$41,5,0)*$H986</f>
        <v>1588.823620157660</v>
      </c>
      <c r="N986" s="59">
        <f>VLOOKUP($D986,'Districts_EV'!$A$2:$H$41,6,0)*$H986</f>
        <v>4915.955266873640</v>
      </c>
      <c r="O986" s="59">
        <f>VLOOKUP($D986,'Districts_EV'!$A$2:$H$41,7,0)*$H986</f>
        <v>8644.681014934120</v>
      </c>
      <c r="P986" s="60">
        <f>VLOOKUP($D986,'Districts_EV'!$A$2:$H$41,8,0)*$H986</f>
        <v>11302.9924044711</v>
      </c>
    </row>
    <row r="987" ht="19.95" customHeight="1">
      <c r="A987" s="89"/>
      <c r="B987" s="35">
        <v>22</v>
      </c>
      <c r="C987" t="s" s="92">
        <v>821</v>
      </c>
      <c r="D987" t="s" s="92">
        <v>49</v>
      </c>
      <c r="E987" s="36">
        <v>0.75</v>
      </c>
      <c r="F987" s="62">
        <v>24804</v>
      </c>
      <c r="G987" s="62">
        <v>19959</v>
      </c>
      <c r="H987" s="93">
        <v>0.0694520805350444</v>
      </c>
      <c r="I987" s="36">
        <v>40.9934935</v>
      </c>
      <c r="J987" s="36">
        <v>28.9054676</v>
      </c>
      <c r="K987" s="62">
        <f>VLOOKUP($D987,'Districts_EV'!$A$2:$H$41,3,0)*$H987</f>
        <v>28.1716292563506</v>
      </c>
      <c r="L987" s="62">
        <f>VLOOKUP($D987,'Districts_EV'!$A$2:$H$41,4,0)*$H987</f>
        <v>441.002905703257</v>
      </c>
      <c r="M987" s="62">
        <f>VLOOKUP($D987,'Districts_EV'!$A$2:$H$41,5,0)*$H987</f>
        <v>2913.5731931943</v>
      </c>
      <c r="N987" s="62">
        <f>VLOOKUP($D987,'Districts_EV'!$A$2:$H$41,6,0)*$H987</f>
        <v>9014.842996281781</v>
      </c>
      <c r="O987" s="62">
        <f>VLOOKUP($D987,'Districts_EV'!$A$2:$H$41,7,0)*$H987</f>
        <v>15852.5531401204</v>
      </c>
      <c r="P987" s="63">
        <f>VLOOKUP($D987,'Districts_EV'!$A$2:$H$41,8,0)*$H987</f>
        <v>20727.3452224217</v>
      </c>
    </row>
    <row r="988" ht="19.95" customHeight="1">
      <c r="A988" s="89"/>
      <c r="B988" s="38">
        <v>25</v>
      </c>
      <c r="C988" t="s" s="90">
        <v>822</v>
      </c>
      <c r="D988" t="s" s="90">
        <v>49</v>
      </c>
      <c r="E988" s="39">
        <v>0.18</v>
      </c>
      <c r="F988" s="59">
        <v>21793</v>
      </c>
      <c r="G988" s="59">
        <v>27737</v>
      </c>
      <c r="H988" s="91">
        <v>0.0965174787214053</v>
      </c>
      <c r="I988" s="39">
        <v>40.9959417</v>
      </c>
      <c r="J988" s="39">
        <v>28.8978934</v>
      </c>
      <c r="K988" s="59">
        <f>VLOOKUP($D988,'Districts_EV'!$A$2:$H$41,3,0)*$H988</f>
        <v>39.1500817016582</v>
      </c>
      <c r="L988" s="59">
        <f>VLOOKUP($D988,'Districts_EV'!$A$2:$H$41,4,0)*$H988</f>
        <v>612.861245327484</v>
      </c>
      <c r="M988" s="59">
        <f>VLOOKUP($D988,'Districts_EV'!$A$2:$H$41,5,0)*$H988</f>
        <v>4048.989411274630</v>
      </c>
      <c r="N988" s="59">
        <f>VLOOKUP($D988,'Districts_EV'!$A$2:$H$41,6,0)*$H988</f>
        <v>12527.9172397349</v>
      </c>
      <c r="O988" s="59">
        <f>VLOOKUP($D988,'Districts_EV'!$A$2:$H$41,7,0)*$H988</f>
        <v>22030.2753869191</v>
      </c>
      <c r="P988" s="60">
        <f>VLOOKUP($D988,'Districts_EV'!$A$2:$H$41,8,0)*$H988</f>
        <v>28804.7684971347</v>
      </c>
    </row>
    <row r="989" ht="19.95" customHeight="1">
      <c r="A989" s="89"/>
      <c r="B989" s="35">
        <v>41</v>
      </c>
      <c r="C989" t="s" s="92">
        <v>823</v>
      </c>
      <c r="D989" t="s" s="92">
        <v>49</v>
      </c>
      <c r="E989" s="36">
        <v>0.36</v>
      </c>
      <c r="F989" s="62">
        <v>19941</v>
      </c>
      <c r="G989" s="62">
        <v>37515</v>
      </c>
      <c r="H989" s="93">
        <v>0.130542351884974</v>
      </c>
      <c r="I989" s="36">
        <v>40.9994553</v>
      </c>
      <c r="J989" s="36">
        <v>28.9121132</v>
      </c>
      <c r="K989" s="62">
        <f>VLOOKUP($D989,'Districts_EV'!$A$2:$H$41,3,0)*$H989</f>
        <v>52.9514841200458</v>
      </c>
      <c r="L989" s="62">
        <f>VLOOKUP($D989,'Districts_EV'!$A$2:$H$41,4,0)*$H989</f>
        <v>828.910466829887</v>
      </c>
      <c r="M989" s="62">
        <f>VLOOKUP($D989,'Districts_EV'!$A$2:$H$41,5,0)*$H989</f>
        <v>5476.361458123370</v>
      </c>
      <c r="N989" s="62">
        <f>VLOOKUP($D989,'Districts_EV'!$A$2:$H$41,6,0)*$H989</f>
        <v>16944.3276219005</v>
      </c>
      <c r="O989" s="62">
        <f>VLOOKUP($D989,'Districts_EV'!$A$2:$H$41,7,0)*$H989</f>
        <v>29796.5093968444</v>
      </c>
      <c r="P989" s="63">
        <f>VLOOKUP($D989,'Districts_EV'!$A$2:$H$41,8,0)*$H989</f>
        <v>38959.1841284209</v>
      </c>
    </row>
    <row r="990" ht="19.95" customHeight="1">
      <c r="A990" s="89"/>
      <c r="B990" s="38">
        <v>64</v>
      </c>
      <c r="C990" t="s" s="90">
        <v>824</v>
      </c>
      <c r="D990" t="s" s="90">
        <v>49</v>
      </c>
      <c r="E990" s="39">
        <v>0.1</v>
      </c>
      <c r="F990" s="59">
        <v>16748</v>
      </c>
      <c r="G990" s="59">
        <v>36848</v>
      </c>
      <c r="H990" s="91">
        <v>0.128221366980075</v>
      </c>
      <c r="I990" s="39">
        <v>40.9864053</v>
      </c>
      <c r="J990" s="39">
        <v>28.8954719</v>
      </c>
      <c r="K990" s="59">
        <f>VLOOKUP($D990,'Districts_EV'!$A$2:$H$41,3,0)*$H990</f>
        <v>52.0100303040236</v>
      </c>
      <c r="L990" s="59">
        <f>VLOOKUP($D990,'Districts_EV'!$A$2:$H$41,4,0)*$H990</f>
        <v>814.172807723514</v>
      </c>
      <c r="M990" s="59">
        <f>VLOOKUP($D990,'Districts_EV'!$A$2:$H$41,5,0)*$H990</f>
        <v>5378.9941892291</v>
      </c>
      <c r="N990" s="59">
        <f>VLOOKUP($D990,'Districts_EV'!$A$2:$H$41,6,0)*$H990</f>
        <v>16643.0650196398</v>
      </c>
      <c r="O990" s="59">
        <f>VLOOKUP($D990,'Districts_EV'!$A$2:$H$41,7,0)*$H990</f>
        <v>29266.7407238416</v>
      </c>
      <c r="P990" s="60">
        <f>VLOOKUP($D990,'Districts_EV'!$A$2:$H$41,8,0)*$H990</f>
        <v>38266.5071775037</v>
      </c>
    </row>
    <row r="991" ht="19.95" customHeight="1">
      <c r="A991" s="89"/>
      <c r="B991" s="35">
        <v>146</v>
      </c>
      <c r="C991" t="s" s="92">
        <v>825</v>
      </c>
      <c r="D991" t="s" s="92">
        <v>49</v>
      </c>
      <c r="E991" s="36">
        <v>1.1</v>
      </c>
      <c r="F991" s="62">
        <v>12072</v>
      </c>
      <c r="G991" s="62">
        <v>23926</v>
      </c>
      <c r="H991" s="93">
        <v>0.0832561991523359</v>
      </c>
      <c r="I991" s="36">
        <v>40.9994868</v>
      </c>
      <c r="J991" s="36">
        <v>28.9045024</v>
      </c>
      <c r="K991" s="62">
        <f>VLOOKUP($D991,'Districts_EV'!$A$2:$H$41,3,0)*$H991</f>
        <v>33.7709505279545</v>
      </c>
      <c r="L991" s="62">
        <f>VLOOKUP($D991,'Districts_EV'!$A$2:$H$41,4,0)*$H991</f>
        <v>528.655519908619</v>
      </c>
      <c r="M991" s="62">
        <f>VLOOKUP($D991,'Districts_EV'!$A$2:$H$41,5,0)*$H991</f>
        <v>3492.667579556430</v>
      </c>
      <c r="N991" s="62">
        <f>VLOOKUP($D991,'Districts_EV'!$A$2:$H$41,6,0)*$H991</f>
        <v>10806.6102274181</v>
      </c>
      <c r="O991" s="62">
        <f>VLOOKUP($D991,'Districts_EV'!$A$2:$H$41,7,0)*$H991</f>
        <v>19003.3662222817</v>
      </c>
      <c r="P991" s="63">
        <f>VLOOKUP($D991,'Districts_EV'!$A$2:$H$41,8,0)*$H991</f>
        <v>24847.0595616846</v>
      </c>
    </row>
    <row r="992" ht="19.95" customHeight="1">
      <c r="A992" s="89"/>
      <c r="B992" s="38">
        <v>341</v>
      </c>
      <c r="C992" t="s" s="90">
        <v>826</v>
      </c>
      <c r="D992" t="s" s="90">
        <v>49</v>
      </c>
      <c r="E992" s="39">
        <v>0.43</v>
      </c>
      <c r="F992" s="59">
        <v>10724</v>
      </c>
      <c r="G992" s="59">
        <v>24113</v>
      </c>
      <c r="H992" s="91">
        <v>0.0839069100627049</v>
      </c>
      <c r="I992" s="39">
        <v>41.0064945</v>
      </c>
      <c r="J992" s="39">
        <v>28.9089333</v>
      </c>
      <c r="K992" s="59">
        <f>VLOOKUP($D992,'Districts_EV'!$A$2:$H$41,3,0)*$H992</f>
        <v>34.0348963504375</v>
      </c>
      <c r="L992" s="59">
        <f>VLOOKUP($D992,'Districts_EV'!$A$2:$H$41,4,0)*$H992</f>
        <v>532.787367364229</v>
      </c>
      <c r="M992" s="59">
        <f>VLOOKUP($D992,'Districts_EV'!$A$2:$H$41,5,0)*$H992</f>
        <v>3519.965449546280</v>
      </c>
      <c r="N992" s="59">
        <f>VLOOKUP($D992,'Districts_EV'!$A$2:$H$41,6,0)*$H992</f>
        <v>10891.0721563877</v>
      </c>
      <c r="O992" s="59">
        <f>VLOOKUP($D992,'Districts_EV'!$A$2:$H$41,7,0)*$H992</f>
        <v>19151.892072134</v>
      </c>
      <c r="P992" s="60">
        <f>VLOOKUP($D992,'Districts_EV'!$A$2:$H$41,8,0)*$H992</f>
        <v>25041.2583470242</v>
      </c>
    </row>
    <row r="993" ht="19.95" customHeight="1">
      <c r="A993" s="89"/>
      <c r="B993" s="35">
        <v>378</v>
      </c>
      <c r="C993" t="s" s="92">
        <v>827</v>
      </c>
      <c r="D993" t="s" s="92">
        <v>49</v>
      </c>
      <c r="E993" s="36">
        <v>0.31</v>
      </c>
      <c r="F993" s="62">
        <v>10690</v>
      </c>
      <c r="G993" s="62">
        <v>23742</v>
      </c>
      <c r="H993" s="93">
        <v>0.0826159274544328</v>
      </c>
      <c r="I993" s="36">
        <v>41.014371</v>
      </c>
      <c r="J993" s="36">
        <v>28.9189855</v>
      </c>
      <c r="K993" s="62">
        <f>VLOOKUP($D993,'Districts_EV'!$A$2:$H$41,3,0)*$H993</f>
        <v>33.5112391304312</v>
      </c>
      <c r="L993" s="62">
        <f>VLOOKUP($D993,'Districts_EV'!$A$2:$H$41,4,0)*$H993</f>
        <v>524.589958775827</v>
      </c>
      <c r="M993" s="62">
        <f>VLOOKUP($D993,'Districts_EV'!$A$2:$H$41,5,0)*$H993</f>
        <v>3465.807643309740</v>
      </c>
      <c r="N993" s="62">
        <f>VLOOKUP($D993,'Districts_EV'!$A$2:$H$41,6,0)*$H993</f>
        <v>10723.5033026565</v>
      </c>
      <c r="O993" s="62">
        <f>VLOOKUP($D993,'Districts_EV'!$A$2:$H$41,7,0)*$H993</f>
        <v>18857.223140074</v>
      </c>
      <c r="P993" s="63">
        <f>VLOOKUP($D993,'Districts_EV'!$A$2:$H$41,8,0)*$H993</f>
        <v>24655.9762648798</v>
      </c>
    </row>
    <row r="994" ht="19.95" customHeight="1">
      <c r="A994" s="89"/>
      <c r="B994" s="38">
        <v>734</v>
      </c>
      <c r="C994" t="s" s="90">
        <v>828</v>
      </c>
      <c r="D994" t="s" s="90">
        <v>49</v>
      </c>
      <c r="E994" s="39">
        <v>1.6</v>
      </c>
      <c r="F994" s="59">
        <v>4514</v>
      </c>
      <c r="G994" s="59">
        <v>2078</v>
      </c>
      <c r="H994" s="91">
        <v>0.00723089450131882</v>
      </c>
      <c r="I994" s="39">
        <v>40.9926732</v>
      </c>
      <c r="J994" s="39">
        <v>28.9168903</v>
      </c>
      <c r="K994" s="59">
        <f>VLOOKUP($D994,'Districts_EV'!$A$2:$H$41,3,0)*$H994</f>
        <v>2.93304502202999</v>
      </c>
      <c r="L994" s="59">
        <f>VLOOKUP($D994,'Districts_EV'!$A$2:$H$41,4,0)*$H994</f>
        <v>45.9143262714249</v>
      </c>
      <c r="M994" s="59">
        <f>VLOOKUP($D994,'Districts_EV'!$A$2:$H$41,5,0)*$H994</f>
        <v>303.342106090373</v>
      </c>
      <c r="N994" s="59">
        <f>VLOOKUP($D994,'Districts_EV'!$A$2:$H$41,6,0)*$H994</f>
        <v>938.566248122328</v>
      </c>
      <c r="O994" s="59">
        <f>VLOOKUP($D994,'Districts_EV'!$A$2:$H$41,7,0)*$H994</f>
        <v>1650.463721888380</v>
      </c>
      <c r="P994" s="60">
        <f>VLOOKUP($D994,'Districts_EV'!$A$2:$H$41,8,0)*$H994</f>
        <v>2157.9950584795</v>
      </c>
    </row>
    <row r="995" ht="20.2" customHeight="1">
      <c r="A995" s="128"/>
      <c r="B995" s="65">
        <v>744</v>
      </c>
      <c r="C995" t="s" s="129">
        <v>37</v>
      </c>
      <c r="D995" t="s" s="129">
        <v>49</v>
      </c>
      <c r="E995" s="44">
        <v>0.77</v>
      </c>
      <c r="F995" s="66">
        <v>3247</v>
      </c>
      <c r="G995" s="66">
        <v>2592</v>
      </c>
      <c r="H995" s="130">
        <v>0.009019479570461199</v>
      </c>
      <c r="I995" s="44">
        <v>41.0277775</v>
      </c>
      <c r="J995" s="44">
        <v>28.9096922</v>
      </c>
      <c r="K995" s="66">
        <f>VLOOKUP($D995,'Districts_EV'!$A$2:$H$41,3,0)*$H995</f>
        <v>3.65854316511151</v>
      </c>
      <c r="L995" s="66">
        <f>VLOOKUP($D995,'Districts_EV'!$A$2:$H$41,4,0)*$H995</f>
        <v>57.2713829141161</v>
      </c>
      <c r="M995" s="66">
        <f>VLOOKUP($D995,'Districts_EV'!$A$2:$H$41,5,0)*$H995</f>
        <v>378.374754083853</v>
      </c>
      <c r="N995" s="66">
        <f>VLOOKUP($D995,'Districts_EV'!$A$2:$H$41,6,0)*$H995</f>
        <v>1170.723635771450</v>
      </c>
      <c r="O995" s="66">
        <f>VLOOKUP($D995,'Districts_EV'!$A$2:$H$41,7,0)*$H995</f>
        <v>2058.711245011870</v>
      </c>
      <c r="P995" s="67">
        <f>VLOOKUP($D995,'Districts_EV'!$A$2:$H$41,8,0)*$H995</f>
        <v>2691.7820941188</v>
      </c>
    </row>
    <row r="997" ht="27.65" customHeight="1">
      <c r="Q997" t="s" s="2">
        <v>829</v>
      </c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20.55" customHeight="1">
      <c r="Q998" t="s" s="3">
        <v>67</v>
      </c>
      <c r="R998" t="s" s="4">
        <v>68</v>
      </c>
      <c r="S998" t="s" s="4">
        <v>69</v>
      </c>
      <c r="T998" t="s" s="4">
        <v>2</v>
      </c>
      <c r="U998" t="s" s="4">
        <v>50</v>
      </c>
      <c r="V998" t="s" s="4">
        <v>72</v>
      </c>
      <c r="W998" t="s" s="4">
        <v>73</v>
      </c>
      <c r="X998" t="s" s="4">
        <v>60</v>
      </c>
      <c r="Y998" t="s" s="4">
        <v>61</v>
      </c>
      <c r="Z998" t="s" s="4">
        <v>62</v>
      </c>
      <c r="AA998" t="s" s="4">
        <v>63</v>
      </c>
      <c r="AB998" t="s" s="4">
        <v>64</v>
      </c>
      <c r="AC998" t="s" s="5">
        <v>65</v>
      </c>
    </row>
    <row r="999" ht="20.3" customHeight="1">
      <c r="Q999" s="132">
        <v>306</v>
      </c>
      <c r="R999" t="s" s="133">
        <v>76</v>
      </c>
      <c r="S999" t="s" s="133">
        <v>12</v>
      </c>
      <c r="T999" s="56">
        <v>33177</v>
      </c>
      <c r="U999" s="134">
        <v>0.126796736160211</v>
      </c>
      <c r="V999" s="135">
        <v>41.1851685</v>
      </c>
      <c r="W999" s="135">
        <v>28.7494522</v>
      </c>
      <c r="X999" s="56">
        <f>VLOOKUP($S999,'Districts_EV'!$A$2:$H$41,3,0)*$U999</f>
        <v>6.69785166000829</v>
      </c>
      <c r="Y999" s="56">
        <f>VLOOKUP($S999,'Districts_EV'!$A$2:$H$41,4,0)*$U999</f>
        <v>132.738318929492</v>
      </c>
      <c r="Z999" s="56">
        <f>VLOOKUP($S999,'Districts_EV'!$A$2:$H$41,5,0)*$U999</f>
        <v>1086.6863491956</v>
      </c>
      <c r="AA999" s="56">
        <f>VLOOKUP($S999,'Districts_EV'!$A$2:$H$41,6,0)*$U999</f>
        <v>4027.565745904170</v>
      </c>
      <c r="AB999" s="56">
        <f>VLOOKUP($S999,'Districts_EV'!$A$2:$H$41,7,0)*$U999</f>
        <v>7994.556612153620</v>
      </c>
      <c r="AC999" s="57">
        <f>VLOOKUP($S999,'Districts_EV'!$A$2:$H$41,8,0)*$U999</f>
        <v>10996.8470604998</v>
      </c>
    </row>
    <row r="1000" ht="19.95" customHeight="1">
      <c r="Q1000" s="136">
        <v>421</v>
      </c>
      <c r="R1000" t="s" s="90">
        <v>77</v>
      </c>
      <c r="S1000" t="s" s="90">
        <v>12</v>
      </c>
      <c r="T1000" s="59">
        <v>16085</v>
      </c>
      <c r="U1000" s="91">
        <v>0.061474078462097</v>
      </c>
      <c r="V1000" s="39">
        <v>41.1851922</v>
      </c>
      <c r="W1000" s="39">
        <v>28.7605273</v>
      </c>
      <c r="X1000" s="59">
        <f>VLOOKUP($S1000,'Districts_EV'!$A$2:$H$41,3,0)*$U1000</f>
        <v>3.24727805260371</v>
      </c>
      <c r="Y1000" s="59">
        <f>VLOOKUP($S1000,'Districts_EV'!$A$2:$H$41,4,0)*$U1000</f>
        <v>64.35469933932769</v>
      </c>
      <c r="Z1000" s="59">
        <f>VLOOKUP($S1000,'Districts_EV'!$A$2:$H$41,5,0)*$U1000</f>
        <v>526.851431015798</v>
      </c>
      <c r="AA1000" s="59">
        <f>VLOOKUP($S1000,'Districts_EV'!$A$2:$H$41,6,0)*$U1000</f>
        <v>1952.659825266550</v>
      </c>
      <c r="AB1000" s="59">
        <f>VLOOKUP($S1000,'Districts_EV'!$A$2:$H$41,7,0)*$U1000</f>
        <v>3875.951505756730</v>
      </c>
      <c r="AC1000" s="60">
        <f>VLOOKUP($S1000,'Districts_EV'!$A$2:$H$41,8,0)*$U1000</f>
        <v>5331.533440881930</v>
      </c>
    </row>
    <row r="1001" ht="19.95" customHeight="1">
      <c r="Q1001" s="137">
        <v>479</v>
      </c>
      <c r="R1001" t="s" s="92">
        <v>78</v>
      </c>
      <c r="S1001" t="s" s="92">
        <v>12</v>
      </c>
      <c r="T1001" s="62">
        <v>7726</v>
      </c>
      <c r="U1001" s="93">
        <v>0.0295274311593511</v>
      </c>
      <c r="V1001" s="36">
        <v>41.184471</v>
      </c>
      <c r="W1001" s="36">
        <v>28.7412446</v>
      </c>
      <c r="X1001" s="62">
        <f>VLOOKUP($S1001,'Districts_EV'!$A$2:$H$41,3,0)*$U1001</f>
        <v>1.55974325361618</v>
      </c>
      <c r="Y1001" s="62">
        <f>VLOOKUP($S1001,'Districts_EV'!$A$2:$H$41,4,0)*$U1001</f>
        <v>30.9110604349174</v>
      </c>
      <c r="Z1001" s="62">
        <f>VLOOKUP($S1001,'Districts_EV'!$A$2:$H$41,5,0)*$U1001</f>
        <v>253.059008767676</v>
      </c>
      <c r="AA1001" s="62">
        <f>VLOOKUP($S1001,'Districts_EV'!$A$2:$H$41,6,0)*$U1001</f>
        <v>937.907976997789</v>
      </c>
      <c r="AB1001" s="62">
        <f>VLOOKUP($S1001,'Districts_EV'!$A$2:$H$41,7,0)*$U1001</f>
        <v>1861.709750293850</v>
      </c>
      <c r="AC1001" s="63">
        <f>VLOOKUP($S1001,'Districts_EV'!$A$2:$H$41,8,0)*$U1001</f>
        <v>2560.859643410250</v>
      </c>
    </row>
    <row r="1002" ht="19.95" customHeight="1">
      <c r="Q1002" s="136">
        <v>481</v>
      </c>
      <c r="R1002" t="s" s="90">
        <v>79</v>
      </c>
      <c r="S1002" t="s" s="90">
        <v>12</v>
      </c>
      <c r="T1002" s="59">
        <v>18832</v>
      </c>
      <c r="U1002" s="91">
        <v>0.0719726357226118</v>
      </c>
      <c r="V1002" s="39">
        <v>41.184745</v>
      </c>
      <c r="W1002" s="39">
        <v>28.7411081</v>
      </c>
      <c r="X1002" s="59">
        <f>VLOOKUP($S1002,'Districts_EV'!$A$2:$H$41,3,0)*$U1002</f>
        <v>3.80184894539217</v>
      </c>
      <c r="Y1002" s="59">
        <f>VLOOKUP($S1002,'Districts_EV'!$A$2:$H$41,4,0)*$U1002</f>
        <v>75.3452096958794</v>
      </c>
      <c r="Z1002" s="59">
        <f>VLOOKUP($S1002,'Districts_EV'!$A$2:$H$41,5,0)*$U1002</f>
        <v>616.827239595245</v>
      </c>
      <c r="AA1002" s="59">
        <f>VLOOKUP($S1002,'Districts_EV'!$A$2:$H$41,6,0)*$U1002</f>
        <v>2286.135519391960</v>
      </c>
      <c r="AB1002" s="59">
        <f>VLOOKUP($S1002,'Districts_EV'!$A$2:$H$41,7,0)*$U1002</f>
        <v>4537.887395487140</v>
      </c>
      <c r="AC1002" s="60">
        <f>VLOOKUP($S1002,'Districts_EV'!$A$2:$H$41,8,0)*$U1002</f>
        <v>6242.053948317590</v>
      </c>
    </row>
    <row r="1003" ht="19.95" customHeight="1">
      <c r="Q1003" s="137">
        <v>539</v>
      </c>
      <c r="R1003" t="s" s="92">
        <v>80</v>
      </c>
      <c r="S1003" t="s" s="92">
        <v>12</v>
      </c>
      <c r="T1003" s="62">
        <v>12585</v>
      </c>
      <c r="U1003" s="93">
        <v>0.048097685884084</v>
      </c>
      <c r="V1003" s="36">
        <v>41.1868267</v>
      </c>
      <c r="W1003" s="36">
        <v>28.7358834</v>
      </c>
      <c r="X1003" s="62">
        <f>VLOOKUP($S1003,'Districts_EV'!$A$2:$H$41,3,0)*$U1003</f>
        <v>2.54068972906545</v>
      </c>
      <c r="Y1003" s="62">
        <f>VLOOKUP($S1003,'Districts_EV'!$A$2:$H$41,4,0)*$U1003</f>
        <v>50.351500850820</v>
      </c>
      <c r="Z1003" s="62">
        <f>VLOOKUP($S1003,'Districts_EV'!$A$2:$H$41,5,0)*$U1003</f>
        <v>412.211704030701</v>
      </c>
      <c r="AA1003" s="62">
        <f>VLOOKUP($S1003,'Districts_EV'!$A$2:$H$41,6,0)*$U1003</f>
        <v>1527.772701335380</v>
      </c>
      <c r="AB1003" s="62">
        <f>VLOOKUP($S1003,'Districts_EV'!$A$2:$H$41,7,0)*$U1003</f>
        <v>3032.567590920010</v>
      </c>
      <c r="AC1003" s="63">
        <f>VLOOKUP($S1003,'Districts_EV'!$A$2:$H$41,8,0)*$U1003</f>
        <v>4171.423584302090</v>
      </c>
    </row>
    <row r="1004" ht="19.95" customHeight="1">
      <c r="Q1004" s="136">
        <v>582</v>
      </c>
      <c r="R1004" t="s" s="90">
        <v>81</v>
      </c>
      <c r="S1004" t="s" s="90">
        <v>12</v>
      </c>
      <c r="T1004" s="59">
        <v>8344</v>
      </c>
      <c r="U1004" s="91">
        <v>0.0318893199059831</v>
      </c>
      <c r="V1004" s="39">
        <v>41.2018343</v>
      </c>
      <c r="W1004" s="39">
        <v>28.7289861</v>
      </c>
      <c r="X1004" s="59">
        <f>VLOOKUP($S1004,'Districts_EV'!$A$2:$H$41,3,0)*$U1004</f>
        <v>1.68450656331522</v>
      </c>
      <c r="Y1004" s="59">
        <f>VLOOKUP($S1004,'Districts_EV'!$A$2:$H$41,4,0)*$U1004</f>
        <v>33.3836251966025</v>
      </c>
      <c r="Z1004" s="59">
        <f>VLOOKUP($S1004,'Districts_EV'!$A$2:$H$41,5,0)*$U1004</f>
        <v>273.301109132473</v>
      </c>
      <c r="AA1004" s="59">
        <f>VLOOKUP($S1004,'Districts_EV'!$A$2:$H$41,6,0)*$U1004</f>
        <v>1012.930903451920</v>
      </c>
      <c r="AB1004" s="59">
        <f>VLOOKUP($S1004,'Districts_EV'!$A$2:$H$41,7,0)*$U1004</f>
        <v>2010.627252970730</v>
      </c>
      <c r="AC1004" s="60">
        <f>VLOOKUP($S1004,'Districts_EV'!$A$2:$H$41,8,0)*$U1004</f>
        <v>2765.701898086350</v>
      </c>
    </row>
    <row r="1005" ht="19.95" customHeight="1">
      <c r="Q1005" s="137">
        <v>585</v>
      </c>
      <c r="R1005" t="s" s="92">
        <v>82</v>
      </c>
      <c r="S1005" t="s" s="92">
        <v>12</v>
      </c>
      <c r="T1005" s="62">
        <v>8308</v>
      </c>
      <c r="U1005" s="93">
        <v>0.0317517341537521</v>
      </c>
      <c r="V1005" s="36">
        <v>41.1817543</v>
      </c>
      <c r="W1005" s="36">
        <v>28.7149951</v>
      </c>
      <c r="X1005" s="62">
        <f>VLOOKUP($S1005,'Districts_EV'!$A$2:$H$41,3,0)*$U1005</f>
        <v>1.67723879770169</v>
      </c>
      <c r="Y1005" s="62">
        <f>VLOOKUP($S1005,'Districts_EV'!$A$2:$H$41,4,0)*$U1005</f>
        <v>33.2395922978636</v>
      </c>
      <c r="Z1005" s="62">
        <f>VLOOKUP($S1005,'Districts_EV'!$A$2:$H$41,5,0)*$U1005</f>
        <v>272.121957654912</v>
      </c>
      <c r="AA1005" s="62">
        <f>VLOOKUP($S1005,'Districts_EV'!$A$2:$H$41,6,0)*$U1005</f>
        <v>1008.560635891490</v>
      </c>
      <c r="AB1005" s="62">
        <f>VLOOKUP($S1005,'Districts_EV'!$A$2:$H$41,7,0)*$U1005</f>
        <v>2001.952446989550</v>
      </c>
      <c r="AC1005" s="63">
        <f>VLOOKUP($S1005,'Districts_EV'!$A$2:$H$41,8,0)*$U1005</f>
        <v>2753.769339561520</v>
      </c>
    </row>
    <row r="1006" ht="19.95" customHeight="1">
      <c r="Q1006" s="136">
        <v>607</v>
      </c>
      <c r="R1006" t="s" s="90">
        <v>83</v>
      </c>
      <c r="S1006" t="s" s="90">
        <v>12</v>
      </c>
      <c r="T1006" s="59">
        <v>11217</v>
      </c>
      <c r="U1006" s="91">
        <v>0.0428694272993063</v>
      </c>
      <c r="V1006" s="39">
        <v>41.184471</v>
      </c>
      <c r="W1006" s="39">
        <v>28.7412446</v>
      </c>
      <c r="X1006" s="59">
        <f>VLOOKUP($S1006,'Districts_EV'!$A$2:$H$41,3,0)*$U1006</f>
        <v>2.26451463575106</v>
      </c>
      <c r="Y1006" s="59">
        <f>VLOOKUP($S1006,'Districts_EV'!$A$2:$H$41,4,0)*$U1006</f>
        <v>44.8782506987404</v>
      </c>
      <c r="Z1006" s="59">
        <f>VLOOKUP($S1006,'Districts_EV'!$A$2:$H$41,5,0)*$U1006</f>
        <v>367.403947883383</v>
      </c>
      <c r="AA1006" s="59">
        <f>VLOOKUP($S1006,'Districts_EV'!$A$2:$H$41,6,0)*$U1006</f>
        <v>1361.702534038850</v>
      </c>
      <c r="AB1006" s="59">
        <f>VLOOKUP($S1006,'Districts_EV'!$A$2:$H$41,7,0)*$U1006</f>
        <v>2702.924963635260</v>
      </c>
      <c r="AC1006" s="60">
        <f>VLOOKUP($S1006,'Districts_EV'!$A$2:$H$41,8,0)*$U1006</f>
        <v>3717.986360358880</v>
      </c>
    </row>
    <row r="1007" ht="19.95" customHeight="1">
      <c r="Q1007" s="137">
        <v>623</v>
      </c>
      <c r="R1007" t="s" s="92">
        <v>84</v>
      </c>
      <c r="S1007" t="s" s="92">
        <v>12</v>
      </c>
      <c r="T1007" s="62">
        <v>7412</v>
      </c>
      <c r="U1007" s="93">
        <v>0.0283273776537807</v>
      </c>
      <c r="V1007" s="36">
        <v>41.2042176</v>
      </c>
      <c r="W1007" s="36">
        <v>28.764377</v>
      </c>
      <c r="X1007" s="62">
        <f>VLOOKUP($S1007,'Districts_EV'!$A$2:$H$41,3,0)*$U1007</f>
        <v>1.49635218687589</v>
      </c>
      <c r="Y1007" s="62">
        <f>VLOOKUP($S1007,'Districts_EV'!$A$2:$H$41,4,0)*$U1007</f>
        <v>29.6547734848055</v>
      </c>
      <c r="Z1007" s="62">
        <f>VLOOKUP($S1007,'Districts_EV'!$A$2:$H$41,5,0)*$U1007</f>
        <v>242.774187546726</v>
      </c>
      <c r="AA1007" s="62">
        <f>VLOOKUP($S1007,'Districts_EV'!$A$2:$H$41,6,0)*$U1007</f>
        <v>899.789532165103</v>
      </c>
      <c r="AB1007" s="62">
        <f>VLOOKUP($S1007,'Districts_EV'!$A$2:$H$41,7,0)*$U1007</f>
        <v>1786.046164791350</v>
      </c>
      <c r="AC1007" s="63">
        <f>VLOOKUP($S1007,'Districts_EV'!$A$2:$H$41,8,0)*$U1007</f>
        <v>2456.781216277080</v>
      </c>
    </row>
    <row r="1008" ht="19.95" customHeight="1">
      <c r="Q1008" s="136">
        <v>643</v>
      </c>
      <c r="R1008" t="s" s="90">
        <v>85</v>
      </c>
      <c r="S1008" t="s" s="90">
        <v>12</v>
      </c>
      <c r="T1008" s="59">
        <v>5816</v>
      </c>
      <c r="U1008" s="91">
        <v>0.0222277426382068</v>
      </c>
      <c r="V1008" s="39">
        <v>41.1960582</v>
      </c>
      <c r="W1008" s="39">
        <v>28.7167959</v>
      </c>
      <c r="X1008" s="59">
        <f>VLOOKUP($S1008,'Districts_EV'!$A$2:$H$41,3,0)*$U1008</f>
        <v>1.17414791134244</v>
      </c>
      <c r="Y1008" s="59">
        <f>VLOOKUP($S1008,'Districts_EV'!$A$2:$H$41,4,0)*$U1008</f>
        <v>23.269314974046</v>
      </c>
      <c r="Z1008" s="59">
        <f>VLOOKUP($S1008,'Districts_EV'!$A$2:$H$41,5,0)*$U1008</f>
        <v>190.498472041522</v>
      </c>
      <c r="AA1008" s="59">
        <f>VLOOKUP($S1008,'Districts_EV'!$A$2:$H$41,6,0)*$U1008</f>
        <v>706.0410036524891</v>
      </c>
      <c r="AB1008" s="59">
        <f>VLOOKUP($S1008,'Districts_EV'!$A$2:$H$41,7,0)*$U1008</f>
        <v>1401.463099625810</v>
      </c>
      <c r="AC1008" s="60">
        <f>VLOOKUP($S1008,'Districts_EV'!$A$2:$H$41,8,0)*$U1008</f>
        <v>1927.771121676680</v>
      </c>
    </row>
    <row r="1009" ht="19.95" customHeight="1">
      <c r="Q1009" s="137">
        <v>657</v>
      </c>
      <c r="R1009" t="s" s="92">
        <v>86</v>
      </c>
      <c r="S1009" t="s" s="92">
        <v>12</v>
      </c>
      <c r="T1009" s="62">
        <v>3086</v>
      </c>
      <c r="U1009" s="93">
        <v>0.0117941564273566</v>
      </c>
      <c r="V1009" s="36">
        <v>41.197665</v>
      </c>
      <c r="W1009" s="36">
        <v>28.7551223</v>
      </c>
      <c r="X1009" s="62">
        <f>VLOOKUP($S1009,'Districts_EV'!$A$2:$H$41,3,0)*$U1009</f>
        <v>0.623009018982594</v>
      </c>
      <c r="Y1009" s="62">
        <f>VLOOKUP($S1009,'Districts_EV'!$A$2:$H$41,4,0)*$U1009</f>
        <v>12.3468201530099</v>
      </c>
      <c r="Z1009" s="62">
        <f>VLOOKUP($S1009,'Districts_EV'!$A$2:$H$41,5,0)*$U1009</f>
        <v>101.079484993146</v>
      </c>
      <c r="AA1009" s="62">
        <f>VLOOKUP($S1009,'Districts_EV'!$A$2:$H$41,6,0)*$U1009</f>
        <v>374.629046986172</v>
      </c>
      <c r="AB1009" s="62">
        <f>VLOOKUP($S1009,'Districts_EV'!$A$2:$H$41,7,0)*$U1009</f>
        <v>743.623646053169</v>
      </c>
      <c r="AC1009" s="63">
        <f>VLOOKUP($S1009,'Districts_EV'!$A$2:$H$41,8,0)*$U1009</f>
        <v>1022.8854335444</v>
      </c>
    </row>
    <row r="1010" ht="19.95" customHeight="1">
      <c r="Q1010" s="136">
        <v>663</v>
      </c>
      <c r="R1010" t="s" s="90">
        <v>87</v>
      </c>
      <c r="S1010" t="s" s="90">
        <v>12</v>
      </c>
      <c r="T1010" s="59">
        <v>6349</v>
      </c>
      <c r="U1010" s="91">
        <v>0.0242647761365156</v>
      </c>
      <c r="V1010" s="39">
        <v>41.210753</v>
      </c>
      <c r="W1010" s="39">
        <v>28.7123431068948</v>
      </c>
      <c r="X1010" s="59">
        <f>VLOOKUP($S1010,'Districts_EV'!$A$2:$H$41,3,0)*$U1010</f>
        <v>1.28175121889841</v>
      </c>
      <c r="Y1010" s="59">
        <f>VLOOKUP($S1010,'Districts_EV'!$A$2:$H$41,4,0)*$U1010</f>
        <v>25.401802058153</v>
      </c>
      <c r="Z1010" s="59">
        <f>VLOOKUP($S1010,'Districts_EV'!$A$2:$H$41,5,0)*$U1010</f>
        <v>207.956464750967</v>
      </c>
      <c r="AA1010" s="59">
        <f>VLOOKUP($S1010,'Districts_EV'!$A$2:$H$41,6,0)*$U1010</f>
        <v>770.745242811149</v>
      </c>
      <c r="AB1010" s="59">
        <f>VLOOKUP($S1010,'Districts_EV'!$A$2:$H$41,7,0)*$U1010</f>
        <v>1529.8984215138</v>
      </c>
      <c r="AC1010" s="60">
        <f>VLOOKUP($S1010,'Districts_EV'!$A$2:$H$41,8,0)*$U1010</f>
        <v>2104.439279835830</v>
      </c>
    </row>
    <row r="1011" ht="19.95" customHeight="1">
      <c r="Q1011" s="137">
        <v>676</v>
      </c>
      <c r="R1011" t="s" s="92">
        <v>88</v>
      </c>
      <c r="S1011" t="s" s="92">
        <v>12</v>
      </c>
      <c r="T1011" s="62">
        <v>18695</v>
      </c>
      <c r="U1011" s="93">
        <v>0.0714490454988439</v>
      </c>
      <c r="V1011" s="36">
        <v>41.1823968</v>
      </c>
      <c r="W1011" s="36">
        <v>28.7426319</v>
      </c>
      <c r="X1011" s="62">
        <f>VLOOKUP($S1011,'Districts_EV'!$A$2:$H$41,3,0)*$U1011</f>
        <v>3.7741910595851</v>
      </c>
      <c r="Y1011" s="62">
        <f>VLOOKUP($S1011,'Districts_EV'!$A$2:$H$41,4,0)*$U1011</f>
        <v>74.7970844979007</v>
      </c>
      <c r="Z1011" s="62">
        <f>VLOOKUP($S1011,'Districts_EV'!$A$2:$H$41,5,0)*$U1011</f>
        <v>612.339913138972</v>
      </c>
      <c r="AA1011" s="62">
        <f>VLOOKUP($S1011,'Districts_EV'!$A$2:$H$41,6,0)*$U1011</f>
        <v>2269.504223398090</v>
      </c>
      <c r="AB1011" s="62">
        <f>VLOOKUP($S1011,'Districts_EV'!$A$2:$H$41,7,0)*$U1011</f>
        <v>4504.874939392110</v>
      </c>
      <c r="AC1011" s="63">
        <f>VLOOKUP($S1011,'Districts_EV'!$A$2:$H$41,8,0)*$U1011</f>
        <v>6196.643933931470</v>
      </c>
    </row>
    <row r="1012" ht="19.95" customHeight="1">
      <c r="Q1012" s="136">
        <v>686</v>
      </c>
      <c r="R1012" t="s" s="90">
        <v>89</v>
      </c>
      <c r="S1012" t="s" s="90">
        <v>12</v>
      </c>
      <c r="T1012" s="59">
        <v>792</v>
      </c>
      <c r="U1012" s="91">
        <v>0.00302688654908181</v>
      </c>
      <c r="V1012" s="39">
        <v>41.184471</v>
      </c>
      <c r="W1012" s="39">
        <v>28.7412446</v>
      </c>
      <c r="X1012" s="59">
        <f>VLOOKUP($S1012,'Districts_EV'!$A$2:$H$41,3,0)*$U1012</f>
        <v>0.159890843497802</v>
      </c>
      <c r="Y1012" s="59">
        <f>VLOOKUP($S1012,'Districts_EV'!$A$2:$H$41,4,0)*$U1012</f>
        <v>3.16872377225661</v>
      </c>
      <c r="Z1012" s="59">
        <f>VLOOKUP($S1012,'Districts_EV'!$A$2:$H$41,5,0)*$U1012</f>
        <v>25.9413325063421</v>
      </c>
      <c r="AA1012" s="59">
        <f>VLOOKUP($S1012,'Districts_EV'!$A$2:$H$41,6,0)*$U1012</f>
        <v>96.1458863295688</v>
      </c>
      <c r="AB1012" s="59">
        <f>VLOOKUP($S1012,'Districts_EV'!$A$2:$H$41,7,0)*$U1012</f>
        <v>190.845731585908</v>
      </c>
      <c r="AC1012" s="60">
        <f>VLOOKUP($S1012,'Districts_EV'!$A$2:$H$41,8,0)*$U1012</f>
        <v>262.516287546068</v>
      </c>
    </row>
    <row r="1013" ht="19.95" customHeight="1">
      <c r="Q1013" s="137">
        <v>689</v>
      </c>
      <c r="R1013" t="s" s="92">
        <v>90</v>
      </c>
      <c r="S1013" t="s" s="92">
        <v>12</v>
      </c>
      <c r="T1013" s="62">
        <v>21598</v>
      </c>
      <c r="U1013" s="93">
        <v>0.082543807685693</v>
      </c>
      <c r="V1013" s="36">
        <v>41.1585587</v>
      </c>
      <c r="W1013" s="36">
        <v>28.6212692</v>
      </c>
      <c r="X1013" s="62">
        <f>VLOOKUP($S1013,'Districts_EV'!$A$2:$H$41,3,0)*$U1013</f>
        <v>4.36025560336555</v>
      </c>
      <c r="Y1013" s="62">
        <f>VLOOKUP($S1013,'Districts_EV'!$A$2:$H$41,4,0)*$U1013</f>
        <v>86.4117374156544</v>
      </c>
      <c r="Z1013" s="62">
        <f>VLOOKUP($S1013,'Districts_EV'!$A$2:$H$41,5,0)*$U1013</f>
        <v>707.425378121183</v>
      </c>
      <c r="AA1013" s="62">
        <f>VLOOKUP($S1013,'Districts_EV'!$A$2:$H$41,6,0)*$U1013</f>
        <v>2621.917743618720</v>
      </c>
      <c r="AB1013" s="62">
        <f>VLOOKUP($S1013,'Districts_EV'!$A$2:$H$41,7,0)*$U1013</f>
        <v>5204.401655040960</v>
      </c>
      <c r="AC1013" s="63">
        <f>VLOOKUP($S1013,'Districts_EV'!$A$2:$H$41,8,0)*$U1013</f>
        <v>7158.8721949747</v>
      </c>
    </row>
    <row r="1014" ht="19.95" customHeight="1">
      <c r="Q1014" s="136">
        <v>694</v>
      </c>
      <c r="R1014" t="s" s="90">
        <v>91</v>
      </c>
      <c r="S1014" t="s" s="90">
        <v>12</v>
      </c>
      <c r="T1014" s="59">
        <v>4611</v>
      </c>
      <c r="U1014" s="91">
        <v>0.0176224417649195</v>
      </c>
      <c r="V1014" s="39">
        <v>41.210753</v>
      </c>
      <c r="W1014" s="39">
        <v>28.7123431068948</v>
      </c>
      <c r="X1014" s="59">
        <f>VLOOKUP($S1014,'Districts_EV'!$A$2:$H$41,3,0)*$U1014</f>
        <v>0.930879645667128</v>
      </c>
      <c r="Y1014" s="59">
        <f>VLOOKUP($S1014,'Districts_EV'!$A$2:$H$41,4,0)*$U1014</f>
        <v>18.4482137801455</v>
      </c>
      <c r="Z1014" s="59">
        <f>VLOOKUP($S1014,'Districts_EV'!$A$2:$H$41,5,0)*$U1014</f>
        <v>151.029651750939</v>
      </c>
      <c r="AA1014" s="59">
        <f>VLOOKUP($S1014,'Districts_EV'!$A$2:$H$41,6,0)*$U1014</f>
        <v>559.758436699043</v>
      </c>
      <c r="AB1014" s="59">
        <f>VLOOKUP($S1014,'Districts_EV'!$A$2:$H$41,7,0)*$U1014</f>
        <v>1111.098066089170</v>
      </c>
      <c r="AC1014" s="60">
        <f>VLOOKUP($S1014,'Districts_EV'!$A$2:$H$41,8,0)*$U1014</f>
        <v>1528.361871054190</v>
      </c>
    </row>
    <row r="1015" ht="19.95" customHeight="1">
      <c r="Q1015" s="137">
        <v>698</v>
      </c>
      <c r="R1015" t="s" s="92">
        <v>92</v>
      </c>
      <c r="S1015" t="s" s="92">
        <v>12</v>
      </c>
      <c r="T1015" s="62">
        <v>3996</v>
      </c>
      <c r="U1015" s="93">
        <v>0.01527201849764</v>
      </c>
      <c r="V1015" s="36">
        <v>41.184471</v>
      </c>
      <c r="W1015" s="36">
        <v>28.7412446</v>
      </c>
      <c r="X1015" s="62">
        <f>VLOOKUP($S1015,'Districts_EV'!$A$2:$H$41,3,0)*$U1015</f>
        <v>0.8067219831025429</v>
      </c>
      <c r="Y1015" s="62">
        <f>VLOOKUP($S1015,'Districts_EV'!$A$2:$H$41,4,0)*$U1015</f>
        <v>15.987651760022</v>
      </c>
      <c r="Z1015" s="62">
        <f>VLOOKUP($S1015,'Districts_EV'!$A$2:$H$41,5,0)*$U1015</f>
        <v>130.885814009271</v>
      </c>
      <c r="AA1015" s="62">
        <f>VLOOKUP($S1015,'Districts_EV'!$A$2:$H$41,6,0)*$U1015</f>
        <v>485.099699208278</v>
      </c>
      <c r="AB1015" s="62">
        <f>VLOOKUP($S1015,'Districts_EV'!$A$2:$H$41,7,0)*$U1015</f>
        <v>962.903463910716</v>
      </c>
      <c r="AC1015" s="63">
        <f>VLOOKUP($S1015,'Districts_EV'!$A$2:$H$41,8,0)*$U1015</f>
        <v>1324.513996255160</v>
      </c>
    </row>
    <row r="1016" ht="19.95" customHeight="1">
      <c r="Q1016" s="136">
        <v>707</v>
      </c>
      <c r="R1016" t="s" s="90">
        <v>93</v>
      </c>
      <c r="S1016" t="s" s="90">
        <v>12</v>
      </c>
      <c r="T1016" s="59">
        <v>8205</v>
      </c>
      <c r="U1016" s="91">
        <v>0.0313580860293134</v>
      </c>
      <c r="V1016" s="39">
        <v>41.153773</v>
      </c>
      <c r="W1016" s="39">
        <v>28.6194517</v>
      </c>
      <c r="X1016" s="59">
        <f>VLOOKUP($S1016,'Districts_EV'!$A$2:$H$41,3,0)*$U1016</f>
        <v>1.65644491275185</v>
      </c>
      <c r="Y1016" s="59">
        <f>VLOOKUP($S1016,'Districts_EV'!$A$2:$H$41,4,0)*$U1016</f>
        <v>32.827498170916</v>
      </c>
      <c r="Z1016" s="59">
        <f>VLOOKUP($S1016,'Districts_EV'!$A$2:$H$41,5,0)*$U1016</f>
        <v>268.748274260779</v>
      </c>
      <c r="AA1016" s="59">
        <f>VLOOKUP($S1016,'Districts_EV'!$A$2:$H$41,6,0)*$U1016</f>
        <v>996.056814815796</v>
      </c>
      <c r="AB1016" s="59">
        <f>VLOOKUP($S1016,'Districts_EV'!$A$2:$H$41,7,0)*$U1016</f>
        <v>1977.132863210070</v>
      </c>
      <c r="AC1016" s="60">
        <f>VLOOKUP($S1016,'Districts_EV'!$A$2:$H$41,8,0)*$U1016</f>
        <v>2719.628963782170</v>
      </c>
    </row>
    <row r="1017" ht="19.95" customHeight="1">
      <c r="Q1017" s="137">
        <v>733</v>
      </c>
      <c r="R1017" t="s" s="92">
        <v>94</v>
      </c>
      <c r="S1017" t="s" s="92">
        <v>12</v>
      </c>
      <c r="T1017" s="62">
        <v>2484</v>
      </c>
      <c r="U1017" s="93">
        <v>0.00949341690393839</v>
      </c>
      <c r="V1017" s="36">
        <v>41.210753</v>
      </c>
      <c r="W1017" s="36">
        <v>28.7123431068948</v>
      </c>
      <c r="X1017" s="62">
        <f>VLOOKUP($S1017,'Districts_EV'!$A$2:$H$41,3,0)*$U1017</f>
        <v>0.501475827334014</v>
      </c>
      <c r="Y1017" s="62">
        <f>VLOOKUP($S1017,'Districts_EV'!$A$2:$H$41,4,0)*$U1017</f>
        <v>9.93827001298664</v>
      </c>
      <c r="Z1017" s="62">
        <f>VLOOKUP($S1017,'Districts_EV'!$A$2:$H$41,5,0)*$U1017</f>
        <v>81.3614519517093</v>
      </c>
      <c r="AA1017" s="62">
        <f>VLOOKUP($S1017,'Districts_EV'!$A$2:$H$41,6,0)*$U1017</f>
        <v>301.548461670011</v>
      </c>
      <c r="AB1017" s="62">
        <f>VLOOKUP($S1017,'Districts_EV'!$A$2:$H$41,7,0)*$U1017</f>
        <v>598.561612701256</v>
      </c>
      <c r="AC1017" s="63">
        <f>VLOOKUP($S1017,'Districts_EV'!$A$2:$H$41,8,0)*$U1017</f>
        <v>823.346538212665</v>
      </c>
    </row>
    <row r="1018" ht="19.95" customHeight="1">
      <c r="Q1018" s="136">
        <v>737</v>
      </c>
      <c r="R1018" t="s" s="90">
        <v>95</v>
      </c>
      <c r="S1018" t="s" s="90">
        <v>12</v>
      </c>
      <c r="T1018" s="59">
        <v>8297</v>
      </c>
      <c r="U1018" s="91">
        <v>0.0317096940627926</v>
      </c>
      <c r="V1018" s="39">
        <v>41.1763646</v>
      </c>
      <c r="W1018" s="39">
        <v>28.7024285</v>
      </c>
      <c r="X1018" s="59">
        <f>VLOOKUP($S1018,'Districts_EV'!$A$2:$H$41,3,0)*$U1018</f>
        <v>1.67501809154199</v>
      </c>
      <c r="Y1018" s="59">
        <f>VLOOKUP($S1018,'Districts_EV'!$A$2:$H$41,4,0)*$U1018</f>
        <v>33.1955822454711</v>
      </c>
      <c r="Z1018" s="59">
        <f>VLOOKUP($S1018,'Districts_EV'!$A$2:$H$41,5,0)*$U1018</f>
        <v>271.761661370101</v>
      </c>
      <c r="AA1018" s="59">
        <f>VLOOKUP($S1018,'Districts_EV'!$A$2:$H$41,6,0)*$U1018</f>
        <v>1007.225276359130</v>
      </c>
      <c r="AB1018" s="59">
        <f>VLOOKUP($S1018,'Districts_EV'!$A$2:$H$41,7,0)*$U1018</f>
        <v>1999.301811828630</v>
      </c>
      <c r="AC1018" s="60">
        <f>VLOOKUP($S1018,'Districts_EV'!$A$2:$H$41,8,0)*$U1018</f>
        <v>2750.123280012270</v>
      </c>
    </row>
    <row r="1019" ht="19.95" customHeight="1">
      <c r="Q1019" s="137">
        <v>741</v>
      </c>
      <c r="R1019" t="s" s="92">
        <v>96</v>
      </c>
      <c r="S1019" t="s" s="92">
        <v>12</v>
      </c>
      <c r="T1019" s="62">
        <v>4857</v>
      </c>
      <c r="U1019" s="93">
        <v>0.0185626110718312</v>
      </c>
      <c r="V1019" s="36">
        <v>41.1115232</v>
      </c>
      <c r="W1019" s="36">
        <v>28.6545292</v>
      </c>
      <c r="X1019" s="62">
        <f>VLOOKUP($S1019,'Districts_EV'!$A$2:$H$41,3,0)*$U1019</f>
        <v>0.980542710692956</v>
      </c>
      <c r="Y1019" s="62">
        <f>VLOOKUP($S1019,'Districts_EV'!$A$2:$H$41,4,0)*$U1019</f>
        <v>19.4324385881949</v>
      </c>
      <c r="Z1019" s="62">
        <f>VLOOKUP($S1019,'Districts_EV'!$A$2:$H$41,5,0)*$U1019</f>
        <v>159.087186847605</v>
      </c>
      <c r="AA1019" s="62">
        <f>VLOOKUP($S1019,'Districts_EV'!$A$2:$H$41,6,0)*$U1019</f>
        <v>589.621931695346</v>
      </c>
      <c r="AB1019" s="62">
        <f>VLOOKUP($S1019,'Districts_EV'!$A$2:$H$41,7,0)*$U1019</f>
        <v>1170.375906960550</v>
      </c>
      <c r="AC1019" s="63">
        <f>VLOOKUP($S1019,'Districts_EV'!$A$2:$H$41,8,0)*$U1019</f>
        <v>1609.9010209738</v>
      </c>
    </row>
    <row r="1020" ht="19.95" customHeight="1">
      <c r="Q1020" s="136">
        <v>748</v>
      </c>
      <c r="R1020" t="s" s="90">
        <v>97</v>
      </c>
      <c r="S1020" t="s" s="90">
        <v>12</v>
      </c>
      <c r="T1020" s="59">
        <v>6818</v>
      </c>
      <c r="U1020" s="91">
        <v>0.0260572127419694</v>
      </c>
      <c r="V1020" s="39">
        <v>41.1161343</v>
      </c>
      <c r="W1020" s="39">
        <v>28.6380008</v>
      </c>
      <c r="X1020" s="59">
        <f>VLOOKUP($S1020,'Districts_EV'!$A$2:$H$41,3,0)*$U1020</f>
        <v>1.37643405425254</v>
      </c>
      <c r="Y1020" s="59">
        <f>VLOOKUP($S1020,'Districts_EV'!$A$2:$H$41,4,0)*$U1020</f>
        <v>27.2782306556131</v>
      </c>
      <c r="Z1020" s="59">
        <f>VLOOKUP($S1020,'Districts_EV'!$A$2:$H$41,5,0)*$U1020</f>
        <v>223.318188166970</v>
      </c>
      <c r="AA1020" s="59">
        <f>VLOOKUP($S1020,'Districts_EV'!$A$2:$H$41,6,0)*$U1020</f>
        <v>827.680117417929</v>
      </c>
      <c r="AB1020" s="59">
        <f>VLOOKUP($S1020,'Districts_EV'!$A$2:$H$41,7,0)*$U1020</f>
        <v>1642.911866101920</v>
      </c>
      <c r="AC1020" s="60">
        <f>VLOOKUP($S1020,'Districts_EV'!$A$2:$H$41,8,0)*$U1020</f>
        <v>2259.894000617530</v>
      </c>
    </row>
    <row r="1021" ht="19.95" customHeight="1">
      <c r="Q1021" s="137">
        <v>754</v>
      </c>
      <c r="R1021" t="s" s="92">
        <v>98</v>
      </c>
      <c r="S1021" t="s" s="92">
        <v>12</v>
      </c>
      <c r="T1021" s="62">
        <v>6984</v>
      </c>
      <c r="U1021" s="93">
        <v>0.0266916359328123</v>
      </c>
      <c r="V1021" s="36">
        <v>41.184471</v>
      </c>
      <c r="W1021" s="36">
        <v>28.7412446</v>
      </c>
      <c r="X1021" s="62">
        <f>VLOOKUP($S1021,'Districts_EV'!$A$2:$H$41,3,0)*$U1021</f>
        <v>1.40994652902607</v>
      </c>
      <c r="Y1021" s="62">
        <f>VLOOKUP($S1021,'Districts_EV'!$A$2:$H$41,4,0)*$U1021</f>
        <v>27.9423823553538</v>
      </c>
      <c r="Z1021" s="62">
        <f>VLOOKUP($S1021,'Districts_EV'!$A$2:$H$41,5,0)*$U1021</f>
        <v>228.755386646835</v>
      </c>
      <c r="AA1021" s="62">
        <f>VLOOKUP($S1021,'Districts_EV'!$A$2:$H$41,6,0)*$U1021</f>
        <v>847.831906724378</v>
      </c>
      <c r="AB1021" s="62">
        <f>VLOOKUP($S1021,'Districts_EV'!$A$2:$H$41,7,0)*$U1021</f>
        <v>1682.912360348460</v>
      </c>
      <c r="AC1021" s="63">
        <f>VLOOKUP($S1021,'Districts_EV'!$A$2:$H$41,8,0)*$U1021</f>
        <v>2314.916353815320</v>
      </c>
    </row>
    <row r="1022" ht="19.95" customHeight="1">
      <c r="Q1022" s="136">
        <v>771</v>
      </c>
      <c r="R1022" t="s" s="90">
        <v>99</v>
      </c>
      <c r="S1022" t="s" s="90">
        <v>12</v>
      </c>
      <c r="T1022" s="59">
        <v>9925</v>
      </c>
      <c r="U1022" s="91">
        <v>0.0379316275247941</v>
      </c>
      <c r="V1022" s="39">
        <v>41.1816651</v>
      </c>
      <c r="W1022" s="39">
        <v>28.7738364</v>
      </c>
      <c r="X1022" s="59">
        <f>VLOOKUP($S1022,'Districts_EV'!$A$2:$H$41,3,0)*$U1022</f>
        <v>2.00368260317636</v>
      </c>
      <c r="Y1022" s="59">
        <f>VLOOKUP($S1022,'Districts_EV'!$A$2:$H$41,4,0)*$U1022</f>
        <v>39.7090699995541</v>
      </c>
      <c r="Z1022" s="59">
        <f>VLOOKUP($S1022,'Districts_EV'!$A$2:$H$41,5,0)*$U1022</f>
        <v>325.085511522027</v>
      </c>
      <c r="AA1022" s="59">
        <f>VLOOKUP($S1022,'Districts_EV'!$A$2:$H$41,6,0)*$U1022</f>
        <v>1204.858487147690</v>
      </c>
      <c r="AB1022" s="59">
        <f>VLOOKUP($S1022,'Districts_EV'!$A$2:$H$41,7,0)*$U1022</f>
        <v>2391.595815644110</v>
      </c>
      <c r="AC1022" s="60">
        <f>VLOOKUP($S1022,'Districts_EV'!$A$2:$H$41,8,0)*$U1022</f>
        <v>3289.740093301410</v>
      </c>
    </row>
    <row r="1023" ht="19.95" customHeight="1">
      <c r="Q1023" s="137">
        <v>774</v>
      </c>
      <c r="R1023" t="s" s="92">
        <v>100</v>
      </c>
      <c r="S1023" t="s" s="92">
        <v>12</v>
      </c>
      <c r="T1023" s="62">
        <v>10052</v>
      </c>
      <c r="U1023" s="93">
        <v>0.0384169994840534</v>
      </c>
      <c r="V1023" s="36">
        <v>41.2560325</v>
      </c>
      <c r="W1023" s="36">
        <v>28.7426028</v>
      </c>
      <c r="X1023" s="62">
        <f>VLOOKUP($S1023,'Districts_EV'!$A$2:$H$41,3,0)*$U1023</f>
        <v>2.02932166520189</v>
      </c>
      <c r="Y1023" s="62">
        <f>VLOOKUP($S1023,'Districts_EV'!$A$2:$H$41,4,0)*$U1023</f>
        <v>40.2171860589942</v>
      </c>
      <c r="Z1023" s="62">
        <f>VLOOKUP($S1023,'Districts_EV'!$A$2:$H$41,5,0)*$U1023</f>
        <v>329.2452959012</v>
      </c>
      <c r="AA1023" s="62">
        <f>VLOOKUP($S1023,'Districts_EV'!$A$2:$H$41,6,0)*$U1023</f>
        <v>1220.275819930330</v>
      </c>
      <c r="AB1023" s="62">
        <f>VLOOKUP($S1023,'Districts_EV'!$A$2:$H$41,7,0)*$U1023</f>
        <v>2422.198603411040</v>
      </c>
      <c r="AC1023" s="63">
        <f>VLOOKUP($S1023,'Districts_EV'!$A$2:$H$41,8,0)*$U1023</f>
        <v>3331.8355080973</v>
      </c>
    </row>
    <row r="1024" ht="19.95" customHeight="1">
      <c r="Q1024" s="136">
        <v>791</v>
      </c>
      <c r="R1024" t="s" s="90">
        <v>101</v>
      </c>
      <c r="S1024" t="s" s="90">
        <v>12</v>
      </c>
      <c r="T1024" s="59">
        <v>1521</v>
      </c>
      <c r="U1024" s="91">
        <v>0.00581299803175938</v>
      </c>
      <c r="V1024" s="39">
        <v>41.3458809</v>
      </c>
      <c r="W1024" s="39">
        <v>28.6820201</v>
      </c>
      <c r="X1024" s="59">
        <f>VLOOKUP($S1024,'Districts_EV'!$A$2:$H$41,3,0)*$U1024</f>
        <v>0.307063097171915</v>
      </c>
      <c r="Y1024" s="59">
        <f>VLOOKUP($S1024,'Districts_EV'!$A$2:$H$41,4,0)*$U1024</f>
        <v>6.08538997172008</v>
      </c>
      <c r="Z1024" s="59">
        <f>VLOOKUP($S1024,'Districts_EV'!$A$2:$H$41,5,0)*$U1024</f>
        <v>49.8191499269525</v>
      </c>
      <c r="AA1024" s="59">
        <f>VLOOKUP($S1024,'Districts_EV'!$A$2:$H$41,6,0)*$U1024</f>
        <v>184.643804428376</v>
      </c>
      <c r="AB1024" s="59">
        <f>VLOOKUP($S1024,'Districts_EV'!$A$2:$H$41,7,0)*$U1024</f>
        <v>366.510552704755</v>
      </c>
      <c r="AC1024" s="60">
        <f>VLOOKUP($S1024,'Districts_EV'!$A$2:$H$41,8,0)*$U1024</f>
        <v>504.150597673697</v>
      </c>
    </row>
    <row r="1025" ht="19.95" customHeight="1">
      <c r="Q1025" s="137">
        <v>797</v>
      </c>
      <c r="R1025" t="s" s="92">
        <v>102</v>
      </c>
      <c r="S1025" t="s" s="92">
        <v>12</v>
      </c>
      <c r="T1025" s="62">
        <v>5242</v>
      </c>
      <c r="U1025" s="93">
        <v>0.0200340142554127</v>
      </c>
      <c r="V1025" s="36">
        <v>41.269504</v>
      </c>
      <c r="W1025" s="36">
        <v>28.689606</v>
      </c>
      <c r="X1025" s="62">
        <f>VLOOKUP($S1025,'Districts_EV'!$A$2:$H$41,3,0)*$U1025</f>
        <v>1.05826742628217</v>
      </c>
      <c r="Y1025" s="62">
        <f>VLOOKUP($S1025,'Districts_EV'!$A$2:$H$41,4,0)*$U1025</f>
        <v>20.9727904219308</v>
      </c>
      <c r="Z1025" s="62">
        <f>VLOOKUP($S1025,'Districts_EV'!$A$2:$H$41,5,0)*$U1025</f>
        <v>171.697556815967</v>
      </c>
      <c r="AA1025" s="62">
        <f>VLOOKUP($S1025,'Districts_EV'!$A$2:$H$41,6,0)*$U1025</f>
        <v>636.359515327778</v>
      </c>
      <c r="AB1025" s="62">
        <f>VLOOKUP($S1025,'Districts_EV'!$A$2:$H$41,7,0)*$U1025</f>
        <v>1263.148137592590</v>
      </c>
      <c r="AC1025" s="63">
        <f>VLOOKUP($S1025,'Districts_EV'!$A$2:$H$41,8,0)*$U1025</f>
        <v>1737.513105197580</v>
      </c>
    </row>
    <row r="1026" ht="19.95" customHeight="1">
      <c r="Q1026" s="136">
        <v>814</v>
      </c>
      <c r="R1026" t="s" s="90">
        <v>103</v>
      </c>
      <c r="S1026" t="s" s="90">
        <v>12</v>
      </c>
      <c r="T1026" s="59">
        <v>1072</v>
      </c>
      <c r="U1026" s="91">
        <v>0.00409699795532285</v>
      </c>
      <c r="V1026" s="39">
        <v>41.184471</v>
      </c>
      <c r="W1026" s="39">
        <v>28.7412446</v>
      </c>
      <c r="X1026" s="59">
        <f>VLOOKUP($S1026,'Districts_EV'!$A$2:$H$41,3,0)*$U1026</f>
        <v>0.216417909380863</v>
      </c>
      <c r="Y1026" s="59">
        <f>VLOOKUP($S1026,'Districts_EV'!$A$2:$H$41,4,0)*$U1026</f>
        <v>4.28897965133723</v>
      </c>
      <c r="Z1026" s="59">
        <f>VLOOKUP($S1026,'Districts_EV'!$A$2:$H$41,5,0)*$U1026</f>
        <v>35.1125106651499</v>
      </c>
      <c r="AA1026" s="59">
        <f>VLOOKUP($S1026,'Districts_EV'!$A$2:$H$41,6,0)*$U1026</f>
        <v>130.136856244063</v>
      </c>
      <c r="AB1026" s="59">
        <f>VLOOKUP($S1026,'Districts_EV'!$A$2:$H$41,7,0)*$U1026</f>
        <v>258.316444772845</v>
      </c>
      <c r="AC1026" s="60">
        <f>VLOOKUP($S1026,'Districts_EV'!$A$2:$H$41,8,0)*$U1026</f>
        <v>355.325076072455</v>
      </c>
    </row>
    <row r="1027" ht="19.95" customHeight="1">
      <c r="Q1027" s="137">
        <v>829</v>
      </c>
      <c r="R1027" t="s" s="92">
        <v>104</v>
      </c>
      <c r="S1027" t="s" s="92">
        <v>12</v>
      </c>
      <c r="T1027" s="62">
        <v>1149</v>
      </c>
      <c r="U1027" s="93">
        <v>0.00439127859203914</v>
      </c>
      <c r="V1027" s="36">
        <v>41.1557323</v>
      </c>
      <c r="W1027" s="36">
        <v>28.673678</v>
      </c>
      <c r="X1027" s="62">
        <f>VLOOKUP($S1027,'Districts_EV'!$A$2:$H$41,3,0)*$U1027</f>
        <v>0.231962852498705</v>
      </c>
      <c r="Y1027" s="62">
        <f>VLOOKUP($S1027,'Districts_EV'!$A$2:$H$41,4,0)*$U1027</f>
        <v>4.59705001808441</v>
      </c>
      <c r="Z1027" s="62">
        <f>VLOOKUP($S1027,'Districts_EV'!$A$2:$H$41,5,0)*$U1027</f>
        <v>37.6345846588221</v>
      </c>
      <c r="AA1027" s="62">
        <f>VLOOKUP($S1027,'Districts_EV'!$A$2:$H$41,6,0)*$U1027</f>
        <v>139.484372970549</v>
      </c>
      <c r="AB1027" s="62">
        <f>VLOOKUP($S1027,'Districts_EV'!$A$2:$H$41,7,0)*$U1027</f>
        <v>276.870890899253</v>
      </c>
      <c r="AC1027" s="63">
        <f>VLOOKUP($S1027,'Districts_EV'!$A$2:$H$41,8,0)*$U1027</f>
        <v>380.847492917211</v>
      </c>
    </row>
    <row r="1028" ht="19.95" customHeight="1">
      <c r="Q1028" s="136">
        <v>832</v>
      </c>
      <c r="R1028" t="s" s="90">
        <v>105</v>
      </c>
      <c r="S1028" t="s" s="90">
        <v>12</v>
      </c>
      <c r="T1028" s="59">
        <v>935</v>
      </c>
      <c r="U1028" s="91">
        <v>0.00357340773155491</v>
      </c>
      <c r="V1028" s="39">
        <v>41.303644</v>
      </c>
      <c r="W1028" s="39">
        <v>28.6760707</v>
      </c>
      <c r="X1028" s="59">
        <f>VLOOKUP($S1028,'Districts_EV'!$A$2:$H$41,3,0)*$U1028</f>
        <v>0.188760023573794</v>
      </c>
      <c r="Y1028" s="59">
        <f>VLOOKUP($S1028,'Districts_EV'!$A$2:$H$41,4,0)*$U1028</f>
        <v>3.7408544533585</v>
      </c>
      <c r="Z1028" s="59">
        <f>VLOOKUP($S1028,'Districts_EV'!$A$2:$H$41,5,0)*$U1028</f>
        <v>30.6251842088761</v>
      </c>
      <c r="AA1028" s="59">
        <f>VLOOKUP($S1028,'Districts_EV'!$A$2:$H$41,6,0)*$U1028</f>
        <v>113.505560250185</v>
      </c>
      <c r="AB1028" s="59">
        <f>VLOOKUP($S1028,'Districts_EV'!$A$2:$H$41,7,0)*$U1028</f>
        <v>225.303988677808</v>
      </c>
      <c r="AC1028" s="60">
        <f>VLOOKUP($S1028,'Districts_EV'!$A$2:$H$41,8,0)*$U1028</f>
        <v>309.915061686329</v>
      </c>
    </row>
    <row r="1029" ht="19.95" customHeight="1">
      <c r="Q1029" s="137">
        <v>844</v>
      </c>
      <c r="R1029" t="s" s="92">
        <v>106</v>
      </c>
      <c r="S1029" t="s" s="92">
        <v>12</v>
      </c>
      <c r="T1029" s="62">
        <v>825</v>
      </c>
      <c r="U1029" s="93">
        <v>0.00315300682196021</v>
      </c>
      <c r="V1029" s="36">
        <v>41.258862</v>
      </c>
      <c r="W1029" s="36">
        <v>28.652605</v>
      </c>
      <c r="X1029" s="62">
        <f>VLOOKUP($S1029,'Districts_EV'!$A$2:$H$41,3,0)*$U1029</f>
        <v>0.166552961976876</v>
      </c>
      <c r="Y1029" s="62">
        <f>VLOOKUP($S1029,'Districts_EV'!$A$2:$H$41,4,0)*$U1029</f>
        <v>3.30075392943396</v>
      </c>
      <c r="Z1029" s="62">
        <f>VLOOKUP($S1029,'Districts_EV'!$A$2:$H$41,5,0)*$U1029</f>
        <v>27.022221360773</v>
      </c>
      <c r="AA1029" s="62">
        <f>VLOOKUP($S1029,'Districts_EV'!$A$2:$H$41,6,0)*$U1029</f>
        <v>100.151964926634</v>
      </c>
      <c r="AB1029" s="62">
        <f>VLOOKUP($S1029,'Districts_EV'!$A$2:$H$41,7,0)*$U1029</f>
        <v>198.797637068654</v>
      </c>
      <c r="AC1029" s="63">
        <f>VLOOKUP($S1029,'Districts_EV'!$A$2:$H$41,8,0)*$U1029</f>
        <v>273.454466193820</v>
      </c>
    </row>
    <row r="1030" ht="19.95" customHeight="1">
      <c r="Q1030" s="136">
        <v>848</v>
      </c>
      <c r="R1030" t="s" s="90">
        <v>107</v>
      </c>
      <c r="S1030" t="s" s="90">
        <v>12</v>
      </c>
      <c r="T1030" s="59">
        <v>1397</v>
      </c>
      <c r="U1030" s="91">
        <v>0.00533909155185263</v>
      </c>
      <c r="V1030" s="39">
        <v>41.3178498</v>
      </c>
      <c r="W1030" s="39">
        <v>28.7231106</v>
      </c>
      <c r="X1030" s="59">
        <f>VLOOKUP($S1030,'Districts_EV'!$A$2:$H$41,3,0)*$U1030</f>
        <v>0.282029682280844</v>
      </c>
      <c r="Y1030" s="59">
        <f>VLOOKUP($S1030,'Districts_EV'!$A$2:$H$41,4,0)*$U1030</f>
        <v>5.58927665384152</v>
      </c>
      <c r="Z1030" s="59">
        <f>VLOOKUP($S1030,'Districts_EV'!$A$2:$H$41,5,0)*$U1030</f>
        <v>45.757628170909</v>
      </c>
      <c r="AA1030" s="59">
        <f>VLOOKUP($S1030,'Districts_EV'!$A$2:$H$41,6,0)*$U1030</f>
        <v>169.5906606091</v>
      </c>
      <c r="AB1030" s="59">
        <f>VLOOKUP($S1030,'Districts_EV'!$A$2:$H$41,7,0)*$U1030</f>
        <v>336.630665436254</v>
      </c>
      <c r="AC1030" s="60">
        <f>VLOOKUP($S1030,'Districts_EV'!$A$2:$H$41,8,0)*$U1030</f>
        <v>463.049562754868</v>
      </c>
    </row>
    <row r="1031" ht="19.95" customHeight="1">
      <c r="Q1031" s="137">
        <v>853</v>
      </c>
      <c r="R1031" t="s" s="92">
        <v>108</v>
      </c>
      <c r="S1031" t="s" s="92">
        <v>12</v>
      </c>
      <c r="T1031" s="62">
        <v>600</v>
      </c>
      <c r="U1031" s="93">
        <v>0.00229309587051652</v>
      </c>
      <c r="V1031" s="36">
        <v>41.1302002</v>
      </c>
      <c r="W1031" s="36">
        <v>28.6085615</v>
      </c>
      <c r="X1031" s="62">
        <f>VLOOKUP($S1031,'Districts_EV'!$A$2:$H$41,3,0)*$U1031</f>
        <v>0.121129426892274</v>
      </c>
      <c r="Y1031" s="62">
        <f>VLOOKUP($S1031,'Districts_EV'!$A$2:$H$41,4,0)*$U1031</f>
        <v>2.40054831231561</v>
      </c>
      <c r="Z1031" s="62">
        <f>VLOOKUP($S1031,'Districts_EV'!$A$2:$H$41,5,0)*$U1031</f>
        <v>19.6525246260167</v>
      </c>
      <c r="AA1031" s="62">
        <f>VLOOKUP($S1031,'Districts_EV'!$A$2:$H$41,6,0)*$U1031</f>
        <v>72.8377926739157</v>
      </c>
      <c r="AB1031" s="62">
        <f>VLOOKUP($S1031,'Districts_EV'!$A$2:$H$41,7,0)*$U1031</f>
        <v>144.580099686294</v>
      </c>
      <c r="AC1031" s="63">
        <f>VLOOKUP($S1031,'Districts_EV'!$A$2:$H$41,8,0)*$U1031</f>
        <v>198.875975413687</v>
      </c>
    </row>
    <row r="1032" ht="19.95" customHeight="1">
      <c r="Q1032" s="136">
        <v>891</v>
      </c>
      <c r="R1032" t="s" s="90">
        <v>109</v>
      </c>
      <c r="S1032" t="s" s="90">
        <v>12</v>
      </c>
      <c r="T1032" s="59">
        <v>674</v>
      </c>
      <c r="U1032" s="91">
        <v>0.00257591102788022</v>
      </c>
      <c r="V1032" s="39">
        <v>41.2634653</v>
      </c>
      <c r="W1032" s="39">
        <v>28.6293234</v>
      </c>
      <c r="X1032" s="59">
        <f>VLOOKUP($S1032,'Districts_EV'!$A$2:$H$41,3,0)*$U1032</f>
        <v>0.136068722875654</v>
      </c>
      <c r="Y1032" s="59">
        <f>VLOOKUP($S1032,'Districts_EV'!$A$2:$H$41,4,0)*$U1032</f>
        <v>2.6966159375012</v>
      </c>
      <c r="Z1032" s="59">
        <f>VLOOKUP($S1032,'Districts_EV'!$A$2:$H$41,5,0)*$U1032</f>
        <v>22.0763359965588</v>
      </c>
      <c r="AA1032" s="59">
        <f>VLOOKUP($S1032,'Districts_EV'!$A$2:$H$41,6,0)*$U1032</f>
        <v>81.82112043703179</v>
      </c>
      <c r="AB1032" s="59">
        <f>VLOOKUP($S1032,'Districts_EV'!$A$2:$H$41,7,0)*$U1032</f>
        <v>162.411645314270</v>
      </c>
      <c r="AC1032" s="60">
        <f>VLOOKUP($S1032,'Districts_EV'!$A$2:$H$41,8,0)*$U1032</f>
        <v>223.404012381375</v>
      </c>
    </row>
    <row r="1033" ht="19.95" customHeight="1">
      <c r="Q1033" s="137">
        <v>905</v>
      </c>
      <c r="R1033" t="s" s="92">
        <v>110</v>
      </c>
      <c r="S1033" t="s" s="92">
        <v>12</v>
      </c>
      <c r="T1033" s="62">
        <v>551</v>
      </c>
      <c r="U1033" s="93">
        <v>0.00210582637442434</v>
      </c>
      <c r="V1033" s="36">
        <v>41.155584</v>
      </c>
      <c r="W1033" s="36">
        <v>28.7145992</v>
      </c>
      <c r="X1033" s="62">
        <f>VLOOKUP($S1033,'Districts_EV'!$A$2:$H$41,3,0)*$U1033</f>
        <v>0.111237190362738</v>
      </c>
      <c r="Y1033" s="62">
        <f>VLOOKUP($S1033,'Districts_EV'!$A$2:$H$41,4,0)*$U1033</f>
        <v>2.20450353347651</v>
      </c>
      <c r="Z1033" s="62">
        <f>VLOOKUP($S1033,'Districts_EV'!$A$2:$H$41,5,0)*$U1033</f>
        <v>18.0475684482254</v>
      </c>
      <c r="AA1033" s="62">
        <f>VLOOKUP($S1033,'Districts_EV'!$A$2:$H$41,6,0)*$U1033</f>
        <v>66.8893729388793</v>
      </c>
      <c r="AB1033" s="62">
        <f>VLOOKUP($S1033,'Districts_EV'!$A$2:$H$41,7,0)*$U1033</f>
        <v>132.772724878580</v>
      </c>
      <c r="AC1033" s="63">
        <f>VLOOKUP($S1033,'Districts_EV'!$A$2:$H$41,8,0)*$U1033</f>
        <v>182.634437421570</v>
      </c>
    </row>
    <row r="1034" ht="19.95" customHeight="1">
      <c r="Q1034" s="136">
        <v>916</v>
      </c>
      <c r="R1034" t="s" s="90">
        <v>111</v>
      </c>
      <c r="S1034" t="s" s="90">
        <v>12</v>
      </c>
      <c r="T1034" s="59">
        <v>464</v>
      </c>
      <c r="U1034" s="91">
        <v>0.00177332747319944</v>
      </c>
      <c r="V1034" s="39">
        <v>41.2041032</v>
      </c>
      <c r="W1034" s="39">
        <v>28.6362006</v>
      </c>
      <c r="X1034" s="59">
        <f>VLOOKUP($S1034,'Districts_EV'!$A$2:$H$41,3,0)*$U1034</f>
        <v>0.0936734234633584</v>
      </c>
      <c r="Y1034" s="59">
        <f>VLOOKUP($S1034,'Districts_EV'!$A$2:$H$41,4,0)*$U1034</f>
        <v>1.85642402819074</v>
      </c>
      <c r="Z1034" s="59">
        <f>VLOOKUP($S1034,'Districts_EV'!$A$2:$H$41,5,0)*$U1034</f>
        <v>15.1979523774529</v>
      </c>
      <c r="AA1034" s="59">
        <f>VLOOKUP($S1034,'Districts_EV'!$A$2:$H$41,6,0)*$U1034</f>
        <v>56.3278930011614</v>
      </c>
      <c r="AB1034" s="59">
        <f>VLOOKUP($S1034,'Districts_EV'!$A$2:$H$41,7,0)*$U1034</f>
        <v>111.808610424067</v>
      </c>
      <c r="AC1034" s="60">
        <f>VLOOKUP($S1034,'Districts_EV'!$A$2:$H$41,8,0)*$U1034</f>
        <v>153.797420986585</v>
      </c>
    </row>
    <row r="1035" ht="19.95" customHeight="1">
      <c r="Q1035" s="137">
        <v>930</v>
      </c>
      <c r="R1035" t="s" s="92">
        <v>112</v>
      </c>
      <c r="S1035" t="s" s="92">
        <v>12</v>
      </c>
      <c r="T1035" s="62">
        <v>413</v>
      </c>
      <c r="U1035" s="93">
        <v>0.00157841432420554</v>
      </c>
      <c r="V1035" s="36">
        <v>41.3098086</v>
      </c>
      <c r="W1035" s="36">
        <v>28.6137897</v>
      </c>
      <c r="X1035" s="62">
        <f>VLOOKUP($S1035,'Districts_EV'!$A$2:$H$41,3,0)*$U1035</f>
        <v>0.0833774221775153</v>
      </c>
      <c r="Y1035" s="62">
        <f>VLOOKUP($S1035,'Districts_EV'!$A$2:$H$41,4,0)*$U1035</f>
        <v>1.65237742164392</v>
      </c>
      <c r="Z1035" s="62">
        <f>VLOOKUP($S1035,'Districts_EV'!$A$2:$H$41,5,0)*$U1035</f>
        <v>13.5274877842415</v>
      </c>
      <c r="AA1035" s="62">
        <f>VLOOKUP($S1035,'Districts_EV'!$A$2:$H$41,6,0)*$U1035</f>
        <v>50.1366806238787</v>
      </c>
      <c r="AB1035" s="62">
        <f>VLOOKUP($S1035,'Districts_EV'!$A$2:$H$41,7,0)*$U1035</f>
        <v>99.5193019507324</v>
      </c>
      <c r="AC1035" s="63">
        <f>VLOOKUP($S1035,'Districts_EV'!$A$2:$H$41,8,0)*$U1035</f>
        <v>136.892963076422</v>
      </c>
    </row>
    <row r="1036" ht="19.95" customHeight="1">
      <c r="Q1036" s="136">
        <v>931</v>
      </c>
      <c r="R1036" t="s" s="90">
        <v>113</v>
      </c>
      <c r="S1036" t="s" s="90">
        <v>12</v>
      </c>
      <c r="T1036" s="59">
        <v>561</v>
      </c>
      <c r="U1036" s="91">
        <v>0.00214404463893295</v>
      </c>
      <c r="V1036" s="39">
        <v>41.234817</v>
      </c>
      <c r="W1036" s="39">
        <v>28.595838</v>
      </c>
      <c r="X1036" s="59">
        <f>VLOOKUP($S1036,'Districts_EV'!$A$2:$H$41,3,0)*$U1036</f>
        <v>0.113256014144276</v>
      </c>
      <c r="Y1036" s="59">
        <f>VLOOKUP($S1036,'Districts_EV'!$A$2:$H$41,4,0)*$U1036</f>
        <v>2.2445126720151</v>
      </c>
      <c r="Z1036" s="59">
        <f>VLOOKUP($S1036,'Districts_EV'!$A$2:$H$41,5,0)*$U1036</f>
        <v>18.3751105253257</v>
      </c>
      <c r="AA1036" s="59">
        <f>VLOOKUP($S1036,'Districts_EV'!$A$2:$H$41,6,0)*$U1036</f>
        <v>68.1033361501113</v>
      </c>
      <c r="AB1036" s="59">
        <f>VLOOKUP($S1036,'Districts_EV'!$A$2:$H$41,7,0)*$U1036</f>
        <v>135.182393206685</v>
      </c>
      <c r="AC1036" s="60">
        <f>VLOOKUP($S1036,'Districts_EV'!$A$2:$H$41,8,0)*$U1036</f>
        <v>185.949037011798</v>
      </c>
    </row>
    <row r="1037" ht="19.95" customHeight="1">
      <c r="Q1037" s="137">
        <v>210</v>
      </c>
      <c r="R1037" t="s" s="92">
        <v>114</v>
      </c>
      <c r="S1037" t="s" s="92">
        <v>13</v>
      </c>
      <c r="T1037" s="62">
        <v>13225</v>
      </c>
      <c r="U1037" s="93">
        <v>0.050543654812635</v>
      </c>
      <c r="V1037" s="36">
        <v>41.0045725</v>
      </c>
      <c r="W1037" s="36">
        <v>29.091795</v>
      </c>
      <c r="X1037" s="62">
        <f>VLOOKUP($S1037,'Districts_EV'!$A$2:$H$41,3,0)*$U1037</f>
        <v>21.3492851044026</v>
      </c>
      <c r="Y1037" s="62">
        <f>VLOOKUP($S1037,'Districts_EV'!$A$2:$H$41,4,0)*$U1037</f>
        <v>283.684092439171</v>
      </c>
      <c r="Z1037" s="62">
        <f>VLOOKUP($S1037,'Districts_EV'!$A$2:$H$41,5,0)*$U1037</f>
        <v>1612.432470252440</v>
      </c>
      <c r="AA1037" s="62">
        <f>VLOOKUP($S1037,'Districts_EV'!$A$2:$H$41,6,0)*$U1037</f>
        <v>4415.248413312230</v>
      </c>
      <c r="AB1037" s="62">
        <f>VLOOKUP($S1037,'Districts_EV'!$A$2:$H$41,7,0)*$U1037</f>
        <v>7197.693892295110</v>
      </c>
      <c r="AC1037" s="63">
        <f>VLOOKUP($S1037,'Districts_EV'!$A$2:$H$41,8,0)*$U1037</f>
        <v>9157.062911531570</v>
      </c>
    </row>
    <row r="1038" ht="19.95" customHeight="1">
      <c r="Q1038" s="136">
        <v>225</v>
      </c>
      <c r="R1038" t="s" s="90">
        <v>115</v>
      </c>
      <c r="S1038" t="s" s="90">
        <v>13</v>
      </c>
      <c r="T1038" s="59">
        <v>12218</v>
      </c>
      <c r="U1038" s="91">
        <v>0.0466950755766181</v>
      </c>
      <c r="V1038" s="39">
        <v>41.0046423</v>
      </c>
      <c r="W1038" s="39">
        <v>29.0762052</v>
      </c>
      <c r="X1038" s="59">
        <f>VLOOKUP($S1038,'Districts_EV'!$A$2:$H$41,3,0)*$U1038</f>
        <v>19.7236722423887</v>
      </c>
      <c r="Y1038" s="59">
        <f>VLOOKUP($S1038,'Districts_EV'!$A$2:$H$41,4,0)*$U1038</f>
        <v>262.083345287092</v>
      </c>
      <c r="Z1038" s="59">
        <f>VLOOKUP($S1038,'Districts_EV'!$A$2:$H$41,5,0)*$U1038</f>
        <v>1489.655948699</v>
      </c>
      <c r="AA1038" s="59">
        <f>VLOOKUP($S1038,'Districts_EV'!$A$2:$H$41,6,0)*$U1038</f>
        <v>4079.055207096320</v>
      </c>
      <c r="AB1038" s="59">
        <f>VLOOKUP($S1038,'Districts_EV'!$A$2:$H$41,7,0)*$U1038</f>
        <v>6649.635083256080</v>
      </c>
      <c r="AC1038" s="60">
        <f>VLOOKUP($S1038,'Districts_EV'!$A$2:$H$41,8,0)*$U1038</f>
        <v>8459.810559780160</v>
      </c>
    </row>
    <row r="1039" ht="19.95" customHeight="1">
      <c r="Q1039" s="137">
        <v>229</v>
      </c>
      <c r="R1039" t="s" s="92">
        <v>116</v>
      </c>
      <c r="S1039" t="s" s="92">
        <v>13</v>
      </c>
      <c r="T1039" s="62">
        <v>27615</v>
      </c>
      <c r="U1039" s="93">
        <v>0.105539737440523</v>
      </c>
      <c r="V1039" s="36">
        <v>40.9956672</v>
      </c>
      <c r="W1039" s="36">
        <v>29.0784307</v>
      </c>
      <c r="X1039" s="62">
        <f>VLOOKUP($S1039,'Districts_EV'!$A$2:$H$41,3,0)*$U1039</f>
        <v>44.5792444732006</v>
      </c>
      <c r="Y1039" s="62">
        <f>VLOOKUP($S1039,'Districts_EV'!$A$2:$H$41,4,0)*$U1039</f>
        <v>592.358125724591</v>
      </c>
      <c r="Z1039" s="62">
        <f>VLOOKUP($S1039,'Districts_EV'!$A$2:$H$41,5,0)*$U1039</f>
        <v>3366.905305559250</v>
      </c>
      <c r="AA1039" s="62">
        <f>VLOOKUP($S1039,'Districts_EV'!$A$2:$H$41,6,0)*$U1039</f>
        <v>9219.439314451211</v>
      </c>
      <c r="AB1039" s="62">
        <f>VLOOKUP($S1039,'Districts_EV'!$A$2:$H$41,7,0)*$U1039</f>
        <v>15029.4379459909</v>
      </c>
      <c r="AC1039" s="63">
        <f>VLOOKUP($S1039,'Districts_EV'!$A$2:$H$41,8,0)*$U1039</f>
        <v>19120.7782458937</v>
      </c>
    </row>
    <row r="1040" ht="19.95" customHeight="1">
      <c r="Q1040" s="136">
        <v>242</v>
      </c>
      <c r="R1040" t="s" s="90">
        <v>117</v>
      </c>
      <c r="S1040" t="s" s="90">
        <v>13</v>
      </c>
      <c r="T1040" s="59">
        <v>26866</v>
      </c>
      <c r="U1040" s="91">
        <v>0.102677189428828</v>
      </c>
      <c r="V1040" s="39">
        <v>41.0049779</v>
      </c>
      <c r="W1040" s="39">
        <v>29.0828597</v>
      </c>
      <c r="X1040" s="59">
        <f>VLOOKUP($S1040,'Districts_EV'!$A$2:$H$41,3,0)*$U1040</f>
        <v>43.3701242808983</v>
      </c>
      <c r="Y1040" s="59">
        <f>VLOOKUP($S1040,'Districts_EV'!$A$2:$H$41,4,0)*$U1040</f>
        <v>576.291631566787</v>
      </c>
      <c r="Z1040" s="59">
        <f>VLOOKUP($S1040,'Districts_EV'!$A$2:$H$41,5,0)*$U1040</f>
        <v>3275.584933519990</v>
      </c>
      <c r="AA1040" s="59">
        <f>VLOOKUP($S1040,'Districts_EV'!$A$2:$H$41,6,0)*$U1040</f>
        <v>8969.381011118810</v>
      </c>
      <c r="AB1040" s="59">
        <f>VLOOKUP($S1040,'Districts_EV'!$A$2:$H$41,7,0)*$U1040</f>
        <v>14621.7953958715</v>
      </c>
      <c r="AC1040" s="60">
        <f>VLOOKUP($S1040,'Districts_EV'!$A$2:$H$41,8,0)*$U1040</f>
        <v>18602.1665165374</v>
      </c>
    </row>
    <row r="1041" ht="19.95" customHeight="1">
      <c r="Q1041" s="137">
        <v>267</v>
      </c>
      <c r="R1041" t="s" s="92">
        <v>118</v>
      </c>
      <c r="S1041" t="s" s="92">
        <v>13</v>
      </c>
      <c r="T1041" s="62">
        <v>15033</v>
      </c>
      <c r="U1041" s="93">
        <v>0.0574535170357914</v>
      </c>
      <c r="V1041" s="36">
        <v>41.001533</v>
      </c>
      <c r="W1041" s="36">
        <v>29.0952356</v>
      </c>
      <c r="X1041" s="62">
        <f>VLOOKUP($S1041,'Districts_EV'!$A$2:$H$41,3,0)*$U1041</f>
        <v>24.2679624177304</v>
      </c>
      <c r="Y1041" s="62">
        <f>VLOOKUP($S1041,'Districts_EV'!$A$2:$H$41,4,0)*$U1041</f>
        <v>322.466764585108</v>
      </c>
      <c r="Z1041" s="62">
        <f>VLOOKUP($S1041,'Districts_EV'!$A$2:$H$41,5,0)*$U1041</f>
        <v>1832.869362972010</v>
      </c>
      <c r="AA1041" s="62">
        <f>VLOOKUP($S1041,'Districts_EV'!$A$2:$H$41,6,0)*$U1041</f>
        <v>5018.860445922320</v>
      </c>
      <c r="AB1041" s="62">
        <f>VLOOKUP($S1041,'Districts_EV'!$A$2:$H$41,7,0)*$U1041</f>
        <v>8181.696202863690</v>
      </c>
      <c r="AC1041" s="63">
        <f>VLOOKUP($S1041,'Districts_EV'!$A$2:$H$41,8,0)*$U1041</f>
        <v>10408.9320793235</v>
      </c>
    </row>
    <row r="1042" ht="19.95" customHeight="1">
      <c r="Q1042" s="136">
        <v>278</v>
      </c>
      <c r="R1042" t="s" s="90">
        <v>119</v>
      </c>
      <c r="S1042" t="s" s="90">
        <v>13</v>
      </c>
      <c r="T1042" s="59">
        <v>18832</v>
      </c>
      <c r="U1042" s="91">
        <v>0.0719726357226118</v>
      </c>
      <c r="V1042" s="39">
        <v>40.9858884</v>
      </c>
      <c r="W1042" s="39">
        <v>29.1532413</v>
      </c>
      <c r="X1042" s="59">
        <f>VLOOKUP($S1042,'Districts_EV'!$A$2:$H$41,3,0)*$U1042</f>
        <v>30.4007362635999</v>
      </c>
      <c r="Y1042" s="59">
        <f>VLOOKUP($S1042,'Districts_EV'!$A$2:$H$41,4,0)*$U1042</f>
        <v>403.957567396179</v>
      </c>
      <c r="Z1042" s="59">
        <f>VLOOKUP($S1042,'Districts_EV'!$A$2:$H$41,5,0)*$U1042</f>
        <v>2296.055068415410</v>
      </c>
      <c r="AA1042" s="59">
        <f>VLOOKUP($S1042,'Districts_EV'!$A$2:$H$41,6,0)*$U1042</f>
        <v>6287.180198071520</v>
      </c>
      <c r="AB1042" s="59">
        <f>VLOOKUP($S1042,'Districts_EV'!$A$2:$H$41,7,0)*$U1042</f>
        <v>10249.298403002</v>
      </c>
      <c r="AC1042" s="60">
        <f>VLOOKUP($S1042,'Districts_EV'!$A$2:$H$41,8,0)*$U1042</f>
        <v>13039.3806238157</v>
      </c>
    </row>
    <row r="1043" ht="19.95" customHeight="1">
      <c r="Q1043" s="137">
        <v>285</v>
      </c>
      <c r="R1043" t="s" s="92">
        <v>120</v>
      </c>
      <c r="S1043" t="s" s="92">
        <v>13</v>
      </c>
      <c r="T1043" s="62">
        <v>28456</v>
      </c>
      <c r="U1043" s="93">
        <v>0.108753893485697</v>
      </c>
      <c r="V1043" s="36">
        <v>40.9772942</v>
      </c>
      <c r="W1043" s="36">
        <v>29.1385217</v>
      </c>
      <c r="X1043" s="62">
        <f>VLOOKUP($S1043,'Districts_EV'!$A$2:$H$41,3,0)*$U1043</f>
        <v>45.9368814314466</v>
      </c>
      <c r="Y1043" s="62">
        <f>VLOOKUP($S1043,'Districts_EV'!$A$2:$H$41,4,0)*$U1043</f>
        <v>610.398074438492</v>
      </c>
      <c r="Z1043" s="62">
        <f>VLOOKUP($S1043,'Districts_EV'!$A$2:$H$41,5,0)*$U1043</f>
        <v>3469.442599130690</v>
      </c>
      <c r="AA1043" s="62">
        <f>VLOOKUP($S1043,'Districts_EV'!$A$2:$H$41,6,0)*$U1043</f>
        <v>9500.212389354470</v>
      </c>
      <c r="AB1043" s="62">
        <f>VLOOKUP($S1043,'Districts_EV'!$A$2:$H$41,7,0)*$U1043</f>
        <v>15487.1514101436</v>
      </c>
      <c r="AC1043" s="63">
        <f>VLOOKUP($S1043,'Districts_EV'!$A$2:$H$41,8,0)*$U1043</f>
        <v>19703.0912824607</v>
      </c>
    </row>
    <row r="1044" ht="19.95" customHeight="1">
      <c r="Q1044" s="136">
        <v>291</v>
      </c>
      <c r="R1044" t="s" s="90">
        <v>121</v>
      </c>
      <c r="S1044" t="s" s="90">
        <v>13</v>
      </c>
      <c r="T1044" s="59">
        <v>41757</v>
      </c>
      <c r="U1044" s="91">
        <v>0.159588007108597</v>
      </c>
      <c r="V1044" s="39">
        <v>40.9836971</v>
      </c>
      <c r="W1044" s="39">
        <v>29.1431977</v>
      </c>
      <c r="X1044" s="59">
        <f>VLOOKUP($S1044,'Districts_EV'!$A$2:$H$41,3,0)*$U1044</f>
        <v>67.40885429901989</v>
      </c>
      <c r="Y1044" s="59">
        <f>VLOOKUP($S1044,'Districts_EV'!$A$2:$H$41,4,0)*$U1044</f>
        <v>895.712411945743</v>
      </c>
      <c r="Z1044" s="59">
        <f>VLOOKUP($S1044,'Districts_EV'!$A$2:$H$41,5,0)*$U1044</f>
        <v>5091.141221953180</v>
      </c>
      <c r="AA1044" s="59">
        <f>VLOOKUP($S1044,'Districts_EV'!$A$2:$H$41,6,0)*$U1044</f>
        <v>13940.8338748339</v>
      </c>
      <c r="AB1044" s="59">
        <f>VLOOKUP($S1044,'Districts_EV'!$A$2:$H$41,7,0)*$U1044</f>
        <v>22726.2082314228</v>
      </c>
      <c r="AC1044" s="60">
        <f>VLOOKUP($S1044,'Districts_EV'!$A$2:$H$41,8,0)*$U1044</f>
        <v>28912.7770129923</v>
      </c>
    </row>
    <row r="1045" ht="19.95" customHeight="1">
      <c r="Q1045" s="137">
        <v>310</v>
      </c>
      <c r="R1045" t="s" s="92">
        <v>122</v>
      </c>
      <c r="S1045" t="s" s="92">
        <v>13</v>
      </c>
      <c r="T1045" s="62">
        <v>10637</v>
      </c>
      <c r="U1045" s="93">
        <v>0.040652767957807</v>
      </c>
      <c r="V1045" s="36">
        <v>40.9929379</v>
      </c>
      <c r="W1045" s="36">
        <v>29.1135187</v>
      </c>
      <c r="X1045" s="62">
        <f>VLOOKUP($S1045,'Districts_EV'!$A$2:$H$41,3,0)*$U1045</f>
        <v>17.1714439059002</v>
      </c>
      <c r="Y1045" s="62">
        <f>VLOOKUP($S1045,'Districts_EV'!$A$2:$H$41,4,0)*$U1045</f>
        <v>228.169957752398</v>
      </c>
      <c r="Z1045" s="62">
        <f>VLOOKUP($S1045,'Districts_EV'!$A$2:$H$41,5,0)*$U1045</f>
        <v>1296.8955906295</v>
      </c>
      <c r="AA1045" s="62">
        <f>VLOOKUP($S1045,'Districts_EV'!$A$2:$H$41,6,0)*$U1045</f>
        <v>3551.228534775210</v>
      </c>
      <c r="AB1045" s="62">
        <f>VLOOKUP($S1045,'Districts_EV'!$A$2:$H$41,7,0)*$U1045</f>
        <v>5789.177310574130</v>
      </c>
      <c r="AC1045" s="63">
        <f>VLOOKUP($S1045,'Districts_EV'!$A$2:$H$41,8,0)*$U1045</f>
        <v>7365.117443475320</v>
      </c>
    </row>
    <row r="1046" ht="19.95" customHeight="1">
      <c r="Q1046" s="136">
        <v>311</v>
      </c>
      <c r="R1046" t="s" s="90">
        <v>123</v>
      </c>
      <c r="S1046" t="s" s="90">
        <v>13</v>
      </c>
      <c r="T1046" s="59">
        <v>76344</v>
      </c>
      <c r="U1046" s="91">
        <v>0.291773518564522</v>
      </c>
      <c r="V1046" s="39">
        <v>40.9701086</v>
      </c>
      <c r="W1046" s="39">
        <v>29.1110569</v>
      </c>
      <c r="X1046" s="59">
        <f>VLOOKUP($S1046,'Districts_EV'!$A$2:$H$41,3,0)*$U1046</f>
        <v>123.243086730473</v>
      </c>
      <c r="Y1046" s="59">
        <f>VLOOKUP($S1046,'Districts_EV'!$A$2:$H$41,4,0)*$U1046</f>
        <v>1637.6240720738</v>
      </c>
      <c r="Z1046" s="59">
        <f>VLOOKUP($S1046,'Districts_EV'!$A$2:$H$41,5,0)*$U1046</f>
        <v>9308.094102756280</v>
      </c>
      <c r="AA1046" s="59">
        <f>VLOOKUP($S1046,'Districts_EV'!$A$2:$H$41,6,0)*$U1046</f>
        <v>25487.9187044165</v>
      </c>
      <c r="AB1046" s="59">
        <f>VLOOKUP($S1046,'Districts_EV'!$A$2:$H$41,7,0)*$U1046</f>
        <v>41550.1506626372</v>
      </c>
      <c r="AC1046" s="60">
        <f>VLOOKUP($S1046,'Districts_EV'!$A$2:$H$41,8,0)*$U1046</f>
        <v>52861.0064966325</v>
      </c>
    </row>
    <row r="1047" ht="19.95" customHeight="1">
      <c r="Q1047" s="137">
        <v>350</v>
      </c>
      <c r="R1047" t="s" s="92">
        <v>124</v>
      </c>
      <c r="S1047" t="s" s="92">
        <v>13</v>
      </c>
      <c r="T1047" s="62">
        <v>14109</v>
      </c>
      <c r="U1047" s="93">
        <v>0.053922149395196</v>
      </c>
      <c r="V1047" s="36">
        <v>40.9929379</v>
      </c>
      <c r="W1047" s="36">
        <v>29.1135187</v>
      </c>
      <c r="X1047" s="62">
        <f>VLOOKUP($S1047,'Districts_EV'!$A$2:$H$41,3,0)*$U1047</f>
        <v>22.7763375076005</v>
      </c>
      <c r="Y1047" s="62">
        <f>VLOOKUP($S1047,'Districts_EV'!$A$2:$H$41,4,0)*$U1047</f>
        <v>302.646416652118</v>
      </c>
      <c r="Z1047" s="62">
        <f>VLOOKUP($S1047,'Districts_EV'!$A$2:$H$41,5,0)*$U1047</f>
        <v>1720.212455409570</v>
      </c>
      <c r="AA1047" s="62">
        <f>VLOOKUP($S1047,'Districts_EV'!$A$2:$H$41,6,0)*$U1047</f>
        <v>4710.377305362740</v>
      </c>
      <c r="AB1047" s="62">
        <f>VLOOKUP($S1047,'Districts_EV'!$A$2:$H$41,7,0)*$U1047</f>
        <v>7678.8100662678</v>
      </c>
      <c r="AC1047" s="63">
        <f>VLOOKUP($S1047,'Districts_EV'!$A$2:$H$41,8,0)*$U1047</f>
        <v>9769.149385164370</v>
      </c>
    </row>
    <row r="1048" ht="19.95" customHeight="1">
      <c r="Q1048" s="136">
        <v>400</v>
      </c>
      <c r="R1048" t="s" s="90">
        <v>125</v>
      </c>
      <c r="S1048" t="s" s="90">
        <v>13</v>
      </c>
      <c r="T1048" s="59">
        <v>11428</v>
      </c>
      <c r="U1048" s="91">
        <v>0.043675832680438</v>
      </c>
      <c r="V1048" s="39">
        <v>40.9887283</v>
      </c>
      <c r="W1048" s="39">
        <v>29.0906789</v>
      </c>
      <c r="X1048" s="59">
        <f>VLOOKUP($S1048,'Districts_EV'!$A$2:$H$41,3,0)*$U1048</f>
        <v>18.4483652304811</v>
      </c>
      <c r="Y1048" s="59">
        <f>VLOOKUP($S1048,'Districts_EV'!$A$2:$H$41,4,0)*$U1048</f>
        <v>245.137376816245</v>
      </c>
      <c r="Z1048" s="59">
        <f>VLOOKUP($S1048,'Districts_EV'!$A$2:$H$41,5,0)*$U1048</f>
        <v>1393.336731194320</v>
      </c>
      <c r="AA1048" s="59">
        <f>VLOOKUP($S1048,'Districts_EV'!$A$2:$H$41,6,0)*$U1048</f>
        <v>3815.308799042130</v>
      </c>
      <c r="AB1048" s="59">
        <f>VLOOKUP($S1048,'Districts_EV'!$A$2:$H$41,7,0)*$U1048</f>
        <v>6219.6783214479</v>
      </c>
      <c r="AC1048" s="60">
        <f>VLOOKUP($S1048,'Districts_EV'!$A$2:$H$41,8,0)*$U1048</f>
        <v>7912.810204384320</v>
      </c>
    </row>
    <row r="1049" ht="19.95" customHeight="1">
      <c r="Q1049" s="137">
        <v>402</v>
      </c>
      <c r="R1049" t="s" s="92">
        <v>126</v>
      </c>
      <c r="S1049" t="s" s="92">
        <v>13</v>
      </c>
      <c r="T1049" s="62">
        <v>13016</v>
      </c>
      <c r="U1049" s="93">
        <v>0.049744893084405</v>
      </c>
      <c r="V1049" s="36">
        <v>40.9939446</v>
      </c>
      <c r="W1049" s="36">
        <v>29.140645</v>
      </c>
      <c r="X1049" s="62">
        <f>VLOOKUP($S1049,'Districts_EV'!$A$2:$H$41,3,0)*$U1049</f>
        <v>21.0118937556827</v>
      </c>
      <c r="Y1049" s="62">
        <f>VLOOKUP($S1049,'Districts_EV'!$A$2:$H$41,4,0)*$U1049</f>
        <v>279.200918501947</v>
      </c>
      <c r="Z1049" s="62">
        <f>VLOOKUP($S1049,'Districts_EV'!$A$2:$H$41,5,0)*$U1049</f>
        <v>1586.950550684740</v>
      </c>
      <c r="AA1049" s="62">
        <f>VLOOKUP($S1049,'Districts_EV'!$A$2:$H$41,6,0)*$U1049</f>
        <v>4345.472464852320</v>
      </c>
      <c r="AB1049" s="62">
        <f>VLOOKUP($S1049,'Districts_EV'!$A$2:$H$41,7,0)*$U1049</f>
        <v>7083.945837588880</v>
      </c>
      <c r="AC1049" s="63">
        <f>VLOOKUP($S1049,'Districts_EV'!$A$2:$H$41,8,0)*$U1049</f>
        <v>9012.350159281261</v>
      </c>
    </row>
    <row r="1050" ht="19.95" customHeight="1">
      <c r="Q1050" s="136">
        <v>457</v>
      </c>
      <c r="R1050" t="s" s="90">
        <v>127</v>
      </c>
      <c r="S1050" t="s" s="90">
        <v>13</v>
      </c>
      <c r="T1050" s="59">
        <v>29032</v>
      </c>
      <c r="U1050" s="91">
        <v>0.110955265521393</v>
      </c>
      <c r="V1050" s="39">
        <v>40.9803353</v>
      </c>
      <c r="W1050" s="39">
        <v>29.1130781</v>
      </c>
      <c r="X1050" s="59">
        <f>VLOOKUP($S1050,'Districts_EV'!$A$2:$H$41,3,0)*$U1050</f>
        <v>46.8667255312679</v>
      </c>
      <c r="Y1050" s="59">
        <f>VLOOKUP($S1050,'Districts_EV'!$A$2:$H$41,4,0)*$U1050</f>
        <v>622.7536160071101</v>
      </c>
      <c r="Z1050" s="59">
        <f>VLOOKUP($S1050,'Districts_EV'!$A$2:$H$41,5,0)*$U1050</f>
        <v>3539.670281767020</v>
      </c>
      <c r="AA1050" s="59">
        <f>VLOOKUP($S1050,'Districts_EV'!$A$2:$H$41,6,0)*$U1050</f>
        <v>9692.513567885129</v>
      </c>
      <c r="AB1050" s="59">
        <f>VLOOKUP($S1050,'Districts_EV'!$A$2:$H$41,7,0)*$U1050</f>
        <v>15800.6388719177</v>
      </c>
      <c r="AC1050" s="60">
        <f>VLOOKUP($S1050,'Districts_EV'!$A$2:$H$41,8,0)*$U1050</f>
        <v>20101.9168580405</v>
      </c>
    </row>
    <row r="1051" ht="19.95" customHeight="1">
      <c r="Q1051" s="137">
        <v>485</v>
      </c>
      <c r="R1051" t="s" s="92">
        <v>128</v>
      </c>
      <c r="S1051" t="s" s="92">
        <v>13</v>
      </c>
      <c r="T1051" s="62">
        <v>30063</v>
      </c>
      <c r="U1051" s="93">
        <v>0.11489556859223</v>
      </c>
      <c r="V1051" s="36">
        <v>40.9908392</v>
      </c>
      <c r="W1051" s="36">
        <v>29.1265531</v>
      </c>
      <c r="X1051" s="62">
        <f>VLOOKUP($S1051,'Districts_EV'!$A$2:$H$41,3,0)*$U1051</f>
        <v>48.5310818974407</v>
      </c>
      <c r="Y1051" s="62">
        <f>VLOOKUP($S1051,'Districts_EV'!$A$2:$H$41,4,0)*$U1051</f>
        <v>644.869177391212</v>
      </c>
      <c r="Z1051" s="62">
        <f>VLOOKUP($S1051,'Districts_EV'!$A$2:$H$41,5,0)*$U1051</f>
        <v>3665.372956763620</v>
      </c>
      <c r="AA1051" s="62">
        <f>VLOOKUP($S1051,'Districts_EV'!$A$2:$H$41,6,0)*$U1051</f>
        <v>10036.7193232064</v>
      </c>
      <c r="AB1051" s="62">
        <f>VLOOKUP($S1051,'Districts_EV'!$A$2:$H$41,7,0)*$U1051</f>
        <v>16361.7596585306</v>
      </c>
      <c r="AC1051" s="63">
        <f>VLOOKUP($S1051,'Districts_EV'!$A$2:$H$41,8,0)*$U1051</f>
        <v>20815.7869421076</v>
      </c>
    </row>
    <row r="1052" ht="19.95" customHeight="1">
      <c r="Q1052" s="136">
        <v>505</v>
      </c>
      <c r="R1052" t="s" s="90">
        <v>129</v>
      </c>
      <c r="S1052" t="s" s="90">
        <v>13</v>
      </c>
      <c r="T1052" s="59">
        <v>32487</v>
      </c>
      <c r="U1052" s="91">
        <v>0.124159675909117</v>
      </c>
      <c r="V1052" s="39">
        <v>40.9902522</v>
      </c>
      <c r="W1052" s="39">
        <v>29.1035997</v>
      </c>
      <c r="X1052" s="59">
        <f>VLOOKUP($S1052,'Districts_EV'!$A$2:$H$41,3,0)*$U1052</f>
        <v>52.4441758175219</v>
      </c>
      <c r="Y1052" s="59">
        <f>VLOOKUP($S1052,'Districts_EV'!$A$2:$H$41,4,0)*$U1052</f>
        <v>696.8654148258109</v>
      </c>
      <c r="Z1052" s="59">
        <f>VLOOKUP($S1052,'Districts_EV'!$A$2:$H$41,5,0)*$U1052</f>
        <v>3960.914454524830</v>
      </c>
      <c r="AA1052" s="59">
        <f>VLOOKUP($S1052,'Districts_EV'!$A$2:$H$41,6,0)*$U1052</f>
        <v>10845.9867828563</v>
      </c>
      <c r="AB1052" s="59">
        <f>VLOOKUP($S1052,'Districts_EV'!$A$2:$H$41,7,0)*$U1052</f>
        <v>17681.0193934965</v>
      </c>
      <c r="AC1052" s="60">
        <f>VLOOKUP($S1052,'Districts_EV'!$A$2:$H$41,8,0)*$U1052</f>
        <v>22494.1779060057</v>
      </c>
    </row>
    <row r="1053" ht="19.95" customHeight="1">
      <c r="Q1053" s="137">
        <v>599</v>
      </c>
      <c r="R1053" t="s" s="92">
        <v>130</v>
      </c>
      <c r="S1053" t="s" s="92">
        <v>13</v>
      </c>
      <c r="T1053" s="62">
        <v>22254</v>
      </c>
      <c r="U1053" s="93">
        <v>0.0850509258374577</v>
      </c>
      <c r="V1053" s="36">
        <v>40.9860474</v>
      </c>
      <c r="W1053" s="36">
        <v>29.1803805</v>
      </c>
      <c r="X1053" s="62">
        <f>VLOOKUP($S1053,'Districts_EV'!$A$2:$H$41,3,0)*$U1053</f>
        <v>35.9249142316352</v>
      </c>
      <c r="Y1053" s="62">
        <f>VLOOKUP($S1053,'Districts_EV'!$A$2:$H$41,4,0)*$U1053</f>
        <v>477.361496645846</v>
      </c>
      <c r="Z1053" s="62">
        <f>VLOOKUP($S1053,'Districts_EV'!$A$2:$H$41,5,0)*$U1053</f>
        <v>2713.275780188860</v>
      </c>
      <c r="AA1053" s="62">
        <f>VLOOKUP($S1053,'Districts_EV'!$A$2:$H$41,6,0)*$U1053</f>
        <v>7429.6361580227</v>
      </c>
      <c r="AB1053" s="62">
        <f>VLOOKUP($S1053,'Districts_EV'!$A$2:$H$41,7,0)*$U1053</f>
        <v>12111.7187054166</v>
      </c>
      <c r="AC1053" s="63">
        <f>VLOOKUP($S1053,'Districts_EV'!$A$2:$H$41,8,0)*$U1053</f>
        <v>15408.7922898467</v>
      </c>
    </row>
    <row r="1054" ht="19.95" customHeight="1">
      <c r="Q1054" s="136">
        <v>89</v>
      </c>
      <c r="R1054" t="s" s="90">
        <v>80</v>
      </c>
      <c r="S1054" t="s" s="90">
        <v>14</v>
      </c>
      <c r="T1054" s="59">
        <v>47027</v>
      </c>
      <c r="U1054" s="91">
        <v>0.179729032504634</v>
      </c>
      <c r="V1054" s="39">
        <v>41.0017915</v>
      </c>
      <c r="W1054" s="39">
        <v>28.7060425</v>
      </c>
      <c r="X1054" s="59">
        <f>VLOOKUP($S1054,'Districts_EV'!$A$2:$H$41,3,0)*$U1054</f>
        <v>25.1186402140211</v>
      </c>
      <c r="Y1054" s="59">
        <f>VLOOKUP($S1054,'Districts_EV'!$A$2:$H$41,4,0)*$U1054</f>
        <v>438.145696635965</v>
      </c>
      <c r="Z1054" s="59">
        <f>VLOOKUP($S1054,'Districts_EV'!$A$2:$H$41,5,0)*$U1054</f>
        <v>3194.523472908560</v>
      </c>
      <c r="AA1054" s="59">
        <f>VLOOKUP($S1054,'Districts_EV'!$A$2:$H$41,6,0)*$U1054</f>
        <v>10730.1815898244</v>
      </c>
      <c r="AB1054" s="59">
        <f>VLOOKUP($S1054,'Districts_EV'!$A$2:$H$41,7,0)*$U1054</f>
        <v>19912.2599727946</v>
      </c>
      <c r="AC1054" s="60">
        <f>VLOOKUP($S1054,'Districts_EV'!$A$2:$H$41,8,0)*$U1054</f>
        <v>26601.9729684501</v>
      </c>
    </row>
    <row r="1055" ht="19.95" customHeight="1">
      <c r="Q1055" s="137">
        <v>171</v>
      </c>
      <c r="R1055" t="s" s="92">
        <v>131</v>
      </c>
      <c r="S1055" t="s" s="92">
        <v>14</v>
      </c>
      <c r="T1055" s="62">
        <v>31820</v>
      </c>
      <c r="U1055" s="93">
        <v>0.121610517666393</v>
      </c>
      <c r="V1055" s="36">
        <v>40.9818362</v>
      </c>
      <c r="W1055" s="36">
        <v>28.7223189</v>
      </c>
      <c r="X1055" s="62">
        <f>VLOOKUP($S1055,'Districts_EV'!$A$2:$H$41,3,0)*$U1055</f>
        <v>16.9960901526815</v>
      </c>
      <c r="Y1055" s="62">
        <f>VLOOKUP($S1055,'Districts_EV'!$A$2:$H$41,4,0)*$U1055</f>
        <v>296.463649966114</v>
      </c>
      <c r="Z1055" s="62">
        <f>VLOOKUP($S1055,'Districts_EV'!$A$2:$H$41,5,0)*$U1055</f>
        <v>2161.518636271730</v>
      </c>
      <c r="AA1055" s="62">
        <f>VLOOKUP($S1055,'Districts_EV'!$A$2:$H$41,6,0)*$U1055</f>
        <v>7260.390375490930</v>
      </c>
      <c r="AB1055" s="62">
        <f>VLOOKUP($S1055,'Districts_EV'!$A$2:$H$41,7,0)*$U1055</f>
        <v>13473.2836952033</v>
      </c>
      <c r="AC1055" s="63">
        <f>VLOOKUP($S1055,'Districts_EV'!$A$2:$H$41,8,0)*$U1055</f>
        <v>17999.7614105957</v>
      </c>
    </row>
    <row r="1056" ht="19.95" customHeight="1">
      <c r="Q1056" s="136">
        <v>179</v>
      </c>
      <c r="R1056" t="s" s="90">
        <v>132</v>
      </c>
      <c r="S1056" t="s" s="90">
        <v>14</v>
      </c>
      <c r="T1056" s="59">
        <v>41317</v>
      </c>
      <c r="U1056" s="91">
        <v>0.157906403470218</v>
      </c>
      <c r="V1056" s="39">
        <v>40.98106</v>
      </c>
      <c r="W1056" s="39">
        <v>28.7357032</v>
      </c>
      <c r="X1056" s="59">
        <f>VLOOKUP($S1056,'Districts_EV'!$A$2:$H$41,3,0)*$U1056</f>
        <v>22.0687447152212</v>
      </c>
      <c r="Y1056" s="59">
        <f>VLOOKUP($S1056,'Districts_EV'!$A$2:$H$41,4,0)*$U1056</f>
        <v>384.946217022309</v>
      </c>
      <c r="Z1056" s="59">
        <f>VLOOKUP($S1056,'Districts_EV'!$A$2:$H$41,5,0)*$U1056</f>
        <v>2806.645678656150</v>
      </c>
      <c r="AA1056" s="59">
        <f>VLOOKUP($S1056,'Districts_EV'!$A$2:$H$41,6,0)*$U1056</f>
        <v>9427.327125837761</v>
      </c>
      <c r="AB1056" s="59">
        <f>VLOOKUP($S1056,'Districts_EV'!$A$2:$H$41,7,0)*$U1056</f>
        <v>17494.5211324548</v>
      </c>
      <c r="AC1056" s="60">
        <f>VLOOKUP($S1056,'Districts_EV'!$A$2:$H$41,8,0)*$U1056</f>
        <v>23371.9717850905</v>
      </c>
    </row>
    <row r="1057" ht="19.95" customHeight="1">
      <c r="Q1057" s="137">
        <v>241</v>
      </c>
      <c r="R1057" t="s" s="92">
        <v>133</v>
      </c>
      <c r="S1057" t="s" s="92">
        <v>14</v>
      </c>
      <c r="T1057" s="62">
        <v>45942</v>
      </c>
      <c r="U1057" s="93">
        <v>0.17558235080545</v>
      </c>
      <c r="V1057" s="36">
        <v>40.9764683</v>
      </c>
      <c r="W1057" s="36">
        <v>28.7330024</v>
      </c>
      <c r="X1057" s="62">
        <f>VLOOKUP($S1057,'Districts_EV'!$A$2:$H$41,3,0)*$U1057</f>
        <v>24.539106656018</v>
      </c>
      <c r="Y1057" s="62">
        <f>VLOOKUP($S1057,'Districts_EV'!$A$2:$H$41,4,0)*$U1057</f>
        <v>428.036863819710</v>
      </c>
      <c r="Z1057" s="62">
        <f>VLOOKUP($S1057,'Districts_EV'!$A$2:$H$41,5,0)*$U1057</f>
        <v>3120.819899044490</v>
      </c>
      <c r="AA1057" s="62">
        <f>VLOOKUP($S1057,'Districts_EV'!$A$2:$H$41,6,0)*$U1057</f>
        <v>10482.616424601</v>
      </c>
      <c r="AB1057" s="62">
        <f>VLOOKUP($S1057,'Districts_EV'!$A$2:$H$41,7,0)*$U1057</f>
        <v>19452.8472509437</v>
      </c>
      <c r="AC1057" s="63">
        <f>VLOOKUP($S1057,'Districts_EV'!$A$2:$H$41,8,0)*$U1057</f>
        <v>25988.2161761655</v>
      </c>
    </row>
    <row r="1058" ht="19.95" customHeight="1">
      <c r="Q1058" s="136">
        <v>315</v>
      </c>
      <c r="R1058" t="s" s="90">
        <v>134</v>
      </c>
      <c r="S1058" t="s" s="90">
        <v>14</v>
      </c>
      <c r="T1058" s="59">
        <v>38318</v>
      </c>
      <c r="U1058" s="91">
        <v>0.146444745944087</v>
      </c>
      <c r="V1058" s="39">
        <v>40.9737318</v>
      </c>
      <c r="W1058" s="39">
        <v>28.7141652</v>
      </c>
      <c r="X1058" s="59">
        <f>VLOOKUP($S1058,'Districts_EV'!$A$2:$H$41,3,0)*$U1058</f>
        <v>20.466881912962</v>
      </c>
      <c r="Y1058" s="59">
        <f>VLOOKUP($S1058,'Districts_EV'!$A$2:$H$41,4,0)*$U1058</f>
        <v>357.004844104386</v>
      </c>
      <c r="Z1058" s="59">
        <f>VLOOKUP($S1058,'Districts_EV'!$A$2:$H$41,5,0)*$U1058</f>
        <v>2602.924924722190</v>
      </c>
      <c r="AA1058" s="59">
        <f>VLOOKUP($S1058,'Districts_EV'!$A$2:$H$41,6,0)*$U1058</f>
        <v>8743.043318920851</v>
      </c>
      <c r="AB1058" s="59">
        <f>VLOOKUP($S1058,'Districts_EV'!$A$2:$H$41,7,0)*$U1058</f>
        <v>16224.6789639472</v>
      </c>
      <c r="AC1058" s="60">
        <f>VLOOKUP($S1058,'Districts_EV'!$A$2:$H$41,8,0)*$U1058</f>
        <v>21675.5140707481</v>
      </c>
    </row>
    <row r="1059" ht="19.95" customHeight="1">
      <c r="Q1059" s="137">
        <v>397</v>
      </c>
      <c r="R1059" t="s" s="92">
        <v>135</v>
      </c>
      <c r="S1059" t="s" s="92">
        <v>14</v>
      </c>
      <c r="T1059" s="62">
        <v>62149</v>
      </c>
      <c r="U1059" s="93">
        <v>0.237522692094552</v>
      </c>
      <c r="V1059" s="36">
        <v>40.9873293</v>
      </c>
      <c r="W1059" s="36">
        <v>28.7097252</v>
      </c>
      <c r="X1059" s="62">
        <f>VLOOKUP($S1059,'Districts_EV'!$A$2:$H$41,3,0)*$U1059</f>
        <v>33.1957890288813</v>
      </c>
      <c r="Y1059" s="62">
        <f>VLOOKUP($S1059,'Districts_EV'!$A$2:$H$41,4,0)*$U1059</f>
        <v>579.035807094405</v>
      </c>
      <c r="Z1059" s="62">
        <f>VLOOKUP($S1059,'Districts_EV'!$A$2:$H$41,5,0)*$U1059</f>
        <v>4221.754296846370</v>
      </c>
      <c r="AA1059" s="62">
        <f>VLOOKUP($S1059,'Districts_EV'!$A$2:$H$41,6,0)*$U1059</f>
        <v>14180.5782981265</v>
      </c>
      <c r="AB1059" s="62">
        <f>VLOOKUP($S1059,'Districts_EV'!$A$2:$H$41,7,0)*$U1059</f>
        <v>26315.2453919921</v>
      </c>
      <c r="AC1059" s="63">
        <f>VLOOKUP($S1059,'Districts_EV'!$A$2:$H$41,8,0)*$U1059</f>
        <v>35156.1021969551</v>
      </c>
    </row>
    <row r="1060" ht="19.95" customHeight="1">
      <c r="Q1060" s="136">
        <v>434</v>
      </c>
      <c r="R1060" t="s" s="90">
        <v>136</v>
      </c>
      <c r="S1060" t="s" s="90">
        <v>14</v>
      </c>
      <c r="T1060" s="59">
        <v>71783</v>
      </c>
      <c r="U1060" s="91">
        <v>0.274342168122146</v>
      </c>
      <c r="V1060" s="39">
        <v>41.031415</v>
      </c>
      <c r="W1060" s="39">
        <v>28.7023797</v>
      </c>
      <c r="X1060" s="59">
        <f>VLOOKUP($S1060,'Districts_EV'!$A$2:$H$41,3,0)*$U1060</f>
        <v>38.3416197180999</v>
      </c>
      <c r="Y1060" s="59">
        <f>VLOOKUP($S1060,'Districts_EV'!$A$2:$H$41,4,0)*$U1060</f>
        <v>668.794788985467</v>
      </c>
      <c r="Z1060" s="59">
        <f>VLOOKUP($S1060,'Districts_EV'!$A$2:$H$41,5,0)*$U1060</f>
        <v>4876.187689110420</v>
      </c>
      <c r="AA1060" s="59">
        <f>VLOOKUP($S1060,'Districts_EV'!$A$2:$H$41,6,0)*$U1060</f>
        <v>16378.7744287827</v>
      </c>
      <c r="AB1060" s="59">
        <f>VLOOKUP($S1060,'Districts_EV'!$A$2:$H$41,7,0)*$U1060</f>
        <v>30394.4916245374</v>
      </c>
      <c r="AC1060" s="60">
        <f>VLOOKUP($S1060,'Districts_EV'!$A$2:$H$41,8,0)*$U1060</f>
        <v>40605.8099728721</v>
      </c>
    </row>
    <row r="1061" ht="19.95" customHeight="1">
      <c r="Q1061" s="137">
        <v>568</v>
      </c>
      <c r="R1061" t="s" s="92">
        <v>137</v>
      </c>
      <c r="S1061" t="s" s="92">
        <v>14</v>
      </c>
      <c r="T1061" s="62">
        <v>21621</v>
      </c>
      <c r="U1061" s="93">
        <v>0.0826317096940628</v>
      </c>
      <c r="V1061" s="36">
        <v>40.99205525</v>
      </c>
      <c r="W1061" s="36">
        <v>28.7229540545493</v>
      </c>
      <c r="X1061" s="62">
        <f>VLOOKUP($S1061,'Districts_EV'!$A$2:$H$41,3,0)*$U1061</f>
        <v>11.5484747074521</v>
      </c>
      <c r="Y1061" s="62">
        <f>VLOOKUP($S1061,'Districts_EV'!$A$2:$H$41,4,0)*$U1061</f>
        <v>201.440621493317</v>
      </c>
      <c r="Z1061" s="62">
        <f>VLOOKUP($S1061,'Districts_EV'!$A$2:$H$41,5,0)*$U1061</f>
        <v>1468.705041949430</v>
      </c>
      <c r="AA1061" s="62">
        <f>VLOOKUP($S1061,'Districts_EV'!$A$2:$H$41,6,0)*$U1061</f>
        <v>4933.277822391240</v>
      </c>
      <c r="AB1061" s="62">
        <f>VLOOKUP($S1061,'Districts_EV'!$A$2:$H$41,7,0)*$U1061</f>
        <v>9154.804109804840</v>
      </c>
      <c r="AC1061" s="63">
        <f>VLOOKUP($S1061,'Districts_EV'!$A$2:$H$41,8,0)*$U1061</f>
        <v>12230.4475631203</v>
      </c>
    </row>
    <row r="1062" ht="19.95" customHeight="1">
      <c r="Q1062" s="136">
        <v>625</v>
      </c>
      <c r="R1062" t="s" s="90">
        <v>138</v>
      </c>
      <c r="S1062" t="s" s="90">
        <v>14</v>
      </c>
      <c r="T1062" s="59">
        <v>53209</v>
      </c>
      <c r="U1062" s="91">
        <v>0.203355563623856</v>
      </c>
      <c r="V1062" s="39">
        <v>41.0585293</v>
      </c>
      <c r="W1062" s="39">
        <v>28.728009</v>
      </c>
      <c r="X1062" s="59">
        <f>VLOOKUP($S1062,'Districts_EV'!$A$2:$H$41,3,0)*$U1062</f>
        <v>28.4206461638602</v>
      </c>
      <c r="Y1062" s="59">
        <f>VLOOKUP($S1062,'Districts_EV'!$A$2:$H$41,4,0)*$U1062</f>
        <v>495.742751447107</v>
      </c>
      <c r="Z1062" s="59">
        <f>VLOOKUP($S1062,'Districts_EV'!$A$2:$H$41,5,0)*$U1062</f>
        <v>3614.464020030870</v>
      </c>
      <c r="AA1062" s="59">
        <f>VLOOKUP($S1062,'Districts_EV'!$A$2:$H$41,6,0)*$U1062</f>
        <v>12140.7326049496</v>
      </c>
      <c r="AB1062" s="59">
        <f>VLOOKUP($S1062,'Districts_EV'!$A$2:$H$41,7,0)*$U1062</f>
        <v>22529.8539326861</v>
      </c>
      <c r="AC1062" s="60">
        <f>VLOOKUP($S1062,'Districts_EV'!$A$2:$H$41,8,0)*$U1062</f>
        <v>30098.9724983151</v>
      </c>
    </row>
    <row r="1063" ht="19.95" customHeight="1">
      <c r="Q1063" s="137">
        <v>695</v>
      </c>
      <c r="R1063" t="s" s="92">
        <v>139</v>
      </c>
      <c r="S1063" t="s" s="92">
        <v>14</v>
      </c>
      <c r="T1063" s="62">
        <v>22496</v>
      </c>
      <c r="U1063" s="93">
        <v>0.08597580783856611</v>
      </c>
      <c r="V1063" s="36">
        <v>41.0085033</v>
      </c>
      <c r="W1063" s="36">
        <v>28.7100714</v>
      </c>
      <c r="X1063" s="62">
        <f>VLOOKUP($S1063,'Districts_EV'!$A$2:$H$41,3,0)*$U1063</f>
        <v>12.0158404800353</v>
      </c>
      <c r="Y1063" s="62">
        <f>VLOOKUP($S1063,'Districts_EV'!$A$2:$H$41,4,0)*$U1063</f>
        <v>209.592906022555</v>
      </c>
      <c r="Z1063" s="62">
        <f>VLOOKUP($S1063,'Districts_EV'!$A$2:$H$41,5,0)*$U1063</f>
        <v>1528.143407968850</v>
      </c>
      <c r="AA1063" s="62">
        <f>VLOOKUP($S1063,'Districts_EV'!$A$2:$H$41,6,0)*$U1063</f>
        <v>5132.927149184280</v>
      </c>
      <c r="AB1063" s="62">
        <f>VLOOKUP($S1063,'Districts_EV'!$A$2:$H$41,7,0)*$U1063</f>
        <v>9525.298240329770</v>
      </c>
      <c r="AC1063" s="63">
        <f>VLOOKUP($S1063,'Districts_EV'!$A$2:$H$41,8,0)*$U1063</f>
        <v>12725.4127181886</v>
      </c>
    </row>
    <row r="1064" ht="19.95" customHeight="1">
      <c r="Q1064" s="136">
        <v>5</v>
      </c>
      <c r="R1064" t="s" s="90">
        <v>140</v>
      </c>
      <c r="S1064" t="s" s="90">
        <v>15</v>
      </c>
      <c r="T1064" s="59">
        <v>23112</v>
      </c>
      <c r="U1064" s="91">
        <v>0.0883300529322963</v>
      </c>
      <c r="V1064" s="39">
        <v>41.0226361</v>
      </c>
      <c r="W1064" s="39">
        <v>28.8590918</v>
      </c>
      <c r="X1064" s="59">
        <f>VLOOKUP($S1064,'Districts_EV'!$A$2:$H$41,3,0)*$U1064</f>
        <v>15.1149943364007</v>
      </c>
      <c r="Y1064" s="59">
        <f>VLOOKUP($S1064,'Districts_EV'!$A$2:$H$41,4,0)*$U1064</f>
        <v>238.112118665831</v>
      </c>
      <c r="Z1064" s="59">
        <f>VLOOKUP($S1064,'Districts_EV'!$A$2:$H$41,5,0)*$U1064</f>
        <v>1580.774913055020</v>
      </c>
      <c r="AA1064" s="59">
        <f>VLOOKUP($S1064,'Districts_EV'!$A$2:$H$41,6,0)*$U1064</f>
        <v>4911.084999858390</v>
      </c>
      <c r="AB1064" s="59">
        <f>VLOOKUP($S1064,'Districts_EV'!$A$2:$H$41,7,0)*$U1064</f>
        <v>8658.551036334749</v>
      </c>
      <c r="AC1064" s="60">
        <f>VLOOKUP($S1064,'Districts_EV'!$A$2:$H$41,8,0)*$U1064</f>
        <v>11332.5786375112</v>
      </c>
    </row>
    <row r="1065" ht="19.95" customHeight="1">
      <c r="Q1065" s="137">
        <v>28</v>
      </c>
      <c r="R1065" t="s" s="92">
        <v>30</v>
      </c>
      <c r="S1065" t="s" s="92">
        <v>15</v>
      </c>
      <c r="T1065" s="62">
        <v>45242</v>
      </c>
      <c r="U1065" s="93">
        <v>0.172907072289847</v>
      </c>
      <c r="V1065" s="36">
        <v>41.0518502</v>
      </c>
      <c r="W1065" s="36">
        <v>28.8450387</v>
      </c>
      <c r="X1065" s="62">
        <f>VLOOKUP($S1065,'Districts_EV'!$A$2:$H$41,3,0)*$U1065</f>
        <v>29.5877714506507</v>
      </c>
      <c r="Y1065" s="62">
        <f>VLOOKUP($S1065,'Districts_EV'!$A$2:$H$41,4,0)*$U1065</f>
        <v>466.107150946673</v>
      </c>
      <c r="Z1065" s="62">
        <f>VLOOKUP($S1065,'Districts_EV'!$A$2:$H$41,5,0)*$U1065</f>
        <v>3094.384675339</v>
      </c>
      <c r="AA1065" s="62">
        <f>VLOOKUP($S1065,'Districts_EV'!$A$2:$H$41,6,0)*$U1065</f>
        <v>9613.504134804130</v>
      </c>
      <c r="AB1065" s="62">
        <f>VLOOKUP($S1065,'Districts_EV'!$A$2:$H$41,7,0)*$U1065</f>
        <v>16949.2110585781</v>
      </c>
      <c r="AC1065" s="63">
        <f>VLOOKUP($S1065,'Districts_EV'!$A$2:$H$41,8,0)*$U1065</f>
        <v>22183.6501695346</v>
      </c>
    </row>
    <row r="1066" ht="19.95" customHeight="1">
      <c r="Q1066" s="136">
        <v>31</v>
      </c>
      <c r="R1066" t="s" s="90">
        <v>141</v>
      </c>
      <c r="S1066" t="s" s="90">
        <v>15</v>
      </c>
      <c r="T1066" s="59">
        <v>40160</v>
      </c>
      <c r="U1066" s="91">
        <v>0.153484550266572</v>
      </c>
      <c r="V1066" s="39">
        <v>41.0261986</v>
      </c>
      <c r="W1066" s="39">
        <v>28.8556979</v>
      </c>
      <c r="X1066" s="59">
        <f>VLOOKUP($S1066,'Districts_EV'!$A$2:$H$41,3,0)*$U1066</f>
        <v>26.2641992276675</v>
      </c>
      <c r="Y1066" s="59">
        <f>VLOOKUP($S1066,'Districts_EV'!$A$2:$H$41,4,0)*$U1066</f>
        <v>413.749683524565</v>
      </c>
      <c r="Z1066" s="59">
        <f>VLOOKUP($S1066,'Districts_EV'!$A$2:$H$41,5,0)*$U1066</f>
        <v>2746.794760656340</v>
      </c>
      <c r="AA1066" s="59">
        <f>VLOOKUP($S1066,'Districts_EV'!$A$2:$H$41,6,0)*$U1066</f>
        <v>8533.626410276591</v>
      </c>
      <c r="AB1066" s="59">
        <f>VLOOKUP($S1066,'Districts_EV'!$A$2:$H$41,7,0)*$U1066</f>
        <v>15045.3188654899</v>
      </c>
      <c r="AC1066" s="60">
        <f>VLOOKUP($S1066,'Districts_EV'!$A$2:$H$41,8,0)*$U1066</f>
        <v>19691.7773486696</v>
      </c>
    </row>
    <row r="1067" ht="19.95" customHeight="1">
      <c r="Q1067" s="137">
        <v>32</v>
      </c>
      <c r="R1067" t="s" s="92">
        <v>142</v>
      </c>
      <c r="S1067" t="s" s="92">
        <v>15</v>
      </c>
      <c r="T1067" s="62">
        <v>36588</v>
      </c>
      <c r="U1067" s="93">
        <v>0.139832986184097</v>
      </c>
      <c r="V1067" s="36">
        <v>41.0368162</v>
      </c>
      <c r="W1067" s="36">
        <v>28.8605304</v>
      </c>
      <c r="X1067" s="62">
        <f>VLOOKUP($S1067,'Districts_EV'!$A$2:$H$41,3,0)*$U1067</f>
        <v>23.9281504318202</v>
      </c>
      <c r="Y1067" s="62">
        <f>VLOOKUP($S1067,'Districts_EV'!$A$2:$H$41,4,0)*$U1067</f>
        <v>376.949039362470</v>
      </c>
      <c r="Z1067" s="62">
        <f>VLOOKUP($S1067,'Districts_EV'!$A$2:$H$41,5,0)*$U1067</f>
        <v>2502.483234633820</v>
      </c>
      <c r="AA1067" s="62">
        <f>VLOOKUP($S1067,'Districts_EV'!$A$2:$H$41,6,0)*$U1067</f>
        <v>7774.6096389243</v>
      </c>
      <c r="AB1067" s="62">
        <f>VLOOKUP($S1067,'Districts_EV'!$A$2:$H$41,7,0)*$U1067</f>
        <v>13707.1246675932</v>
      </c>
      <c r="AC1067" s="63">
        <f>VLOOKUP($S1067,'Districts_EV'!$A$2:$H$41,8,0)*$U1067</f>
        <v>17940.3075107849</v>
      </c>
    </row>
    <row r="1068" ht="19.95" customHeight="1">
      <c r="Q1068" s="136">
        <v>45</v>
      </c>
      <c r="R1068" t="s" s="90">
        <v>143</v>
      </c>
      <c r="S1068" t="s" s="90">
        <v>15</v>
      </c>
      <c r="T1068" s="59">
        <v>34581</v>
      </c>
      <c r="U1068" s="91">
        <v>0.13216258049722</v>
      </c>
      <c r="V1068" s="39">
        <v>41.0511389</v>
      </c>
      <c r="W1068" s="39">
        <v>28.8514469</v>
      </c>
      <c r="X1068" s="59">
        <f>VLOOKUP($S1068,'Districts_EV'!$A$2:$H$41,3,0)*$U1068</f>
        <v>22.6155944594615</v>
      </c>
      <c r="Y1068" s="59">
        <f>VLOOKUP($S1068,'Districts_EV'!$A$2:$H$41,4,0)*$U1068</f>
        <v>356.271857718204</v>
      </c>
      <c r="Z1068" s="59">
        <f>VLOOKUP($S1068,'Districts_EV'!$A$2:$H$41,5,0)*$U1068</f>
        <v>2365.2118928849</v>
      </c>
      <c r="AA1068" s="59">
        <f>VLOOKUP($S1068,'Districts_EV'!$A$2:$H$41,6,0)*$U1068</f>
        <v>7348.140809107980</v>
      </c>
      <c r="AB1068" s="59">
        <f>VLOOKUP($S1068,'Districts_EV'!$A$2:$H$41,7,0)*$U1068</f>
        <v>12955.2333587527</v>
      </c>
      <c r="AC1068" s="60">
        <f>VLOOKUP($S1068,'Districts_EV'!$A$2:$H$41,8,0)*$U1068</f>
        <v>16956.2089764528</v>
      </c>
    </row>
    <row r="1069" ht="19.95" customHeight="1">
      <c r="Q1069" s="137">
        <v>55</v>
      </c>
      <c r="R1069" t="s" s="92">
        <v>144</v>
      </c>
      <c r="S1069" t="s" s="92">
        <v>15</v>
      </c>
      <c r="T1069" s="62">
        <v>28688</v>
      </c>
      <c r="U1069" s="93">
        <v>0.109640557222297</v>
      </c>
      <c r="V1069" s="36">
        <v>41.0256078</v>
      </c>
      <c r="W1069" s="36">
        <v>28.8455217</v>
      </c>
      <c r="X1069" s="62">
        <f>VLOOKUP($S1069,'Districts_EV'!$A$2:$H$41,3,0)*$U1069</f>
        <v>18.7616371375331</v>
      </c>
      <c r="Y1069" s="62">
        <f>VLOOKUP($S1069,'Districts_EV'!$A$2:$H$41,4,0)*$U1069</f>
        <v>295.559036876315</v>
      </c>
      <c r="Z1069" s="62">
        <f>VLOOKUP($S1069,'Districts_EV'!$A$2:$H$41,5,0)*$U1069</f>
        <v>1962.152591974840</v>
      </c>
      <c r="AA1069" s="62">
        <f>VLOOKUP($S1069,'Districts_EV'!$A$2:$H$41,6,0)*$U1069</f>
        <v>6095.933128934670</v>
      </c>
      <c r="AB1069" s="62">
        <f>VLOOKUP($S1069,'Districts_EV'!$A$2:$H$41,7,0)*$U1069</f>
        <v>10747.5126397704</v>
      </c>
      <c r="AC1069" s="63">
        <f>VLOOKUP($S1069,'Districts_EV'!$A$2:$H$41,8,0)*$U1069</f>
        <v>14066.6760104242</v>
      </c>
    </row>
    <row r="1070" ht="19.95" customHeight="1">
      <c r="Q1070" s="136">
        <v>83</v>
      </c>
      <c r="R1070" t="s" s="90">
        <v>145</v>
      </c>
      <c r="S1070" t="s" s="90">
        <v>15</v>
      </c>
      <c r="T1070" s="59">
        <v>55446</v>
      </c>
      <c r="U1070" s="91">
        <v>0.211904989394432</v>
      </c>
      <c r="V1070" s="39">
        <v>41.0497862</v>
      </c>
      <c r="W1070" s="39">
        <v>28.8367479</v>
      </c>
      <c r="X1070" s="59">
        <f>VLOOKUP($S1070,'Districts_EV'!$A$2:$H$41,3,0)*$U1070</f>
        <v>36.261075457601</v>
      </c>
      <c r="Y1070" s="59">
        <f>VLOOKUP($S1070,'Districts_EV'!$A$2:$H$41,4,0)*$U1070</f>
        <v>571.234187069302</v>
      </c>
      <c r="Z1070" s="59">
        <f>VLOOKUP($S1070,'Districts_EV'!$A$2:$H$41,5,0)*$U1070</f>
        <v>3792.300356059560</v>
      </c>
      <c r="AA1070" s="59">
        <f>VLOOKUP($S1070,'Districts_EV'!$A$2:$H$41,6,0)*$U1070</f>
        <v>11781.7592117579</v>
      </c>
      <c r="AB1070" s="59">
        <f>VLOOKUP($S1070,'Districts_EV'!$A$2:$H$41,7,0)*$U1070</f>
        <v>20771.9808221105</v>
      </c>
      <c r="AC1070" s="60">
        <f>VLOOKUP($S1070,'Districts_EV'!$A$2:$H$41,8,0)*$U1070</f>
        <v>27187.0091353172</v>
      </c>
    </row>
    <row r="1071" ht="19.95" customHeight="1">
      <c r="Q1071" s="137">
        <v>90</v>
      </c>
      <c r="R1071" t="s" s="92">
        <v>129</v>
      </c>
      <c r="S1071" t="s" s="92">
        <v>15</v>
      </c>
      <c r="T1071" s="62">
        <v>21929</v>
      </c>
      <c r="U1071" s="93">
        <v>0.0838088322409279</v>
      </c>
      <c r="V1071" s="36">
        <v>41.0245293</v>
      </c>
      <c r="W1071" s="36">
        <v>28.8387167</v>
      </c>
      <c r="X1071" s="62">
        <f>VLOOKUP($S1071,'Districts_EV'!$A$2:$H$41,3,0)*$U1071</f>
        <v>14.3413253203068</v>
      </c>
      <c r="Y1071" s="62">
        <f>VLOOKUP($S1071,'Districts_EV'!$A$2:$H$41,4,0)*$U1071</f>
        <v>225.924223356828</v>
      </c>
      <c r="Z1071" s="62">
        <f>VLOOKUP($S1071,'Districts_EV'!$A$2:$H$41,5,0)*$U1071</f>
        <v>1499.862109223930</v>
      </c>
      <c r="AA1071" s="62">
        <f>VLOOKUP($S1071,'Districts_EV'!$A$2:$H$41,6,0)*$U1071</f>
        <v>4659.708504754870</v>
      </c>
      <c r="AB1071" s="62">
        <f>VLOOKUP($S1071,'Districts_EV'!$A$2:$H$41,7,0)*$U1071</f>
        <v>8215.358501029110</v>
      </c>
      <c r="AC1071" s="63">
        <f>VLOOKUP($S1071,'Districts_EV'!$A$2:$H$41,8,0)*$U1071</f>
        <v>10752.5145786598</v>
      </c>
    </row>
    <row r="1072" ht="19.95" customHeight="1">
      <c r="Q1072" s="136">
        <v>93</v>
      </c>
      <c r="R1072" t="s" s="90">
        <v>120</v>
      </c>
      <c r="S1072" t="s" s="90">
        <v>15</v>
      </c>
      <c r="T1072" s="59">
        <v>24735</v>
      </c>
      <c r="U1072" s="91">
        <v>0.0945328772620435</v>
      </c>
      <c r="V1072" s="39">
        <v>41.0328836</v>
      </c>
      <c r="W1072" s="39">
        <v>28.8541921</v>
      </c>
      <c r="X1072" s="59">
        <f>VLOOKUP($S1072,'Districts_EV'!$A$2:$H$41,3,0)*$U1072</f>
        <v>16.1764185233157</v>
      </c>
      <c r="Y1072" s="59">
        <f>VLOOKUP($S1072,'Districts_EV'!$A$2:$H$41,4,0)*$U1072</f>
        <v>254.833128037354</v>
      </c>
      <c r="Z1072" s="59">
        <f>VLOOKUP($S1072,'Districts_EV'!$A$2:$H$41,5,0)*$U1072</f>
        <v>1691.782081793690</v>
      </c>
      <c r="AA1072" s="59">
        <f>VLOOKUP($S1072,'Districts_EV'!$A$2:$H$41,6,0)*$U1072</f>
        <v>5255.957401847410</v>
      </c>
      <c r="AB1072" s="59">
        <f>VLOOKUP($S1072,'Districts_EV'!$A$2:$H$41,7,0)*$U1072</f>
        <v>9266.582722557119</v>
      </c>
      <c r="AC1072" s="60">
        <f>VLOOKUP($S1072,'Districts_EV'!$A$2:$H$41,8,0)*$U1072</f>
        <v>12128.3892609398</v>
      </c>
    </row>
    <row r="1073" ht="19.95" customHeight="1">
      <c r="Q1073" s="137">
        <v>95</v>
      </c>
      <c r="R1073" t="s" s="92">
        <v>39</v>
      </c>
      <c r="S1073" t="s" s="92">
        <v>15</v>
      </c>
      <c r="T1073" s="62">
        <v>19528</v>
      </c>
      <c r="U1073" s="93">
        <v>0.074632626932411</v>
      </c>
      <c r="V1073" s="36">
        <v>41.0366758</v>
      </c>
      <c r="W1073" s="36">
        <v>28.8571152</v>
      </c>
      <c r="X1073" s="62">
        <f>VLOOKUP($S1073,'Districts_EV'!$A$2:$H$41,3,0)*$U1073</f>
        <v>12.7710976722583</v>
      </c>
      <c r="Y1073" s="62">
        <f>VLOOKUP($S1073,'Districts_EV'!$A$2:$H$41,4,0)*$U1073</f>
        <v>201.187844120213</v>
      </c>
      <c r="Z1073" s="62">
        <f>VLOOKUP($S1073,'Districts_EV'!$A$2:$H$41,5,0)*$U1073</f>
        <v>1335.642631625920</v>
      </c>
      <c r="AA1073" s="62">
        <f>VLOOKUP($S1073,'Districts_EV'!$A$2:$H$41,6,0)*$U1073</f>
        <v>4149.5183401365</v>
      </c>
      <c r="AB1073" s="62">
        <f>VLOOKUP($S1073,'Districts_EV'!$A$2:$H$41,7,0)*$U1073</f>
        <v>7315.861225231270</v>
      </c>
      <c r="AC1073" s="63">
        <f>VLOOKUP($S1073,'Districts_EV'!$A$2:$H$41,8,0)*$U1073</f>
        <v>9575.224802410859</v>
      </c>
    </row>
    <row r="1074" ht="19.95" customHeight="1">
      <c r="Q1074" s="136">
        <v>99</v>
      </c>
      <c r="R1074" t="s" s="90">
        <v>146</v>
      </c>
      <c r="S1074" t="s" s="90">
        <v>15</v>
      </c>
      <c r="T1074" s="59">
        <v>35448</v>
      </c>
      <c r="U1074" s="91">
        <v>0.135476104030116</v>
      </c>
      <c r="V1074" s="39">
        <v>41.0457899</v>
      </c>
      <c r="W1074" s="39">
        <v>28.8556182</v>
      </c>
      <c r="X1074" s="59">
        <f>VLOOKUP($S1074,'Districts_EV'!$A$2:$H$41,3,0)*$U1074</f>
        <v>23.1826029437839</v>
      </c>
      <c r="Y1074" s="59">
        <f>VLOOKUP($S1074,'Districts_EV'!$A$2:$H$41,4,0)*$U1074</f>
        <v>365.204152927760</v>
      </c>
      <c r="Z1074" s="59">
        <f>VLOOKUP($S1074,'Districts_EV'!$A$2:$H$41,5,0)*$U1074</f>
        <v>2424.511471009620</v>
      </c>
      <c r="AA1074" s="59">
        <f>VLOOKUP($S1074,'Districts_EV'!$A$2:$H$41,6,0)*$U1074</f>
        <v>7532.370243811880</v>
      </c>
      <c r="AB1074" s="59">
        <f>VLOOKUP($S1074,'Districts_EV'!$A$2:$H$41,7,0)*$U1074</f>
        <v>13280.0414129454</v>
      </c>
      <c r="AC1074" s="60">
        <f>VLOOKUP($S1074,'Districts_EV'!$A$2:$H$41,8,0)*$U1074</f>
        <v>17381.3277752898</v>
      </c>
    </row>
    <row r="1075" ht="19.95" customHeight="1">
      <c r="Q1075" s="137">
        <v>117</v>
      </c>
      <c r="R1075" t="s" s="92">
        <v>147</v>
      </c>
      <c r="S1075" t="s" s="92">
        <v>15</v>
      </c>
      <c r="T1075" s="62">
        <v>43390</v>
      </c>
      <c r="U1075" s="93">
        <v>0.165829049702853</v>
      </c>
      <c r="V1075" s="36">
        <v>41.0318236</v>
      </c>
      <c r="W1075" s="36">
        <v>28.8422874</v>
      </c>
      <c r="X1075" s="62">
        <f>VLOOKUP($S1075,'Districts_EV'!$A$2:$H$41,3,0)*$U1075</f>
        <v>28.376583777104</v>
      </c>
      <c r="Y1075" s="62">
        <f>VLOOKUP($S1075,'Districts_EV'!$A$2:$H$41,4,0)*$U1075</f>
        <v>447.026861756249</v>
      </c>
      <c r="Z1075" s="62">
        <f>VLOOKUP($S1075,'Districts_EV'!$A$2:$H$41,5,0)*$U1075</f>
        <v>2967.714757591610</v>
      </c>
      <c r="AA1075" s="62">
        <f>VLOOKUP($S1075,'Districts_EV'!$A$2:$H$41,6,0)*$U1075</f>
        <v>9219.971363095170</v>
      </c>
      <c r="AB1075" s="62">
        <f>VLOOKUP($S1075,'Districts_EV'!$A$2:$H$41,7,0)*$U1075</f>
        <v>16255.3880869923</v>
      </c>
      <c r="AC1075" s="63">
        <f>VLOOKUP($S1075,'Districts_EV'!$A$2:$H$41,8,0)*$U1075</f>
        <v>21275.5532659057</v>
      </c>
    </row>
    <row r="1076" ht="19.95" customHeight="1">
      <c r="Q1076" s="136">
        <v>122</v>
      </c>
      <c r="R1076" t="s" s="90">
        <v>148</v>
      </c>
      <c r="S1076" t="s" s="90">
        <v>15</v>
      </c>
      <c r="T1076" s="59">
        <v>34907</v>
      </c>
      <c r="U1076" s="91">
        <v>0.1334084959202</v>
      </c>
      <c r="V1076" s="39">
        <v>41.0416128</v>
      </c>
      <c r="W1076" s="39">
        <v>28.8397196</v>
      </c>
      <c r="X1076" s="59">
        <f>VLOOKUP($S1076,'Districts_EV'!$A$2:$H$41,3,0)*$U1076</f>
        <v>22.8287948814788</v>
      </c>
      <c r="Y1076" s="59">
        <f>VLOOKUP($S1076,'Districts_EV'!$A$2:$H$41,4,0)*$U1076</f>
        <v>359.630483137251</v>
      </c>
      <c r="Z1076" s="59">
        <f>VLOOKUP($S1076,'Districts_EV'!$A$2:$H$41,5,0)*$U1076</f>
        <v>2387.509081430050</v>
      </c>
      <c r="AA1076" s="59">
        <f>VLOOKUP($S1076,'Districts_EV'!$A$2:$H$41,6,0)*$U1076</f>
        <v>7417.4127764822</v>
      </c>
      <c r="AB1076" s="59">
        <f>VLOOKUP($S1076,'Districts_EV'!$A$2:$H$41,7,0)*$U1076</f>
        <v>13077.3641842046</v>
      </c>
      <c r="AC1076" s="60">
        <f>VLOOKUP($S1076,'Districts_EV'!$A$2:$H$41,8,0)*$U1076</f>
        <v>17116.0575674803</v>
      </c>
    </row>
    <row r="1077" ht="19.95" customHeight="1">
      <c r="Q1077" s="137">
        <v>124</v>
      </c>
      <c r="R1077" t="s" s="92">
        <v>149</v>
      </c>
      <c r="S1077" t="s" s="92">
        <v>15</v>
      </c>
      <c r="T1077" s="62">
        <v>28833</v>
      </c>
      <c r="U1077" s="93">
        <v>0.110194722057671</v>
      </c>
      <c r="V1077" s="36">
        <v>41.0355961</v>
      </c>
      <c r="W1077" s="36">
        <v>28.8516841</v>
      </c>
      <c r="X1077" s="62">
        <f>VLOOKUP($S1077,'Districts_EV'!$A$2:$H$41,3,0)*$U1077</f>
        <v>18.856465546099</v>
      </c>
      <c r="Y1077" s="62">
        <f>VLOOKUP($S1077,'Districts_EV'!$A$2:$H$41,4,0)*$U1077</f>
        <v>297.052904010552</v>
      </c>
      <c r="Z1077" s="62">
        <f>VLOOKUP($S1077,'Districts_EV'!$A$2:$H$41,5,0)*$U1077</f>
        <v>1972.070053137550</v>
      </c>
      <c r="AA1077" s="62">
        <f>VLOOKUP($S1077,'Districts_EV'!$A$2:$H$41,6,0)*$U1077</f>
        <v>6126.744280067350</v>
      </c>
      <c r="AB1077" s="62">
        <f>VLOOKUP($S1077,'Districts_EV'!$A$2:$H$41,7,0)*$U1077</f>
        <v>10801.834632686</v>
      </c>
      <c r="AC1077" s="63">
        <f>VLOOKUP($S1077,'Districts_EV'!$A$2:$H$41,8,0)*$U1077</f>
        <v>14137.7743101143</v>
      </c>
    </row>
    <row r="1078" ht="19.95" customHeight="1">
      <c r="Q1078" s="136">
        <v>136</v>
      </c>
      <c r="R1078" t="s" s="90">
        <v>150</v>
      </c>
      <c r="S1078" t="s" s="90">
        <v>15</v>
      </c>
      <c r="T1078" s="59">
        <v>25196</v>
      </c>
      <c r="U1078" s="91">
        <v>0.0962947392558904</v>
      </c>
      <c r="V1078" s="39">
        <v>41.0278845</v>
      </c>
      <c r="W1078" s="39">
        <v>28.8308208</v>
      </c>
      <c r="X1078" s="59">
        <f>VLOOKUP($S1078,'Districts_EV'!$A$2:$H$41,3,0)*$U1078</f>
        <v>16.4779074636532</v>
      </c>
      <c r="Y1078" s="59">
        <f>VLOOKUP($S1078,'Districts_EV'!$A$2:$H$41,4,0)*$U1078</f>
        <v>259.582595271040</v>
      </c>
      <c r="Z1078" s="59">
        <f>VLOOKUP($S1078,'Districts_EV'!$A$2:$H$41,5,0)*$U1078</f>
        <v>1723.312768662780</v>
      </c>
      <c r="AA1078" s="59">
        <f>VLOOKUP($S1078,'Districts_EV'!$A$2:$H$41,6,0)*$U1078</f>
        <v>5353.915613379720</v>
      </c>
      <c r="AB1078" s="59">
        <f>VLOOKUP($S1078,'Districts_EV'!$A$2:$H$41,7,0)*$U1078</f>
        <v>9439.289196585780</v>
      </c>
      <c r="AC1078" s="60">
        <f>VLOOKUP($S1078,'Districts_EV'!$A$2:$H$41,8,0)*$U1078</f>
        <v>12354.4328206444</v>
      </c>
    </row>
    <row r="1079" ht="19.95" customHeight="1">
      <c r="Q1079" s="137">
        <v>163</v>
      </c>
      <c r="R1079" t="s" s="92">
        <v>151</v>
      </c>
      <c r="S1079" t="s" s="92">
        <v>15</v>
      </c>
      <c r="T1079" s="62">
        <v>46831</v>
      </c>
      <c r="U1079" s="93">
        <v>0.178979954520265</v>
      </c>
      <c r="V1079" s="36">
        <v>41.0330866</v>
      </c>
      <c r="W1079" s="36">
        <v>28.8305182</v>
      </c>
      <c r="X1079" s="62">
        <f>VLOOKUP($S1079,'Districts_EV'!$A$2:$H$41,3,0)*$U1079</f>
        <v>30.6269600107295</v>
      </c>
      <c r="Y1079" s="62">
        <f>VLOOKUP($S1079,'Districts_EV'!$A$2:$H$41,4,0)*$U1079</f>
        <v>482.477874231547</v>
      </c>
      <c r="Z1079" s="62">
        <f>VLOOKUP($S1079,'Districts_EV'!$A$2:$H$41,5,0)*$U1079</f>
        <v>3203.066370425730</v>
      </c>
      <c r="AA1079" s="62">
        <f>VLOOKUP($S1079,'Districts_EV'!$A$2:$H$41,6,0)*$U1079</f>
        <v>9951.151853079269</v>
      </c>
      <c r="AB1079" s="62">
        <f>VLOOKUP($S1079,'Districts_EV'!$A$2:$H$41,7,0)*$U1079</f>
        <v>17544.5051740478</v>
      </c>
      <c r="AC1079" s="63">
        <f>VLOOKUP($S1079,'Districts_EV'!$A$2:$H$41,8,0)*$U1079</f>
        <v>22962.7894675186</v>
      </c>
    </row>
    <row r="1080" ht="19.95" customHeight="1">
      <c r="Q1080" s="136">
        <v>169</v>
      </c>
      <c r="R1080" t="s" s="90">
        <v>152</v>
      </c>
      <c r="S1080" t="s" s="90">
        <v>15</v>
      </c>
      <c r="T1080" s="59">
        <v>49136</v>
      </c>
      <c r="U1080" s="91">
        <v>0.1877892644895</v>
      </c>
      <c r="V1080" s="39">
        <v>41.0603851</v>
      </c>
      <c r="W1080" s="39">
        <v>28.85286</v>
      </c>
      <c r="X1080" s="59">
        <f>VLOOKUP($S1080,'Districts_EV'!$A$2:$H$41,3,0)*$U1080</f>
        <v>32.1344047124172</v>
      </c>
      <c r="Y1080" s="59">
        <f>VLOOKUP($S1080,'Districts_EV'!$A$2:$H$41,4,0)*$U1080</f>
        <v>506.225210399979</v>
      </c>
      <c r="Z1080" s="59">
        <f>VLOOKUP($S1080,'Districts_EV'!$A$2:$H$41,5,0)*$U1080</f>
        <v>3360.719804771180</v>
      </c>
      <c r="AA1080" s="59">
        <f>VLOOKUP($S1080,'Districts_EV'!$A$2:$H$41,6,0)*$U1080</f>
        <v>10440.9429107409</v>
      </c>
      <c r="AB1080" s="59">
        <f>VLOOKUP($S1080,'Districts_EV'!$A$2:$H$41,7,0)*$U1080</f>
        <v>18408.0375441911</v>
      </c>
      <c r="AC1080" s="60">
        <f>VLOOKUP($S1080,'Districts_EV'!$A$2:$H$41,8,0)*$U1080</f>
        <v>24093.0072660416</v>
      </c>
    </row>
    <row r="1081" ht="19.95" customHeight="1">
      <c r="Q1081" s="137">
        <v>215</v>
      </c>
      <c r="R1081" t="s" s="92">
        <v>131</v>
      </c>
      <c r="S1081" t="s" s="92">
        <v>15</v>
      </c>
      <c r="T1081" s="62">
        <v>26146</v>
      </c>
      <c r="U1081" s="93">
        <v>0.09992547438420819</v>
      </c>
      <c r="V1081" s="36">
        <v>41.0323551</v>
      </c>
      <c r="W1081" s="36">
        <v>28.8633027</v>
      </c>
      <c r="X1081" s="62">
        <f>VLOOKUP($S1081,'Districts_EV'!$A$2:$H$41,3,0)*$U1081</f>
        <v>17.0991970370168</v>
      </c>
      <c r="Y1081" s="62">
        <f>VLOOKUP($S1081,'Districts_EV'!$A$2:$H$41,4,0)*$U1081</f>
        <v>269.3700006333</v>
      </c>
      <c r="Z1081" s="62">
        <f>VLOOKUP($S1081,'Districts_EV'!$A$2:$H$41,5,0)*$U1081</f>
        <v>1788.289238349620</v>
      </c>
      <c r="AA1081" s="62">
        <f>VLOOKUP($S1081,'Districts_EV'!$A$2:$H$41,6,0)*$U1081</f>
        <v>5555.781775973410</v>
      </c>
      <c r="AB1081" s="62">
        <f>VLOOKUP($S1081,'Districts_EV'!$A$2:$H$41,7,0)*$U1081</f>
        <v>9795.191908792340</v>
      </c>
      <c r="AC1081" s="63">
        <f>VLOOKUP($S1081,'Districts_EV'!$A$2:$H$41,8,0)*$U1081</f>
        <v>12820.2492668903</v>
      </c>
    </row>
    <row r="1082" ht="19.95" customHeight="1">
      <c r="Q1082" s="136">
        <v>247</v>
      </c>
      <c r="R1082" t="s" s="90">
        <v>153</v>
      </c>
      <c r="S1082" t="s" s="90">
        <v>15</v>
      </c>
      <c r="T1082" s="59">
        <v>50755</v>
      </c>
      <c r="U1082" s="91">
        <v>0.193976801513443</v>
      </c>
      <c r="V1082" s="39">
        <v>41.0378945</v>
      </c>
      <c r="W1082" s="39">
        <v>28.8195777</v>
      </c>
      <c r="X1082" s="59">
        <f>VLOOKUP($S1082,'Districts_EV'!$A$2:$H$41,3,0)*$U1082</f>
        <v>33.1932129432337</v>
      </c>
      <c r="Y1082" s="59">
        <f>VLOOKUP($S1082,'Districts_EV'!$A$2:$H$41,4,0)*$U1082</f>
        <v>522.905009643659</v>
      </c>
      <c r="Z1082" s="59">
        <f>VLOOKUP($S1082,'Districts_EV'!$A$2:$H$41,5,0)*$U1082</f>
        <v>3471.453388374320</v>
      </c>
      <c r="AA1082" s="59">
        <f>VLOOKUP($S1082,'Districts_EV'!$A$2:$H$41,6,0)*$U1082</f>
        <v>10784.96534994</v>
      </c>
      <c r="AB1082" s="59">
        <f>VLOOKUP($S1082,'Districts_EV'!$A$2:$H$41,7,0)*$U1082</f>
        <v>19014.5706926778</v>
      </c>
      <c r="AC1082" s="60">
        <f>VLOOKUP($S1082,'Districts_EV'!$A$2:$H$41,8,0)*$U1082</f>
        <v>24886.8565570649</v>
      </c>
    </row>
    <row r="1083" ht="19.95" customHeight="1">
      <c r="Q1083" s="137">
        <v>281</v>
      </c>
      <c r="R1083" t="s" s="92">
        <v>154</v>
      </c>
      <c r="S1083" t="s" s="92">
        <v>15</v>
      </c>
      <c r="T1083" s="62">
        <v>37553</v>
      </c>
      <c r="U1083" s="93">
        <v>0.143521048709178</v>
      </c>
      <c r="V1083" s="36">
        <v>41.0605086</v>
      </c>
      <c r="W1083" s="36">
        <v>28.835553</v>
      </c>
      <c r="X1083" s="62">
        <f>VLOOKUP($S1083,'Districts_EV'!$A$2:$H$41,3,0)*$U1083</f>
        <v>24.5592498405528</v>
      </c>
      <c r="Y1083" s="62">
        <f>VLOOKUP($S1083,'Districts_EV'!$A$2:$H$41,4,0)*$U1083</f>
        <v>386.890982704134</v>
      </c>
      <c r="Z1083" s="62">
        <f>VLOOKUP($S1083,'Districts_EV'!$A$2:$H$41,5,0)*$U1083</f>
        <v>2568.485648578880</v>
      </c>
      <c r="AA1083" s="62">
        <f>VLOOKUP($S1083,'Districts_EV'!$A$2:$H$41,6,0)*$U1083</f>
        <v>7979.663161980010</v>
      </c>
      <c r="AB1083" s="62">
        <f>VLOOKUP($S1083,'Districts_EV'!$A$2:$H$41,7,0)*$U1083</f>
        <v>14068.6468963084</v>
      </c>
      <c r="AC1083" s="63">
        <f>VLOOKUP($S1083,'Districts_EV'!$A$2:$H$41,8,0)*$U1083</f>
        <v>18413.4789535505</v>
      </c>
    </row>
    <row r="1084" ht="19.95" customHeight="1">
      <c r="Q1084" s="136">
        <v>491</v>
      </c>
      <c r="R1084" t="s" s="90">
        <v>155</v>
      </c>
      <c r="S1084" t="s" s="90">
        <v>15</v>
      </c>
      <c r="T1084" s="59">
        <v>15683</v>
      </c>
      <c r="U1084" s="91">
        <v>0.059937704228851</v>
      </c>
      <c r="V1084" s="39">
        <v>41.0228866</v>
      </c>
      <c r="W1084" s="39">
        <v>28.8248289</v>
      </c>
      <c r="X1084" s="59">
        <f>VLOOKUP($S1084,'Districts_EV'!$A$2:$H$41,3,0)*$U1084</f>
        <v>10.256509872697</v>
      </c>
      <c r="Y1084" s="59">
        <f>VLOOKUP($S1084,'Districts_EV'!$A$2:$H$41,4,0)*$U1084</f>
        <v>161.574608732963</v>
      </c>
      <c r="Z1084" s="59">
        <f>VLOOKUP($S1084,'Districts_EV'!$A$2:$H$41,5,0)*$U1084</f>
        <v>1072.658920103920</v>
      </c>
      <c r="AA1084" s="59">
        <f>VLOOKUP($S1084,'Districts_EV'!$A$2:$H$41,6,0)*$U1084</f>
        <v>3332.4916083757</v>
      </c>
      <c r="AB1084" s="59">
        <f>VLOOKUP($S1084,'Districts_EV'!$A$2:$H$41,7,0)*$U1084</f>
        <v>5875.391826879460</v>
      </c>
      <c r="AC1084" s="60">
        <f>VLOOKUP($S1084,'Districts_EV'!$A$2:$H$41,8,0)*$U1084</f>
        <v>7689.894027868170</v>
      </c>
    </row>
    <row r="1085" ht="19.95" customHeight="1">
      <c r="Q1085" s="137">
        <v>613</v>
      </c>
      <c r="R1085" t="s" s="92">
        <v>156</v>
      </c>
      <c r="S1085" t="s" s="92">
        <v>15</v>
      </c>
      <c r="T1085" s="62">
        <v>24596</v>
      </c>
      <c r="U1085" s="93">
        <v>0.0940016433853739</v>
      </c>
      <c r="V1085" s="36">
        <v>41.0551119</v>
      </c>
      <c r="W1085" s="36">
        <v>28.8306301</v>
      </c>
      <c r="X1085" s="62">
        <f>VLOOKUP($S1085,'Districts_EV'!$A$2:$H$41,3,0)*$U1085</f>
        <v>16.0855140488972</v>
      </c>
      <c r="Y1085" s="62">
        <f>VLOOKUP($S1085,'Districts_EV'!$A$2:$H$41,4,0)*$U1085</f>
        <v>253.401076094876</v>
      </c>
      <c r="Z1085" s="62">
        <f>VLOOKUP($S1085,'Districts_EV'!$A$2:$H$41,5,0)*$U1085</f>
        <v>1682.274998334250</v>
      </c>
      <c r="AA1085" s="62">
        <f>VLOOKUP($S1085,'Districts_EV'!$A$2:$H$41,6,0)*$U1085</f>
        <v>5226.421194899490</v>
      </c>
      <c r="AB1085" s="62">
        <f>VLOOKUP($S1085,'Districts_EV'!$A$2:$H$41,7,0)*$U1085</f>
        <v>9214.508536244801</v>
      </c>
      <c r="AC1085" s="63">
        <f>VLOOKUP($S1085,'Districts_EV'!$A$2:$H$41,8,0)*$U1085</f>
        <v>12060.2329598575</v>
      </c>
    </row>
    <row r="1086" ht="19.95" customHeight="1">
      <c r="Q1086" s="136">
        <v>7</v>
      </c>
      <c r="R1086" t="s" s="90">
        <v>150</v>
      </c>
      <c r="S1086" t="s" s="90">
        <v>16</v>
      </c>
      <c r="T1086" s="59">
        <v>47377</v>
      </c>
      <c r="U1086" s="91">
        <v>0.181066671762435</v>
      </c>
      <c r="V1086" s="39">
        <v>40.9941482</v>
      </c>
      <c r="W1086" s="39">
        <v>28.8411642</v>
      </c>
      <c r="X1086" s="59">
        <f>VLOOKUP($S1086,'Districts_EV'!$A$2:$H$41,3,0)*$U1086</f>
        <v>33.7835745008784</v>
      </c>
      <c r="Y1086" s="59">
        <f>VLOOKUP($S1086,'Districts_EV'!$A$2:$H$41,4,0)*$U1086</f>
        <v>527.376817505658</v>
      </c>
      <c r="Z1086" s="59">
        <f>VLOOKUP($S1086,'Districts_EV'!$A$2:$H$41,5,0)*$U1086</f>
        <v>3467.051679217420</v>
      </c>
      <c r="AA1086" s="59">
        <f>VLOOKUP($S1086,'Districts_EV'!$A$2:$H$41,6,0)*$U1086</f>
        <v>10683.819858038</v>
      </c>
      <c r="AB1086" s="59">
        <f>VLOOKUP($S1086,'Districts_EV'!$A$2:$H$41,7,0)*$U1086</f>
        <v>18738.2793449331</v>
      </c>
      <c r="AC1086" s="60">
        <f>VLOOKUP($S1086,'Districts_EV'!$A$2:$H$41,8,0)*$U1086</f>
        <v>24476.0309412419</v>
      </c>
    </row>
    <row r="1087" ht="19.95" customHeight="1">
      <c r="Q1087" s="137">
        <v>9</v>
      </c>
      <c r="R1087" t="s" s="92">
        <v>157</v>
      </c>
      <c r="S1087" t="s" s="92">
        <v>16</v>
      </c>
      <c r="T1087" s="62">
        <v>65868</v>
      </c>
      <c r="U1087" s="93">
        <v>0.251736064665304</v>
      </c>
      <c r="V1087" s="36">
        <v>40.9988133</v>
      </c>
      <c r="W1087" s="36">
        <v>28.8541961</v>
      </c>
      <c r="X1087" s="62">
        <f>VLOOKUP($S1087,'Districts_EV'!$A$2:$H$41,3,0)*$U1087</f>
        <v>46.9691302789089</v>
      </c>
      <c r="Y1087" s="62">
        <f>VLOOKUP($S1087,'Districts_EV'!$A$2:$H$41,4,0)*$U1087</f>
        <v>733.209283311793</v>
      </c>
      <c r="Z1087" s="62">
        <f>VLOOKUP($S1087,'Districts_EV'!$A$2:$H$41,5,0)*$U1087</f>
        <v>4820.224159543530</v>
      </c>
      <c r="AA1087" s="62">
        <f>VLOOKUP($S1087,'Districts_EV'!$A$2:$H$41,6,0)*$U1087</f>
        <v>14853.6599280083</v>
      </c>
      <c r="AB1087" s="62">
        <f>VLOOKUP($S1087,'Districts_EV'!$A$2:$H$41,7,0)*$U1087</f>
        <v>26051.7336237426</v>
      </c>
      <c r="AC1087" s="63">
        <f>VLOOKUP($S1087,'Districts_EV'!$A$2:$H$41,8,0)*$U1087</f>
        <v>34028.9002266443</v>
      </c>
    </row>
    <row r="1088" ht="19.95" customHeight="1">
      <c r="Q1088" s="136">
        <v>13</v>
      </c>
      <c r="R1088" t="s" s="90">
        <v>158</v>
      </c>
      <c r="S1088" t="s" s="90">
        <v>16</v>
      </c>
      <c r="T1088" s="59">
        <v>85464</v>
      </c>
      <c r="U1088" s="91">
        <v>0.326628575796373</v>
      </c>
      <c r="V1088" s="39">
        <v>41.0007517</v>
      </c>
      <c r="W1088" s="39">
        <v>28.8375769</v>
      </c>
      <c r="X1088" s="59">
        <f>VLOOKUP($S1088,'Districts_EV'!$A$2:$H$41,3,0)*$U1088</f>
        <v>60.9426390683893</v>
      </c>
      <c r="Y1088" s="59">
        <f>VLOOKUP($S1088,'Districts_EV'!$A$2:$H$41,4,0)*$U1088</f>
        <v>951.342050600579</v>
      </c>
      <c r="Z1088" s="59">
        <f>VLOOKUP($S1088,'Districts_EV'!$A$2:$H$41,5,0)*$U1088</f>
        <v>6254.260605623780</v>
      </c>
      <c r="AA1088" s="59">
        <f>VLOOKUP($S1088,'Districts_EV'!$A$2:$H$41,6,0)*$U1088</f>
        <v>19272.6846433367</v>
      </c>
      <c r="AB1088" s="59">
        <f>VLOOKUP($S1088,'Districts_EV'!$A$2:$H$41,7,0)*$U1088</f>
        <v>33802.2311656576</v>
      </c>
      <c r="AC1088" s="60">
        <f>VLOOKUP($S1088,'Districts_EV'!$A$2:$H$41,8,0)*$U1088</f>
        <v>44152.6375321844</v>
      </c>
    </row>
    <row r="1089" ht="19.95" customHeight="1">
      <c r="Q1089" s="137">
        <v>18</v>
      </c>
      <c r="R1089" t="s" s="92">
        <v>159</v>
      </c>
      <c r="S1089" t="s" s="92">
        <v>16</v>
      </c>
      <c r="T1089" s="62">
        <v>71388</v>
      </c>
      <c r="U1089" s="93">
        <v>0.272832546674056</v>
      </c>
      <c r="V1089" s="36">
        <v>41.0109005</v>
      </c>
      <c r="W1089" s="36">
        <v>28.8555162</v>
      </c>
      <c r="X1089" s="62">
        <f>VLOOKUP($S1089,'Districts_EV'!$A$2:$H$41,3,0)*$U1089</f>
        <v>50.9053299379175</v>
      </c>
      <c r="Y1089" s="62">
        <f>VLOOKUP($S1089,'Districts_EV'!$A$2:$H$41,4,0)*$U1089</f>
        <v>794.655133252296</v>
      </c>
      <c r="Z1089" s="62">
        <f>VLOOKUP($S1089,'Districts_EV'!$A$2:$H$41,5,0)*$U1089</f>
        <v>5224.178088016840</v>
      </c>
      <c r="AA1089" s="62">
        <f>VLOOKUP($S1089,'Districts_EV'!$A$2:$H$41,6,0)*$U1089</f>
        <v>16098.455622467</v>
      </c>
      <c r="AB1089" s="62">
        <f>VLOOKUP($S1089,'Districts_EV'!$A$2:$H$41,7,0)*$U1089</f>
        <v>28234.972367944</v>
      </c>
      <c r="AC1089" s="63">
        <f>VLOOKUP($S1089,'Districts_EV'!$A$2:$H$41,8,0)*$U1089</f>
        <v>36880.6572141204</v>
      </c>
    </row>
    <row r="1090" ht="19.95" customHeight="1">
      <c r="Q1090" s="136">
        <v>49</v>
      </c>
      <c r="R1090" t="s" s="90">
        <v>160</v>
      </c>
      <c r="S1090" t="s" s="90">
        <v>16</v>
      </c>
      <c r="T1090" s="59">
        <v>41720</v>
      </c>
      <c r="U1090" s="91">
        <v>0.159446599529915</v>
      </c>
      <c r="V1090" s="39">
        <v>41.0171118</v>
      </c>
      <c r="W1090" s="39">
        <v>28.8529333</v>
      </c>
      <c r="X1090" s="59">
        <f>VLOOKUP($S1090,'Districts_EV'!$A$2:$H$41,3,0)*$U1090</f>
        <v>29.749682930043</v>
      </c>
      <c r="Y1090" s="59">
        <f>VLOOKUP($S1090,'Districts_EV'!$A$2:$H$41,4,0)*$U1090</f>
        <v>464.405952811196</v>
      </c>
      <c r="Z1090" s="59">
        <f>VLOOKUP($S1090,'Districts_EV'!$A$2:$H$41,5,0)*$U1090</f>
        <v>3053.072082591780</v>
      </c>
      <c r="AA1090" s="59">
        <f>VLOOKUP($S1090,'Districts_EV'!$A$2:$H$41,6,0)*$U1090</f>
        <v>9408.129777684209</v>
      </c>
      <c r="AB1090" s="59">
        <f>VLOOKUP($S1090,'Districts_EV'!$A$2:$H$41,7,0)*$U1090</f>
        <v>16500.8551463918</v>
      </c>
      <c r="AC1090" s="60">
        <f>VLOOKUP($S1090,'Districts_EV'!$A$2:$H$41,8,0)*$U1090</f>
        <v>21553.4966517215</v>
      </c>
    </row>
    <row r="1091" ht="19.95" customHeight="1">
      <c r="Q1091" s="137">
        <v>77</v>
      </c>
      <c r="R1091" t="s" s="92">
        <v>161</v>
      </c>
      <c r="S1091" t="s" s="92">
        <v>16</v>
      </c>
      <c r="T1091" s="62">
        <v>57641</v>
      </c>
      <c r="U1091" s="93">
        <v>0.220293898454071</v>
      </c>
      <c r="V1091" s="36">
        <v>40.9956523</v>
      </c>
      <c r="W1091" s="36">
        <v>28.8486348</v>
      </c>
      <c r="X1091" s="62">
        <f>VLOOKUP($S1091,'Districts_EV'!$A$2:$H$41,3,0)*$U1091</f>
        <v>41.1026240117596</v>
      </c>
      <c r="Y1091" s="62">
        <f>VLOOKUP($S1091,'Districts_EV'!$A$2:$H$41,4,0)*$U1091</f>
        <v>641.630477612421</v>
      </c>
      <c r="Z1091" s="62">
        <f>VLOOKUP($S1091,'Districts_EV'!$A$2:$H$41,5,0)*$U1091</f>
        <v>4218.171809987360</v>
      </c>
      <c r="AA1091" s="62">
        <f>VLOOKUP($S1091,'Districts_EV'!$A$2:$H$41,6,0)*$U1091</f>
        <v>12998.4182290387</v>
      </c>
      <c r="AB1091" s="62">
        <f>VLOOKUP($S1091,'Districts_EV'!$A$2:$H$41,7,0)*$U1091</f>
        <v>22797.8377634989</v>
      </c>
      <c r="AC1091" s="63">
        <f>VLOOKUP($S1091,'Districts_EV'!$A$2:$H$41,8,0)*$U1091</f>
        <v>29778.6457454909</v>
      </c>
    </row>
    <row r="1092" ht="19.95" customHeight="1">
      <c r="Q1092" s="136">
        <v>94</v>
      </c>
      <c r="R1092" t="s" s="90">
        <v>146</v>
      </c>
      <c r="S1092" t="s" s="90">
        <v>16</v>
      </c>
      <c r="T1092" s="59">
        <v>26191</v>
      </c>
      <c r="U1092" s="91">
        <v>0.100097456574497</v>
      </c>
      <c r="V1092" s="39">
        <v>41.0016533</v>
      </c>
      <c r="W1092" s="39">
        <v>28.8329435</v>
      </c>
      <c r="X1092" s="59">
        <f>VLOOKUP($S1092,'Districts_EV'!$A$2:$H$41,3,0)*$U1092</f>
        <v>18.676269070488</v>
      </c>
      <c r="Y1092" s="59">
        <f>VLOOKUP($S1092,'Districts_EV'!$A$2:$H$41,4,0)*$U1092</f>
        <v>291.544973875313</v>
      </c>
      <c r="Z1092" s="59">
        <f>VLOOKUP($S1092,'Districts_EV'!$A$2:$H$41,5,0)*$U1092</f>
        <v>1916.658938522560</v>
      </c>
      <c r="AA1092" s="59">
        <f>VLOOKUP($S1092,'Districts_EV'!$A$2:$H$41,6,0)*$U1092</f>
        <v>5906.239861153590</v>
      </c>
      <c r="AB1092" s="59">
        <f>VLOOKUP($S1092,'Districts_EV'!$A$2:$H$41,7,0)*$U1092</f>
        <v>10358.9141212644</v>
      </c>
      <c r="AC1092" s="60">
        <f>VLOOKUP($S1092,'Districts_EV'!$A$2:$H$41,8,0)*$U1092</f>
        <v>13530.8636338744</v>
      </c>
    </row>
    <row r="1093" ht="19.95" customHeight="1">
      <c r="Q1093" s="137">
        <v>173</v>
      </c>
      <c r="R1093" t="s" s="92">
        <v>162</v>
      </c>
      <c r="S1093" t="s" s="92">
        <v>16</v>
      </c>
      <c r="T1093" s="62">
        <v>72738</v>
      </c>
      <c r="U1093" s="93">
        <v>0.277992012382718</v>
      </c>
      <c r="V1093" s="36">
        <v>41.0170357</v>
      </c>
      <c r="W1093" s="36">
        <v>28.8419751</v>
      </c>
      <c r="X1093" s="62">
        <f>VLOOKUP($S1093,'Districts_EV'!$A$2:$H$41,3,0)*$U1093</f>
        <v>51.8679874632185</v>
      </c>
      <c r="Y1093" s="62">
        <f>VLOOKUP($S1093,'Districts_EV'!$A$2:$H$41,4,0)*$U1093</f>
        <v>809.682650900789</v>
      </c>
      <c r="Z1093" s="62">
        <f>VLOOKUP($S1093,'Districts_EV'!$A$2:$H$41,5,0)*$U1093</f>
        <v>5322.971168349980</v>
      </c>
      <c r="AA1093" s="62">
        <f>VLOOKUP($S1093,'Districts_EV'!$A$2:$H$41,6,0)*$U1093</f>
        <v>16402.88935209</v>
      </c>
      <c r="AB1093" s="62">
        <f>VLOOKUP($S1093,'Districts_EV'!$A$2:$H$41,7,0)*$U1093</f>
        <v>28768.9166260368</v>
      </c>
      <c r="AC1093" s="63">
        <f>VLOOKUP($S1093,'Districts_EV'!$A$2:$H$41,8,0)*$U1093</f>
        <v>37578.0977817096</v>
      </c>
    </row>
    <row r="1094" ht="19.95" customHeight="1">
      <c r="Q1094" s="136">
        <v>250</v>
      </c>
      <c r="R1094" t="s" s="90">
        <v>163</v>
      </c>
      <c r="S1094" t="s" s="90">
        <v>16</v>
      </c>
      <c r="T1094" s="59">
        <v>33552</v>
      </c>
      <c r="U1094" s="91">
        <v>0.128229921079284</v>
      </c>
      <c r="V1094" s="39">
        <v>41.0043769</v>
      </c>
      <c r="W1094" s="39">
        <v>28.826637</v>
      </c>
      <c r="X1094" s="59">
        <f>VLOOKUP($S1094,'Districts_EV'!$A$2:$H$41,3,0)*$U1094</f>
        <v>23.9252483621478</v>
      </c>
      <c r="Y1094" s="59">
        <f>VLOOKUP($S1094,'Districts_EV'!$A$2:$H$41,4,0)*$U1094</f>
        <v>373.483905290540</v>
      </c>
      <c r="Z1094" s="59">
        <f>VLOOKUP($S1094,'Districts_EV'!$A$2:$H$41,5,0)*$U1094</f>
        <v>2455.337356546490</v>
      </c>
      <c r="AA1094" s="59">
        <f>VLOOKUP($S1094,'Districts_EV'!$A$2:$H$41,6,0)*$U1094</f>
        <v>7566.192960231590</v>
      </c>
      <c r="AB1094" s="59">
        <f>VLOOKUP($S1094,'Districts_EV'!$A$2:$H$41,7,0)*$U1094</f>
        <v>13270.2946277982</v>
      </c>
      <c r="AC1094" s="60">
        <f>VLOOKUP($S1094,'Districts_EV'!$A$2:$H$41,8,0)*$U1094</f>
        <v>17333.7229064852</v>
      </c>
    </row>
    <row r="1095" ht="19.95" customHeight="1">
      <c r="Q1095" s="137">
        <v>340</v>
      </c>
      <c r="R1095" t="s" s="92">
        <v>16</v>
      </c>
      <c r="S1095" t="s" s="92">
        <v>16</v>
      </c>
      <c r="T1095" s="62">
        <v>61832</v>
      </c>
      <c r="U1095" s="93">
        <v>0.236311173109629</v>
      </c>
      <c r="V1095" s="36">
        <v>40.9954814</v>
      </c>
      <c r="W1095" s="36">
        <v>28.8633136</v>
      </c>
      <c r="X1095" s="62">
        <f>VLOOKUP($S1095,'Districts_EV'!$A$2:$H$41,3,0)*$U1095</f>
        <v>44.091140818083</v>
      </c>
      <c r="Y1095" s="62">
        <f>VLOOKUP($S1095,'Districts_EV'!$A$2:$H$41,4,0)*$U1095</f>
        <v>688.282571290075</v>
      </c>
      <c r="Z1095" s="62">
        <f>VLOOKUP($S1095,'Districts_EV'!$A$2:$H$41,5,0)*$U1095</f>
        <v>4524.869439377160</v>
      </c>
      <c r="AA1095" s="62">
        <f>VLOOKUP($S1095,'Districts_EV'!$A$2:$H$41,6,0)*$U1095</f>
        <v>13943.5158296685</v>
      </c>
      <c r="AB1095" s="62">
        <f>VLOOKUP($S1095,'Districts_EV'!$A$2:$H$41,7,0)*$U1095</f>
        <v>24455.4380491779</v>
      </c>
      <c r="AC1095" s="63">
        <f>VLOOKUP($S1095,'Districts_EV'!$A$2:$H$41,8,0)*$U1095</f>
        <v>31943.8112408736</v>
      </c>
    </row>
    <row r="1096" ht="19.95" customHeight="1">
      <c r="Q1096" s="136">
        <v>566</v>
      </c>
      <c r="R1096" t="s" s="90">
        <v>164</v>
      </c>
      <c r="S1096" t="s" s="90">
        <v>16</v>
      </c>
      <c r="T1096" s="59">
        <v>34683</v>
      </c>
      <c r="U1096" s="91">
        <v>0.132552406795207</v>
      </c>
      <c r="V1096" s="39">
        <v>41.0134935</v>
      </c>
      <c r="W1096" s="39">
        <v>28.8251315</v>
      </c>
      <c r="X1096" s="59">
        <f>VLOOKUP($S1096,'Districts_EV'!$A$2:$H$41,3,0)*$U1096</f>
        <v>24.7317414444554</v>
      </c>
      <c r="Y1096" s="59">
        <f>VLOOKUP($S1096,'Districts_EV'!$A$2:$H$41,4,0)*$U1096</f>
        <v>386.073625631608</v>
      </c>
      <c r="Z1096" s="59">
        <f>VLOOKUP($S1096,'Districts_EV'!$A$2:$H$41,5,0)*$U1096</f>
        <v>2538.104003847810</v>
      </c>
      <c r="AA1096" s="59">
        <f>VLOOKUP($S1096,'Districts_EV'!$A$2:$H$41,6,0)*$U1096</f>
        <v>7821.240773715750</v>
      </c>
      <c r="AB1096" s="59">
        <f>VLOOKUP($S1096,'Districts_EV'!$A$2:$H$41,7,0)*$U1096</f>
        <v>13717.6212618003</v>
      </c>
      <c r="AC1096" s="60">
        <f>VLOOKUP($S1096,'Districts_EV'!$A$2:$H$41,8,0)*$U1096</f>
        <v>17918.0231153321</v>
      </c>
    </row>
    <row r="1097" ht="19.95" customHeight="1">
      <c r="Q1097" s="137">
        <v>220</v>
      </c>
      <c r="R1097" t="s" s="92">
        <v>148</v>
      </c>
      <c r="S1097" t="s" s="92">
        <v>17</v>
      </c>
      <c r="T1097" s="62">
        <v>6953</v>
      </c>
      <c r="U1097" s="93">
        <v>0.0265731593128356</v>
      </c>
      <c r="V1097" s="36">
        <v>40.9795971</v>
      </c>
      <c r="W1097" s="36">
        <v>28.8795876</v>
      </c>
      <c r="X1097" s="62">
        <f>VLOOKUP($S1097,'Districts_EV'!$A$2:$H$41,3,0)*$U1097</f>
        <v>12.8701127938169</v>
      </c>
      <c r="Y1097" s="62">
        <f>VLOOKUP($S1097,'Districts_EV'!$A$2:$H$41,4,0)*$U1097</f>
        <v>150.333026199380</v>
      </c>
      <c r="Z1097" s="62">
        <f>VLOOKUP($S1097,'Districts_EV'!$A$2:$H$41,5,0)*$U1097</f>
        <v>760.2592735694481</v>
      </c>
      <c r="AA1097" s="62">
        <f>VLOOKUP($S1097,'Districts_EV'!$A$2:$H$41,6,0)*$U1097</f>
        <v>1898.956853182180</v>
      </c>
      <c r="AB1097" s="62">
        <f>VLOOKUP($S1097,'Districts_EV'!$A$2:$H$41,7,0)*$U1097</f>
        <v>2935.269305283230</v>
      </c>
      <c r="AC1097" s="63">
        <f>VLOOKUP($S1097,'Districts_EV'!$A$2:$H$41,8,0)*$U1097</f>
        <v>3671.166943963030</v>
      </c>
    </row>
    <row r="1098" ht="19.95" customHeight="1">
      <c r="Q1098" s="136">
        <v>230</v>
      </c>
      <c r="R1098" t="s" s="90">
        <v>165</v>
      </c>
      <c r="S1098" t="s" s="90">
        <v>17</v>
      </c>
      <c r="T1098" s="59">
        <v>5363</v>
      </c>
      <c r="U1098" s="91">
        <v>0.0204964552559668</v>
      </c>
      <c r="V1098" s="39">
        <v>40.9785065</v>
      </c>
      <c r="W1098" s="39">
        <v>28.8755338</v>
      </c>
      <c r="X1098" s="59">
        <f>VLOOKUP($S1098,'Districts_EV'!$A$2:$H$41,3,0)*$U1098</f>
        <v>9.926997686356991</v>
      </c>
      <c r="Y1098" s="59">
        <f>VLOOKUP($S1098,'Districts_EV'!$A$2:$H$41,4,0)*$U1098</f>
        <v>115.955130088778</v>
      </c>
      <c r="Z1098" s="59">
        <f>VLOOKUP($S1098,'Districts_EV'!$A$2:$H$41,5,0)*$U1098</f>
        <v>586.404499374795</v>
      </c>
      <c r="AA1098" s="59">
        <f>VLOOKUP($S1098,'Districts_EV'!$A$2:$H$41,6,0)*$U1098</f>
        <v>1464.706688280750</v>
      </c>
      <c r="AB1098" s="59">
        <f>VLOOKUP($S1098,'Districts_EV'!$A$2:$H$41,7,0)*$U1098</f>
        <v>2264.037003341570</v>
      </c>
      <c r="AC1098" s="60">
        <f>VLOOKUP($S1098,'Districts_EV'!$A$2:$H$41,8,0)*$U1098</f>
        <v>2831.650844308030</v>
      </c>
    </row>
    <row r="1099" ht="19.95" customHeight="1">
      <c r="Q1099" s="137">
        <v>236</v>
      </c>
      <c r="R1099" t="s" s="92">
        <v>166</v>
      </c>
      <c r="S1099" t="s" s="92">
        <v>17</v>
      </c>
      <c r="T1099" s="62">
        <v>37778</v>
      </c>
      <c r="U1099" s="93">
        <v>0.144380959660622</v>
      </c>
      <c r="V1099" s="36">
        <v>40.9852114</v>
      </c>
      <c r="W1099" s="36">
        <v>28.8759551</v>
      </c>
      <c r="X1099" s="62">
        <f>VLOOKUP($S1099,'Districts_EV'!$A$2:$H$41,3,0)*$U1099</f>
        <v>69.9276745469318</v>
      </c>
      <c r="Y1099" s="62">
        <f>VLOOKUP($S1099,'Districts_EV'!$A$2:$H$41,4,0)*$U1099</f>
        <v>816.810163060576</v>
      </c>
      <c r="Z1099" s="62">
        <f>VLOOKUP($S1099,'Districts_EV'!$A$2:$H$41,5,0)*$U1099</f>
        <v>4130.745697814850</v>
      </c>
      <c r="AA1099" s="62">
        <f>VLOOKUP($S1099,'Districts_EV'!$A$2:$H$41,6,0)*$U1099</f>
        <v>10317.6746727336</v>
      </c>
      <c r="AB1099" s="62">
        <f>VLOOKUP($S1099,'Districts_EV'!$A$2:$H$41,7,0)*$U1099</f>
        <v>15948.3106306616</v>
      </c>
      <c r="AC1099" s="63">
        <f>VLOOKUP($S1099,'Districts_EV'!$A$2:$H$41,8,0)*$U1099</f>
        <v>19946.6913287841</v>
      </c>
    </row>
    <row r="1100" ht="19.95" customHeight="1">
      <c r="Q1100" s="136">
        <v>308</v>
      </c>
      <c r="R1100" t="s" s="90">
        <v>167</v>
      </c>
      <c r="S1100" t="s" s="90">
        <v>17</v>
      </c>
      <c r="T1100" s="59">
        <v>8137</v>
      </c>
      <c r="U1100" s="91">
        <v>0.0310982018306549</v>
      </c>
      <c r="V1100" s="39">
        <v>40.9777116</v>
      </c>
      <c r="W1100" s="39">
        <v>28.8792335</v>
      </c>
      <c r="X1100" s="59">
        <f>VLOOKUP($S1100,'Districts_EV'!$A$2:$H$41,3,0)*$U1100</f>
        <v>15.0617154901896</v>
      </c>
      <c r="Y1100" s="59">
        <f>VLOOKUP($S1100,'Districts_EV'!$A$2:$H$41,4,0)*$U1100</f>
        <v>175.932667076709</v>
      </c>
      <c r="Z1100" s="59">
        <f>VLOOKUP($S1100,'Districts_EV'!$A$2:$H$41,5,0)*$U1100</f>
        <v>889.720941900562</v>
      </c>
      <c r="AA1100" s="59">
        <f>VLOOKUP($S1100,'Districts_EV'!$A$2:$H$41,6,0)*$U1100</f>
        <v>2222.323013712560</v>
      </c>
      <c r="AB1100" s="59">
        <f>VLOOKUP($S1100,'Districts_EV'!$A$2:$H$41,7,0)*$U1100</f>
        <v>3435.105182955510</v>
      </c>
      <c r="AC1100" s="60">
        <f>VLOOKUP($S1100,'Districts_EV'!$A$2:$H$41,8,0)*$U1100</f>
        <v>4296.316039555190</v>
      </c>
    </row>
    <row r="1101" ht="19.95" customHeight="1">
      <c r="Q1101" s="137">
        <v>358</v>
      </c>
      <c r="R1101" t="s" s="92">
        <v>168</v>
      </c>
      <c r="S1101" t="s" s="92">
        <v>17</v>
      </c>
      <c r="T1101" s="62">
        <v>5376</v>
      </c>
      <c r="U1101" s="93">
        <v>0.020546138999828</v>
      </c>
      <c r="V1101" s="36">
        <v>40.9789622</v>
      </c>
      <c r="W1101" s="36">
        <v>28.8724028</v>
      </c>
      <c r="X1101" s="62">
        <f>VLOOKUP($S1101,'Districts_EV'!$A$2:$H$41,3,0)*$U1101</f>
        <v>9.951060891638109</v>
      </c>
      <c r="Y1101" s="62">
        <f>VLOOKUP($S1101,'Districts_EV'!$A$2:$H$41,4,0)*$U1101</f>
        <v>116.236207226789</v>
      </c>
      <c r="Z1101" s="62">
        <f>VLOOKUP($S1101,'Districts_EV'!$A$2:$H$41,5,0)*$U1101</f>
        <v>587.825953503430</v>
      </c>
      <c r="AA1101" s="62">
        <f>VLOOKUP($S1101,'Districts_EV'!$A$2:$H$41,6,0)*$U1101</f>
        <v>1468.257161327110</v>
      </c>
      <c r="AB1101" s="62">
        <f>VLOOKUP($S1101,'Districts_EV'!$A$2:$H$41,7,0)*$U1101</f>
        <v>2269.525066187630</v>
      </c>
      <c r="AC1101" s="63">
        <f>VLOOKUP($S1101,'Districts_EV'!$A$2:$H$41,8,0)*$U1101</f>
        <v>2838.514812418420</v>
      </c>
    </row>
    <row r="1102" ht="19.95" customHeight="1">
      <c r="Q1102" s="136">
        <v>461</v>
      </c>
      <c r="R1102" t="s" s="90">
        <v>169</v>
      </c>
      <c r="S1102" t="s" s="90">
        <v>17</v>
      </c>
      <c r="T1102" s="59">
        <v>8150</v>
      </c>
      <c r="U1102" s="91">
        <v>0.0311478855745161</v>
      </c>
      <c r="V1102" s="39">
        <v>40.9812802</v>
      </c>
      <c r="W1102" s="39">
        <v>28.8594558</v>
      </c>
      <c r="X1102" s="59">
        <f>VLOOKUP($S1102,'Districts_EV'!$A$2:$H$41,3,0)*$U1102</f>
        <v>15.0857786954708</v>
      </c>
      <c r="Y1102" s="59">
        <f>VLOOKUP($S1102,'Districts_EV'!$A$2:$H$41,4,0)*$U1102</f>
        <v>176.213744214720</v>
      </c>
      <c r="Z1102" s="59">
        <f>VLOOKUP($S1102,'Districts_EV'!$A$2:$H$41,5,0)*$U1102</f>
        <v>891.142396029198</v>
      </c>
      <c r="AA1102" s="59">
        <f>VLOOKUP($S1102,'Districts_EV'!$A$2:$H$41,6,0)*$U1102</f>
        <v>2225.873486758920</v>
      </c>
      <c r="AB1102" s="59">
        <f>VLOOKUP($S1102,'Districts_EV'!$A$2:$H$41,7,0)*$U1102</f>
        <v>3440.593245801570</v>
      </c>
      <c r="AC1102" s="60">
        <f>VLOOKUP($S1102,'Districts_EV'!$A$2:$H$41,8,0)*$U1102</f>
        <v>4303.180007665580</v>
      </c>
    </row>
    <row r="1103" ht="19.95" customHeight="1">
      <c r="Q1103" s="137">
        <v>482</v>
      </c>
      <c r="R1103" t="s" s="92">
        <v>170</v>
      </c>
      <c r="S1103" t="s" s="92">
        <v>17</v>
      </c>
      <c r="T1103" s="62">
        <v>24444</v>
      </c>
      <c r="U1103" s="93">
        <v>0.093420725764843</v>
      </c>
      <c r="V1103" s="36">
        <v>40.9863878</v>
      </c>
      <c r="W1103" s="36">
        <v>28.8464657</v>
      </c>
      <c r="X1103" s="62">
        <f>VLOOKUP($S1103,'Districts_EV'!$A$2:$H$41,3,0)*$U1103</f>
        <v>45.2462299916671</v>
      </c>
      <c r="Y1103" s="62">
        <f>VLOOKUP($S1103,'Districts_EV'!$A$2:$H$41,4,0)*$U1103</f>
        <v>528.511504734308</v>
      </c>
      <c r="Z1103" s="62">
        <f>VLOOKUP($S1103,'Districts_EV'!$A$2:$H$41,5,0)*$U1103</f>
        <v>2672.771132335910</v>
      </c>
      <c r="AA1103" s="62">
        <f>VLOOKUP($S1103,'Districts_EV'!$A$2:$H$41,6,0)*$U1103</f>
        <v>6675.981780409210</v>
      </c>
      <c r="AB1103" s="62">
        <f>VLOOKUP($S1103,'Districts_EV'!$A$2:$H$41,7,0)*$U1103</f>
        <v>10319.2467853219</v>
      </c>
      <c r="AC1103" s="63">
        <f>VLOOKUP($S1103,'Districts_EV'!$A$2:$H$41,8,0)*$U1103</f>
        <v>12906.372037715</v>
      </c>
    </row>
    <row r="1104" ht="19.95" customHeight="1">
      <c r="Q1104" s="136">
        <v>494</v>
      </c>
      <c r="R1104" t="s" s="90">
        <v>171</v>
      </c>
      <c r="S1104" t="s" s="90">
        <v>17</v>
      </c>
      <c r="T1104" s="59">
        <v>20966</v>
      </c>
      <c r="U1104" s="91">
        <v>0.0801284133687489</v>
      </c>
      <c r="V1104" s="39">
        <v>40.9824138</v>
      </c>
      <c r="W1104" s="39">
        <v>28.8711297</v>
      </c>
      <c r="X1104" s="59">
        <f>VLOOKUP($S1104,'Districts_EV'!$A$2:$H$41,3,0)*$U1104</f>
        <v>38.8083970710723</v>
      </c>
      <c r="Y1104" s="59">
        <f>VLOOKUP($S1104,'Districts_EV'!$A$2:$H$41,4,0)*$U1104</f>
        <v>453.312559657155</v>
      </c>
      <c r="Z1104" s="59">
        <f>VLOOKUP($S1104,'Districts_EV'!$A$2:$H$41,5,0)*$U1104</f>
        <v>2292.477481613270</v>
      </c>
      <c r="AA1104" s="59">
        <f>VLOOKUP($S1104,'Districts_EV'!$A$2:$H$41,6,0)*$U1104</f>
        <v>5726.093683851230</v>
      </c>
      <c r="AB1104" s="59">
        <f>VLOOKUP($S1104,'Districts_EV'!$A$2:$H$41,7,0)*$U1104</f>
        <v>8850.978894659591</v>
      </c>
      <c r="AC1104" s="60">
        <f>VLOOKUP($S1104,'Districts_EV'!$A$2:$H$41,8,0)*$U1104</f>
        <v>11069.9965694131</v>
      </c>
    </row>
    <row r="1105" ht="19.95" customHeight="1">
      <c r="Q1105" s="137">
        <v>497</v>
      </c>
      <c r="R1105" t="s" s="92">
        <v>172</v>
      </c>
      <c r="S1105" t="s" s="92">
        <v>17</v>
      </c>
      <c r="T1105" s="62">
        <v>7816</v>
      </c>
      <c r="U1105" s="93">
        <v>0.0298713955399285</v>
      </c>
      <c r="V1105" s="36">
        <v>40.964175</v>
      </c>
      <c r="W1105" s="36">
        <v>28.8381027</v>
      </c>
      <c r="X1105" s="62">
        <f>VLOOKUP($S1105,'Districts_EV'!$A$2:$H$41,3,0)*$U1105</f>
        <v>14.4675394213251</v>
      </c>
      <c r="Y1105" s="62">
        <f>VLOOKUP($S1105,'Districts_EV'!$A$2:$H$41,4,0)*$U1105</f>
        <v>168.992223899662</v>
      </c>
      <c r="Z1105" s="62">
        <f>VLOOKUP($S1105,'Districts_EV'!$A$2:$H$41,5,0)*$U1105</f>
        <v>854.621959185791</v>
      </c>
      <c r="AA1105" s="62">
        <f>VLOOKUP($S1105,'Districts_EV'!$A$2:$H$41,6,0)*$U1105</f>
        <v>2134.653640798490</v>
      </c>
      <c r="AB1105" s="62">
        <f>VLOOKUP($S1105,'Districts_EV'!$A$2:$H$41,7,0)*$U1105</f>
        <v>3299.592246525770</v>
      </c>
      <c r="AC1105" s="63">
        <f>VLOOKUP($S1105,'Districts_EV'!$A$2:$H$41,8,0)*$U1105</f>
        <v>4126.828826983320</v>
      </c>
    </row>
    <row r="1106" ht="19.95" customHeight="1">
      <c r="Q1106" s="136">
        <v>504</v>
      </c>
      <c r="R1106" t="s" s="90">
        <v>173</v>
      </c>
      <c r="S1106" t="s" s="90">
        <v>17</v>
      </c>
      <c r="T1106" s="59">
        <v>13671</v>
      </c>
      <c r="U1106" s="91">
        <v>0.0522481894097189</v>
      </c>
      <c r="V1106" s="39">
        <v>40.977617</v>
      </c>
      <c r="W1106" s="39">
        <v>28.8577878</v>
      </c>
      <c r="X1106" s="59">
        <f>VLOOKUP($S1106,'Districts_EV'!$A$2:$H$41,3,0)*$U1106</f>
        <v>25.3052368767829</v>
      </c>
      <c r="Y1106" s="59">
        <f>VLOOKUP($S1106,'Districts_EV'!$A$2:$H$41,4,0)*$U1106</f>
        <v>295.585042596250</v>
      </c>
      <c r="Z1106" s="59">
        <f>VLOOKUP($S1106,'Districts_EV'!$A$2:$H$41,5,0)*$U1106</f>
        <v>1494.823030198180</v>
      </c>
      <c r="AA1106" s="59">
        <f>VLOOKUP($S1106,'Districts_EV'!$A$2:$H$41,6,0)*$U1106</f>
        <v>3733.732078218550</v>
      </c>
      <c r="AB1106" s="59">
        <f>VLOOKUP($S1106,'Districts_EV'!$A$2:$H$41,7,0)*$U1106</f>
        <v>5771.331320656840</v>
      </c>
      <c r="AC1106" s="60">
        <f>VLOOKUP($S1106,'Districts_EV'!$A$2:$H$41,8,0)*$U1106</f>
        <v>7218.254464392150</v>
      </c>
    </row>
    <row r="1107" ht="19.95" customHeight="1">
      <c r="Q1107" s="137">
        <v>530</v>
      </c>
      <c r="R1107" t="s" s="92">
        <v>174</v>
      </c>
      <c r="S1107" t="s" s="92">
        <v>17</v>
      </c>
      <c r="T1107" s="62">
        <v>24126</v>
      </c>
      <c r="U1107" s="93">
        <v>0.0922053849534693</v>
      </c>
      <c r="V1107" s="36">
        <v>40.9938982</v>
      </c>
      <c r="W1107" s="36">
        <v>28.8795871</v>
      </c>
      <c r="X1107" s="62">
        <f>VLOOKUP($S1107,'Districts_EV'!$A$2:$H$41,3,0)*$U1107</f>
        <v>44.6576069701751</v>
      </c>
      <c r="Y1107" s="62">
        <f>VLOOKUP($S1107,'Districts_EV'!$A$2:$H$41,4,0)*$U1107</f>
        <v>521.635925512188</v>
      </c>
      <c r="Z1107" s="62">
        <f>VLOOKUP($S1107,'Districts_EV'!$A$2:$H$41,5,0)*$U1107</f>
        <v>2638.000177496980</v>
      </c>
      <c r="AA1107" s="62">
        <f>VLOOKUP($S1107,'Districts_EV'!$A$2:$H$41,6,0)*$U1107</f>
        <v>6589.131747428920</v>
      </c>
      <c r="AB1107" s="62">
        <f>VLOOKUP($S1107,'Districts_EV'!$A$2:$H$41,7,0)*$U1107</f>
        <v>10185.0003249336</v>
      </c>
      <c r="AC1107" s="63">
        <f>VLOOKUP($S1107,'Districts_EV'!$A$2:$H$41,8,0)*$U1107</f>
        <v>12738.468817784</v>
      </c>
    </row>
    <row r="1108" ht="19.95" customHeight="1">
      <c r="Q1108" s="136">
        <v>542</v>
      </c>
      <c r="R1108" t="s" s="90">
        <v>175</v>
      </c>
      <c r="S1108" t="s" s="90">
        <v>17</v>
      </c>
      <c r="T1108" s="59">
        <v>28206</v>
      </c>
      <c r="U1108" s="91">
        <v>0.107798436872982</v>
      </c>
      <c r="V1108" s="39">
        <v>40.9811494</v>
      </c>
      <c r="W1108" s="39">
        <v>28.7951449</v>
      </c>
      <c r="X1108" s="59">
        <f>VLOOKUP($S1108,'Districts_EV'!$A$2:$H$41,3,0)*$U1108</f>
        <v>52.2097513968649</v>
      </c>
      <c r="Y1108" s="59">
        <f>VLOOKUP($S1108,'Districts_EV'!$A$2:$H$41,4,0)*$U1108</f>
        <v>609.8509042110931</v>
      </c>
      <c r="Z1108" s="59">
        <f>VLOOKUP($S1108,'Districts_EV'!$A$2:$H$41,5,0)*$U1108</f>
        <v>3084.118088637990</v>
      </c>
      <c r="AA1108" s="59">
        <f>VLOOKUP($S1108,'Districts_EV'!$A$2:$H$41,6,0)*$U1108</f>
        <v>7703.434057364710</v>
      </c>
      <c r="AB1108" s="59">
        <f>VLOOKUP($S1108,'Districts_EV'!$A$2:$H$41,7,0)*$U1108</f>
        <v>11907.4077412367</v>
      </c>
      <c r="AC1108" s="60">
        <f>VLOOKUP($S1108,'Districts_EV'!$A$2:$H$41,8,0)*$U1108</f>
        <v>14892.6988093516</v>
      </c>
    </row>
    <row r="1109" ht="19.95" customHeight="1">
      <c r="Q1109" s="137">
        <v>640</v>
      </c>
      <c r="R1109" t="s" s="92">
        <v>176</v>
      </c>
      <c r="S1109" t="s" s="92">
        <v>17</v>
      </c>
      <c r="T1109" s="62">
        <v>5932</v>
      </c>
      <c r="U1109" s="93">
        <v>0.0226710745065067</v>
      </c>
      <c r="V1109" s="36">
        <v>40.979703</v>
      </c>
      <c r="W1109" s="36">
        <v>28.780426</v>
      </c>
      <c r="X1109" s="62">
        <f>VLOOKUP($S1109,'Districts_EV'!$A$2:$H$41,3,0)*$U1109</f>
        <v>10.9802256713537</v>
      </c>
      <c r="Y1109" s="62">
        <f>VLOOKUP($S1109,'Districts_EV'!$A$2:$H$41,4,0)*$U1109</f>
        <v>128.257660206346</v>
      </c>
      <c r="Z1109" s="62">
        <f>VLOOKUP($S1109,'Districts_EV'!$A$2:$H$41,5,0)*$U1109</f>
        <v>648.620453158921</v>
      </c>
      <c r="AA1109" s="62">
        <f>VLOOKUP($S1109,'Districts_EV'!$A$2:$H$41,6,0)*$U1109</f>
        <v>1620.108162386990</v>
      </c>
      <c r="AB1109" s="62">
        <f>VLOOKUP($S1109,'Districts_EV'!$A$2:$H$41,7,0)*$U1109</f>
        <v>2504.245292526990</v>
      </c>
      <c r="AC1109" s="63">
        <f>VLOOKUP($S1109,'Districts_EV'!$A$2:$H$41,8,0)*$U1109</f>
        <v>3132.0814485242</v>
      </c>
    </row>
    <row r="1110" ht="19.95" customHeight="1">
      <c r="Q1110" s="136">
        <v>679</v>
      </c>
      <c r="R1110" t="s" s="90">
        <v>177</v>
      </c>
      <c r="S1110" t="s" s="90">
        <v>17</v>
      </c>
      <c r="T1110" s="59">
        <v>1667</v>
      </c>
      <c r="U1110" s="91">
        <v>0.00637098469358506</v>
      </c>
      <c r="V1110" s="39">
        <v>40.9772983</v>
      </c>
      <c r="W1110" s="39">
        <v>28.8675799</v>
      </c>
      <c r="X1110" s="59">
        <f>VLOOKUP($S1110,'Districts_EV'!$A$2:$H$41,3,0)*$U1110</f>
        <v>3.08564332335579</v>
      </c>
      <c r="Y1110" s="59">
        <f>VLOOKUP($S1110,'Districts_EV'!$A$2:$H$41,4,0)*$U1110</f>
        <v>36.0427376203605</v>
      </c>
      <c r="Z1110" s="59">
        <f>VLOOKUP($S1110,'Districts_EV'!$A$2:$H$41,5,0)*$U1110</f>
        <v>182.274156341186</v>
      </c>
      <c r="AA1110" s="59">
        <f>VLOOKUP($S1110,'Districts_EV'!$A$2:$H$41,6,0)*$U1110</f>
        <v>455.279889868358</v>
      </c>
      <c r="AB1110" s="59">
        <f>VLOOKUP($S1110,'Districts_EV'!$A$2:$H$41,7,0)*$U1110</f>
        <v>703.738520337572</v>
      </c>
      <c r="AC1110" s="60">
        <f>VLOOKUP($S1110,'Districts_EV'!$A$2:$H$41,8,0)*$U1110</f>
        <v>880.171910770369</v>
      </c>
    </row>
    <row r="1111" ht="19.95" customHeight="1">
      <c r="Q1111" s="137">
        <v>696</v>
      </c>
      <c r="R1111" t="s" s="92">
        <v>178</v>
      </c>
      <c r="S1111" t="s" s="92">
        <v>17</v>
      </c>
      <c r="T1111" s="62">
        <v>23785</v>
      </c>
      <c r="U1111" s="93">
        <v>0.0909021421337257</v>
      </c>
      <c r="V1111" s="36">
        <v>40.9589829</v>
      </c>
      <c r="W1111" s="36">
        <v>28.8225574</v>
      </c>
      <c r="X1111" s="62">
        <f>VLOOKUP($S1111,'Districts_EV'!$A$2:$H$41,3,0)*$U1111</f>
        <v>44.0264105854934</v>
      </c>
      <c r="Y1111" s="62">
        <f>VLOOKUP($S1111,'Districts_EV'!$A$2:$H$41,4,0)*$U1111</f>
        <v>514.263055968971</v>
      </c>
      <c r="Z1111" s="62">
        <f>VLOOKUP($S1111,'Districts_EV'!$A$2:$H$41,5,0)*$U1111</f>
        <v>2600.714342276620</v>
      </c>
      <c r="AA1111" s="62">
        <f>VLOOKUP($S1111,'Districts_EV'!$A$2:$H$41,6,0)*$U1111</f>
        <v>6496.000108289680</v>
      </c>
      <c r="AB1111" s="62">
        <f>VLOOKUP($S1111,'Districts_EV'!$A$2:$H$41,7,0)*$U1111</f>
        <v>10041.0442148945</v>
      </c>
      <c r="AC1111" s="63">
        <f>VLOOKUP($S1111,'Districts_EV'!$A$2:$H$41,8,0)*$U1111</f>
        <v>12558.4216542731</v>
      </c>
    </row>
    <row r="1112" ht="19.95" customHeight="1">
      <c r="Q1112" s="136">
        <v>511</v>
      </c>
      <c r="R1112" t="s" s="90">
        <v>179</v>
      </c>
      <c r="S1112" t="s" s="90">
        <v>18</v>
      </c>
      <c r="T1112" s="59">
        <v>14859</v>
      </c>
      <c r="U1112" s="91">
        <v>0.0567885192333416</v>
      </c>
      <c r="V1112" s="39">
        <v>41.0689001</v>
      </c>
      <c r="W1112" s="39">
        <v>28.7529076</v>
      </c>
      <c r="X1112" s="59">
        <f>VLOOKUP($S1112,'Districts_EV'!$A$2:$H$41,3,0)*$U1112</f>
        <v>8.831467372322161</v>
      </c>
      <c r="Y1112" s="59">
        <f>VLOOKUP($S1112,'Districts_EV'!$A$2:$H$41,4,0)*$U1112</f>
        <v>118.709078885454</v>
      </c>
      <c r="Z1112" s="59">
        <f>VLOOKUP($S1112,'Districts_EV'!$A$2:$H$41,5,0)*$U1112</f>
        <v>681.279745803052</v>
      </c>
      <c r="AA1112" s="59">
        <f>VLOOKUP($S1112,'Districts_EV'!$A$2:$H$41,6,0)*$U1112</f>
        <v>1879.914204549430</v>
      </c>
      <c r="AB1112" s="59">
        <f>VLOOKUP($S1112,'Districts_EV'!$A$2:$H$41,7,0)*$U1112</f>
        <v>3078.824636492330</v>
      </c>
      <c r="AC1112" s="60">
        <f>VLOOKUP($S1112,'Districts_EV'!$A$2:$H$41,8,0)*$U1112</f>
        <v>3923.066193176380</v>
      </c>
    </row>
    <row r="1113" ht="19.95" customHeight="1">
      <c r="Q1113" s="137">
        <v>541</v>
      </c>
      <c r="R1113" t="s" s="92">
        <v>180</v>
      </c>
      <c r="S1113" t="s" s="92">
        <v>18</v>
      </c>
      <c r="T1113" s="62">
        <v>55783</v>
      </c>
      <c r="U1113" s="93">
        <v>0.213192944908372</v>
      </c>
      <c r="V1113" s="36">
        <v>41.0771522</v>
      </c>
      <c r="W1113" s="36">
        <v>28.7518808</v>
      </c>
      <c r="X1113" s="62">
        <f>VLOOKUP($S1113,'Districts_EV'!$A$2:$H$41,3,0)*$U1113</f>
        <v>33.1547038448245</v>
      </c>
      <c r="Y1113" s="62">
        <f>VLOOKUP($S1113,'Districts_EV'!$A$2:$H$41,4,0)*$U1113</f>
        <v>445.652368764204</v>
      </c>
      <c r="Z1113" s="62">
        <f>VLOOKUP($S1113,'Districts_EV'!$A$2:$H$41,5,0)*$U1113</f>
        <v>2557.630261803060</v>
      </c>
      <c r="AA1113" s="62">
        <f>VLOOKUP($S1113,'Districts_EV'!$A$2:$H$41,6,0)*$U1113</f>
        <v>7057.490683920910</v>
      </c>
      <c r="AB1113" s="62">
        <f>VLOOKUP($S1113,'Districts_EV'!$A$2:$H$41,7,0)*$U1113</f>
        <v>11558.387152396</v>
      </c>
      <c r="AC1113" s="63">
        <f>VLOOKUP($S1113,'Districts_EV'!$A$2:$H$41,8,0)*$U1113</f>
        <v>14727.8014303761</v>
      </c>
    </row>
    <row r="1114" ht="19.95" customHeight="1">
      <c r="Q1114" s="136">
        <v>573</v>
      </c>
      <c r="R1114" t="s" s="90">
        <v>18</v>
      </c>
      <c r="S1114" t="s" s="90">
        <v>18</v>
      </c>
      <c r="T1114" s="59">
        <v>58445</v>
      </c>
      <c r="U1114" s="91">
        <v>0.223366646920563</v>
      </c>
      <c r="V1114" s="39">
        <v>41.1060988</v>
      </c>
      <c r="W1114" s="39">
        <v>28.7907747</v>
      </c>
      <c r="X1114" s="59">
        <f>VLOOKUP($S1114,'Districts_EV'!$A$2:$H$41,3,0)*$U1114</f>
        <v>34.7368672572426</v>
      </c>
      <c r="Y1114" s="59">
        <f>VLOOKUP($S1114,'Districts_EV'!$A$2:$H$41,4,0)*$U1114</f>
        <v>466.919181335242</v>
      </c>
      <c r="Z1114" s="59">
        <f>VLOOKUP($S1114,'Districts_EV'!$A$2:$H$41,5,0)*$U1114</f>
        <v>2679.681993637480</v>
      </c>
      <c r="AA1114" s="59">
        <f>VLOOKUP($S1114,'Districts_EV'!$A$2:$H$41,6,0)*$U1114</f>
        <v>7394.278597812170</v>
      </c>
      <c r="AB1114" s="59">
        <f>VLOOKUP($S1114,'Districts_EV'!$A$2:$H$41,7,0)*$U1114</f>
        <v>12109.9606891308</v>
      </c>
      <c r="AC1114" s="60">
        <f>VLOOKUP($S1114,'Districts_EV'!$A$2:$H$41,8,0)*$U1114</f>
        <v>15430.6214186818</v>
      </c>
    </row>
    <row r="1115" ht="19.95" customHeight="1">
      <c r="Q1115" s="137">
        <v>598</v>
      </c>
      <c r="R1115" t="s" s="92">
        <v>181</v>
      </c>
      <c r="S1115" t="s" s="92">
        <v>18</v>
      </c>
      <c r="T1115" s="62">
        <v>70258</v>
      </c>
      <c r="U1115" s="93">
        <v>0.268513882784583</v>
      </c>
      <c r="V1115" s="36">
        <v>41.1034651</v>
      </c>
      <c r="W1115" s="36">
        <v>28.803761</v>
      </c>
      <c r="X1115" s="62">
        <f>VLOOKUP($S1115,'Districts_EV'!$A$2:$H$41,3,0)*$U1115</f>
        <v>41.7579402816213</v>
      </c>
      <c r="Y1115" s="62">
        <f>VLOOKUP($S1115,'Districts_EV'!$A$2:$H$41,4,0)*$U1115</f>
        <v>561.293658007555</v>
      </c>
      <c r="Z1115" s="62">
        <f>VLOOKUP($S1115,'Districts_EV'!$A$2:$H$41,5,0)*$U1115</f>
        <v>3221.303747266360</v>
      </c>
      <c r="AA1115" s="62">
        <f>VLOOKUP($S1115,'Districts_EV'!$A$2:$H$41,6,0)*$U1115</f>
        <v>8888.822409531849</v>
      </c>
      <c r="AB1115" s="62">
        <f>VLOOKUP($S1115,'Districts_EV'!$A$2:$H$41,7,0)*$U1115</f>
        <v>14557.6459593969</v>
      </c>
      <c r="AC1115" s="63">
        <f>VLOOKUP($S1115,'Districts_EV'!$A$2:$H$41,8,0)*$U1115</f>
        <v>18549.4841241124</v>
      </c>
    </row>
    <row r="1116" ht="19.95" customHeight="1">
      <c r="Q1116" s="136">
        <v>608</v>
      </c>
      <c r="R1116" t="s" s="90">
        <v>182</v>
      </c>
      <c r="S1116" t="s" s="90">
        <v>18</v>
      </c>
      <c r="T1116" s="59">
        <v>74815</v>
      </c>
      <c r="U1116" s="91">
        <v>0.285929945921156</v>
      </c>
      <c r="V1116" s="39">
        <v>41.1112184</v>
      </c>
      <c r="W1116" s="39">
        <v>28.7427125</v>
      </c>
      <c r="X1116" s="59">
        <f>VLOOKUP($S1116,'Districts_EV'!$A$2:$H$41,3,0)*$U1116</f>
        <v>44.4663995868015</v>
      </c>
      <c r="Y1116" s="59">
        <f>VLOOKUP($S1116,'Districts_EV'!$A$2:$H$41,4,0)*$U1116</f>
        <v>597.699692900954</v>
      </c>
      <c r="Z1116" s="59">
        <f>VLOOKUP($S1116,'Districts_EV'!$A$2:$H$41,5,0)*$U1116</f>
        <v>3430.240539892010</v>
      </c>
      <c r="AA1116" s="59">
        <f>VLOOKUP($S1116,'Districts_EV'!$A$2:$H$41,6,0)*$U1116</f>
        <v>9465.359796309680</v>
      </c>
      <c r="AB1116" s="59">
        <f>VLOOKUP($S1116,'Districts_EV'!$A$2:$H$41,7,0)*$U1116</f>
        <v>15501.8685765646</v>
      </c>
      <c r="AC1116" s="60">
        <f>VLOOKUP($S1116,'Districts_EV'!$A$2:$H$41,8,0)*$U1116</f>
        <v>19752.6211213736</v>
      </c>
    </row>
    <row r="1117" ht="19.95" customHeight="1">
      <c r="Q1117" s="137">
        <v>624</v>
      </c>
      <c r="R1117" t="s" s="92">
        <v>183</v>
      </c>
      <c r="S1117" t="s" s="92">
        <v>18</v>
      </c>
      <c r="T1117" s="62">
        <v>41437</v>
      </c>
      <c r="U1117" s="93">
        <v>0.158365022644322</v>
      </c>
      <c r="V1117" s="36">
        <v>41.0664773</v>
      </c>
      <c r="W1117" s="36">
        <v>28.6780738</v>
      </c>
      <c r="X1117" s="62">
        <f>VLOOKUP($S1117,'Districts_EV'!$A$2:$H$41,3,0)*$U1117</f>
        <v>24.6281387379308</v>
      </c>
      <c r="Y1117" s="62">
        <f>VLOOKUP($S1117,'Districts_EV'!$A$2:$H$41,4,0)*$U1117</f>
        <v>331.041665103747</v>
      </c>
      <c r="Z1117" s="62">
        <f>VLOOKUP($S1117,'Districts_EV'!$A$2:$H$41,5,0)*$U1117</f>
        <v>1899.871379422650</v>
      </c>
      <c r="AA1117" s="62">
        <f>VLOOKUP($S1117,'Districts_EV'!$A$2:$H$41,6,0)*$U1117</f>
        <v>5242.479634828370</v>
      </c>
      <c r="AB1117" s="62">
        <f>VLOOKUP($S1117,'Districts_EV'!$A$2:$H$41,7,0)*$U1117</f>
        <v>8585.857491239840</v>
      </c>
      <c r="AC1117" s="63">
        <f>VLOOKUP($S1117,'Districts_EV'!$A$2:$H$41,8,0)*$U1117</f>
        <v>10940.1772559829</v>
      </c>
    </row>
    <row r="1118" ht="19.95" customHeight="1">
      <c r="Q1118" s="136">
        <v>666</v>
      </c>
      <c r="R1118" t="s" s="90">
        <v>184</v>
      </c>
      <c r="S1118" t="s" s="90">
        <v>18</v>
      </c>
      <c r="T1118" s="59">
        <v>24548</v>
      </c>
      <c r="U1118" s="91">
        <v>0.09381819571573249</v>
      </c>
      <c r="V1118" s="39">
        <v>41.0638399</v>
      </c>
      <c r="W1118" s="39">
        <v>28.6911793</v>
      </c>
      <c r="X1118" s="59">
        <f>VLOOKUP($S1118,'Districts_EV'!$A$2:$H$41,3,0)*$U1118</f>
        <v>14.590138034576</v>
      </c>
      <c r="Y1118" s="59">
        <f>VLOOKUP($S1118,'Districts_EV'!$A$2:$H$41,4,0)*$U1118</f>
        <v>196.114844099881</v>
      </c>
      <c r="Z1118" s="59">
        <f>VLOOKUP($S1118,'Districts_EV'!$A$2:$H$41,5,0)*$U1118</f>
        <v>1125.516871927680</v>
      </c>
      <c r="AA1118" s="59">
        <f>VLOOKUP($S1118,'Districts_EV'!$A$2:$H$41,6,0)*$U1118</f>
        <v>3105.736179640580</v>
      </c>
      <c r="AB1118" s="59">
        <f>VLOOKUP($S1118,'Districts_EV'!$A$2:$H$41,7,0)*$U1118</f>
        <v>5086.411412383980</v>
      </c>
      <c r="AC1118" s="60">
        <f>VLOOKUP($S1118,'Districts_EV'!$A$2:$H$41,8,0)*$U1118</f>
        <v>6481.151417329140</v>
      </c>
    </row>
    <row r="1119" ht="19.95" customHeight="1">
      <c r="Q1119" s="137">
        <v>667</v>
      </c>
      <c r="R1119" t="s" s="92">
        <v>185</v>
      </c>
      <c r="S1119" t="s" s="92">
        <v>18</v>
      </c>
      <c r="T1119" s="62">
        <v>34138</v>
      </c>
      <c r="U1119" s="93">
        <v>0.130469511379488</v>
      </c>
      <c r="V1119" s="36">
        <v>41.0731284</v>
      </c>
      <c r="W1119" s="36">
        <v>28.7264938</v>
      </c>
      <c r="X1119" s="62">
        <f>VLOOKUP($S1119,'Districts_EV'!$A$2:$H$41,3,0)*$U1119</f>
        <v>20.2899679087646</v>
      </c>
      <c r="Y1119" s="62">
        <f>VLOOKUP($S1119,'Districts_EV'!$A$2:$H$41,4,0)*$U1119</f>
        <v>272.729694797202</v>
      </c>
      <c r="Z1119" s="62">
        <f>VLOOKUP($S1119,'Districts_EV'!$A$2:$H$41,5,0)*$U1119</f>
        <v>1565.214884058450</v>
      </c>
      <c r="AA1119" s="62">
        <f>VLOOKUP($S1119,'Districts_EV'!$A$2:$H$41,6,0)*$U1119</f>
        <v>4319.032984380390</v>
      </c>
      <c r="AB1119" s="62">
        <f>VLOOKUP($S1119,'Districts_EV'!$A$2:$H$41,7,0)*$U1119</f>
        <v>7073.485122859880</v>
      </c>
      <c r="AC1119" s="63">
        <f>VLOOKUP($S1119,'Districts_EV'!$A$2:$H$41,8,0)*$U1119</f>
        <v>9013.098708032499</v>
      </c>
    </row>
    <row r="1120" ht="19.95" customHeight="1">
      <c r="Q1120" s="136">
        <v>708</v>
      </c>
      <c r="R1120" t="s" s="90">
        <v>186</v>
      </c>
      <c r="S1120" t="s" s="90">
        <v>18</v>
      </c>
      <c r="T1120" s="59">
        <v>21113</v>
      </c>
      <c r="U1120" s="91">
        <v>0.0806902218570255</v>
      </c>
      <c r="V1120" s="39">
        <v>41.0751841</v>
      </c>
      <c r="W1120" s="39">
        <v>28.7879081</v>
      </c>
      <c r="X1120" s="59">
        <f>VLOOKUP($S1120,'Districts_EV'!$A$2:$H$41,3,0)*$U1120</f>
        <v>12.548540994134</v>
      </c>
      <c r="Y1120" s="59">
        <f>VLOOKUP($S1120,'Districts_EV'!$A$2:$H$41,4,0)*$U1120</f>
        <v>168.672507067003</v>
      </c>
      <c r="Z1120" s="59">
        <f>VLOOKUP($S1120,'Districts_EV'!$A$2:$H$41,5,0)*$U1120</f>
        <v>968.023371232240</v>
      </c>
      <c r="AA1120" s="59">
        <f>VLOOKUP($S1120,'Districts_EV'!$A$2:$H$41,6,0)*$U1120</f>
        <v>2671.150723511140</v>
      </c>
      <c r="AB1120" s="59">
        <f>VLOOKUP($S1120,'Districts_EV'!$A$2:$H$41,7,0)*$U1120</f>
        <v>4374.670203261490</v>
      </c>
      <c r="AC1120" s="60">
        <f>VLOOKUP($S1120,'Districts_EV'!$A$2:$H$41,8,0)*$U1120</f>
        <v>5574.244332494310</v>
      </c>
    </row>
    <row r="1121" ht="19.95" customHeight="1">
      <c r="Q1121" s="137">
        <v>795</v>
      </c>
      <c r="R1121" t="s" s="92">
        <v>187</v>
      </c>
      <c r="S1121" t="s" s="92">
        <v>18</v>
      </c>
      <c r="T1121" s="62">
        <v>1269</v>
      </c>
      <c r="U1121" s="93">
        <v>0.00484989776614244</v>
      </c>
      <c r="V1121" s="36">
        <v>41.1249095</v>
      </c>
      <c r="W1121" s="36">
        <v>28.7390683</v>
      </c>
      <c r="X1121" s="62">
        <f>VLOOKUP($S1121,'Districts_EV'!$A$2:$H$41,3,0)*$U1121</f>
        <v>0.754231919744049</v>
      </c>
      <c r="Y1121" s="62">
        <f>VLOOKUP($S1121,'Districts_EV'!$A$2:$H$41,4,0)*$U1121</f>
        <v>10.1380860828886</v>
      </c>
      <c r="Z1121" s="62">
        <f>VLOOKUP($S1121,'Districts_EV'!$A$2:$H$41,5,0)*$U1121</f>
        <v>58.1831884665236</v>
      </c>
      <c r="AA1121" s="62">
        <f>VLOOKUP($S1121,'Districts_EV'!$A$2:$H$41,6,0)*$U1121</f>
        <v>160.549910867032</v>
      </c>
      <c r="AB1121" s="62">
        <f>VLOOKUP($S1121,'Districts_EV'!$A$2:$H$41,7,0)*$U1121</f>
        <v>262.940202147437</v>
      </c>
      <c r="AC1121" s="63">
        <f>VLOOKUP($S1121,'Districts_EV'!$A$2:$H$41,8,0)*$U1121</f>
        <v>335.040783305796</v>
      </c>
    </row>
    <row r="1122" ht="19.95" customHeight="1">
      <c r="Q1122" s="136">
        <v>78</v>
      </c>
      <c r="R1122" t="s" s="90">
        <v>166</v>
      </c>
      <c r="S1122" t="s" s="90">
        <v>19</v>
      </c>
      <c r="T1122" s="59">
        <v>44460</v>
      </c>
      <c r="U1122" s="91">
        <v>0.169918404005274</v>
      </c>
      <c r="V1122" s="39">
        <v>41.054732</v>
      </c>
      <c r="W1122" s="39">
        <v>28.9034132</v>
      </c>
      <c r="X1122" s="59">
        <f>VLOOKUP($S1122,'Districts_EV'!$A$2:$H$41,3,0)*$U1122</f>
        <v>32.7895509511768</v>
      </c>
      <c r="Y1122" s="59">
        <f>VLOOKUP($S1122,'Districts_EV'!$A$2:$H$41,4,0)*$U1122</f>
        <v>522.404405313017</v>
      </c>
      <c r="Z1122" s="59">
        <f>VLOOKUP($S1122,'Districts_EV'!$A$2:$H$41,5,0)*$U1122</f>
        <v>3505.6217128279</v>
      </c>
      <c r="AA1122" s="59">
        <f>VLOOKUP($S1122,'Districts_EV'!$A$2:$H$41,6,0)*$U1122</f>
        <v>10987.9497316465</v>
      </c>
      <c r="AB1122" s="59">
        <f>VLOOKUP($S1122,'Districts_EV'!$A$2:$H$41,7,0)*$U1122</f>
        <v>19483.7116821719</v>
      </c>
      <c r="AC1122" s="60">
        <f>VLOOKUP($S1122,'Districts_EV'!$A$2:$H$41,8,0)*$U1122</f>
        <v>25557.2275854993</v>
      </c>
    </row>
    <row r="1123" ht="19.95" customHeight="1">
      <c r="Q1123" s="137">
        <v>129</v>
      </c>
      <c r="R1123" t="s" s="92">
        <v>188</v>
      </c>
      <c r="S1123" t="s" s="92">
        <v>19</v>
      </c>
      <c r="T1123" s="62">
        <v>10015</v>
      </c>
      <c r="U1123" s="93">
        <v>0.0382755919053716</v>
      </c>
      <c r="V1123" s="36">
        <v>41.0344293</v>
      </c>
      <c r="W1123" s="36">
        <v>28.9070683</v>
      </c>
      <c r="X1123" s="62">
        <f>VLOOKUP($S1123,'Districts_EV'!$A$2:$H$41,3,0)*$U1123</f>
        <v>7.38613029185866</v>
      </c>
      <c r="Y1123" s="62">
        <f>VLOOKUP($S1123,'Districts_EV'!$A$2:$H$41,4,0)*$U1123</f>
        <v>117.676116041608</v>
      </c>
      <c r="Z1123" s="62">
        <f>VLOOKUP($S1123,'Districts_EV'!$A$2:$H$41,5,0)*$U1123</f>
        <v>789.671647637686</v>
      </c>
      <c r="AA1123" s="62">
        <f>VLOOKUP($S1123,'Districts_EV'!$A$2:$H$41,6,0)*$U1123</f>
        <v>2475.1308268655</v>
      </c>
      <c r="AB1123" s="62">
        <f>VLOOKUP($S1123,'Districts_EV'!$A$2:$H$41,7,0)*$U1123</f>
        <v>4388.874775010170</v>
      </c>
      <c r="AC1123" s="63">
        <f>VLOOKUP($S1123,'Districts_EV'!$A$2:$H$41,8,0)*$U1123</f>
        <v>5756.986825658470</v>
      </c>
    </row>
    <row r="1124" ht="19.95" customHeight="1">
      <c r="Q1124" s="136">
        <v>140</v>
      </c>
      <c r="R1124" t="s" s="90">
        <v>189</v>
      </c>
      <c r="S1124" t="s" s="90">
        <v>19</v>
      </c>
      <c r="T1124" s="59">
        <v>33908</v>
      </c>
      <c r="U1124" s="91">
        <v>0.12959049129579</v>
      </c>
      <c r="V1124" s="39">
        <v>41.0473011</v>
      </c>
      <c r="W1124" s="39">
        <v>28.9062926</v>
      </c>
      <c r="X1124" s="59">
        <f>VLOOKUP($S1124,'Districts_EV'!$A$2:$H$41,3,0)*$U1124</f>
        <v>25.0073795243478</v>
      </c>
      <c r="Y1124" s="59">
        <f>VLOOKUP($S1124,'Districts_EV'!$A$2:$H$41,4,0)*$U1124</f>
        <v>398.418546454201</v>
      </c>
      <c r="Z1124" s="59">
        <f>VLOOKUP($S1124,'Districts_EV'!$A$2:$H$41,5,0)*$U1124</f>
        <v>2673.608210494120</v>
      </c>
      <c r="AA1124" s="59">
        <f>VLOOKUP($S1124,'Districts_EV'!$A$2:$H$41,6,0)*$U1124</f>
        <v>8380.103452556679</v>
      </c>
      <c r="AB1124" s="59">
        <f>VLOOKUP($S1124,'Districts_EV'!$A$2:$H$41,7,0)*$U1124</f>
        <v>14859.5073261153</v>
      </c>
      <c r="AC1124" s="60">
        <f>VLOOKUP($S1124,'Districts_EV'!$A$2:$H$41,8,0)*$U1124</f>
        <v>19491.5535980456</v>
      </c>
    </row>
    <row r="1125" ht="19.95" customHeight="1">
      <c r="Q1125" s="137">
        <v>181</v>
      </c>
      <c r="R1125" t="s" s="92">
        <v>190</v>
      </c>
      <c r="S1125" t="s" s="92">
        <v>19</v>
      </c>
      <c r="T1125" s="62">
        <v>53027</v>
      </c>
      <c r="U1125" s="93">
        <v>0.202659991209799</v>
      </c>
      <c r="V1125" s="36">
        <v>41.0637573</v>
      </c>
      <c r="W1125" s="36">
        <v>28.8914625</v>
      </c>
      <c r="X1125" s="62">
        <f>VLOOKUP($S1125,'Districts_EV'!$A$2:$H$41,3,0)*$U1125</f>
        <v>39.1077714414767</v>
      </c>
      <c r="Y1125" s="62">
        <f>VLOOKUP($S1125,'Districts_EV'!$A$2:$H$41,4,0)*$U1125</f>
        <v>623.066540722748</v>
      </c>
      <c r="Z1125" s="62">
        <f>VLOOKUP($S1125,'Districts_EV'!$A$2:$H$41,5,0)*$U1125</f>
        <v>4181.120165679830</v>
      </c>
      <c r="AA1125" s="62">
        <f>VLOOKUP($S1125,'Districts_EV'!$A$2:$H$41,6,0)*$U1125</f>
        <v>13105.2184080077</v>
      </c>
      <c r="AB1125" s="62">
        <f>VLOOKUP($S1125,'Districts_EV'!$A$2:$H$41,7,0)*$U1125</f>
        <v>23238.029225608</v>
      </c>
      <c r="AC1125" s="63">
        <f>VLOOKUP($S1125,'Districts_EV'!$A$2:$H$41,8,0)*$U1125</f>
        <v>30481.8512635239</v>
      </c>
    </row>
    <row r="1126" ht="19.95" customHeight="1">
      <c r="Q1126" s="136">
        <v>202</v>
      </c>
      <c r="R1126" t="s" s="90">
        <v>191</v>
      </c>
      <c r="S1126" t="s" s="90">
        <v>19</v>
      </c>
      <c r="T1126" s="59">
        <v>19093</v>
      </c>
      <c r="U1126" s="91">
        <v>0.0729701324262865</v>
      </c>
      <c r="V1126" s="39">
        <v>41.070013</v>
      </c>
      <c r="W1126" s="39">
        <v>28.8848582</v>
      </c>
      <c r="X1126" s="59">
        <f>VLOOKUP($S1126,'Districts_EV'!$A$2:$H$41,3,0)*$U1126</f>
        <v>14.081216741134</v>
      </c>
      <c r="Y1126" s="59">
        <f>VLOOKUP($S1126,'Districts_EV'!$A$2:$H$41,4,0)*$U1126</f>
        <v>224.342494616317</v>
      </c>
      <c r="Z1126" s="59">
        <f>VLOOKUP($S1126,'Districts_EV'!$A$2:$H$41,5,0)*$U1126</f>
        <v>1505.461884008620</v>
      </c>
      <c r="AA1126" s="59">
        <f>VLOOKUP($S1126,'Districts_EV'!$A$2:$H$41,6,0)*$U1126</f>
        <v>4718.689253853510</v>
      </c>
      <c r="AB1126" s="59">
        <f>VLOOKUP($S1126,'Districts_EV'!$A$2:$H$41,7,0)*$U1126</f>
        <v>8367.127916052819</v>
      </c>
      <c r="AC1126" s="60">
        <f>VLOOKUP($S1126,'Districts_EV'!$A$2:$H$41,8,0)*$U1126</f>
        <v>10975.3519183522</v>
      </c>
    </row>
    <row r="1127" ht="19.95" customHeight="1">
      <c r="Q1127" s="137">
        <v>206</v>
      </c>
      <c r="R1127" t="s" s="92">
        <v>192</v>
      </c>
      <c r="S1127" t="s" s="92">
        <v>19</v>
      </c>
      <c r="T1127" s="62">
        <v>15723</v>
      </c>
      <c r="U1127" s="93">
        <v>0.0600905772868854</v>
      </c>
      <c r="V1127" s="36">
        <v>41.0327472</v>
      </c>
      <c r="W1127" s="36">
        <v>28.9014113</v>
      </c>
      <c r="X1127" s="62">
        <f>VLOOKUP($S1127,'Districts_EV'!$A$2:$H$41,3,0)*$U1127</f>
        <v>11.5958189294951</v>
      </c>
      <c r="Y1127" s="62">
        <f>VLOOKUP($S1127,'Districts_EV'!$A$2:$H$41,4,0)*$U1127</f>
        <v>184.745039692681</v>
      </c>
      <c r="Z1127" s="62">
        <f>VLOOKUP($S1127,'Districts_EV'!$A$2:$H$41,5,0)*$U1127</f>
        <v>1239.741119900880</v>
      </c>
      <c r="AA1127" s="62">
        <f>VLOOKUP($S1127,'Districts_EV'!$A$2:$H$41,6,0)*$U1127</f>
        <v>3885.819469875810</v>
      </c>
      <c r="AB1127" s="62">
        <f>VLOOKUP($S1127,'Districts_EV'!$A$2:$H$41,7,0)*$U1127</f>
        <v>6890.292370193190</v>
      </c>
      <c r="AC1127" s="63">
        <f>VLOOKUP($S1127,'Districts_EV'!$A$2:$H$41,8,0)*$U1127</f>
        <v>9038.153156248440</v>
      </c>
    </row>
    <row r="1128" ht="19.95" customHeight="1">
      <c r="Q1128" s="136">
        <v>231</v>
      </c>
      <c r="R1128" t="s" s="90">
        <v>193</v>
      </c>
      <c r="S1128" t="s" s="90">
        <v>19</v>
      </c>
      <c r="T1128" s="59">
        <v>14605</v>
      </c>
      <c r="U1128" s="91">
        <v>0.055817775314823</v>
      </c>
      <c r="V1128" s="39">
        <v>41.0416528</v>
      </c>
      <c r="W1128" s="39">
        <v>28.9066208</v>
      </c>
      <c r="X1128" s="59">
        <f>VLOOKUP($S1128,'Districts_EV'!$A$2:$H$41,3,0)*$U1128</f>
        <v>10.771286361717</v>
      </c>
      <c r="Y1128" s="59">
        <f>VLOOKUP($S1128,'Districts_EV'!$A$2:$H$41,4,0)*$U1128</f>
        <v>171.608554646798</v>
      </c>
      <c r="Z1128" s="59">
        <f>VLOOKUP($S1128,'Districts_EV'!$A$2:$H$41,5,0)*$U1128</f>
        <v>1151.588059285910</v>
      </c>
      <c r="AA1128" s="59">
        <f>VLOOKUP($S1128,'Districts_EV'!$A$2:$H$41,6,0)*$U1128</f>
        <v>3609.514301185280</v>
      </c>
      <c r="AB1128" s="59">
        <f>VLOOKUP($S1128,'Districts_EV'!$A$2:$H$41,7,0)*$U1128</f>
        <v>6400.351082278930</v>
      </c>
      <c r="AC1128" s="60">
        <f>VLOOKUP($S1128,'Districts_EV'!$A$2:$H$41,8,0)*$U1128</f>
        <v>8395.486029829461</v>
      </c>
    </row>
    <row r="1129" ht="19.95" customHeight="1">
      <c r="Q1129" s="137">
        <v>295</v>
      </c>
      <c r="R1129" t="s" s="92">
        <v>194</v>
      </c>
      <c r="S1129" t="s" s="92">
        <v>19</v>
      </c>
      <c r="T1129" s="62">
        <v>18696</v>
      </c>
      <c r="U1129" s="93">
        <v>0.07145286732529479</v>
      </c>
      <c r="V1129" s="36">
        <v>41.0372934</v>
      </c>
      <c r="W1129" s="36">
        <v>28.9122554</v>
      </c>
      <c r="X1129" s="62">
        <f>VLOOKUP($S1129,'Districts_EV'!$A$2:$H$41,3,0)*$U1129</f>
        <v>13.7884265538282</v>
      </c>
      <c r="Y1129" s="62">
        <f>VLOOKUP($S1129,'Districts_EV'!$A$2:$H$41,4,0)*$U1129</f>
        <v>219.6777499265</v>
      </c>
      <c r="Z1129" s="62">
        <f>VLOOKUP($S1129,'Districts_EV'!$A$2:$H$41,5,0)*$U1129</f>
        <v>1474.158874112250</v>
      </c>
      <c r="AA1129" s="62">
        <f>VLOOKUP($S1129,'Districts_EV'!$A$2:$H$41,6,0)*$U1129</f>
        <v>4620.573733307780</v>
      </c>
      <c r="AB1129" s="62">
        <f>VLOOKUP($S1129,'Districts_EV'!$A$2:$H$41,7,0)*$U1129</f>
        <v>8193.150553528711</v>
      </c>
      <c r="AC1129" s="63">
        <f>VLOOKUP($S1129,'Districts_EV'!$A$2:$H$41,8,0)*$U1129</f>
        <v>10747.1418564664</v>
      </c>
    </row>
    <row r="1130" ht="19.95" customHeight="1">
      <c r="Q1130" s="136">
        <v>297</v>
      </c>
      <c r="R1130" t="s" s="90">
        <v>195</v>
      </c>
      <c r="S1130" t="s" s="90">
        <v>19</v>
      </c>
      <c r="T1130" s="59">
        <v>28293</v>
      </c>
      <c r="U1130" s="91">
        <v>0.108130935774206</v>
      </c>
      <c r="V1130" s="39">
        <v>41.0388737</v>
      </c>
      <c r="W1130" s="39">
        <v>28.9015865</v>
      </c>
      <c r="X1130" s="59">
        <f>VLOOKUP($S1130,'Districts_EV'!$A$2:$H$41,3,0)*$U1130</f>
        <v>20.8662790162313</v>
      </c>
      <c r="Y1130" s="59">
        <f>VLOOKUP($S1130,'Districts_EV'!$A$2:$H$41,4,0)*$U1130</f>
        <v>332.442371559180</v>
      </c>
      <c r="Z1130" s="59">
        <f>VLOOKUP($S1130,'Districts_EV'!$A$2:$H$41,5,0)*$U1130</f>
        <v>2230.871685133590</v>
      </c>
      <c r="AA1130" s="59">
        <f>VLOOKUP($S1130,'Districts_EV'!$A$2:$H$41,6,0)*$U1130</f>
        <v>6992.399049875710</v>
      </c>
      <c r="AB1130" s="59">
        <f>VLOOKUP($S1130,'Districts_EV'!$A$2:$H$41,7,0)*$U1130</f>
        <v>12398.8451332363</v>
      </c>
      <c r="AC1130" s="60">
        <f>VLOOKUP($S1130,'Districts_EV'!$A$2:$H$41,8,0)*$U1130</f>
        <v>16263.8470552526</v>
      </c>
    </row>
    <row r="1131" ht="19.95" customHeight="1">
      <c r="Q1131" s="137">
        <v>362</v>
      </c>
      <c r="R1131" t="s" s="92">
        <v>196</v>
      </c>
      <c r="S1131" t="s" s="92">
        <v>19</v>
      </c>
      <c r="T1131" s="62">
        <v>14929</v>
      </c>
      <c r="U1131" s="93">
        <v>0.0570560470849019</v>
      </c>
      <c r="V1131" s="36">
        <v>41.0333118</v>
      </c>
      <c r="W1131" s="36">
        <v>28.9125943</v>
      </c>
      <c r="X1131" s="62">
        <f>VLOOKUP($S1131,'Districts_EV'!$A$2:$H$41,3,0)*$U1131</f>
        <v>11.0102385548835</v>
      </c>
      <c r="Y1131" s="62">
        <f>VLOOKUP($S1131,'Districts_EV'!$A$2:$H$41,4,0)*$U1131</f>
        <v>175.415550313046</v>
      </c>
      <c r="Z1131" s="62">
        <f>VLOOKUP($S1131,'Districts_EV'!$A$2:$H$41,5,0)*$U1131</f>
        <v>1177.135100108140</v>
      </c>
      <c r="AA1131" s="62">
        <f>VLOOKUP($S1131,'Districts_EV'!$A$2:$H$41,6,0)*$U1131</f>
        <v>3689.588428784330</v>
      </c>
      <c r="AB1131" s="62">
        <f>VLOOKUP($S1131,'Districts_EV'!$A$2:$H$41,7,0)*$U1131</f>
        <v>6542.337645144960</v>
      </c>
      <c r="AC1131" s="63">
        <f>VLOOKUP($S1131,'Districts_EV'!$A$2:$H$41,8,0)*$U1131</f>
        <v>8581.733032476821</v>
      </c>
    </row>
    <row r="1132" ht="19.95" customHeight="1">
      <c r="Q1132" s="136">
        <v>470</v>
      </c>
      <c r="R1132" t="s" s="90">
        <v>197</v>
      </c>
      <c r="S1132" t="s" s="90">
        <v>19</v>
      </c>
      <c r="T1132" s="59">
        <v>21448</v>
      </c>
      <c r="U1132" s="91">
        <v>0.0819705337180639</v>
      </c>
      <c r="V1132" s="39">
        <v>41.0484385</v>
      </c>
      <c r="W1132" s="39">
        <v>28.8955023</v>
      </c>
      <c r="X1132" s="59">
        <f>VLOOKUP($S1132,'Districts_EV'!$A$2:$H$41,3,0)*$U1132</f>
        <v>15.8180451822052</v>
      </c>
      <c r="Y1132" s="59">
        <f>VLOOKUP($S1132,'Districts_EV'!$A$2:$H$41,4,0)*$U1132</f>
        <v>252.013713116365</v>
      </c>
      <c r="Z1132" s="59">
        <f>VLOOKUP($S1132,'Districts_EV'!$A$2:$H$41,5,0)*$U1132</f>
        <v>1691.151023318330</v>
      </c>
      <c r="AA1132" s="59">
        <f>VLOOKUP($S1132,'Districts_EV'!$A$2:$H$41,6,0)*$U1132</f>
        <v>5300.709533161380</v>
      </c>
      <c r="AB1132" s="59">
        <f>VLOOKUP($S1132,'Districts_EV'!$A$2:$H$41,7,0)*$U1132</f>
        <v>9399.159877625370</v>
      </c>
      <c r="AC1132" s="60">
        <f>VLOOKUP($S1132,'Districts_EV'!$A$2:$H$41,8,0)*$U1132</f>
        <v>12329.0917061131</v>
      </c>
    </row>
    <row r="1133" ht="19.95" customHeight="1">
      <c r="Q1133" s="137">
        <v>42</v>
      </c>
      <c r="R1133" t="s" s="92">
        <v>198</v>
      </c>
      <c r="S1133" t="s" s="92">
        <v>20</v>
      </c>
      <c r="T1133" s="62">
        <v>5048</v>
      </c>
      <c r="U1133" s="93">
        <v>0.0192925799239457</v>
      </c>
      <c r="V1133" s="36">
        <v>41.0480949</v>
      </c>
      <c r="W1133" s="36">
        <v>28.9989975</v>
      </c>
      <c r="X1133" s="62">
        <f>VLOOKUP($S1133,'Districts_EV'!$A$2:$H$41,3,0)*$U1133</f>
        <v>12.5048561822859</v>
      </c>
      <c r="Y1133" s="62">
        <f>VLOOKUP($S1133,'Districts_EV'!$A$2:$H$41,4,0)*$U1133</f>
        <v>118.989162020393</v>
      </c>
      <c r="Z1133" s="62">
        <f>VLOOKUP($S1133,'Districts_EV'!$A$2:$H$41,5,0)*$U1133</f>
        <v>502.257460248969</v>
      </c>
      <c r="AA1133" s="62">
        <f>VLOOKUP($S1133,'Districts_EV'!$A$2:$H$41,6,0)*$U1133</f>
        <v>1094.377535758570</v>
      </c>
      <c r="AB1133" s="62">
        <f>VLOOKUP($S1133,'Districts_EV'!$A$2:$H$41,7,0)*$U1133</f>
        <v>1573.572820170630</v>
      </c>
      <c r="AC1133" s="63">
        <f>VLOOKUP($S1133,'Districts_EV'!$A$2:$H$41,8,0)*$U1133</f>
        <v>1928.987705490060</v>
      </c>
    </row>
    <row r="1134" ht="19.95" customHeight="1">
      <c r="Q1134" s="136">
        <v>130</v>
      </c>
      <c r="R1134" t="s" s="90">
        <v>199</v>
      </c>
      <c r="S1134" t="s" s="90">
        <v>20</v>
      </c>
      <c r="T1134" s="59">
        <v>10346</v>
      </c>
      <c r="U1134" s="91">
        <v>0.0395406164606065</v>
      </c>
      <c r="V1134" s="39">
        <v>41.047674</v>
      </c>
      <c r="W1134" s="39">
        <v>29.0023049</v>
      </c>
      <c r="X1134" s="59">
        <f>VLOOKUP($S1134,'Districts_EV'!$A$2:$H$41,3,0)*$U1134</f>
        <v>25.6290099171809</v>
      </c>
      <c r="Y1134" s="59">
        <f>VLOOKUP($S1134,'Districts_EV'!$A$2:$H$41,4,0)*$U1134</f>
        <v>243.871210432445</v>
      </c>
      <c r="Z1134" s="59">
        <f>VLOOKUP($S1134,'Districts_EV'!$A$2:$H$41,5,0)*$U1134</f>
        <v>1029.389002324850</v>
      </c>
      <c r="AA1134" s="59">
        <f>VLOOKUP($S1134,'Districts_EV'!$A$2:$H$41,6,0)*$U1134</f>
        <v>2242.953642028160</v>
      </c>
      <c r="AB1134" s="59">
        <f>VLOOKUP($S1134,'Districts_EV'!$A$2:$H$41,7,0)*$U1134</f>
        <v>3225.076148471730</v>
      </c>
      <c r="AC1134" s="60">
        <f>VLOOKUP($S1134,'Districts_EV'!$A$2:$H$41,8,0)*$U1134</f>
        <v>3953.507686410480</v>
      </c>
    </row>
    <row r="1135" ht="19.95" customHeight="1">
      <c r="Q1135" s="137">
        <v>174</v>
      </c>
      <c r="R1135" t="s" s="92">
        <v>200</v>
      </c>
      <c r="S1135" t="s" s="92">
        <v>20</v>
      </c>
      <c r="T1135" s="62">
        <v>5288</v>
      </c>
      <c r="U1135" s="93">
        <v>0.0202098182721523</v>
      </c>
      <c r="V1135" s="36">
        <v>41.0495742</v>
      </c>
      <c r="W1135" s="36">
        <v>29.0051707</v>
      </c>
      <c r="X1135" s="62">
        <f>VLOOKUP($S1135,'Districts_EV'!$A$2:$H$41,3,0)*$U1135</f>
        <v>13.0993818327908</v>
      </c>
      <c r="Y1135" s="62">
        <f>VLOOKUP($S1135,'Districts_EV'!$A$2:$H$41,4,0)*$U1135</f>
        <v>124.646332956386</v>
      </c>
      <c r="Z1135" s="62">
        <f>VLOOKUP($S1135,'Districts_EV'!$A$2:$H$41,5,0)*$U1135</f>
        <v>526.136578802802</v>
      </c>
      <c r="AA1135" s="62">
        <f>VLOOKUP($S1135,'Districts_EV'!$A$2:$H$41,6,0)*$U1135</f>
        <v>1146.408163449150</v>
      </c>
      <c r="AB1135" s="62">
        <f>VLOOKUP($S1135,'Districts_EV'!$A$2:$H$41,7,0)*$U1135</f>
        <v>1648.386107975890</v>
      </c>
      <c r="AC1135" s="63">
        <f>VLOOKUP($S1135,'Districts_EV'!$A$2:$H$41,8,0)*$U1135</f>
        <v>2020.698689903220</v>
      </c>
    </row>
    <row r="1136" ht="19.95" customHeight="1">
      <c r="Q1136" s="136">
        <v>248</v>
      </c>
      <c r="R1136" t="s" s="90">
        <v>201</v>
      </c>
      <c r="S1136" t="s" s="90">
        <v>20</v>
      </c>
      <c r="T1136" s="59">
        <v>16893</v>
      </c>
      <c r="U1136" s="91">
        <v>0.06456211423439261</v>
      </c>
      <c r="V1136" s="39">
        <v>41.0554313</v>
      </c>
      <c r="W1136" s="39">
        <v>29.0048495</v>
      </c>
      <c r="X1136" s="59">
        <f>VLOOKUP($S1136,'Districts_EV'!$A$2:$H$41,3,0)*$U1136</f>
        <v>41.8471742249118</v>
      </c>
      <c r="Y1136" s="59">
        <f>VLOOKUP($S1136,'Districts_EV'!$A$2:$H$41,4,0)*$U1136</f>
        <v>398.194119257229</v>
      </c>
      <c r="Z1136" s="59">
        <f>VLOOKUP($S1136,'Districts_EV'!$A$2:$H$41,5,0)*$U1136</f>
        <v>1680.791457207970</v>
      </c>
      <c r="AA1136" s="59">
        <f>VLOOKUP($S1136,'Districts_EV'!$A$2:$H$41,6,0)*$U1136</f>
        <v>3662.305806570830</v>
      </c>
      <c r="AB1136" s="59">
        <f>VLOOKUP($S1136,'Districts_EV'!$A$2:$H$41,7,0)*$U1136</f>
        <v>5265.920295392710</v>
      </c>
      <c r="AC1136" s="60">
        <f>VLOOKUP($S1136,'Districts_EV'!$A$2:$H$41,8,0)*$U1136</f>
        <v>6455.306915381050</v>
      </c>
    </row>
    <row r="1137" ht="19.95" customHeight="1">
      <c r="Q1137" s="137">
        <v>273</v>
      </c>
      <c r="R1137" t="s" s="92">
        <v>202</v>
      </c>
      <c r="S1137" t="s" s="92">
        <v>20</v>
      </c>
      <c r="T1137" s="62">
        <v>14530</v>
      </c>
      <c r="U1137" s="93">
        <v>0.0555311383310084</v>
      </c>
      <c r="V1137" s="36">
        <v>41.0622256</v>
      </c>
      <c r="W1137" s="36">
        <v>29.0061911</v>
      </c>
      <c r="X1137" s="62">
        <f>VLOOKUP($S1137,'Districts_EV'!$A$2:$H$41,3,0)*$U1137</f>
        <v>35.9935737576493</v>
      </c>
      <c r="Y1137" s="62">
        <f>VLOOKUP($S1137,'Districts_EV'!$A$2:$H$41,4,0)*$U1137</f>
        <v>342.494557083262</v>
      </c>
      <c r="Z1137" s="62">
        <f>VLOOKUP($S1137,'Districts_EV'!$A$2:$H$41,5,0)*$U1137</f>
        <v>1445.681635780010</v>
      </c>
      <c r="AA1137" s="62">
        <f>VLOOKUP($S1137,'Districts_EV'!$A$2:$H$41,6,0)*$U1137</f>
        <v>3150.020918100640</v>
      </c>
      <c r="AB1137" s="62">
        <f>VLOOKUP($S1137,'Districts_EV'!$A$2:$H$41,7,0)*$U1137</f>
        <v>4529.321132543430</v>
      </c>
      <c r="AC1137" s="63">
        <f>VLOOKUP($S1137,'Districts_EV'!$A$2:$H$41,8,0)*$U1137</f>
        <v>5552.335848013180</v>
      </c>
    </row>
    <row r="1138" ht="19.95" customHeight="1">
      <c r="Q1138" s="136">
        <v>300</v>
      </c>
      <c r="R1138" t="s" s="90">
        <v>203</v>
      </c>
      <c r="S1138" t="s" s="90">
        <v>20</v>
      </c>
      <c r="T1138" s="59">
        <v>10766</v>
      </c>
      <c r="U1138" s="91">
        <v>0.0411457835699681</v>
      </c>
      <c r="V1138" s="39">
        <v>41.0520844</v>
      </c>
      <c r="W1138" s="39">
        <v>29.0203549</v>
      </c>
      <c r="X1138" s="59">
        <f>VLOOKUP($S1138,'Districts_EV'!$A$2:$H$41,3,0)*$U1138</f>
        <v>26.6694298055645</v>
      </c>
      <c r="Y1138" s="59">
        <f>VLOOKUP($S1138,'Districts_EV'!$A$2:$H$41,4,0)*$U1138</f>
        <v>253.771259570434</v>
      </c>
      <c r="Z1138" s="59">
        <f>VLOOKUP($S1138,'Districts_EV'!$A$2:$H$41,5,0)*$U1138</f>
        <v>1071.177459794050</v>
      </c>
      <c r="AA1138" s="59">
        <f>VLOOKUP($S1138,'Districts_EV'!$A$2:$H$41,6,0)*$U1138</f>
        <v>2334.007240486680</v>
      </c>
      <c r="AB1138" s="59">
        <f>VLOOKUP($S1138,'Districts_EV'!$A$2:$H$41,7,0)*$U1138</f>
        <v>3355.999402130940</v>
      </c>
      <c r="AC1138" s="60">
        <f>VLOOKUP($S1138,'Districts_EV'!$A$2:$H$41,8,0)*$U1138</f>
        <v>4114.001909133510</v>
      </c>
    </row>
    <row r="1139" ht="19.95" customHeight="1">
      <c r="Q1139" s="137">
        <v>425</v>
      </c>
      <c r="R1139" t="s" s="92">
        <v>204</v>
      </c>
      <c r="S1139" t="s" s="92">
        <v>20</v>
      </c>
      <c r="T1139" s="62">
        <v>2534</v>
      </c>
      <c r="U1139" s="93">
        <v>0.009684508226481439</v>
      </c>
      <c r="V1139" s="36">
        <v>41.0428133</v>
      </c>
      <c r="W1139" s="36">
        <v>29.0048711</v>
      </c>
      <c r="X1139" s="62">
        <f>VLOOKUP($S1139,'Districts_EV'!$A$2:$H$41,3,0)*$U1139</f>
        <v>6.2771999932473</v>
      </c>
      <c r="Y1139" s="62">
        <f>VLOOKUP($S1139,'Districts_EV'!$A$2:$H$41,4,0)*$U1139</f>
        <v>59.7302964658628</v>
      </c>
      <c r="Z1139" s="62">
        <f>VLOOKUP($S1139,'Districts_EV'!$A$2:$H$41,5,0)*$U1139</f>
        <v>252.123693397560</v>
      </c>
      <c r="AA1139" s="62">
        <f>VLOOKUP($S1139,'Districts_EV'!$A$2:$H$41,6,0)*$U1139</f>
        <v>549.356710699727</v>
      </c>
      <c r="AB1139" s="62">
        <f>VLOOKUP($S1139,'Districts_EV'!$A$2:$H$41,7,0)*$U1139</f>
        <v>789.903630410533</v>
      </c>
      <c r="AC1139" s="63">
        <f>VLOOKUP($S1139,'Districts_EV'!$A$2:$H$41,8,0)*$U1139</f>
        <v>968.315143762244</v>
      </c>
    </row>
    <row r="1140" ht="19.95" customHeight="1">
      <c r="Q1140" s="136">
        <v>431</v>
      </c>
      <c r="R1140" t="s" s="90">
        <v>205</v>
      </c>
      <c r="S1140" t="s" s="90">
        <v>20</v>
      </c>
      <c r="T1140" s="59">
        <v>7159</v>
      </c>
      <c r="U1140" s="91">
        <v>0.0273604555617129</v>
      </c>
      <c r="V1140" s="39">
        <v>41.0646636</v>
      </c>
      <c r="W1140" s="39">
        <v>29.0270709</v>
      </c>
      <c r="X1140" s="59">
        <f>VLOOKUP($S1140,'Districts_EV'!$A$2:$H$41,3,0)*$U1140</f>
        <v>17.7342047165183</v>
      </c>
      <c r="Y1140" s="59">
        <f>VLOOKUP($S1140,'Districts_EV'!$A$2:$H$41,4,0)*$U1140</f>
        <v>168.748694711567</v>
      </c>
      <c r="Z1140" s="59">
        <f>VLOOKUP($S1140,'Districts_EV'!$A$2:$H$41,5,0)*$U1140</f>
        <v>712.294207195395</v>
      </c>
      <c r="AA1140" s="59">
        <f>VLOOKUP($S1140,'Districts_EV'!$A$2:$H$41,6,0)*$U1140</f>
        <v>1552.030265153640</v>
      </c>
      <c r="AB1140" s="59">
        <f>VLOOKUP($S1140,'Districts_EV'!$A$2:$H$41,7,0)*$U1140</f>
        <v>2231.618030824390</v>
      </c>
      <c r="AC1140" s="60">
        <f>VLOOKUP($S1140,'Districts_EV'!$A$2:$H$41,8,0)*$U1140</f>
        <v>2735.662239224110</v>
      </c>
    </row>
    <row r="1141" ht="19.95" customHeight="1">
      <c r="Q1141" s="137">
        <v>438</v>
      </c>
      <c r="R1141" t="s" s="92">
        <v>206</v>
      </c>
      <c r="S1141" t="s" s="92">
        <v>20</v>
      </c>
      <c r="T1141" s="62">
        <v>3898</v>
      </c>
      <c r="U1141" s="93">
        <v>0.0148974795054557</v>
      </c>
      <c r="V1141" s="36">
        <v>41.0470226</v>
      </c>
      <c r="W1141" s="36">
        <v>29.0080617</v>
      </c>
      <c r="X1141" s="62">
        <f>VLOOKUP($S1141,'Districts_EV'!$A$2:$H$41,3,0)*$U1141</f>
        <v>9.656087440283359</v>
      </c>
      <c r="Y1141" s="62">
        <f>VLOOKUP($S1141,'Districts_EV'!$A$2:$H$41,4,0)*$U1141</f>
        <v>91.88188461875841</v>
      </c>
      <c r="Z1141" s="62">
        <f>VLOOKUP($S1141,'Districts_EV'!$A$2:$H$41,5,0)*$U1141</f>
        <v>387.836683845183</v>
      </c>
      <c r="AA1141" s="62">
        <f>VLOOKUP($S1141,'Districts_EV'!$A$2:$H$41,6,0)*$U1141</f>
        <v>845.0641114078689</v>
      </c>
      <c r="AB1141" s="62">
        <f>VLOOKUP($S1141,'Districts_EV'!$A$2:$H$41,7,0)*$U1141</f>
        <v>1215.092482770430</v>
      </c>
      <c r="AC1141" s="63">
        <f>VLOOKUP($S1141,'Districts_EV'!$A$2:$H$41,8,0)*$U1141</f>
        <v>1489.539238510350</v>
      </c>
    </row>
    <row r="1142" ht="19.95" customHeight="1">
      <c r="Q1142" s="136">
        <v>476</v>
      </c>
      <c r="R1142" t="s" s="90">
        <v>207</v>
      </c>
      <c r="S1142" t="s" s="90">
        <v>20</v>
      </c>
      <c r="T1142" s="59">
        <v>12435</v>
      </c>
      <c r="U1142" s="91">
        <v>0.0475244119164549</v>
      </c>
      <c r="V1142" s="39">
        <v>41.0718257</v>
      </c>
      <c r="W1142" s="39">
        <v>29.0222477</v>
      </c>
      <c r="X1142" s="59">
        <f>VLOOKUP($S1142,'Districts_EV'!$A$2:$H$41,3,0)*$U1142</f>
        <v>30.8038602667838</v>
      </c>
      <c r="Y1142" s="59">
        <f>VLOOKUP($S1142,'Districts_EV'!$A$2:$H$41,4,0)*$U1142</f>
        <v>293.112169121154</v>
      </c>
      <c r="Z1142" s="59">
        <f>VLOOKUP($S1142,'Districts_EV'!$A$2:$H$41,5,0)*$U1142</f>
        <v>1237.236830070510</v>
      </c>
      <c r="AA1142" s="59">
        <f>VLOOKUP($S1142,'Districts_EV'!$A$2:$H$41,6,0)*$U1142</f>
        <v>2695.836897218270</v>
      </c>
      <c r="AB1142" s="59">
        <f>VLOOKUP($S1142,'Districts_EV'!$A$2:$H$41,7,0)*$U1142</f>
        <v>3876.263474410020</v>
      </c>
      <c r="AC1142" s="60">
        <f>VLOOKUP($S1142,'Districts_EV'!$A$2:$H$41,8,0)*$U1142</f>
        <v>4751.775379906670</v>
      </c>
    </row>
    <row r="1143" ht="19.95" customHeight="1">
      <c r="Q1143" s="137">
        <v>523</v>
      </c>
      <c r="R1143" t="s" s="92">
        <v>208</v>
      </c>
      <c r="S1143" t="s" s="92">
        <v>20</v>
      </c>
      <c r="T1143" s="62">
        <v>15624</v>
      </c>
      <c r="U1143" s="93">
        <v>0.0597122164682502</v>
      </c>
      <c r="V1143" s="36">
        <v>41.08686495</v>
      </c>
      <c r="W1143" s="36">
        <v>29.0235417246378</v>
      </c>
      <c r="X1143" s="62">
        <f>VLOOKUP($S1143,'Districts_EV'!$A$2:$H$41,3,0)*$U1143</f>
        <v>38.7036198478673</v>
      </c>
      <c r="Y1143" s="62">
        <f>VLOOKUP($S1143,'Districts_EV'!$A$2:$H$41,4,0)*$U1143</f>
        <v>368.281827933165</v>
      </c>
      <c r="Z1143" s="62">
        <f>VLOOKUP($S1143,'Districts_EV'!$A$2:$H$41,5,0)*$U1143</f>
        <v>1554.530617854570</v>
      </c>
      <c r="AA1143" s="62">
        <f>VLOOKUP($S1143,'Districts_EV'!$A$2:$H$41,6,0)*$U1143</f>
        <v>3387.193862656880</v>
      </c>
      <c r="AB1143" s="62">
        <f>VLOOKUP($S1143,'Districts_EV'!$A$2:$H$41,7,0)*$U1143</f>
        <v>4870.3450361224</v>
      </c>
      <c r="AC1143" s="63">
        <f>VLOOKUP($S1143,'Districts_EV'!$A$2:$H$41,8,0)*$U1143</f>
        <v>5970.385085296490</v>
      </c>
    </row>
    <row r="1144" ht="19.95" customHeight="1">
      <c r="Q1144" s="136">
        <v>527</v>
      </c>
      <c r="R1144" t="s" s="90">
        <v>209</v>
      </c>
      <c r="S1144" t="s" s="90">
        <v>20</v>
      </c>
      <c r="T1144" s="59">
        <v>6758</v>
      </c>
      <c r="U1144" s="91">
        <v>0.0258279031549177</v>
      </c>
      <c r="V1144" s="39">
        <v>41.0416345</v>
      </c>
      <c r="W1144" s="39">
        <v>28.9982257</v>
      </c>
      <c r="X1144" s="59">
        <f>VLOOKUP($S1144,'Districts_EV'!$A$2:$H$41,3,0)*$U1144</f>
        <v>16.7408514421331</v>
      </c>
      <c r="Y1144" s="59">
        <f>VLOOKUP($S1144,'Districts_EV'!$A$2:$H$41,4,0)*$U1144</f>
        <v>159.296504939345</v>
      </c>
      <c r="Z1144" s="59">
        <f>VLOOKUP($S1144,'Districts_EV'!$A$2:$H$41,5,0)*$U1144</f>
        <v>672.396179945032</v>
      </c>
      <c r="AA1144" s="59">
        <f>VLOOKUP($S1144,'Districts_EV'!$A$2:$H$41,6,0)*$U1144</f>
        <v>1465.095758053960</v>
      </c>
      <c r="AB1144" s="59">
        <f>VLOOKUP($S1144,'Districts_EV'!$A$2:$H$41,7,0)*$U1144</f>
        <v>2106.6174957831</v>
      </c>
      <c r="AC1144" s="60">
        <f>VLOOKUP($S1144,'Districts_EV'!$A$2:$H$41,8,0)*$U1144</f>
        <v>2582.428469433790</v>
      </c>
    </row>
    <row r="1145" ht="19.95" customHeight="1">
      <c r="Q1145" s="137">
        <v>532</v>
      </c>
      <c r="R1145" t="s" s="92">
        <v>210</v>
      </c>
      <c r="S1145" t="s" s="92">
        <v>20</v>
      </c>
      <c r="T1145" s="62">
        <v>9556</v>
      </c>
      <c r="U1145" s="93">
        <v>0.0365213735644264</v>
      </c>
      <c r="V1145" s="36">
        <v>41.0546272</v>
      </c>
      <c r="W1145" s="36">
        <v>29.0281901</v>
      </c>
      <c r="X1145" s="62">
        <f>VLOOKUP($S1145,'Districts_EV'!$A$2:$H$41,3,0)*$U1145</f>
        <v>23.6720296509357</v>
      </c>
      <c r="Y1145" s="62">
        <f>VLOOKUP($S1145,'Districts_EV'!$A$2:$H$41,4,0)*$U1145</f>
        <v>225.2496894348</v>
      </c>
      <c r="Z1145" s="62">
        <f>VLOOKUP($S1145,'Districts_EV'!$A$2:$H$41,5,0)*$U1145</f>
        <v>950.7869037518089</v>
      </c>
      <c r="AA1145" s="62">
        <f>VLOOKUP($S1145,'Districts_EV'!$A$2:$H$41,6,0)*$U1145</f>
        <v>2071.686159213330</v>
      </c>
      <c r="AB1145" s="62">
        <f>VLOOKUP($S1145,'Districts_EV'!$A$2:$H$41,7,0)*$U1145</f>
        <v>2978.815742779420</v>
      </c>
      <c r="AC1145" s="63">
        <f>VLOOKUP($S1145,'Districts_EV'!$A$2:$H$41,8,0)*$U1145</f>
        <v>3651.625696050510</v>
      </c>
    </row>
    <row r="1146" ht="19.95" customHeight="1">
      <c r="Q1146" s="136">
        <v>533</v>
      </c>
      <c r="R1146" t="s" s="90">
        <v>211</v>
      </c>
      <c r="S1146" t="s" s="90">
        <v>20</v>
      </c>
      <c r="T1146" s="59">
        <v>12023</v>
      </c>
      <c r="U1146" s="91">
        <v>0.0459498194187002</v>
      </c>
      <c r="V1146" s="39">
        <v>41.0840093</v>
      </c>
      <c r="W1146" s="39">
        <v>29.0366077</v>
      </c>
      <c r="X1146" s="59">
        <f>VLOOKUP($S1146,'Districts_EV'!$A$2:$H$41,3,0)*$U1146</f>
        <v>29.7832579000838</v>
      </c>
      <c r="Y1146" s="59">
        <f>VLOOKUP($S1146,'Districts_EV'!$A$2:$H$41,4,0)*$U1146</f>
        <v>283.400692347699</v>
      </c>
      <c r="Z1146" s="59">
        <f>VLOOKUP($S1146,'Districts_EV'!$A$2:$H$41,5,0)*$U1146</f>
        <v>1196.244343219760</v>
      </c>
      <c r="AA1146" s="59">
        <f>VLOOKUP($S1146,'Districts_EV'!$A$2:$H$41,6,0)*$U1146</f>
        <v>2606.5176530161</v>
      </c>
      <c r="AB1146" s="59">
        <f>VLOOKUP($S1146,'Districts_EV'!$A$2:$H$41,7,0)*$U1146</f>
        <v>3747.833997010990</v>
      </c>
      <c r="AC1146" s="60">
        <f>VLOOKUP($S1146,'Districts_EV'!$A$2:$H$41,8,0)*$U1146</f>
        <v>4594.338189997420</v>
      </c>
    </row>
    <row r="1147" ht="19.95" customHeight="1">
      <c r="Q1147" s="137">
        <v>551</v>
      </c>
      <c r="R1147" t="s" s="92">
        <v>12</v>
      </c>
      <c r="S1147" t="s" s="92">
        <v>20</v>
      </c>
      <c r="T1147" s="62">
        <v>3933</v>
      </c>
      <c r="U1147" s="93">
        <v>0.0150312434312358</v>
      </c>
      <c r="V1147" s="36">
        <v>41.0683942</v>
      </c>
      <c r="W1147" s="36">
        <v>29.0411538</v>
      </c>
      <c r="X1147" s="62">
        <f>VLOOKUP($S1147,'Districts_EV'!$A$2:$H$41,3,0)*$U1147</f>
        <v>9.74278909764864</v>
      </c>
      <c r="Y1147" s="62">
        <f>VLOOKUP($S1147,'Districts_EV'!$A$2:$H$41,4,0)*$U1147</f>
        <v>92.7068887135905</v>
      </c>
      <c r="Z1147" s="62">
        <f>VLOOKUP($S1147,'Districts_EV'!$A$2:$H$41,5,0)*$U1147</f>
        <v>391.319055300949</v>
      </c>
      <c r="AA1147" s="62">
        <f>VLOOKUP($S1147,'Districts_EV'!$A$2:$H$41,6,0)*$U1147</f>
        <v>852.651911279410</v>
      </c>
      <c r="AB1147" s="62">
        <f>VLOOKUP($S1147,'Districts_EV'!$A$2:$H$41,7,0)*$U1147</f>
        <v>1226.002753908690</v>
      </c>
      <c r="AC1147" s="63">
        <f>VLOOKUP($S1147,'Districts_EV'!$A$2:$H$41,8,0)*$U1147</f>
        <v>1502.9137570706</v>
      </c>
    </row>
    <row r="1148" ht="19.95" customHeight="1">
      <c r="Q1148" s="136">
        <v>558</v>
      </c>
      <c r="R1148" t="s" s="90">
        <v>212</v>
      </c>
      <c r="S1148" t="s" s="90">
        <v>20</v>
      </c>
      <c r="T1148" s="59">
        <v>6142</v>
      </c>
      <c r="U1148" s="91">
        <v>0.0234736580611874</v>
      </c>
      <c r="V1148" s="39">
        <v>41.0627178</v>
      </c>
      <c r="W1148" s="39">
        <v>29.0194489</v>
      </c>
      <c r="X1148" s="59">
        <f>VLOOKUP($S1148,'Districts_EV'!$A$2:$H$41,3,0)*$U1148</f>
        <v>15.2149022725039</v>
      </c>
      <c r="Y1148" s="59">
        <f>VLOOKUP($S1148,'Districts_EV'!$A$2:$H$41,4,0)*$U1148</f>
        <v>144.776432870295</v>
      </c>
      <c r="Z1148" s="59">
        <f>VLOOKUP($S1148,'Districts_EV'!$A$2:$H$41,5,0)*$U1148</f>
        <v>611.106442323525</v>
      </c>
      <c r="AA1148" s="59">
        <f>VLOOKUP($S1148,'Districts_EV'!$A$2:$H$41,6,0)*$U1148</f>
        <v>1331.5504803148</v>
      </c>
      <c r="AB1148" s="59">
        <f>VLOOKUP($S1148,'Districts_EV'!$A$2:$H$41,7,0)*$U1148</f>
        <v>1914.5967237496</v>
      </c>
      <c r="AC1148" s="60">
        <f>VLOOKUP($S1148,'Districts_EV'!$A$2:$H$41,8,0)*$U1148</f>
        <v>2347.036942773360</v>
      </c>
    </row>
    <row r="1149" ht="19.95" customHeight="1">
      <c r="Q1149" s="137">
        <v>581</v>
      </c>
      <c r="R1149" t="s" s="92">
        <v>213</v>
      </c>
      <c r="S1149" t="s" s="92">
        <v>20</v>
      </c>
      <c r="T1149" s="62">
        <v>4925</v>
      </c>
      <c r="U1149" s="93">
        <v>0.0188224952704898</v>
      </c>
      <c r="V1149" s="36">
        <v>41.0728647</v>
      </c>
      <c r="W1149" s="36">
        <v>29.032359</v>
      </c>
      <c r="X1149" s="62">
        <f>VLOOKUP($S1149,'Districts_EV'!$A$2:$H$41,3,0)*$U1149</f>
        <v>12.2001617864021</v>
      </c>
      <c r="Y1149" s="62">
        <f>VLOOKUP($S1149,'Districts_EV'!$A$2:$H$41,4,0)*$U1149</f>
        <v>116.089861915696</v>
      </c>
      <c r="Z1149" s="62">
        <f>VLOOKUP($S1149,'Districts_EV'!$A$2:$H$41,5,0)*$U1149</f>
        <v>490.019411990129</v>
      </c>
      <c r="AA1149" s="62">
        <f>VLOOKUP($S1149,'Districts_EV'!$A$2:$H$41,6,0)*$U1149</f>
        <v>1067.711839067150</v>
      </c>
      <c r="AB1149" s="62">
        <f>VLOOKUP($S1149,'Districts_EV'!$A$2:$H$41,7,0)*$U1149</f>
        <v>1535.231010170430</v>
      </c>
      <c r="AC1149" s="63">
        <f>VLOOKUP($S1149,'Districts_EV'!$A$2:$H$41,8,0)*$U1149</f>
        <v>1881.985825978320</v>
      </c>
    </row>
    <row r="1150" ht="19.95" customHeight="1">
      <c r="Q1150" s="136">
        <v>593</v>
      </c>
      <c r="R1150" t="s" s="90">
        <v>214</v>
      </c>
      <c r="S1150" t="s" s="90">
        <v>20</v>
      </c>
      <c r="T1150" s="59">
        <v>3889</v>
      </c>
      <c r="U1150" s="91">
        <v>0.0148630830673979</v>
      </c>
      <c r="V1150" s="39">
        <v>41.0590382</v>
      </c>
      <c r="W1150" s="39">
        <v>29.0147694</v>
      </c>
      <c r="X1150" s="59">
        <f>VLOOKUP($S1150,'Districts_EV'!$A$2:$H$41,3,0)*$U1150</f>
        <v>9.633792728389389</v>
      </c>
      <c r="Y1150" s="59">
        <f>VLOOKUP($S1150,'Districts_EV'!$A$2:$H$41,4,0)*$U1150</f>
        <v>91.6697407086583</v>
      </c>
      <c r="Z1150" s="59">
        <f>VLOOKUP($S1150,'Districts_EV'!$A$2:$H$41,5,0)*$U1150</f>
        <v>386.941216899413</v>
      </c>
      <c r="AA1150" s="59">
        <f>VLOOKUP($S1150,'Districts_EV'!$A$2:$H$41,6,0)*$U1150</f>
        <v>843.112962869469</v>
      </c>
      <c r="AB1150" s="59">
        <f>VLOOKUP($S1150,'Districts_EV'!$A$2:$H$41,7,0)*$U1150</f>
        <v>1212.286984477730</v>
      </c>
      <c r="AC1150" s="60">
        <f>VLOOKUP($S1150,'Districts_EV'!$A$2:$H$41,8,0)*$U1150</f>
        <v>1486.100076594850</v>
      </c>
    </row>
    <row r="1151" ht="19.95" customHeight="1">
      <c r="Q1151" s="137">
        <v>597</v>
      </c>
      <c r="R1151" t="s" s="92">
        <v>215</v>
      </c>
      <c r="S1151" t="s" s="92">
        <v>20</v>
      </c>
      <c r="T1151" s="62">
        <v>15350</v>
      </c>
      <c r="U1151" s="93">
        <v>0.0586650360207143</v>
      </c>
      <c r="V1151" s="36">
        <v>41.0949484</v>
      </c>
      <c r="W1151" s="36">
        <v>29.0152313</v>
      </c>
      <c r="X1151" s="62">
        <f>VLOOKUP($S1151,'Districts_EV'!$A$2:$H$41,3,0)*$U1151</f>
        <v>38.0248697302076</v>
      </c>
      <c r="Y1151" s="62">
        <f>VLOOKUP($S1151,'Districts_EV'!$A$2:$H$41,4,0)*$U1151</f>
        <v>361.823224447906</v>
      </c>
      <c r="Z1151" s="62">
        <f>VLOOKUP($S1151,'Districts_EV'!$A$2:$H$41,5,0)*$U1151</f>
        <v>1527.268624172280</v>
      </c>
      <c r="AA1151" s="62">
        <f>VLOOKUP($S1151,'Districts_EV'!$A$2:$H$41,6,0)*$U1151</f>
        <v>3327.7922293768</v>
      </c>
      <c r="AB1151" s="62">
        <f>VLOOKUP($S1151,'Districts_EV'!$A$2:$H$41,7,0)*$U1151</f>
        <v>4784.9331992114</v>
      </c>
      <c r="AC1151" s="63">
        <f>VLOOKUP($S1151,'Districts_EV'!$A$2:$H$41,8,0)*$U1151</f>
        <v>5865.6817114248</v>
      </c>
    </row>
    <row r="1152" ht="19.95" customHeight="1">
      <c r="Q1152" s="136">
        <v>604</v>
      </c>
      <c r="R1152" t="s" s="90">
        <v>216</v>
      </c>
      <c r="S1152" t="s" s="90">
        <v>20</v>
      </c>
      <c r="T1152" s="59">
        <v>6232</v>
      </c>
      <c r="U1152" s="91">
        <v>0.0238176224417649</v>
      </c>
      <c r="V1152" s="39">
        <v>41.0479707</v>
      </c>
      <c r="W1152" s="39">
        <v>29.0145236</v>
      </c>
      <c r="X1152" s="59">
        <f>VLOOKUP($S1152,'Districts_EV'!$A$2:$H$41,3,0)*$U1152</f>
        <v>15.4378493914432</v>
      </c>
      <c r="Y1152" s="59">
        <f>VLOOKUP($S1152,'Districts_EV'!$A$2:$H$41,4,0)*$U1152</f>
        <v>146.897871971293</v>
      </c>
      <c r="Z1152" s="59">
        <f>VLOOKUP($S1152,'Districts_EV'!$A$2:$H$41,5,0)*$U1152</f>
        <v>620.061111781213</v>
      </c>
      <c r="AA1152" s="59">
        <f>VLOOKUP($S1152,'Districts_EV'!$A$2:$H$41,6,0)*$U1152</f>
        <v>1351.061965698770</v>
      </c>
      <c r="AB1152" s="59">
        <f>VLOOKUP($S1152,'Districts_EV'!$A$2:$H$41,7,0)*$U1152</f>
        <v>1942.651706676570</v>
      </c>
      <c r="AC1152" s="60">
        <f>VLOOKUP($S1152,'Districts_EV'!$A$2:$H$41,8,0)*$U1152</f>
        <v>2381.428561928290</v>
      </c>
    </row>
    <row r="1153" ht="19.95" customHeight="1">
      <c r="Q1153" s="137">
        <v>621</v>
      </c>
      <c r="R1153" t="s" s="92">
        <v>217</v>
      </c>
      <c r="S1153" t="s" s="92">
        <v>20</v>
      </c>
      <c r="T1153" s="62">
        <v>5891</v>
      </c>
      <c r="U1153" s="93">
        <v>0.0225143796220214</v>
      </c>
      <c r="V1153" s="36">
        <v>41.0790159</v>
      </c>
      <c r="W1153" s="36">
        <v>29.0439589</v>
      </c>
      <c r="X1153" s="62">
        <f>VLOOKUP($S1153,'Districts_EV'!$A$2:$H$41,3,0)*$U1153</f>
        <v>14.5931275296842</v>
      </c>
      <c r="Y1153" s="62">
        <f>VLOOKUP($S1153,'Districts_EV'!$A$2:$H$41,4,0)*$U1153</f>
        <v>138.859974933070</v>
      </c>
      <c r="Z1153" s="62">
        <f>VLOOKUP($S1153,'Districts_EV'!$A$2:$H$41,5,0)*$U1153</f>
        <v>586.132864169309</v>
      </c>
      <c r="AA1153" s="62">
        <f>VLOOKUP($S1153,'Districts_EV'!$A$2:$H$41,6,0)*$U1153</f>
        <v>1277.135115521740</v>
      </c>
      <c r="AB1153" s="62">
        <f>VLOOKUP($S1153,'Districts_EV'!$A$2:$H$41,7,0)*$U1153</f>
        <v>1836.3544935866</v>
      </c>
      <c r="AC1153" s="63">
        <f>VLOOKUP($S1153,'Districts_EV'!$A$2:$H$41,8,0)*$U1153</f>
        <v>2251.122538241270</v>
      </c>
    </row>
    <row r="1154" ht="19.95" customHeight="1">
      <c r="Q1154" s="136">
        <v>650</v>
      </c>
      <c r="R1154" t="s" s="90">
        <v>218</v>
      </c>
      <c r="S1154" t="s" s="90">
        <v>20</v>
      </c>
      <c r="T1154" s="59">
        <v>3082</v>
      </c>
      <c r="U1154" s="91">
        <v>0.0117788691215532</v>
      </c>
      <c r="V1154" s="39">
        <v>41.0623719</v>
      </c>
      <c r="W1154" s="39">
        <v>29.03454</v>
      </c>
      <c r="X1154" s="59">
        <f>VLOOKUP($S1154,'Districts_EV'!$A$2:$H$41,3,0)*$U1154</f>
        <v>7.63470022856677</v>
      </c>
      <c r="Y1154" s="59">
        <f>VLOOKUP($S1154,'Districts_EV'!$A$2:$H$41,4,0)*$U1154</f>
        <v>72.6475034363809</v>
      </c>
      <c r="Z1154" s="59">
        <f>VLOOKUP($S1154,'Districts_EV'!$A$2:$H$41,5,0)*$U1154</f>
        <v>306.647680762147</v>
      </c>
      <c r="AA1154" s="59">
        <f>VLOOKUP($S1154,'Districts_EV'!$A$2:$H$41,6,0)*$U1154</f>
        <v>668.159977259889</v>
      </c>
      <c r="AB1154" s="59">
        <f>VLOOKUP($S1154,'Districts_EV'!$A$2:$H$41,7,0)*$U1154</f>
        <v>960.727304232543</v>
      </c>
      <c r="AC1154" s="60">
        <f>VLOOKUP($S1154,'Districts_EV'!$A$2:$H$41,8,0)*$U1154</f>
        <v>1177.721891505620</v>
      </c>
    </row>
    <row r="1155" ht="19.95" customHeight="1">
      <c r="Q1155" s="137">
        <v>665</v>
      </c>
      <c r="R1155" t="s" s="92">
        <v>219</v>
      </c>
      <c r="S1155" t="s" s="92">
        <v>20</v>
      </c>
      <c r="T1155" s="62">
        <v>3145</v>
      </c>
      <c r="U1155" s="93">
        <v>0.0120196441879574</v>
      </c>
      <c r="V1155" s="36">
        <v>41.0815723</v>
      </c>
      <c r="W1155" s="36">
        <v>29.0169502</v>
      </c>
      <c r="X1155" s="62">
        <f>VLOOKUP($S1155,'Districts_EV'!$A$2:$H$41,3,0)*$U1155</f>
        <v>7.79076321182427</v>
      </c>
      <c r="Y1155" s="62">
        <f>VLOOKUP($S1155,'Districts_EV'!$A$2:$H$41,4,0)*$U1155</f>
        <v>74.1325108070789</v>
      </c>
      <c r="Z1155" s="62">
        <f>VLOOKUP($S1155,'Districts_EV'!$A$2:$H$41,5,0)*$U1155</f>
        <v>312.915949382528</v>
      </c>
      <c r="AA1155" s="62">
        <f>VLOOKUP($S1155,'Districts_EV'!$A$2:$H$41,6,0)*$U1155</f>
        <v>681.818017028664</v>
      </c>
      <c r="AB1155" s="62">
        <f>VLOOKUP($S1155,'Districts_EV'!$A$2:$H$41,7,0)*$U1155</f>
        <v>980.365792281421</v>
      </c>
      <c r="AC1155" s="63">
        <f>VLOOKUP($S1155,'Districts_EV'!$A$2:$H$41,8,0)*$U1155</f>
        <v>1201.796024914070</v>
      </c>
    </row>
    <row r="1156" ht="19.95" customHeight="1">
      <c r="Q1156" s="136">
        <v>439</v>
      </c>
      <c r="R1156" t="s" s="90">
        <v>220</v>
      </c>
      <c r="S1156" t="s" s="90">
        <v>21</v>
      </c>
      <c r="T1156" s="59">
        <v>22371</v>
      </c>
      <c r="U1156" s="91">
        <v>0.08549807953220839</v>
      </c>
      <c r="V1156" s="39">
        <v>41.0930051</v>
      </c>
      <c r="W1156" s="39">
        <v>29.0861909</v>
      </c>
      <c r="X1156" s="59">
        <f>VLOOKUP($S1156,'Districts_EV'!$A$2:$H$41,3,0)*$U1156</f>
        <v>19.2209695010182</v>
      </c>
      <c r="Y1156" s="59">
        <f>VLOOKUP($S1156,'Districts_EV'!$A$2:$H$41,4,0)*$U1156</f>
        <v>330.181214111493</v>
      </c>
      <c r="Z1156" s="59">
        <f>VLOOKUP($S1156,'Districts_EV'!$A$2:$H$41,5,0)*$U1156</f>
        <v>2377.398024471770</v>
      </c>
      <c r="AA1156" s="59">
        <f>VLOOKUP($S1156,'Districts_EV'!$A$2:$H$41,6,0)*$U1156</f>
        <v>7902.150397784130</v>
      </c>
      <c r="AB1156" s="59">
        <f>VLOOKUP($S1156,'Districts_EV'!$A$2:$H$41,7,0)*$U1156</f>
        <v>14562.0000147264</v>
      </c>
      <c r="AC1156" s="60">
        <f>VLOOKUP($S1156,'Districts_EV'!$A$2:$H$41,8,0)*$U1156</f>
        <v>19398.1157363774</v>
      </c>
    </row>
    <row r="1157" ht="19.95" customHeight="1">
      <c r="Q1157" s="137">
        <v>451</v>
      </c>
      <c r="R1157" t="s" s="92">
        <v>221</v>
      </c>
      <c r="S1157" t="s" s="92">
        <v>21</v>
      </c>
      <c r="T1157" s="62">
        <v>11619</v>
      </c>
      <c r="U1157" s="93">
        <v>0.0444058015325524</v>
      </c>
      <c r="V1157" s="36">
        <v>41.1103916</v>
      </c>
      <c r="W1157" s="36">
        <v>29.0996225</v>
      </c>
      <c r="X1157" s="62">
        <f>VLOOKUP($S1157,'Districts_EV'!$A$2:$H$41,3,0)*$U1157</f>
        <v>9.982944197055581</v>
      </c>
      <c r="Y1157" s="62">
        <f>VLOOKUP($S1157,'Districts_EV'!$A$2:$H$41,4,0)*$U1157</f>
        <v>171.488781313372</v>
      </c>
      <c r="Z1157" s="62">
        <f>VLOOKUP($S1157,'Districts_EV'!$A$2:$H$41,5,0)*$U1157</f>
        <v>1234.767674504380</v>
      </c>
      <c r="AA1157" s="62">
        <f>VLOOKUP($S1157,'Districts_EV'!$A$2:$H$41,6,0)*$U1157</f>
        <v>4104.201219071740</v>
      </c>
      <c r="AB1157" s="62">
        <f>VLOOKUP($S1157,'Districts_EV'!$A$2:$H$41,7,0)*$U1157</f>
        <v>7563.179034066690</v>
      </c>
      <c r="AC1157" s="63">
        <f>VLOOKUP($S1157,'Districts_EV'!$A$2:$H$41,8,0)*$U1157</f>
        <v>10074.9500130065</v>
      </c>
    </row>
    <row r="1158" ht="19.95" customHeight="1">
      <c r="Q1158" s="136">
        <v>455</v>
      </c>
      <c r="R1158" t="s" s="90">
        <v>222</v>
      </c>
      <c r="S1158" t="s" s="90">
        <v>21</v>
      </c>
      <c r="T1158" s="59">
        <v>6405</v>
      </c>
      <c r="U1158" s="91">
        <v>0.0244787984177638</v>
      </c>
      <c r="V1158" s="39">
        <v>41.1486212</v>
      </c>
      <c r="W1158" s="39">
        <v>29.0831591</v>
      </c>
      <c r="X1158" s="59">
        <f>VLOOKUP($S1158,'Districts_EV'!$A$2:$H$41,3,0)*$U1158</f>
        <v>5.50312054239959</v>
      </c>
      <c r="Y1158" s="59">
        <f>VLOOKUP($S1158,'Districts_EV'!$A$2:$H$41,4,0)*$U1158</f>
        <v>94.5335781316932</v>
      </c>
      <c r="Z1158" s="59">
        <f>VLOOKUP($S1158,'Districts_EV'!$A$2:$H$41,5,0)*$U1158</f>
        <v>680.668470195418</v>
      </c>
      <c r="AA1158" s="59">
        <f>VLOOKUP($S1158,'Districts_EV'!$A$2:$H$41,6,0)*$U1158</f>
        <v>2262.450194350150</v>
      </c>
      <c r="AB1158" s="59">
        <f>VLOOKUP($S1158,'Districts_EV'!$A$2:$H$41,7,0)*$U1158</f>
        <v>4169.219529494540</v>
      </c>
      <c r="AC1158" s="60">
        <f>VLOOKUP($S1158,'Districts_EV'!$A$2:$H$41,8,0)*$U1158</f>
        <v>5553.8389563049</v>
      </c>
    </row>
    <row r="1159" ht="19.95" customHeight="1">
      <c r="Q1159" s="137">
        <v>483</v>
      </c>
      <c r="R1159" t="s" s="92">
        <v>223</v>
      </c>
      <c r="S1159" t="s" s="92">
        <v>21</v>
      </c>
      <c r="T1159" s="62">
        <v>11133</v>
      </c>
      <c r="U1159" s="93">
        <v>0.042548393877434</v>
      </c>
      <c r="V1159" s="36">
        <v>41.1132417</v>
      </c>
      <c r="W1159" s="36">
        <v>29.1075374</v>
      </c>
      <c r="X1159" s="62">
        <f>VLOOKUP($S1159,'Districts_EV'!$A$2:$H$41,3,0)*$U1159</f>
        <v>9.56537720507958</v>
      </c>
      <c r="Y1159" s="62">
        <f>VLOOKUP($S1159,'Districts_EV'!$A$2:$H$41,4,0)*$U1159</f>
        <v>164.315741661224</v>
      </c>
      <c r="Z1159" s="62">
        <f>VLOOKUP($S1159,'Districts_EV'!$A$2:$H$41,5,0)*$U1159</f>
        <v>1183.119762480190</v>
      </c>
      <c r="AA1159" s="62">
        <f>VLOOKUP($S1159,'Districts_EV'!$A$2:$H$41,6,0)*$U1159</f>
        <v>3932.530525167880</v>
      </c>
      <c r="AB1159" s="62">
        <f>VLOOKUP($S1159,'Districts_EV'!$A$2:$H$41,7,0)*$U1159</f>
        <v>7246.826076793570</v>
      </c>
      <c r="AC1159" s="63">
        <f>VLOOKUP($S1159,'Districts_EV'!$A$2:$H$41,8,0)*$U1159</f>
        <v>9653.534598055030</v>
      </c>
    </row>
    <row r="1160" ht="19.95" customHeight="1">
      <c r="Q1160" s="136">
        <v>536</v>
      </c>
      <c r="R1160" t="s" s="90">
        <v>224</v>
      </c>
      <c r="S1160" t="s" s="90">
        <v>21</v>
      </c>
      <c r="T1160" s="59">
        <v>8065</v>
      </c>
      <c r="U1160" s="91">
        <v>0.0308230303261929</v>
      </c>
      <c r="V1160" s="39">
        <v>41.1454717</v>
      </c>
      <c r="W1160" s="39">
        <v>29.0873267</v>
      </c>
      <c r="X1160" s="59">
        <f>VLOOKUP($S1160,'Districts_EV'!$A$2:$H$41,3,0)*$U1160</f>
        <v>6.92937816931347</v>
      </c>
      <c r="Y1160" s="59">
        <f>VLOOKUP($S1160,'Districts_EV'!$A$2:$H$41,4,0)*$U1160</f>
        <v>119.034083939439</v>
      </c>
      <c r="Z1160" s="59">
        <f>VLOOKUP($S1160,'Districts_EV'!$A$2:$H$41,5,0)*$U1160</f>
        <v>857.079033899463</v>
      </c>
      <c r="AA1160" s="59">
        <f>VLOOKUP($S1160,'Districts_EV'!$A$2:$H$41,6,0)*$U1160</f>
        <v>2848.815115914760</v>
      </c>
      <c r="AB1160" s="59">
        <f>VLOOKUP($S1160,'Districts_EV'!$A$2:$H$41,7,0)*$U1160</f>
        <v>5249.766667505630</v>
      </c>
      <c r="AC1160" s="60">
        <f>VLOOKUP($S1160,'Districts_EV'!$A$2:$H$41,8,0)*$U1160</f>
        <v>6993.241402435460</v>
      </c>
    </row>
    <row r="1161" ht="19.95" customHeight="1">
      <c r="Q1161" s="137">
        <v>546</v>
      </c>
      <c r="R1161" t="s" s="92">
        <v>225</v>
      </c>
      <c r="S1161" t="s" s="92">
        <v>21</v>
      </c>
      <c r="T1161" s="62">
        <v>18130</v>
      </c>
      <c r="U1161" s="93">
        <v>0.0692897135541075</v>
      </c>
      <c r="V1161" s="36">
        <v>41.1186424</v>
      </c>
      <c r="W1161" s="36">
        <v>29.1000211</v>
      </c>
      <c r="X1161" s="62">
        <f>VLOOKUP($S1161,'Districts_EV'!$A$2:$H$41,3,0)*$U1161</f>
        <v>15.5771390216557</v>
      </c>
      <c r="Y1161" s="62">
        <f>VLOOKUP($S1161,'Districts_EV'!$A$2:$H$41,4,0)*$U1161</f>
        <v>267.586849574957</v>
      </c>
      <c r="Z1161" s="62">
        <f>VLOOKUP($S1161,'Districts_EV'!$A$2:$H$41,5,0)*$U1161</f>
        <v>1926.700915635120</v>
      </c>
      <c r="AA1161" s="62">
        <f>VLOOKUP($S1161,'Districts_EV'!$A$2:$H$41,6,0)*$U1161</f>
        <v>6404.093992750720</v>
      </c>
      <c r="AB1161" s="62">
        <f>VLOOKUP($S1161,'Districts_EV'!$A$2:$H$41,7,0)*$U1161</f>
        <v>11801.3973567113</v>
      </c>
      <c r="AC1161" s="63">
        <f>VLOOKUP($S1161,'Districts_EV'!$A$2:$H$41,8,0)*$U1161</f>
        <v>15720.702619486</v>
      </c>
    </row>
    <row r="1162" ht="19.95" customHeight="1">
      <c r="Q1162" s="136">
        <v>548</v>
      </c>
      <c r="R1162" t="s" s="90">
        <v>226</v>
      </c>
      <c r="S1162" t="s" s="90">
        <v>21</v>
      </c>
      <c r="T1162" s="59">
        <v>21051</v>
      </c>
      <c r="U1162" s="91">
        <v>0.0804532686170721</v>
      </c>
      <c r="V1162" s="39">
        <v>41.105633</v>
      </c>
      <c r="W1162" s="39">
        <v>29.08403</v>
      </c>
      <c r="X1162" s="59">
        <f>VLOOKUP($S1162,'Districts_EV'!$A$2:$H$41,3,0)*$U1162</f>
        <v>18.0868369302192</v>
      </c>
      <c r="Y1162" s="59">
        <f>VLOOKUP($S1162,'Districts_EV'!$A$2:$H$41,4,0)*$U1162</f>
        <v>310.698884192081</v>
      </c>
      <c r="Z1162" s="59">
        <f>VLOOKUP($S1162,'Districts_EV'!$A$2:$H$41,5,0)*$U1162</f>
        <v>2237.119744899890</v>
      </c>
      <c r="AA1162" s="59">
        <f>VLOOKUP($S1162,'Districts_EV'!$A$2:$H$41,6,0)*$U1162</f>
        <v>7435.884315576140</v>
      </c>
      <c r="AB1162" s="59">
        <f>VLOOKUP($S1162,'Districts_EV'!$A$2:$H$41,7,0)*$U1162</f>
        <v>13702.7697604043</v>
      </c>
      <c r="AC1162" s="60">
        <f>VLOOKUP($S1162,'Districts_EV'!$A$2:$H$41,8,0)*$U1162</f>
        <v>18253.5306587314</v>
      </c>
    </row>
    <row r="1163" ht="19.95" customHeight="1">
      <c r="Q1163" s="137">
        <v>563</v>
      </c>
      <c r="R1163" t="s" s="92">
        <v>148</v>
      </c>
      <c r="S1163" t="s" s="92">
        <v>21</v>
      </c>
      <c r="T1163" s="62">
        <v>19458</v>
      </c>
      <c r="U1163" s="93">
        <v>0.07436509908085071</v>
      </c>
      <c r="V1163" s="36">
        <v>41.06711325</v>
      </c>
      <c r="W1163" s="36">
        <v>29.0880133515378</v>
      </c>
      <c r="X1163" s="62">
        <f>VLOOKUP($S1163,'Districts_EV'!$A$2:$H$41,3,0)*$U1163</f>
        <v>16.7181451231868</v>
      </c>
      <c r="Y1163" s="62">
        <f>VLOOKUP($S1163,'Districts_EV'!$A$2:$H$41,4,0)*$U1163</f>
        <v>287.187254221154</v>
      </c>
      <c r="Z1163" s="62">
        <f>VLOOKUP($S1163,'Districts_EV'!$A$2:$H$41,5,0)*$U1163</f>
        <v>2067.829366598350</v>
      </c>
      <c r="AA1163" s="62">
        <f>VLOOKUP($S1163,'Districts_EV'!$A$2:$H$41,6,0)*$U1163</f>
        <v>6873.1859300024</v>
      </c>
      <c r="AB1163" s="62">
        <f>VLOOKUP($S1163,'Districts_EV'!$A$2:$H$41,7,0)*$U1163</f>
        <v>12665.8350671202</v>
      </c>
      <c r="AC1163" s="63">
        <f>VLOOKUP($S1163,'Districts_EV'!$A$2:$H$41,8,0)*$U1163</f>
        <v>16872.2245763904</v>
      </c>
    </row>
    <row r="1164" ht="19.95" customHeight="1">
      <c r="Q1164" s="136">
        <v>579</v>
      </c>
      <c r="R1164" t="s" s="90">
        <v>227</v>
      </c>
      <c r="S1164" t="s" s="90">
        <v>21</v>
      </c>
      <c r="T1164" s="59">
        <v>3894</v>
      </c>
      <c r="U1164" s="91">
        <v>0.0148821921996522</v>
      </c>
      <c r="V1164" s="39">
        <v>41.1158743</v>
      </c>
      <c r="W1164" s="39">
        <v>29.0954233</v>
      </c>
      <c r="X1164" s="59">
        <f>VLOOKUP($S1164,'Districts_EV'!$A$2:$H$41,3,0)*$U1164</f>
        <v>3.34569108385699</v>
      </c>
      <c r="Y1164" s="59">
        <f>VLOOKUP($S1164,'Districts_EV'!$A$2:$H$41,4,0)*$U1164</f>
        <v>57.472873262266</v>
      </c>
      <c r="Z1164" s="59">
        <f>VLOOKUP($S1164,'Districts_EV'!$A$2:$H$41,5,0)*$U1164</f>
        <v>413.820924737074</v>
      </c>
      <c r="AA1164" s="59">
        <f>VLOOKUP($S1164,'Districts_EV'!$A$2:$H$41,6,0)*$U1164</f>
        <v>1375.484942513580</v>
      </c>
      <c r="AB1164" s="59">
        <f>VLOOKUP($S1164,'Districts_EV'!$A$2:$H$41,7,0)*$U1164</f>
        <v>2534.729250250080</v>
      </c>
      <c r="AC1164" s="60">
        <f>VLOOKUP($S1164,'Districts_EV'!$A$2:$H$41,8,0)*$U1164</f>
        <v>3376.525979055630</v>
      </c>
    </row>
    <row r="1165" ht="19.95" customHeight="1">
      <c r="Q1165" s="137">
        <v>600</v>
      </c>
      <c r="R1165" t="s" s="92">
        <v>228</v>
      </c>
      <c r="S1165" t="s" s="92">
        <v>21</v>
      </c>
      <c r="T1165" s="62">
        <v>14232</v>
      </c>
      <c r="U1165" s="93">
        <v>0.0543922340486519</v>
      </c>
      <c r="V1165" s="36">
        <v>41.1274751</v>
      </c>
      <c r="W1165" s="36">
        <v>29.1019054</v>
      </c>
      <c r="X1165" s="62">
        <f>VLOOKUP($S1165,'Districts_EV'!$A$2:$H$41,3,0)*$U1165</f>
        <v>12.2280111724327</v>
      </c>
      <c r="Y1165" s="62">
        <f>VLOOKUP($S1165,'Districts_EV'!$A$2:$H$41,4,0)*$U1165</f>
        <v>210.054938949299</v>
      </c>
      <c r="Z1165" s="62">
        <f>VLOOKUP($S1165,'Districts_EV'!$A$2:$H$41,5,0)*$U1165</f>
        <v>1512.454905202380</v>
      </c>
      <c r="AA1165" s="62">
        <f>VLOOKUP($S1165,'Districts_EV'!$A$2:$H$41,6,0)*$U1165</f>
        <v>5027.1961227153</v>
      </c>
      <c r="AB1165" s="62">
        <f>VLOOKUP($S1165,'Districts_EV'!$A$2:$H$41,7,0)*$U1165</f>
        <v>9264.064378417870</v>
      </c>
      <c r="AC1165" s="63">
        <f>VLOOKUP($S1165,'Districts_EV'!$A$2:$H$41,8,0)*$U1165</f>
        <v>12340.7082008012</v>
      </c>
    </row>
    <row r="1166" ht="19.95" customHeight="1">
      <c r="Q1166" s="136">
        <v>609</v>
      </c>
      <c r="R1166" t="s" s="90">
        <v>229</v>
      </c>
      <c r="S1166" t="s" s="90">
        <v>21</v>
      </c>
      <c r="T1166" s="59">
        <v>5471</v>
      </c>
      <c r="U1166" s="91">
        <v>0.0209092125126598</v>
      </c>
      <c r="V1166" s="39">
        <v>41.1376015</v>
      </c>
      <c r="W1166" s="39">
        <v>29.0859262</v>
      </c>
      <c r="X1166" s="59">
        <f>VLOOKUP($S1166,'Districts_EV'!$A$2:$H$41,3,0)*$U1166</f>
        <v>4.70063582942517</v>
      </c>
      <c r="Y1166" s="59">
        <f>VLOOKUP($S1166,'Districts_EV'!$A$2:$H$41,4,0)*$U1166</f>
        <v>80.7483537796244</v>
      </c>
      <c r="Z1166" s="59">
        <f>VLOOKUP($S1166,'Districts_EV'!$A$2:$H$41,5,0)*$U1166</f>
        <v>581.4109602559161</v>
      </c>
      <c r="AA1166" s="59">
        <f>VLOOKUP($S1166,'Districts_EV'!$A$2:$H$41,6,0)*$U1166</f>
        <v>1932.531617999960</v>
      </c>
      <c r="AB1166" s="59">
        <f>VLOOKUP($S1166,'Districts_EV'!$A$2:$H$41,7,0)*$U1166</f>
        <v>3561.249031360610</v>
      </c>
      <c r="AC1166" s="60">
        <f>VLOOKUP($S1166,'Districts_EV'!$A$2:$H$41,8,0)*$U1166</f>
        <v>4743.958302879650</v>
      </c>
    </row>
    <row r="1167" ht="19.95" customHeight="1">
      <c r="Q1167" s="137">
        <v>636</v>
      </c>
      <c r="R1167" t="s" s="92">
        <v>230</v>
      </c>
      <c r="S1167" t="s" s="92">
        <v>21</v>
      </c>
      <c r="T1167" s="62">
        <v>15449</v>
      </c>
      <c r="U1167" s="93">
        <v>0.0590433968393495</v>
      </c>
      <c r="V1167" s="36">
        <v>41.1512733</v>
      </c>
      <c r="W1167" s="36">
        <v>29.0902937</v>
      </c>
      <c r="X1167" s="62">
        <f>VLOOKUP($S1167,'Districts_EV'!$A$2:$H$41,3,0)*$U1167</f>
        <v>13.2736470350556</v>
      </c>
      <c r="Y1167" s="62">
        <f>VLOOKUP($S1167,'Districts_EV'!$A$2:$H$41,4,0)*$U1167</f>
        <v>228.017056761363</v>
      </c>
      <c r="Z1167" s="62">
        <f>VLOOKUP($S1167,'Districts_EV'!$A$2:$H$41,5,0)*$U1167</f>
        <v>1641.7872281107</v>
      </c>
      <c r="AA1167" s="62">
        <f>VLOOKUP($S1167,'Districts_EV'!$A$2:$H$41,6,0)*$U1167</f>
        <v>5457.079321235840</v>
      </c>
      <c r="AB1167" s="62">
        <f>VLOOKUP($S1167,'Districts_EV'!$A$2:$H$41,7,0)*$U1167</f>
        <v>10056.2486356224</v>
      </c>
      <c r="AC1167" s="63">
        <f>VLOOKUP($S1167,'Districts_EV'!$A$2:$H$41,8,0)*$U1167</f>
        <v>13395.9809579945</v>
      </c>
    </row>
    <row r="1168" ht="19.95" customHeight="1">
      <c r="Q1168" s="136">
        <v>637</v>
      </c>
      <c r="R1168" t="s" s="90">
        <v>231</v>
      </c>
      <c r="S1168" t="s" s="90">
        <v>21</v>
      </c>
      <c r="T1168" s="59">
        <v>2830</v>
      </c>
      <c r="U1168" s="91">
        <v>0.0108157688559363</v>
      </c>
      <c r="V1168" s="39">
        <v>41.0788847</v>
      </c>
      <c r="W1168" s="39">
        <v>29.0735518</v>
      </c>
      <c r="X1168" s="59">
        <f>VLOOKUP($S1168,'Districts_EV'!$A$2:$H$41,3,0)*$U1168</f>
        <v>2.43151149648571</v>
      </c>
      <c r="Y1168" s="59">
        <f>VLOOKUP($S1168,'Districts_EV'!$A$2:$H$41,4,0)*$U1168</f>
        <v>41.7689345999521</v>
      </c>
      <c r="Z1168" s="59">
        <f>VLOOKUP($S1168,'Districts_EV'!$A$2:$H$41,5,0)*$U1168</f>
        <v>300.748129688219</v>
      </c>
      <c r="AA1168" s="59">
        <f>VLOOKUP($S1168,'Districts_EV'!$A$2:$H$41,6,0)*$U1168</f>
        <v>999.646221703509</v>
      </c>
      <c r="AB1168" s="59">
        <f>VLOOKUP($S1168,'Districts_EV'!$A$2:$H$41,7,0)*$U1168</f>
        <v>1842.137590705640</v>
      </c>
      <c r="AC1168" s="60">
        <f>VLOOKUP($S1168,'Districts_EV'!$A$2:$H$41,8,0)*$U1168</f>
        <v>2453.9210376804</v>
      </c>
    </row>
    <row r="1169" ht="19.95" customHeight="1">
      <c r="Q1169" s="137">
        <v>639</v>
      </c>
      <c r="R1169" t="s" s="92">
        <v>154</v>
      </c>
      <c r="S1169" t="s" s="92">
        <v>21</v>
      </c>
      <c r="T1169" s="62">
        <v>10016</v>
      </c>
      <c r="U1169" s="93">
        <v>0.0382794137318224</v>
      </c>
      <c r="V1169" s="36">
        <v>41.081094</v>
      </c>
      <c r="W1169" s="36">
        <v>29.0800249</v>
      </c>
      <c r="X1169" s="62">
        <f>VLOOKUP($S1169,'Districts_EV'!$A$2:$H$41,3,0)*$U1169</f>
        <v>8.605660476608019</v>
      </c>
      <c r="Y1169" s="62">
        <f>VLOOKUP($S1169,'Districts_EV'!$A$2:$H$41,4,0)*$U1169</f>
        <v>147.829557933964</v>
      </c>
      <c r="Z1169" s="62">
        <f>VLOOKUP($S1169,'Districts_EV'!$A$2:$H$41,5,0)*$U1169</f>
        <v>1064.414581963670</v>
      </c>
      <c r="AA1169" s="62">
        <f>VLOOKUP($S1169,'Districts_EV'!$A$2:$H$41,6,0)*$U1169</f>
        <v>3537.970514693390</v>
      </c>
      <c r="AB1169" s="62">
        <f>VLOOKUP($S1169,'Districts_EV'!$A$2:$H$41,7,0)*$U1169</f>
        <v>6519.735020674060</v>
      </c>
      <c r="AC1169" s="63">
        <f>VLOOKUP($S1169,'Districts_EV'!$A$2:$H$41,8,0)*$U1169</f>
        <v>8684.972831592489</v>
      </c>
    </row>
    <row r="1170" ht="19.95" customHeight="1">
      <c r="Q1170" s="136">
        <v>655</v>
      </c>
      <c r="R1170" t="s" s="90">
        <v>232</v>
      </c>
      <c r="S1170" t="s" s="90">
        <v>21</v>
      </c>
      <c r="T1170" s="59">
        <v>4242</v>
      </c>
      <c r="U1170" s="91">
        <v>0.0162121878045518</v>
      </c>
      <c r="V1170" s="39">
        <v>41.0997201</v>
      </c>
      <c r="W1170" s="39">
        <v>29.0660785</v>
      </c>
      <c r="X1170" s="59">
        <f>VLOOKUP($S1170,'Districts_EV'!$A$2:$H$41,3,0)*$U1170</f>
        <v>3.644689670704</v>
      </c>
      <c r="Y1170" s="59">
        <f>VLOOKUP($S1170,'Districts_EV'!$A$2:$H$41,4,0)*$U1170</f>
        <v>62.6091238773838</v>
      </c>
      <c r="Z1170" s="59">
        <f>VLOOKUP($S1170,'Districts_EV'!$A$2:$H$41,5,0)*$U1170</f>
        <v>450.803380260573</v>
      </c>
      <c r="AA1170" s="59">
        <f>VLOOKUP($S1170,'Districts_EV'!$A$2:$H$41,6,0)*$U1170</f>
        <v>1498.409636913880</v>
      </c>
      <c r="AB1170" s="59">
        <f>VLOOKUP($S1170,'Districts_EV'!$A$2:$H$41,7,0)*$U1170</f>
        <v>2761.2535900259</v>
      </c>
      <c r="AC1170" s="60">
        <f>VLOOKUP($S1170,'Districts_EV'!$A$2:$H$41,8,0)*$U1170</f>
        <v>3678.280226798660</v>
      </c>
    </row>
    <row r="1171" ht="19.95" customHeight="1">
      <c r="Q1171" s="137">
        <v>677</v>
      </c>
      <c r="R1171" t="s" s="92">
        <v>233</v>
      </c>
      <c r="S1171" t="s" s="92">
        <v>21</v>
      </c>
      <c r="T1171" s="62">
        <v>2644</v>
      </c>
      <c r="U1171" s="93">
        <v>0.0101049091360761</v>
      </c>
      <c r="V1171" s="36">
        <v>41.08212885</v>
      </c>
      <c r="W1171" s="36">
        <v>29.0670471152512</v>
      </c>
      <c r="X1171" s="62">
        <f>VLOOKUP($S1171,'Districts_EV'!$A$2:$H$41,3,0)*$U1171</f>
        <v>2.27170190696401</v>
      </c>
      <c r="Y1171" s="62">
        <f>VLOOKUP($S1171,'Districts_EV'!$A$2:$H$41,4,0)*$U1171</f>
        <v>39.0236972022165</v>
      </c>
      <c r="Z1171" s="62">
        <f>VLOOKUP($S1171,'Districts_EV'!$A$2:$H$41,5,0)*$U1171</f>
        <v>280.981644839451</v>
      </c>
      <c r="AA1171" s="62">
        <f>VLOOKUP($S1171,'Districts_EV'!$A$2:$H$41,6,0)*$U1171</f>
        <v>933.9450919378299</v>
      </c>
      <c r="AB1171" s="62">
        <f>VLOOKUP($S1171,'Districts_EV'!$A$2:$H$41,7,0)*$U1171</f>
        <v>1721.064236687520</v>
      </c>
      <c r="AC1171" s="63">
        <f>VLOOKUP($S1171,'Districts_EV'!$A$2:$H$41,8,0)*$U1171</f>
        <v>2292.638594921180</v>
      </c>
    </row>
    <row r="1172" ht="19.95" customHeight="1">
      <c r="Q1172" s="136">
        <v>683</v>
      </c>
      <c r="R1172" t="s" s="90">
        <v>234</v>
      </c>
      <c r="S1172" t="s" s="90">
        <v>21</v>
      </c>
      <c r="T1172" s="59">
        <v>8011</v>
      </c>
      <c r="U1172" s="91">
        <v>0.0306166516978464</v>
      </c>
      <c r="V1172" s="39">
        <v>41.0951633</v>
      </c>
      <c r="W1172" s="39">
        <v>29.0989642</v>
      </c>
      <c r="X1172" s="59">
        <f>VLOOKUP($S1172,'Districts_EV'!$A$2:$H$41,3,0)*$U1172</f>
        <v>6.88298183687169</v>
      </c>
      <c r="Y1172" s="59">
        <f>VLOOKUP($S1172,'Districts_EV'!$A$2:$H$41,4,0)*$U1172</f>
        <v>118.237079533645</v>
      </c>
      <c r="Z1172" s="59">
        <f>VLOOKUP($S1172,'Districts_EV'!$A$2:$H$41,5,0)*$U1172</f>
        <v>851.340377007885</v>
      </c>
      <c r="AA1172" s="59">
        <f>VLOOKUP($S1172,'Districts_EV'!$A$2:$H$41,6,0)*$U1172</f>
        <v>2829.740594369890</v>
      </c>
      <c r="AB1172" s="59">
        <f>VLOOKUP($S1172,'Districts_EV'!$A$2:$H$41,7,0)*$U1172</f>
        <v>5214.616338919720</v>
      </c>
      <c r="AC1172" s="60">
        <f>VLOOKUP($S1172,'Districts_EV'!$A$2:$H$41,8,0)*$U1172</f>
        <v>6946.417467440840</v>
      </c>
    </row>
    <row r="1173" ht="19.95" customHeight="1">
      <c r="Q1173" s="137">
        <v>703</v>
      </c>
      <c r="R1173" t="s" s="92">
        <v>131</v>
      </c>
      <c r="S1173" t="s" s="92">
        <v>21</v>
      </c>
      <c r="T1173" s="62">
        <v>6064</v>
      </c>
      <c r="U1173" s="93">
        <v>0.0231755555980203</v>
      </c>
      <c r="V1173" s="36">
        <v>41.1344539</v>
      </c>
      <c r="W1173" s="36">
        <v>29.0926456</v>
      </c>
      <c r="X1173" s="62">
        <f>VLOOKUP($S1173,'Districts_EV'!$A$2:$H$41,3,0)*$U1173</f>
        <v>5.2101362949432</v>
      </c>
      <c r="Y1173" s="62">
        <f>VLOOKUP($S1173,'Districts_EV'!$A$2:$H$41,4,0)*$U1173</f>
        <v>89.5006429025119</v>
      </c>
      <c r="Z1173" s="62">
        <f>VLOOKUP($S1173,'Districts_EV'!$A$2:$H$41,5,0)*$U1173</f>
        <v>644.429914639348</v>
      </c>
      <c r="AA1173" s="62">
        <f>VLOOKUP($S1173,'Districts_EV'!$A$2:$H$41,6,0)*$U1173</f>
        <v>2141.998123113090</v>
      </c>
      <c r="AB1173" s="62">
        <f>VLOOKUP($S1173,'Districts_EV'!$A$2:$H$41,7,0)*$U1173</f>
        <v>3947.251713794680</v>
      </c>
      <c r="AC1173" s="63">
        <f>VLOOKUP($S1173,'Districts_EV'!$A$2:$H$41,8,0)*$U1173</f>
        <v>5258.154477913030</v>
      </c>
    </row>
    <row r="1174" ht="19.95" customHeight="1">
      <c r="Q1174" s="136">
        <v>711</v>
      </c>
      <c r="R1174" t="s" s="90">
        <v>235</v>
      </c>
      <c r="S1174" t="s" s="90">
        <v>21</v>
      </c>
      <c r="T1174" s="59">
        <v>7319</v>
      </c>
      <c r="U1174" s="91">
        <v>0.0279719477938507</v>
      </c>
      <c r="V1174" s="39">
        <v>41.1124198</v>
      </c>
      <c r="W1174" s="39">
        <v>29.1268607</v>
      </c>
      <c r="X1174" s="59">
        <f>VLOOKUP($S1174,'Districts_EV'!$A$2:$H$41,3,0)*$U1174</f>
        <v>6.28842142854375</v>
      </c>
      <c r="Y1174" s="59">
        <f>VLOOKUP($S1174,'Districts_EV'!$A$2:$H$41,4,0)*$U1174</f>
        <v>108.023615666802</v>
      </c>
      <c r="Z1174" s="59">
        <f>VLOOKUP($S1174,'Districts_EV'!$A$2:$H$41,5,0)*$U1174</f>
        <v>777.800551656562</v>
      </c>
      <c r="AA1174" s="59">
        <f>VLOOKUP($S1174,'Districts_EV'!$A$2:$H$41,6,0)*$U1174</f>
        <v>2585.304133091150</v>
      </c>
      <c r="AB1174" s="59">
        <f>VLOOKUP($S1174,'Districts_EV'!$A$2:$H$41,7,0)*$U1174</f>
        <v>4764.1713874115</v>
      </c>
      <c r="AC1174" s="60">
        <f>VLOOKUP($S1174,'Districts_EV'!$A$2:$H$41,8,0)*$U1174</f>
        <v>6346.377411584020</v>
      </c>
    </row>
    <row r="1175" ht="19.95" customHeight="1">
      <c r="Q1175" s="137">
        <v>713</v>
      </c>
      <c r="R1175" t="s" s="92">
        <v>236</v>
      </c>
      <c r="S1175" t="s" s="92">
        <v>21</v>
      </c>
      <c r="T1175" s="62">
        <v>5358</v>
      </c>
      <c r="U1175" s="93">
        <v>0.0204773461237125</v>
      </c>
      <c r="V1175" s="36">
        <v>41.0805835</v>
      </c>
      <c r="W1175" s="36">
        <v>29.1402268</v>
      </c>
      <c r="X1175" s="62">
        <f>VLOOKUP($S1175,'Districts_EV'!$A$2:$H$41,3,0)*$U1175</f>
        <v>4.60354720783404</v>
      </c>
      <c r="Y1175" s="62">
        <f>VLOOKUP($S1175,'Districts_EV'!$A$2:$H$41,4,0)*$U1175</f>
        <v>79.0805482637959</v>
      </c>
      <c r="Z1175" s="62">
        <f>VLOOKUP($S1175,'Districts_EV'!$A$2:$H$41,5,0)*$U1175</f>
        <v>569.402289353170</v>
      </c>
      <c r="AA1175" s="62">
        <f>VLOOKUP($S1175,'Districts_EV'!$A$2:$H$41,6,0)*$U1175</f>
        <v>1892.616415507910</v>
      </c>
      <c r="AB1175" s="62">
        <f>VLOOKUP($S1175,'Districts_EV'!$A$2:$H$41,7,0)*$U1175</f>
        <v>3487.693714134550</v>
      </c>
      <c r="AC1175" s="63">
        <f>VLOOKUP($S1175,'Districts_EV'!$A$2:$H$41,8,0)*$U1175</f>
        <v>4645.974883353890</v>
      </c>
    </row>
    <row r="1176" ht="19.95" customHeight="1">
      <c r="Q1176" s="136">
        <v>720</v>
      </c>
      <c r="R1176" t="s" s="90">
        <v>30</v>
      </c>
      <c r="S1176" t="s" s="90">
        <v>21</v>
      </c>
      <c r="T1176" s="59">
        <v>4342</v>
      </c>
      <c r="U1176" s="91">
        <v>0.0165943704496379</v>
      </c>
      <c r="V1176" s="39">
        <v>41.0903014</v>
      </c>
      <c r="W1176" s="39">
        <v>29.1239233</v>
      </c>
      <c r="X1176" s="59">
        <f>VLOOKUP($S1176,'Districts_EV'!$A$2:$H$41,3,0)*$U1176</f>
        <v>3.73060880485544</v>
      </c>
      <c r="Y1176" s="59">
        <f>VLOOKUP($S1176,'Districts_EV'!$A$2:$H$41,4,0)*$U1176</f>
        <v>64.0850579621878</v>
      </c>
      <c r="Z1176" s="59">
        <f>VLOOKUP($S1176,'Districts_EV'!$A$2:$H$41,5,0)*$U1176</f>
        <v>461.430522652383</v>
      </c>
      <c r="AA1176" s="59">
        <f>VLOOKUP($S1176,'Districts_EV'!$A$2:$H$41,6,0)*$U1176</f>
        <v>1533.732824959940</v>
      </c>
      <c r="AB1176" s="59">
        <f>VLOOKUP($S1176,'Districts_EV'!$A$2:$H$41,7,0)*$U1176</f>
        <v>2826.346791110910</v>
      </c>
      <c r="AC1176" s="60">
        <f>VLOOKUP($S1176,'Districts_EV'!$A$2:$H$41,8,0)*$U1176</f>
        <v>3764.991217529420</v>
      </c>
    </row>
    <row r="1177" ht="19.95" customHeight="1">
      <c r="Q1177" s="137">
        <v>728</v>
      </c>
      <c r="R1177" t="s" s="92">
        <v>237</v>
      </c>
      <c r="S1177" t="s" s="92">
        <v>21</v>
      </c>
      <c r="T1177" s="62">
        <v>3982</v>
      </c>
      <c r="U1177" s="93">
        <v>0.015218512927328</v>
      </c>
      <c r="V1177" s="36">
        <v>41.1424229</v>
      </c>
      <c r="W1177" s="36">
        <v>29.1459882</v>
      </c>
      <c r="X1177" s="62">
        <f>VLOOKUP($S1177,'Districts_EV'!$A$2:$H$41,3,0)*$U1177</f>
        <v>3.42129992191027</v>
      </c>
      <c r="Y1177" s="62">
        <f>VLOOKUP($S1177,'Districts_EV'!$A$2:$H$41,4,0)*$U1177</f>
        <v>58.7716952568936</v>
      </c>
      <c r="Z1177" s="62">
        <f>VLOOKUP($S1177,'Districts_EV'!$A$2:$H$41,5,0)*$U1177</f>
        <v>423.172810041868</v>
      </c>
      <c r="AA1177" s="62">
        <f>VLOOKUP($S1177,'Districts_EV'!$A$2:$H$41,6,0)*$U1177</f>
        <v>1406.569347994120</v>
      </c>
      <c r="AB1177" s="62">
        <f>VLOOKUP($S1177,'Districts_EV'!$A$2:$H$41,7,0)*$U1177</f>
        <v>2592.011267204890</v>
      </c>
      <c r="AC1177" s="63">
        <f>VLOOKUP($S1177,'Districts_EV'!$A$2:$H$41,8,0)*$U1177</f>
        <v>3452.8316508987</v>
      </c>
    </row>
    <row r="1178" ht="19.95" customHeight="1">
      <c r="Q1178" s="136">
        <v>731</v>
      </c>
      <c r="R1178" t="s" s="90">
        <v>238</v>
      </c>
      <c r="S1178" t="s" s="90">
        <v>21</v>
      </c>
      <c r="T1178" s="59">
        <v>5005</v>
      </c>
      <c r="U1178" s="91">
        <v>0.0191282413865586</v>
      </c>
      <c r="V1178" s="39">
        <v>41.0950772</v>
      </c>
      <c r="W1178" s="39">
        <v>29.1461826</v>
      </c>
      <c r="X1178" s="59">
        <f>VLOOKUP($S1178,'Districts_EV'!$A$2:$H$41,3,0)*$U1178</f>
        <v>4.30025266427946</v>
      </c>
      <c r="Y1178" s="59">
        <f>VLOOKUP($S1178,'Districts_EV'!$A$2:$H$41,4,0)*$U1178</f>
        <v>73.87050094443779</v>
      </c>
      <c r="Z1178" s="59">
        <f>VLOOKUP($S1178,'Districts_EV'!$A$2:$H$41,5,0)*$U1178</f>
        <v>531.888476710081</v>
      </c>
      <c r="AA1178" s="59">
        <f>VLOOKUP($S1178,'Districts_EV'!$A$2:$H$41,6,0)*$U1178</f>
        <v>1767.925561705310</v>
      </c>
      <c r="AB1178" s="59">
        <f>VLOOKUP($S1178,'Districts_EV'!$A$2:$H$41,7,0)*$U1178</f>
        <v>3257.914714304480</v>
      </c>
      <c r="AC1178" s="60">
        <f>VLOOKUP($S1178,'Districts_EV'!$A$2:$H$41,8,0)*$U1178</f>
        <v>4339.885086074320</v>
      </c>
    </row>
    <row r="1179" ht="19.95" customHeight="1">
      <c r="Q1179" s="137">
        <v>746</v>
      </c>
      <c r="R1179" t="s" s="92">
        <v>239</v>
      </c>
      <c r="S1179" t="s" s="92">
        <v>21</v>
      </c>
      <c r="T1179" s="62">
        <v>2989</v>
      </c>
      <c r="U1179" s="93">
        <v>0.0114234392616231</v>
      </c>
      <c r="V1179" s="36">
        <v>41.1368318</v>
      </c>
      <c r="W1179" s="36">
        <v>29.1324278</v>
      </c>
      <c r="X1179" s="62">
        <f>VLOOKUP($S1179,'Districts_EV'!$A$2:$H$41,3,0)*$U1179</f>
        <v>2.56812291978647</v>
      </c>
      <c r="Y1179" s="62">
        <f>VLOOKUP($S1179,'Districts_EV'!$A$2:$H$41,4,0)*$U1179</f>
        <v>44.1156697947901</v>
      </c>
      <c r="Z1179" s="62">
        <f>VLOOKUP($S1179,'Districts_EV'!$A$2:$H$41,5,0)*$U1179</f>
        <v>317.645286091195</v>
      </c>
      <c r="AA1179" s="62">
        <f>VLOOKUP($S1179,'Districts_EV'!$A$2:$H$41,6,0)*$U1179</f>
        <v>1055.810090696740</v>
      </c>
      <c r="AB1179" s="62">
        <f>VLOOKUP($S1179,'Districts_EV'!$A$2:$H$41,7,0)*$U1179</f>
        <v>1945.635780430780</v>
      </c>
      <c r="AC1179" s="63">
        <f>VLOOKUP($S1179,'Districts_EV'!$A$2:$H$41,8,0)*$U1179</f>
        <v>2591.791512942280</v>
      </c>
    </row>
    <row r="1180" ht="19.95" customHeight="1">
      <c r="Q1180" s="136">
        <v>750</v>
      </c>
      <c r="R1180" t="s" s="90">
        <v>240</v>
      </c>
      <c r="S1180" t="s" s="90">
        <v>21</v>
      </c>
      <c r="T1180" s="59">
        <v>2020</v>
      </c>
      <c r="U1180" s="91">
        <v>0.00772008943073895</v>
      </c>
      <c r="V1180" s="39">
        <v>41.1154704</v>
      </c>
      <c r="W1180" s="39">
        <v>29.1476182</v>
      </c>
      <c r="X1180" s="59">
        <f>VLOOKUP($S1180,'Districts_EV'!$A$2:$H$41,3,0)*$U1180</f>
        <v>1.73556650985905</v>
      </c>
      <c r="Y1180" s="59">
        <f>VLOOKUP($S1180,'Districts_EV'!$A$2:$H$41,4,0)*$U1180</f>
        <v>29.8138685130399</v>
      </c>
      <c r="Z1180" s="59">
        <f>VLOOKUP($S1180,'Districts_EV'!$A$2:$H$41,5,0)*$U1180</f>
        <v>214.668276314558</v>
      </c>
      <c r="AA1180" s="59">
        <f>VLOOKUP($S1180,'Districts_EV'!$A$2:$H$41,6,0)*$U1180</f>
        <v>713.528398530417</v>
      </c>
      <c r="AB1180" s="59">
        <f>VLOOKUP($S1180,'Districts_EV'!$A$2:$H$41,7,0)*$U1180</f>
        <v>1314.882661917090</v>
      </c>
      <c r="AC1180" s="60">
        <f>VLOOKUP($S1180,'Districts_EV'!$A$2:$H$41,8,0)*$U1180</f>
        <v>1751.562012761270</v>
      </c>
    </row>
    <row r="1181" ht="19.95" customHeight="1">
      <c r="Q1181" s="137">
        <v>751</v>
      </c>
      <c r="R1181" t="s" s="92">
        <v>241</v>
      </c>
      <c r="S1181" t="s" s="92">
        <v>21</v>
      </c>
      <c r="T1181" s="62">
        <v>2726</v>
      </c>
      <c r="U1181" s="93">
        <v>0.0104182989050467</v>
      </c>
      <c r="V1181" s="36">
        <v>41.1504431</v>
      </c>
      <c r="W1181" s="36">
        <v>29.1154018</v>
      </c>
      <c r="X1181" s="62">
        <f>VLOOKUP($S1181,'Districts_EV'!$A$2:$H$41,3,0)*$U1181</f>
        <v>2.34215559696819</v>
      </c>
      <c r="Y1181" s="62">
        <f>VLOOKUP($S1181,'Districts_EV'!$A$2:$H$41,4,0)*$U1181</f>
        <v>40.2339631517557</v>
      </c>
      <c r="Z1181" s="62">
        <f>VLOOKUP($S1181,'Districts_EV'!$A$2:$H$41,5,0)*$U1181</f>
        <v>289.695901600735</v>
      </c>
      <c r="AA1181" s="62">
        <f>VLOOKUP($S1181,'Districts_EV'!$A$2:$H$41,6,0)*$U1181</f>
        <v>962.9101061356</v>
      </c>
      <c r="AB1181" s="62">
        <f>VLOOKUP($S1181,'Districts_EV'!$A$2:$H$41,7,0)*$U1181</f>
        <v>1774.440661577220</v>
      </c>
      <c r="AC1181" s="63">
        <f>VLOOKUP($S1181,'Districts_EV'!$A$2:$H$41,8,0)*$U1181</f>
        <v>2363.7416073204</v>
      </c>
    </row>
    <row r="1182" ht="19.95" customHeight="1">
      <c r="Q1182" s="136">
        <v>766</v>
      </c>
      <c r="R1182" t="s" s="90">
        <v>242</v>
      </c>
      <c r="S1182" t="s" s="90">
        <v>21</v>
      </c>
      <c r="T1182" s="59">
        <v>2104</v>
      </c>
      <c r="U1182" s="91">
        <v>0.008041122852611261</v>
      </c>
      <c r="V1182" s="39">
        <v>41.17391</v>
      </c>
      <c r="W1182" s="39">
        <v>29.0886888</v>
      </c>
      <c r="X1182" s="59">
        <f>VLOOKUP($S1182,'Districts_EV'!$A$2:$H$41,3,0)*$U1182</f>
        <v>1.80773858254625</v>
      </c>
      <c r="Y1182" s="59">
        <f>VLOOKUP($S1182,'Districts_EV'!$A$2:$H$41,4,0)*$U1182</f>
        <v>31.0536531442752</v>
      </c>
      <c r="Z1182" s="59">
        <f>VLOOKUP($S1182,'Districts_EV'!$A$2:$H$41,5,0)*$U1182</f>
        <v>223.595075923679</v>
      </c>
      <c r="AA1182" s="59">
        <f>VLOOKUP($S1182,'Districts_EV'!$A$2:$H$41,6,0)*$U1182</f>
        <v>743.1998764891071</v>
      </c>
      <c r="AB1182" s="59">
        <f>VLOOKUP($S1182,'Districts_EV'!$A$2:$H$41,7,0)*$U1182</f>
        <v>1369.5609508285</v>
      </c>
      <c r="AC1182" s="60">
        <f>VLOOKUP($S1182,'Districts_EV'!$A$2:$H$41,8,0)*$U1182</f>
        <v>1824.3992449751</v>
      </c>
    </row>
    <row r="1183" ht="19.95" customHeight="1">
      <c r="Q1183" s="137">
        <v>768</v>
      </c>
      <c r="R1183" t="s" s="92">
        <v>243</v>
      </c>
      <c r="S1183" t="s" s="92">
        <v>21</v>
      </c>
      <c r="T1183" s="62">
        <v>5072</v>
      </c>
      <c r="U1183" s="93">
        <v>0.0193843037587663</v>
      </c>
      <c r="V1183" s="36">
        <v>41.0810813</v>
      </c>
      <c r="W1183" s="36">
        <v>29.1566828</v>
      </c>
      <c r="X1183" s="62">
        <f>VLOOKUP($S1183,'Districts_EV'!$A$2:$H$41,3,0)*$U1183</f>
        <v>4.35781848416093</v>
      </c>
      <c r="Y1183" s="62">
        <f>VLOOKUP($S1183,'Districts_EV'!$A$2:$H$41,4,0)*$U1183</f>
        <v>74.8593767812566</v>
      </c>
      <c r="Z1183" s="62">
        <f>VLOOKUP($S1183,'Districts_EV'!$A$2:$H$41,5,0)*$U1183</f>
        <v>539.008662112594</v>
      </c>
      <c r="AA1183" s="62">
        <f>VLOOKUP($S1183,'Districts_EV'!$A$2:$H$41,6,0)*$U1183</f>
        <v>1791.592097696170</v>
      </c>
      <c r="AB1183" s="62">
        <f>VLOOKUP($S1183,'Districts_EV'!$A$2:$H$41,7,0)*$U1183</f>
        <v>3301.527159031440</v>
      </c>
      <c r="AC1183" s="63">
        <f>VLOOKUP($S1183,'Districts_EV'!$A$2:$H$41,8,0)*$U1183</f>
        <v>4397.981449863930</v>
      </c>
    </row>
    <row r="1184" ht="19.95" customHeight="1">
      <c r="Q1184" s="136">
        <v>778</v>
      </c>
      <c r="R1184" t="s" s="90">
        <v>244</v>
      </c>
      <c r="S1184" t="s" s="90">
        <v>21</v>
      </c>
      <c r="T1184" s="59">
        <v>980</v>
      </c>
      <c r="U1184" s="91">
        <v>0.00374538992184365</v>
      </c>
      <c r="V1184" s="39">
        <v>41.1273125</v>
      </c>
      <c r="W1184" s="39">
        <v>29.1591177</v>
      </c>
      <c r="X1184" s="59">
        <f>VLOOKUP($S1184,'Districts_EV'!$A$2:$H$41,3,0)*$U1184</f>
        <v>0.842007514684092</v>
      </c>
      <c r="Y1184" s="59">
        <f>VLOOKUP($S1184,'Districts_EV'!$A$2:$H$41,4,0)*$U1184</f>
        <v>14.4641540310788</v>
      </c>
      <c r="Z1184" s="59">
        <f>VLOOKUP($S1184,'Districts_EV'!$A$2:$H$41,5,0)*$U1184</f>
        <v>104.145995439736</v>
      </c>
      <c r="AA1184" s="59">
        <f>VLOOKUP($S1184,'Districts_EV'!$A$2:$H$41,6,0)*$U1184</f>
        <v>346.167242851390</v>
      </c>
      <c r="AB1184" s="59">
        <f>VLOOKUP($S1184,'Districts_EV'!$A$2:$H$41,7,0)*$U1184</f>
        <v>637.913370633046</v>
      </c>
      <c r="AC1184" s="60">
        <f>VLOOKUP($S1184,'Districts_EV'!$A$2:$H$41,8,0)*$U1184</f>
        <v>849.767709161407</v>
      </c>
    </row>
    <row r="1185" ht="19.95" customHeight="1">
      <c r="Q1185" s="137">
        <v>780</v>
      </c>
      <c r="R1185" t="s" s="92">
        <v>245</v>
      </c>
      <c r="S1185" t="s" s="92">
        <v>21</v>
      </c>
      <c r="T1185" s="62">
        <v>3062</v>
      </c>
      <c r="U1185" s="93">
        <v>0.011702432592536</v>
      </c>
      <c r="V1185" s="36">
        <v>41.062799</v>
      </c>
      <c r="W1185" s="36">
        <v>29.1602813</v>
      </c>
      <c r="X1185" s="62">
        <f>VLOOKUP($S1185,'Districts_EV'!$A$2:$H$41,3,0)*$U1185</f>
        <v>2.63084388771704</v>
      </c>
      <c r="Y1185" s="62">
        <f>VLOOKUP($S1185,'Districts_EV'!$A$2:$H$41,4,0)*$U1185</f>
        <v>45.1931016766972</v>
      </c>
      <c r="Z1185" s="62">
        <f>VLOOKUP($S1185,'Districts_EV'!$A$2:$H$41,5,0)*$U1185</f>
        <v>325.403100037218</v>
      </c>
      <c r="AA1185" s="62">
        <f>VLOOKUP($S1185,'Districts_EV'!$A$2:$H$41,6,0)*$U1185</f>
        <v>1081.596017970370</v>
      </c>
      <c r="AB1185" s="62">
        <f>VLOOKUP($S1185,'Districts_EV'!$A$2:$H$41,7,0)*$U1185</f>
        <v>1993.153817222850</v>
      </c>
      <c r="AC1185" s="63">
        <f>VLOOKUP($S1185,'Districts_EV'!$A$2:$H$41,8,0)*$U1185</f>
        <v>2655.090536175750</v>
      </c>
    </row>
    <row r="1186" ht="19.95" customHeight="1">
      <c r="Q1186" s="136">
        <v>794</v>
      </c>
      <c r="R1186" t="s" s="90">
        <v>160</v>
      </c>
      <c r="S1186" t="s" s="90">
        <v>21</v>
      </c>
      <c r="T1186" s="59">
        <v>1966</v>
      </c>
      <c r="U1186" s="91">
        <v>0.00751371080239246</v>
      </c>
      <c r="V1186" s="39">
        <v>41.1290646</v>
      </c>
      <c r="W1186" s="39">
        <v>29.2607444</v>
      </c>
      <c r="X1186" s="59">
        <f>VLOOKUP($S1186,'Districts_EV'!$A$2:$H$41,3,0)*$U1186</f>
        <v>1.68917017741727</v>
      </c>
      <c r="Y1186" s="59">
        <f>VLOOKUP($S1186,'Districts_EV'!$A$2:$H$41,4,0)*$U1186</f>
        <v>29.0168641072458</v>
      </c>
      <c r="Z1186" s="59">
        <f>VLOOKUP($S1186,'Districts_EV'!$A$2:$H$41,5,0)*$U1186</f>
        <v>208.929619422981</v>
      </c>
      <c r="AA1186" s="59">
        <f>VLOOKUP($S1186,'Districts_EV'!$A$2:$H$41,6,0)*$U1186</f>
        <v>694.453876985544</v>
      </c>
      <c r="AB1186" s="59">
        <f>VLOOKUP($S1186,'Districts_EV'!$A$2:$H$41,7,0)*$U1186</f>
        <v>1279.732333331190</v>
      </c>
      <c r="AC1186" s="60">
        <f>VLOOKUP($S1186,'Districts_EV'!$A$2:$H$41,8,0)*$U1186</f>
        <v>1704.738077766660</v>
      </c>
    </row>
    <row r="1187" ht="19.95" customHeight="1">
      <c r="Q1187" s="137">
        <v>796</v>
      </c>
      <c r="R1187" t="s" s="92">
        <v>246</v>
      </c>
      <c r="S1187" t="s" s="92">
        <v>21</v>
      </c>
      <c r="T1187" s="62">
        <v>1513</v>
      </c>
      <c r="U1187" s="93">
        <v>0.00578242342015249</v>
      </c>
      <c r="V1187" s="36">
        <v>41.1519802</v>
      </c>
      <c r="W1187" s="36">
        <v>29.1298336</v>
      </c>
      <c r="X1187" s="62">
        <f>VLOOKUP($S1187,'Districts_EV'!$A$2:$H$41,3,0)*$U1187</f>
        <v>1.29995649971126</v>
      </c>
      <c r="Y1187" s="62">
        <f>VLOOKUP($S1187,'Districts_EV'!$A$2:$H$41,4,0)*$U1187</f>
        <v>22.3308827030838</v>
      </c>
      <c r="Z1187" s="62">
        <f>VLOOKUP($S1187,'Districts_EV'!$A$2:$H$41,5,0)*$U1187</f>
        <v>160.788664388083</v>
      </c>
      <c r="AA1187" s="62">
        <f>VLOOKUP($S1187,'Districts_EV'!$A$2:$H$41,6,0)*$U1187</f>
        <v>534.439835136891</v>
      </c>
      <c r="AB1187" s="62">
        <f>VLOOKUP($S1187,'Districts_EV'!$A$2:$H$41,7,0)*$U1187</f>
        <v>984.860132416121</v>
      </c>
      <c r="AC1187" s="63">
        <f>VLOOKUP($S1187,'Districts_EV'!$A$2:$H$41,8,0)*$U1187</f>
        <v>1311.937289756330</v>
      </c>
    </row>
    <row r="1188" ht="19.95" customHeight="1">
      <c r="Q1188" s="136">
        <v>804</v>
      </c>
      <c r="R1188" t="s" s="90">
        <v>247</v>
      </c>
      <c r="S1188" t="s" s="90">
        <v>21</v>
      </c>
      <c r="T1188" s="59">
        <v>1808</v>
      </c>
      <c r="U1188" s="91">
        <v>0.00690986222315645</v>
      </c>
      <c r="V1188" s="39">
        <v>41.1521358</v>
      </c>
      <c r="W1188" s="39">
        <v>29.1889169</v>
      </c>
      <c r="X1188" s="59">
        <f>VLOOKUP($S1188,'Districts_EV'!$A$2:$H$41,3,0)*$U1188</f>
        <v>1.553417945458</v>
      </c>
      <c r="Y1188" s="59">
        <f>VLOOKUP($S1188,'Districts_EV'!$A$2:$H$41,4,0)*$U1188</f>
        <v>26.6848882532555</v>
      </c>
      <c r="Z1188" s="59">
        <f>VLOOKUP($S1188,'Districts_EV'!$A$2:$H$41,5,0)*$U1188</f>
        <v>192.138734443922</v>
      </c>
      <c r="AA1188" s="59">
        <f>VLOOKUP($S1188,'Districts_EV'!$A$2:$H$41,6,0)*$U1188</f>
        <v>638.643239872769</v>
      </c>
      <c r="AB1188" s="59">
        <f>VLOOKUP($S1188,'Districts_EV'!$A$2:$H$41,7,0)*$U1188</f>
        <v>1176.885075616890</v>
      </c>
      <c r="AC1188" s="60">
        <f>VLOOKUP($S1188,'Districts_EV'!$A$2:$H$41,8,0)*$U1188</f>
        <v>1567.734712412070</v>
      </c>
    </row>
    <row r="1189" ht="19.95" customHeight="1">
      <c r="Q1189" s="137">
        <v>805</v>
      </c>
      <c r="R1189" t="s" s="92">
        <v>248</v>
      </c>
      <c r="S1189" t="s" s="92">
        <v>21</v>
      </c>
      <c r="T1189" s="62">
        <v>627</v>
      </c>
      <c r="U1189" s="93">
        <v>0.00239628518468976</v>
      </c>
      <c r="V1189" s="36">
        <v>41.1801623</v>
      </c>
      <c r="W1189" s="36">
        <v>29.159345</v>
      </c>
      <c r="X1189" s="62">
        <f>VLOOKUP($S1189,'Districts_EV'!$A$2:$H$41,3,0)*$U1189</f>
        <v>0.538712971129515</v>
      </c>
      <c r="Y1189" s="62">
        <f>VLOOKUP($S1189,'Districts_EV'!$A$2:$H$41,4,0)*$U1189</f>
        <v>9.254106711720789</v>
      </c>
      <c r="Z1189" s="62">
        <f>VLOOKUP($S1189,'Districts_EV'!$A$2:$H$41,5,0)*$U1189</f>
        <v>66.6321827966475</v>
      </c>
      <c r="AA1189" s="62">
        <f>VLOOKUP($S1189,'Districts_EV'!$A$2:$H$41,6,0)*$U1189</f>
        <v>221.476389048797</v>
      </c>
      <c r="AB1189" s="62">
        <f>VLOOKUP($S1189,'Districts_EV'!$A$2:$H$41,7,0)*$U1189</f>
        <v>408.134370802979</v>
      </c>
      <c r="AC1189" s="63">
        <f>VLOOKUP($S1189,'Districts_EV'!$A$2:$H$41,8,0)*$U1189</f>
        <v>543.677911881838</v>
      </c>
    </row>
    <row r="1190" ht="19.95" customHeight="1">
      <c r="Q1190" s="136">
        <v>808</v>
      </c>
      <c r="R1190" t="s" s="90">
        <v>249</v>
      </c>
      <c r="S1190" t="s" s="90">
        <v>21</v>
      </c>
      <c r="T1190" s="59">
        <v>923</v>
      </c>
      <c r="U1190" s="91">
        <v>0.00352754581414458</v>
      </c>
      <c r="V1190" s="39">
        <v>41.2062962</v>
      </c>
      <c r="W1190" s="39">
        <v>29.1334292</v>
      </c>
      <c r="X1190" s="59">
        <f>VLOOKUP($S1190,'Districts_EV'!$A$2:$H$41,3,0)*$U1190</f>
        <v>0.793033608217772</v>
      </c>
      <c r="Y1190" s="59">
        <f>VLOOKUP($S1190,'Districts_EV'!$A$2:$H$41,4,0)*$U1190</f>
        <v>13.6228716027405</v>
      </c>
      <c r="Z1190" s="59">
        <f>VLOOKUP($S1190,'Districts_EV'!$A$2:$H$41,5,0)*$U1190</f>
        <v>98.0885242764047</v>
      </c>
      <c r="AA1190" s="59">
        <f>VLOOKUP($S1190,'Districts_EV'!$A$2:$H$41,6,0)*$U1190</f>
        <v>326.033025665136</v>
      </c>
      <c r="AB1190" s="59">
        <f>VLOOKUP($S1190,'Districts_EV'!$A$2:$H$41,7,0)*$U1190</f>
        <v>600.810246014593</v>
      </c>
      <c r="AC1190" s="60">
        <f>VLOOKUP($S1190,'Districts_EV'!$A$2:$H$41,8,0)*$U1190</f>
        <v>800.342444444876</v>
      </c>
    </row>
    <row r="1191" ht="19.95" customHeight="1">
      <c r="Q1191" s="137">
        <v>809</v>
      </c>
      <c r="R1191" t="s" s="92">
        <v>250</v>
      </c>
      <c r="S1191" t="s" s="92">
        <v>21</v>
      </c>
      <c r="T1191" s="62">
        <v>1283</v>
      </c>
      <c r="U1191" s="93">
        <v>0.00490340333645449</v>
      </c>
      <c r="V1191" s="36">
        <v>41.1396911</v>
      </c>
      <c r="W1191" s="36">
        <v>29.3027862</v>
      </c>
      <c r="X1191" s="62">
        <f>VLOOKUP($S1191,'Districts_EV'!$A$2:$H$41,3,0)*$U1191</f>
        <v>1.10234249116295</v>
      </c>
      <c r="Y1191" s="62">
        <f>VLOOKUP($S1191,'Districts_EV'!$A$2:$H$41,4,0)*$U1191</f>
        <v>18.9362343080347</v>
      </c>
      <c r="Z1191" s="62">
        <f>VLOOKUP($S1191,'Districts_EV'!$A$2:$H$41,5,0)*$U1191</f>
        <v>136.346236886920</v>
      </c>
      <c r="AA1191" s="62">
        <f>VLOOKUP($S1191,'Districts_EV'!$A$2:$H$41,6,0)*$U1191</f>
        <v>453.196502630953</v>
      </c>
      <c r="AB1191" s="62">
        <f>VLOOKUP($S1191,'Districts_EV'!$A$2:$H$41,7,0)*$U1191</f>
        <v>835.145769920610</v>
      </c>
      <c r="AC1191" s="63">
        <f>VLOOKUP($S1191,'Districts_EV'!$A$2:$H$41,8,0)*$U1191</f>
        <v>1112.5020110756</v>
      </c>
    </row>
    <row r="1192" ht="19.95" customHeight="1">
      <c r="Q1192" s="136">
        <v>811</v>
      </c>
      <c r="R1192" t="s" s="90">
        <v>251</v>
      </c>
      <c r="S1192" t="s" s="90">
        <v>21</v>
      </c>
      <c r="T1192" s="59">
        <v>2237</v>
      </c>
      <c r="U1192" s="91">
        <v>0.008549425770575761</v>
      </c>
      <c r="V1192" s="39">
        <v>41.2243486</v>
      </c>
      <c r="W1192" s="39">
        <v>29.2183153</v>
      </c>
      <c r="X1192" s="59">
        <f>VLOOKUP($S1192,'Districts_EV'!$A$2:$H$41,3,0)*$U1192</f>
        <v>1.92201103096767</v>
      </c>
      <c r="Y1192" s="59">
        <f>VLOOKUP($S1192,'Districts_EV'!$A$2:$H$41,4,0)*$U1192</f>
        <v>33.0166454770645</v>
      </c>
      <c r="Z1192" s="59">
        <f>VLOOKUP($S1192,'Districts_EV'!$A$2:$H$41,5,0)*$U1192</f>
        <v>237.729175304786</v>
      </c>
      <c r="AA1192" s="59">
        <f>VLOOKUP($S1192,'Districts_EV'!$A$2:$H$41,6,0)*$U1192</f>
        <v>790.179716590368</v>
      </c>
      <c r="AB1192" s="59">
        <f>VLOOKUP($S1192,'Districts_EV'!$A$2:$H$41,7,0)*$U1192</f>
        <v>1456.134908271560</v>
      </c>
      <c r="AC1192" s="60">
        <f>VLOOKUP($S1192,'Districts_EV'!$A$2:$H$41,8,0)*$U1192</f>
        <v>1939.724862647010</v>
      </c>
    </row>
    <row r="1193" ht="19.95" customHeight="1">
      <c r="Q1193" s="137">
        <v>817</v>
      </c>
      <c r="R1193" t="s" s="92">
        <v>252</v>
      </c>
      <c r="S1193" t="s" s="92">
        <v>21</v>
      </c>
      <c r="T1193" s="62">
        <v>1055</v>
      </c>
      <c r="U1193" s="93">
        <v>0.00403202690565821</v>
      </c>
      <c r="V1193" s="36">
        <v>41.1842575</v>
      </c>
      <c r="W1193" s="36">
        <v>29.2500105</v>
      </c>
      <c r="X1193" s="62">
        <f>VLOOKUP($S1193,'Districts_EV'!$A$2:$H$41,3,0)*$U1193</f>
        <v>0.90644686529767</v>
      </c>
      <c r="Y1193" s="62">
        <f>VLOOKUP($S1193,'Districts_EV'!$A$2:$H$41,4,0)*$U1193</f>
        <v>15.5711045946817</v>
      </c>
      <c r="Z1193" s="62">
        <f>VLOOKUP($S1193,'Districts_EV'!$A$2:$H$41,5,0)*$U1193</f>
        <v>112.116352233594</v>
      </c>
      <c r="AA1193" s="62">
        <f>VLOOKUP($S1193,'Districts_EV'!$A$2:$H$41,6,0)*$U1193</f>
        <v>372.659633885935</v>
      </c>
      <c r="AB1193" s="62">
        <f>VLOOKUP($S1193,'Districts_EV'!$A$2:$H$41,7,0)*$U1193</f>
        <v>686.733271446799</v>
      </c>
      <c r="AC1193" s="63">
        <f>VLOOKUP($S1193,'Districts_EV'!$A$2:$H$41,8,0)*$U1193</f>
        <v>914.800952209472</v>
      </c>
    </row>
    <row r="1194" ht="19.95" customHeight="1">
      <c r="Q1194" s="136">
        <v>827</v>
      </c>
      <c r="R1194" t="s" s="90">
        <v>253</v>
      </c>
      <c r="S1194" t="s" s="90">
        <v>21</v>
      </c>
      <c r="T1194" s="59">
        <v>764</v>
      </c>
      <c r="U1194" s="91">
        <v>0.0029198754084577</v>
      </c>
      <c r="V1194" s="39">
        <v>41.1796835</v>
      </c>
      <c r="W1194" s="39">
        <v>29.2030899</v>
      </c>
      <c r="X1194" s="59">
        <f>VLOOKUP($S1194,'Districts_EV'!$A$2:$H$41,3,0)*$U1194</f>
        <v>0.656422184916986</v>
      </c>
      <c r="Y1194" s="59">
        <f>VLOOKUP($S1194,'Districts_EV'!$A$2:$H$41,4,0)*$U1194</f>
        <v>11.2761364079022</v>
      </c>
      <c r="Z1194" s="59">
        <f>VLOOKUP($S1194,'Districts_EV'!$A$2:$H$41,5,0)*$U1194</f>
        <v>81.191367873427</v>
      </c>
      <c r="AA1194" s="59">
        <f>VLOOKUP($S1194,'Districts_EV'!$A$2:$H$41,6,0)*$U1194</f>
        <v>269.8691566719</v>
      </c>
      <c r="AB1194" s="59">
        <f>VLOOKUP($S1194,'Districts_EV'!$A$2:$H$41,7,0)*$U1194</f>
        <v>497.312056289435</v>
      </c>
      <c r="AC1194" s="60">
        <f>VLOOKUP($S1194,'Districts_EV'!$A$2:$H$41,8,0)*$U1194</f>
        <v>662.471969182974</v>
      </c>
    </row>
    <row r="1195" ht="19.95" customHeight="1">
      <c r="Q1195" s="137">
        <v>846</v>
      </c>
      <c r="R1195" t="s" s="92">
        <v>254</v>
      </c>
      <c r="S1195" t="s" s="92">
        <v>21</v>
      </c>
      <c r="T1195" s="62">
        <v>477</v>
      </c>
      <c r="U1195" s="93">
        <v>0.00182301121706063</v>
      </c>
      <c r="V1195" s="36">
        <v>41.1632847</v>
      </c>
      <c r="W1195" s="36">
        <v>29.2667068</v>
      </c>
      <c r="X1195" s="62">
        <f>VLOOKUP($S1195,'Districts_EV'!$A$2:$H$41,3,0)*$U1195</f>
        <v>0.409834269902358</v>
      </c>
      <c r="Y1195" s="62">
        <f>VLOOKUP($S1195,'Districts_EV'!$A$2:$H$41,4,0)*$U1195</f>
        <v>7.04020558451486</v>
      </c>
      <c r="Z1195" s="62">
        <f>VLOOKUP($S1195,'Districts_EV'!$A$2:$H$41,5,0)*$U1195</f>
        <v>50.6914692089328</v>
      </c>
      <c r="AA1195" s="62">
        <f>VLOOKUP($S1195,'Districts_EV'!$A$2:$H$41,6,0)*$U1195</f>
        <v>168.491606979707</v>
      </c>
      <c r="AB1195" s="62">
        <f>VLOOKUP($S1195,'Districts_EV'!$A$2:$H$41,7,0)*$U1195</f>
        <v>310.494569175472</v>
      </c>
      <c r="AC1195" s="63">
        <f>VLOOKUP($S1195,'Districts_EV'!$A$2:$H$41,8,0)*$U1195</f>
        <v>413.611425785704</v>
      </c>
    </row>
    <row r="1196" ht="19.95" customHeight="1">
      <c r="Q1196" s="136">
        <v>849</v>
      </c>
      <c r="R1196" t="s" s="90">
        <v>255</v>
      </c>
      <c r="S1196" t="s" s="90">
        <v>21</v>
      </c>
      <c r="T1196" s="59">
        <v>750</v>
      </c>
      <c r="U1196" s="91">
        <v>0.00286636983814565</v>
      </c>
      <c r="V1196" s="39">
        <v>41.2167549</v>
      </c>
      <c r="W1196" s="39">
        <v>29.1533999</v>
      </c>
      <c r="X1196" s="59">
        <f>VLOOKUP($S1196,'Districts_EV'!$A$2:$H$41,3,0)*$U1196</f>
        <v>0.6443935061357851</v>
      </c>
      <c r="Y1196" s="59">
        <f>VLOOKUP($S1196,'Districts_EV'!$A$2:$H$41,4,0)*$U1196</f>
        <v>11.0695056360297</v>
      </c>
      <c r="Z1196" s="59">
        <f>VLOOKUP($S1196,'Districts_EV'!$A$2:$H$41,5,0)*$U1196</f>
        <v>79.7035679385737</v>
      </c>
      <c r="AA1196" s="59">
        <f>VLOOKUP($S1196,'Districts_EV'!$A$2:$H$41,6,0)*$U1196</f>
        <v>264.923910345452</v>
      </c>
      <c r="AB1196" s="59">
        <f>VLOOKUP($S1196,'Districts_EV'!$A$2:$H$41,7,0)*$U1196</f>
        <v>488.199008137535</v>
      </c>
      <c r="AC1196" s="60">
        <f>VLOOKUP($S1196,'Districts_EV'!$A$2:$H$41,8,0)*$U1196</f>
        <v>650.332430480668</v>
      </c>
    </row>
    <row r="1197" ht="19.95" customHeight="1">
      <c r="Q1197" s="137">
        <v>868</v>
      </c>
      <c r="R1197" t="s" s="92">
        <v>256</v>
      </c>
      <c r="S1197" t="s" s="92">
        <v>21</v>
      </c>
      <c r="T1197" s="62">
        <v>545</v>
      </c>
      <c r="U1197" s="93">
        <v>0.00208289541571917</v>
      </c>
      <c r="V1197" s="36">
        <v>41.1529478</v>
      </c>
      <c r="W1197" s="36">
        <v>29.2997991</v>
      </c>
      <c r="X1197" s="62">
        <f>VLOOKUP($S1197,'Districts_EV'!$A$2:$H$41,3,0)*$U1197</f>
        <v>0.468259281125336</v>
      </c>
      <c r="Y1197" s="62">
        <f>VLOOKUP($S1197,'Districts_EV'!$A$2:$H$41,4,0)*$U1197</f>
        <v>8.043840762181549</v>
      </c>
      <c r="Z1197" s="62">
        <f>VLOOKUP($S1197,'Districts_EV'!$A$2:$H$41,5,0)*$U1197</f>
        <v>57.9179260353635</v>
      </c>
      <c r="AA1197" s="62">
        <f>VLOOKUP($S1197,'Districts_EV'!$A$2:$H$41,6,0)*$U1197</f>
        <v>192.511374851028</v>
      </c>
      <c r="AB1197" s="62">
        <f>VLOOKUP($S1197,'Districts_EV'!$A$2:$H$41,7,0)*$U1197</f>
        <v>354.757945913275</v>
      </c>
      <c r="AC1197" s="63">
        <f>VLOOKUP($S1197,'Districts_EV'!$A$2:$H$41,8,0)*$U1197</f>
        <v>472.574899482618</v>
      </c>
    </row>
    <row r="1198" ht="19.95" customHeight="1">
      <c r="Q1198" s="136">
        <v>869</v>
      </c>
      <c r="R1198" t="s" s="90">
        <v>257</v>
      </c>
      <c r="S1198" t="s" s="90">
        <v>21</v>
      </c>
      <c r="T1198" s="59">
        <v>475</v>
      </c>
      <c r="U1198" s="91">
        <v>0.00181536756415891</v>
      </c>
      <c r="V1198" s="39">
        <v>41.1642867</v>
      </c>
      <c r="W1198" s="39">
        <v>29.2724593</v>
      </c>
      <c r="X1198" s="59">
        <f>VLOOKUP($S1198,'Districts_EV'!$A$2:$H$41,3,0)*$U1198</f>
        <v>0.40811588721933</v>
      </c>
      <c r="Y1198" s="59">
        <f>VLOOKUP($S1198,'Districts_EV'!$A$2:$H$41,4,0)*$U1198</f>
        <v>7.01068690281878</v>
      </c>
      <c r="Z1198" s="59">
        <f>VLOOKUP($S1198,'Districts_EV'!$A$2:$H$41,5,0)*$U1198</f>
        <v>50.4789263610966</v>
      </c>
      <c r="AA1198" s="59">
        <f>VLOOKUP($S1198,'Districts_EV'!$A$2:$H$41,6,0)*$U1198</f>
        <v>167.785143218786</v>
      </c>
      <c r="AB1198" s="59">
        <f>VLOOKUP($S1198,'Districts_EV'!$A$2:$H$41,7,0)*$U1198</f>
        <v>309.192705153772</v>
      </c>
      <c r="AC1198" s="60">
        <f>VLOOKUP($S1198,'Districts_EV'!$A$2:$H$41,8,0)*$U1198</f>
        <v>411.877205971090</v>
      </c>
    </row>
    <row r="1199" ht="19.95" customHeight="1">
      <c r="Q1199" s="137">
        <v>924</v>
      </c>
      <c r="R1199" t="s" s="92">
        <v>258</v>
      </c>
      <c r="S1199" t="s" s="92">
        <v>21</v>
      </c>
      <c r="T1199" s="62">
        <v>243</v>
      </c>
      <c r="U1199" s="93">
        <v>0.000928703827559191</v>
      </c>
      <c r="V1199" s="36">
        <v>41.1752914</v>
      </c>
      <c r="W1199" s="36">
        <v>29.271656</v>
      </c>
      <c r="X1199" s="62">
        <f>VLOOKUP($S1199,'Districts_EV'!$A$2:$H$41,3,0)*$U1199</f>
        <v>0.208783495987994</v>
      </c>
      <c r="Y1199" s="62">
        <f>VLOOKUP($S1199,'Districts_EV'!$A$2:$H$41,4,0)*$U1199</f>
        <v>3.58651982607361</v>
      </c>
      <c r="Z1199" s="62">
        <f>VLOOKUP($S1199,'Districts_EV'!$A$2:$H$41,5,0)*$U1199</f>
        <v>25.8239560120979</v>
      </c>
      <c r="AA1199" s="62">
        <f>VLOOKUP($S1199,'Districts_EV'!$A$2:$H$41,6,0)*$U1199</f>
        <v>85.8353469519264</v>
      </c>
      <c r="AB1199" s="62">
        <f>VLOOKUP($S1199,'Districts_EV'!$A$2:$H$41,7,0)*$U1199</f>
        <v>158.176478636561</v>
      </c>
      <c r="AC1199" s="63">
        <f>VLOOKUP($S1199,'Districts_EV'!$A$2:$H$41,8,0)*$U1199</f>
        <v>210.707707475737</v>
      </c>
    </row>
    <row r="1200" ht="19.95" customHeight="1">
      <c r="Q1200" s="136">
        <v>937</v>
      </c>
      <c r="R1200" t="s" s="90">
        <v>259</v>
      </c>
      <c r="S1200" t="s" s="90">
        <v>21</v>
      </c>
      <c r="T1200" s="59">
        <v>377</v>
      </c>
      <c r="U1200" s="91">
        <v>0.00144082857197455</v>
      </c>
      <c r="V1200" s="39">
        <v>41.1100356</v>
      </c>
      <c r="W1200" s="39">
        <v>29.2118111</v>
      </c>
      <c r="X1200" s="59">
        <f>VLOOKUP($S1200,'Districts_EV'!$A$2:$H$41,3,0)*$U1200</f>
        <v>0.323915135750922</v>
      </c>
      <c r="Y1200" s="59">
        <f>VLOOKUP($S1200,'Districts_EV'!$A$2:$H$41,4,0)*$U1200</f>
        <v>5.56427149971093</v>
      </c>
      <c r="Z1200" s="59">
        <f>VLOOKUP($S1200,'Districts_EV'!$A$2:$H$41,5,0)*$U1200</f>
        <v>40.0643268171231</v>
      </c>
      <c r="AA1200" s="59">
        <f>VLOOKUP($S1200,'Districts_EV'!$A$2:$H$41,6,0)*$U1200</f>
        <v>133.168418933647</v>
      </c>
      <c r="AB1200" s="59">
        <f>VLOOKUP($S1200,'Districts_EV'!$A$2:$H$41,7,0)*$U1200</f>
        <v>245.401368090468</v>
      </c>
      <c r="AC1200" s="60">
        <f>VLOOKUP($S1200,'Districts_EV'!$A$2:$H$41,8,0)*$U1200</f>
        <v>326.900435054950</v>
      </c>
    </row>
    <row r="1201" ht="19.95" customHeight="1">
      <c r="Q1201" s="137">
        <v>304</v>
      </c>
      <c r="R1201" t="s" s="92">
        <v>260</v>
      </c>
      <c r="S1201" t="s" s="92">
        <v>22</v>
      </c>
      <c r="T1201" s="62">
        <v>20795</v>
      </c>
      <c r="U1201" s="93">
        <v>0.0794748810456517</v>
      </c>
      <c r="V1201" s="36">
        <v>41.0088557</v>
      </c>
      <c r="W1201" s="36">
        <v>28.647306</v>
      </c>
      <c r="X1201" s="62">
        <f>VLOOKUP($S1201,'Districts_EV'!$A$2:$H$41,3,0)*$U1201</f>
        <v>9.59901101580359</v>
      </c>
      <c r="Y1201" s="62">
        <f>VLOOKUP($S1201,'Districts_EV'!$A$2:$H$41,4,0)*$U1201</f>
        <v>148.086343330489</v>
      </c>
      <c r="Z1201" s="62">
        <f>VLOOKUP($S1201,'Districts_EV'!$A$2:$H$41,5,0)*$U1201</f>
        <v>963.158198097408</v>
      </c>
      <c r="AA1201" s="62">
        <f>VLOOKUP($S1201,'Districts_EV'!$A$2:$H$41,6,0)*$U1201</f>
        <v>2942.0292678487</v>
      </c>
      <c r="AB1201" s="62">
        <f>VLOOKUP($S1201,'Districts_EV'!$A$2:$H$41,7,0)*$U1201</f>
        <v>5131.080469364670</v>
      </c>
      <c r="AC1201" s="63">
        <f>VLOOKUP($S1201,'Districts_EV'!$A$2:$H$41,8,0)*$U1201</f>
        <v>6687.9348094087</v>
      </c>
    </row>
    <row r="1202" ht="19.95" customHeight="1">
      <c r="Q1202" s="136">
        <v>323</v>
      </c>
      <c r="R1202" t="s" s="90">
        <v>261</v>
      </c>
      <c r="S1202" t="s" s="90">
        <v>22</v>
      </c>
      <c r="T1202" s="59">
        <v>51900</v>
      </c>
      <c r="U1202" s="91">
        <v>0.198352792799679</v>
      </c>
      <c r="V1202" s="39">
        <v>40.9989064</v>
      </c>
      <c r="W1202" s="39">
        <v>28.6522529</v>
      </c>
      <c r="X1202" s="59">
        <f>VLOOKUP($S1202,'Districts_EV'!$A$2:$H$41,3,0)*$U1202</f>
        <v>23.9571373753405</v>
      </c>
      <c r="Y1202" s="59">
        <f>VLOOKUP($S1202,'Districts_EV'!$A$2:$H$41,4,0)*$U1202</f>
        <v>369.592749163374</v>
      </c>
      <c r="Z1202" s="59">
        <f>VLOOKUP($S1202,'Districts_EV'!$A$2:$H$41,5,0)*$U1202</f>
        <v>2403.842773804060</v>
      </c>
      <c r="AA1202" s="59">
        <f>VLOOKUP($S1202,'Districts_EV'!$A$2:$H$41,6,0)*$U1202</f>
        <v>7342.693868783250</v>
      </c>
      <c r="AB1202" s="59">
        <f>VLOOKUP($S1202,'Districts_EV'!$A$2:$H$41,7,0)*$U1202</f>
        <v>12806.1109093545</v>
      </c>
      <c r="AC1202" s="60">
        <f>VLOOKUP($S1202,'Districts_EV'!$A$2:$H$41,8,0)*$U1202</f>
        <v>16691.6959176875</v>
      </c>
    </row>
    <row r="1203" ht="19.95" customHeight="1">
      <c r="Q1203" s="137">
        <v>356</v>
      </c>
      <c r="R1203" t="s" s="92">
        <v>262</v>
      </c>
      <c r="S1203" t="s" s="92">
        <v>22</v>
      </c>
      <c r="T1203" s="62">
        <v>86584</v>
      </c>
      <c r="U1203" s="93">
        <v>0.330909021421337</v>
      </c>
      <c r="V1203" s="36">
        <v>40.9950801</v>
      </c>
      <c r="W1203" s="36">
        <v>28.6256531</v>
      </c>
      <c r="X1203" s="62">
        <f>VLOOKUP($S1203,'Districts_EV'!$A$2:$H$41,3,0)*$U1203</f>
        <v>39.9673368498359</v>
      </c>
      <c r="Y1203" s="62">
        <f>VLOOKUP($S1203,'Districts_EV'!$A$2:$H$41,4,0)*$U1203</f>
        <v>616.586100068623</v>
      </c>
      <c r="Z1203" s="62">
        <f>VLOOKUP($S1203,'Districts_EV'!$A$2:$H$41,5,0)*$U1203</f>
        <v>4010.295235588650</v>
      </c>
      <c r="AA1203" s="62">
        <f>VLOOKUP($S1203,'Districts_EV'!$A$2:$H$41,6,0)*$U1203</f>
        <v>12249.7072434437</v>
      </c>
      <c r="AB1203" s="62">
        <f>VLOOKUP($S1203,'Districts_EV'!$A$2:$H$41,7,0)*$U1203</f>
        <v>21364.2448357524</v>
      </c>
      <c r="AC1203" s="63">
        <f>VLOOKUP($S1203,'Districts_EV'!$A$2:$H$41,8,0)*$U1203</f>
        <v>27846.5086577467</v>
      </c>
    </row>
    <row r="1204" ht="19.95" customHeight="1">
      <c r="Q1204" s="136">
        <v>369</v>
      </c>
      <c r="R1204" t="s" s="90">
        <v>160</v>
      </c>
      <c r="S1204" t="s" s="90">
        <v>22</v>
      </c>
      <c r="T1204" s="59">
        <v>21674</v>
      </c>
      <c r="U1204" s="91">
        <v>0.0828342664959584</v>
      </c>
      <c r="V1204" s="39">
        <v>41.0098335</v>
      </c>
      <c r="W1204" s="39">
        <v>28.6412468</v>
      </c>
      <c r="X1204" s="59">
        <f>VLOOKUP($S1204,'Districts_EV'!$A$2:$H$41,3,0)*$U1204</f>
        <v>10.0047590649929</v>
      </c>
      <c r="Y1204" s="59">
        <f>VLOOKUP($S1204,'Districts_EV'!$A$2:$H$41,4,0)*$U1204</f>
        <v>154.345919949267</v>
      </c>
      <c r="Z1204" s="59">
        <f>VLOOKUP($S1204,'Districts_EV'!$A$2:$H$41,5,0)*$U1204</f>
        <v>1003.870679757790</v>
      </c>
      <c r="AA1204" s="59">
        <f>VLOOKUP($S1204,'Districts_EV'!$A$2:$H$41,6,0)*$U1204</f>
        <v>3066.388187129250</v>
      </c>
      <c r="AB1204" s="59">
        <f>VLOOKUP($S1204,'Districts_EV'!$A$2:$H$41,7,0)*$U1204</f>
        <v>5347.9700934364</v>
      </c>
      <c r="AC1204" s="60">
        <f>VLOOKUP($S1204,'Districts_EV'!$A$2:$H$41,8,0)*$U1204</f>
        <v>6970.632318303640</v>
      </c>
    </row>
    <row r="1205" ht="19.95" customHeight="1">
      <c r="Q1205" s="137">
        <v>567</v>
      </c>
      <c r="R1205" t="s" s="92">
        <v>263</v>
      </c>
      <c r="S1205" t="s" s="92">
        <v>22</v>
      </c>
      <c r="T1205" s="62">
        <v>19557</v>
      </c>
      <c r="U1205" s="93">
        <v>0.074743459899486</v>
      </c>
      <c r="V1205" s="36">
        <v>40.9898645</v>
      </c>
      <c r="W1205" s="36">
        <v>28.6110486</v>
      </c>
      <c r="X1205" s="62">
        <f>VLOOKUP($S1205,'Districts_EV'!$A$2:$H$41,3,0)*$U1205</f>
        <v>9.02754789305463</v>
      </c>
      <c r="Y1205" s="62">
        <f>VLOOKUP($S1205,'Districts_EV'!$A$2:$H$41,4,0)*$U1205</f>
        <v>139.270238832141</v>
      </c>
      <c r="Z1205" s="62">
        <f>VLOOKUP($S1205,'Districts_EV'!$A$2:$H$41,5,0)*$U1205</f>
        <v>905.817979331138</v>
      </c>
      <c r="AA1205" s="62">
        <f>VLOOKUP($S1205,'Districts_EV'!$A$2:$H$41,6,0)*$U1205</f>
        <v>2766.879845699310</v>
      </c>
      <c r="AB1205" s="62">
        <f>VLOOKUP($S1205,'Districts_EV'!$A$2:$H$41,7,0)*$U1205</f>
        <v>4825.609076189710</v>
      </c>
      <c r="AC1205" s="63">
        <f>VLOOKUP($S1205,'Districts_EV'!$A$2:$H$41,8,0)*$U1205</f>
        <v>6289.778363433810</v>
      </c>
    </row>
    <row r="1206" ht="19.95" customHeight="1">
      <c r="Q1206" s="136">
        <v>594</v>
      </c>
      <c r="R1206" t="s" s="90">
        <v>264</v>
      </c>
      <c r="S1206" t="s" s="90">
        <v>22</v>
      </c>
      <c r="T1206" s="59">
        <v>43962</v>
      </c>
      <c r="U1206" s="91">
        <v>0.168015134432745</v>
      </c>
      <c r="V1206" s="39">
        <v>40.990113</v>
      </c>
      <c r="W1206" s="39">
        <v>28.6700436</v>
      </c>
      <c r="X1206" s="59">
        <f>VLOOKUP($S1206,'Districts_EV'!$A$2:$H$41,3,0)*$U1206</f>
        <v>20.2929416819792</v>
      </c>
      <c r="Y1206" s="59">
        <f>VLOOKUP($S1206,'Districts_EV'!$A$2:$H$41,4,0)*$U1206</f>
        <v>313.064285909830</v>
      </c>
      <c r="Z1206" s="59">
        <f>VLOOKUP($S1206,'Districts_EV'!$A$2:$H$41,5,0)*$U1206</f>
        <v>2036.179884816450</v>
      </c>
      <c r="AA1206" s="59">
        <f>VLOOKUP($S1206,'Districts_EV'!$A$2:$H$41,6,0)*$U1206</f>
        <v>6219.643696713840</v>
      </c>
      <c r="AB1206" s="59">
        <f>VLOOKUP($S1206,'Districts_EV'!$A$2:$H$41,7,0)*$U1206</f>
        <v>10847.4421540856</v>
      </c>
      <c r="AC1206" s="60">
        <f>VLOOKUP($S1206,'Districts_EV'!$A$2:$H$41,8,0)*$U1206</f>
        <v>14138.7347964042</v>
      </c>
    </row>
    <row r="1207" ht="19.95" customHeight="1">
      <c r="Q1207" s="137">
        <v>612</v>
      </c>
      <c r="R1207" t="s" s="92">
        <v>265</v>
      </c>
      <c r="S1207" t="s" s="92">
        <v>22</v>
      </c>
      <c r="T1207" s="62">
        <v>27566</v>
      </c>
      <c r="U1207" s="93">
        <v>0.105352467944431</v>
      </c>
      <c r="V1207" s="36">
        <v>40.9819486</v>
      </c>
      <c r="W1207" s="36">
        <v>28.6403256</v>
      </c>
      <c r="X1207" s="62">
        <f>VLOOKUP($S1207,'Districts_EV'!$A$2:$H$41,3,0)*$U1207</f>
        <v>12.724517319627</v>
      </c>
      <c r="Y1207" s="62">
        <f>VLOOKUP($S1207,'Districts_EV'!$A$2:$H$41,4,0)*$U1207</f>
        <v>196.304310663537</v>
      </c>
      <c r="Z1207" s="62">
        <f>VLOOKUP($S1207,'Districts_EV'!$A$2:$H$41,5,0)*$U1207</f>
        <v>1276.769362286760</v>
      </c>
      <c r="AA1207" s="62">
        <f>VLOOKUP($S1207,'Districts_EV'!$A$2:$H$41,6,0)*$U1207</f>
        <v>3899.974936163390</v>
      </c>
      <c r="AB1207" s="62">
        <f>VLOOKUP($S1207,'Districts_EV'!$A$2:$H$41,7,0)*$U1207</f>
        <v>6801.796788579320</v>
      </c>
      <c r="AC1207" s="63">
        <f>VLOOKUP($S1207,'Districts_EV'!$A$2:$H$41,8,0)*$U1207</f>
        <v>8865.573982022650</v>
      </c>
    </row>
    <row r="1208" ht="19.95" customHeight="1">
      <c r="Q1208" s="136">
        <v>622</v>
      </c>
      <c r="R1208" t="s" s="90">
        <v>266</v>
      </c>
      <c r="S1208" t="s" s="90">
        <v>22</v>
      </c>
      <c r="T1208" s="59">
        <v>26537</v>
      </c>
      <c r="U1208" s="91">
        <v>0.101419808526495</v>
      </c>
      <c r="V1208" s="39">
        <v>40.9818388</v>
      </c>
      <c r="W1208" s="39">
        <v>28.6718702</v>
      </c>
      <c r="X1208" s="59">
        <f>VLOOKUP($S1208,'Districts_EV'!$A$2:$H$41,3,0)*$U1208</f>
        <v>12.249528989006</v>
      </c>
      <c r="Y1208" s="59">
        <f>VLOOKUP($S1208,'Districts_EV'!$A$2:$H$41,4,0)*$U1208</f>
        <v>188.976546908448</v>
      </c>
      <c r="Z1208" s="59">
        <f>VLOOKUP($S1208,'Districts_EV'!$A$2:$H$41,5,0)*$U1208</f>
        <v>1229.109358158740</v>
      </c>
      <c r="AA1208" s="59">
        <f>VLOOKUP($S1208,'Districts_EV'!$A$2:$H$41,6,0)*$U1208</f>
        <v>3754.394358302530</v>
      </c>
      <c r="AB1208" s="59">
        <f>VLOOKUP($S1208,'Districts_EV'!$A$2:$H$41,7,0)*$U1208</f>
        <v>6547.895283266680</v>
      </c>
      <c r="AC1208" s="60">
        <f>VLOOKUP($S1208,'Districts_EV'!$A$2:$H$41,8,0)*$U1208</f>
        <v>8534.634577411840</v>
      </c>
    </row>
    <row r="1209" ht="19.95" customHeight="1">
      <c r="Q1209" s="137">
        <v>670</v>
      </c>
      <c r="R1209" t="s" s="92">
        <v>267</v>
      </c>
      <c r="S1209" t="s" s="92">
        <v>22</v>
      </c>
      <c r="T1209" s="62">
        <v>4443</v>
      </c>
      <c r="U1209" s="93">
        <v>0.0169803749211748</v>
      </c>
      <c r="V1209" s="36">
        <v>40.9706957</v>
      </c>
      <c r="W1209" s="36">
        <v>28.6486713728992</v>
      </c>
      <c r="X1209" s="62">
        <f>VLOOKUP($S1209,'Districts_EV'!$A$2:$H$41,3,0)*$U1209</f>
        <v>2.05089713600458</v>
      </c>
      <c r="Y1209" s="62">
        <f>VLOOKUP($S1209,'Districts_EV'!$A$2:$H$41,4,0)*$U1209</f>
        <v>31.6397029775119</v>
      </c>
      <c r="Z1209" s="62">
        <f>VLOOKUP($S1209,'Districts_EV'!$A$2:$H$41,5,0)*$U1209</f>
        <v>205.785615491550</v>
      </c>
      <c r="AA1209" s="62">
        <f>VLOOKUP($S1209,'Districts_EV'!$A$2:$H$41,6,0)*$U1209</f>
        <v>628.585527148438</v>
      </c>
      <c r="AB1209" s="62">
        <f>VLOOKUP($S1209,'Districts_EV'!$A$2:$H$41,7,0)*$U1209</f>
        <v>1096.291922355720</v>
      </c>
      <c r="AC1209" s="63">
        <f>VLOOKUP($S1209,'Districts_EV'!$A$2:$H$41,8,0)*$U1209</f>
        <v>1428.924951103770</v>
      </c>
    </row>
    <row r="1210" ht="19.95" customHeight="1">
      <c r="Q1210" s="136">
        <v>697</v>
      </c>
      <c r="R1210" t="s" s="90">
        <v>268</v>
      </c>
      <c r="S1210" t="s" s="90">
        <v>22</v>
      </c>
      <c r="T1210" s="59">
        <v>11644</v>
      </c>
      <c r="U1210" s="91">
        <v>0.0445013471938239</v>
      </c>
      <c r="V1210" s="39">
        <v>40.986396</v>
      </c>
      <c r="W1210" s="39">
        <v>28.6166853</v>
      </c>
      <c r="X1210" s="59">
        <f>VLOOKUP($S1210,'Districts_EV'!$A$2:$H$41,3,0)*$U1210</f>
        <v>5.37489224659856</v>
      </c>
      <c r="Y1210" s="59">
        <f>VLOOKUP($S1210,'Districts_EV'!$A$2:$H$41,4,0)*$U1210</f>
        <v>82.919806767983</v>
      </c>
      <c r="Z1210" s="59">
        <f>VLOOKUP($S1210,'Districts_EV'!$A$2:$H$41,5,0)*$U1210</f>
        <v>539.313010754807</v>
      </c>
      <c r="AA1210" s="59">
        <f>VLOOKUP($S1210,'Districts_EV'!$A$2:$H$41,6,0)*$U1210</f>
        <v>1647.366616726630</v>
      </c>
      <c r="AB1210" s="59">
        <f>VLOOKUP($S1210,'Districts_EV'!$A$2:$H$41,7,0)*$U1210</f>
        <v>2873.108967794290</v>
      </c>
      <c r="AC1210" s="60">
        <f>VLOOKUP($S1210,'Districts_EV'!$A$2:$H$41,8,0)*$U1210</f>
        <v>3744.857558103150</v>
      </c>
    </row>
    <row r="1211" ht="19.95" customHeight="1">
      <c r="Q1211" s="137">
        <v>20</v>
      </c>
      <c r="R1211" t="s" s="92">
        <v>269</v>
      </c>
      <c r="S1211" t="s" s="92">
        <v>23</v>
      </c>
      <c r="T1211" s="62">
        <v>10172</v>
      </c>
      <c r="U1211" s="93">
        <v>0.0388756186581567</v>
      </c>
      <c r="V1211" s="36">
        <v>41.0344208</v>
      </c>
      <c r="W1211" s="36">
        <v>28.9639158</v>
      </c>
      <c r="X1211" s="62">
        <f>VLOOKUP($S1211,'Districts_EV'!$A$2:$H$41,3,0)*$U1211</f>
        <v>13.2652357960885</v>
      </c>
      <c r="Y1211" s="62">
        <f>VLOOKUP($S1211,'Districts_EV'!$A$2:$H$41,4,0)*$U1211</f>
        <v>180.238209716638</v>
      </c>
      <c r="Z1211" s="62">
        <f>VLOOKUP($S1211,'Districts_EV'!$A$2:$H$41,5,0)*$U1211</f>
        <v>1044.370454582860</v>
      </c>
      <c r="AA1211" s="62">
        <f>VLOOKUP($S1211,'Districts_EV'!$A$2:$H$41,6,0)*$U1211</f>
        <v>2904.238616186450</v>
      </c>
      <c r="AB1211" s="62">
        <f>VLOOKUP($S1211,'Districts_EV'!$A$2:$H$41,7,0)*$U1211</f>
        <v>4778.6307945312</v>
      </c>
      <c r="AC1211" s="63">
        <f>VLOOKUP($S1211,'Districts_EV'!$A$2:$H$41,8,0)*$U1211</f>
        <v>6098.641881127250</v>
      </c>
    </row>
    <row r="1212" ht="19.95" customHeight="1">
      <c r="Q1212" s="136">
        <v>35</v>
      </c>
      <c r="R1212" t="s" s="90">
        <v>270</v>
      </c>
      <c r="S1212" t="s" s="90">
        <v>23</v>
      </c>
      <c r="T1212" s="59">
        <v>3108</v>
      </c>
      <c r="U1212" s="91">
        <v>0.0118782366092756</v>
      </c>
      <c r="V1212" s="39">
        <v>41.0284233</v>
      </c>
      <c r="W1212" s="39">
        <v>28.9736808</v>
      </c>
      <c r="X1212" s="59">
        <f>VLOOKUP($S1212,'Districts_EV'!$A$2:$H$41,3,0)*$U1212</f>
        <v>4.05312159400738</v>
      </c>
      <c r="Y1212" s="59">
        <f>VLOOKUP($S1212,'Districts_EV'!$A$2:$H$41,4,0)*$U1212</f>
        <v>55.070817518611</v>
      </c>
      <c r="Z1212" s="59">
        <f>VLOOKUP($S1212,'Districts_EV'!$A$2:$H$41,5,0)*$U1212</f>
        <v>319.101786555598</v>
      </c>
      <c r="AA1212" s="59">
        <f>VLOOKUP($S1212,'Districts_EV'!$A$2:$H$41,6,0)*$U1212</f>
        <v>887.3745201639319</v>
      </c>
      <c r="AB1212" s="59">
        <f>VLOOKUP($S1212,'Districts_EV'!$A$2:$H$41,7,0)*$U1212</f>
        <v>1460.084989127310</v>
      </c>
      <c r="AC1212" s="60">
        <f>VLOOKUP($S1212,'Districts_EV'!$A$2:$H$41,8,0)*$U1212</f>
        <v>1863.407291244940</v>
      </c>
    </row>
    <row r="1213" ht="19.95" customHeight="1">
      <c r="Q1213" s="137">
        <v>67</v>
      </c>
      <c r="R1213" t="s" s="92">
        <v>126</v>
      </c>
      <c r="S1213" t="s" s="92">
        <v>23</v>
      </c>
      <c r="T1213" s="62">
        <v>5823</v>
      </c>
      <c r="U1213" s="93">
        <v>0.0222544954233628</v>
      </c>
      <c r="V1213" s="36">
        <v>41.0422931</v>
      </c>
      <c r="W1213" s="36">
        <v>28.9781545</v>
      </c>
      <c r="X1213" s="62">
        <f>VLOOKUP($S1213,'Districts_EV'!$A$2:$H$41,3,0)*$U1213</f>
        <v>7.59373456946747</v>
      </c>
      <c r="Y1213" s="62">
        <f>VLOOKUP($S1213,'Districts_EV'!$A$2:$H$41,4,0)*$U1213</f>
        <v>103.178047107745</v>
      </c>
      <c r="Z1213" s="62">
        <f>VLOOKUP($S1213,'Districts_EV'!$A$2:$H$41,5,0)*$U1213</f>
        <v>597.853829830516</v>
      </c>
      <c r="AA1213" s="62">
        <f>VLOOKUP($S1213,'Districts_EV'!$A$2:$H$41,6,0)*$U1213</f>
        <v>1662.542416639180</v>
      </c>
      <c r="AB1213" s="62">
        <f>VLOOKUP($S1213,'Districts_EV'!$A$2:$H$41,7,0)*$U1213</f>
        <v>2735.545331946040</v>
      </c>
      <c r="AC1213" s="63">
        <f>VLOOKUP($S1213,'Districts_EV'!$A$2:$H$41,8,0)*$U1213</f>
        <v>3491.190687554460</v>
      </c>
    </row>
    <row r="1214" ht="19.95" customHeight="1">
      <c r="Q1214" s="136">
        <v>82</v>
      </c>
      <c r="R1214" t="s" s="90">
        <v>271</v>
      </c>
      <c r="S1214" t="s" s="90">
        <v>23</v>
      </c>
      <c r="T1214" s="59">
        <v>2735</v>
      </c>
      <c r="U1214" s="91">
        <v>0.0104526953431045</v>
      </c>
      <c r="V1214" s="39">
        <v>41.0371981</v>
      </c>
      <c r="W1214" s="39">
        <v>28.9780949</v>
      </c>
      <c r="X1214" s="59">
        <f>VLOOKUP($S1214,'Districts_EV'!$A$2:$H$41,3,0)*$U1214</f>
        <v>3.56669483899942</v>
      </c>
      <c r="Y1214" s="59">
        <f>VLOOKUP($S1214,'Districts_EV'!$A$2:$H$41,4,0)*$U1214</f>
        <v>48.4616106542475</v>
      </c>
      <c r="Z1214" s="59">
        <f>VLOOKUP($S1214,'Districts_EV'!$A$2:$H$41,5,0)*$U1214</f>
        <v>280.805465324827</v>
      </c>
      <c r="AA1214" s="59">
        <f>VLOOKUP($S1214,'Districts_EV'!$A$2:$H$41,6,0)*$U1214</f>
        <v>780.878157222766</v>
      </c>
      <c r="AB1214" s="59">
        <f>VLOOKUP($S1214,'Districts_EV'!$A$2:$H$41,7,0)*$U1214</f>
        <v>1284.855999119430</v>
      </c>
      <c r="AC1214" s="60">
        <f>VLOOKUP($S1214,'Districts_EV'!$A$2:$H$41,8,0)*$U1214</f>
        <v>1639.774434219730</v>
      </c>
    </row>
    <row r="1215" ht="19.95" customHeight="1">
      <c r="Q1215" s="137">
        <v>98</v>
      </c>
      <c r="R1215" t="s" s="92">
        <v>272</v>
      </c>
      <c r="S1215" t="s" s="92">
        <v>23</v>
      </c>
      <c r="T1215" s="62">
        <v>19818</v>
      </c>
      <c r="U1215" s="93">
        <v>0.0757409566031607</v>
      </c>
      <c r="V1215" s="36">
        <v>41.0422767</v>
      </c>
      <c r="W1215" s="36">
        <v>28.963838</v>
      </c>
      <c r="X1215" s="62">
        <f>VLOOKUP($S1215,'Districts_EV'!$A$2:$H$41,3,0)*$U1215</f>
        <v>25.8445185810934</v>
      </c>
      <c r="Y1215" s="62">
        <f>VLOOKUP($S1215,'Districts_EV'!$A$2:$H$41,4,0)*$U1215</f>
        <v>351.156197420795</v>
      </c>
      <c r="Z1215" s="62">
        <f>VLOOKUP($S1215,'Districts_EV'!$A$2:$H$41,5,0)*$U1215</f>
        <v>2034.735909253170</v>
      </c>
      <c r="AA1215" s="62">
        <f>VLOOKUP($S1215,'Districts_EV'!$A$2:$H$41,6,0)*$U1215</f>
        <v>5658.297374713250</v>
      </c>
      <c r="AB1215" s="62">
        <f>VLOOKUP($S1215,'Districts_EV'!$A$2:$H$41,7,0)*$U1215</f>
        <v>9310.155828354251</v>
      </c>
      <c r="AC1215" s="63">
        <f>VLOOKUP($S1215,'Districts_EV'!$A$2:$H$41,8,0)*$U1215</f>
        <v>11881.9194652163</v>
      </c>
    </row>
    <row r="1216" ht="19.95" customHeight="1">
      <c r="Q1216" s="136">
        <v>103</v>
      </c>
      <c r="R1216" t="s" s="90">
        <v>273</v>
      </c>
      <c r="S1216" t="s" s="90">
        <v>23</v>
      </c>
      <c r="T1216" s="59">
        <v>23469</v>
      </c>
      <c r="U1216" s="91">
        <v>0.0896944449752537</v>
      </c>
      <c r="V1216" s="39">
        <v>41.0482626</v>
      </c>
      <c r="W1216" s="39">
        <v>28.9622478</v>
      </c>
      <c r="X1216" s="59">
        <f>VLOOKUP($S1216,'Districts_EV'!$A$2:$H$41,3,0)*$U1216</f>
        <v>30.6057627701928</v>
      </c>
      <c r="Y1216" s="59">
        <f>VLOOKUP($S1216,'Districts_EV'!$A$2:$H$41,4,0)*$U1216</f>
        <v>415.848460857233</v>
      </c>
      <c r="Z1216" s="59">
        <f>VLOOKUP($S1216,'Districts_EV'!$A$2:$H$41,5,0)*$U1216</f>
        <v>2409.588104463750</v>
      </c>
      <c r="AA1216" s="59">
        <f>VLOOKUP($S1216,'Districts_EV'!$A$2:$H$41,6,0)*$U1216</f>
        <v>6700.705474172230</v>
      </c>
      <c r="AB1216" s="59">
        <f>VLOOKUP($S1216,'Districts_EV'!$A$2:$H$41,7,0)*$U1216</f>
        <v>11025.3328860453</v>
      </c>
      <c r="AC1216" s="60">
        <f>VLOOKUP($S1216,'Districts_EV'!$A$2:$H$41,8,0)*$U1216</f>
        <v>14070.8834357231</v>
      </c>
    </row>
    <row r="1217" ht="19.95" customHeight="1">
      <c r="Q1217" s="137">
        <v>105</v>
      </c>
      <c r="R1217" t="s" s="92">
        <v>274</v>
      </c>
      <c r="S1217" t="s" s="92">
        <v>23</v>
      </c>
      <c r="T1217" s="62">
        <v>15490</v>
      </c>
      <c r="U1217" s="93">
        <v>0.0592000917238348</v>
      </c>
      <c r="V1217" s="36">
        <v>41.0482932</v>
      </c>
      <c r="W1217" s="36">
        <v>28.9568753</v>
      </c>
      <c r="X1217" s="62">
        <f>VLOOKUP($S1217,'Districts_EV'!$A$2:$H$41,3,0)*$U1217</f>
        <v>20.2004033111886</v>
      </c>
      <c r="Y1217" s="62">
        <f>VLOOKUP($S1217,'Districts_EV'!$A$2:$H$41,4,0)*$U1217</f>
        <v>274.468134930271</v>
      </c>
      <c r="Z1217" s="62">
        <f>VLOOKUP($S1217,'Districts_EV'!$A$2:$H$41,5,0)*$U1217</f>
        <v>1590.375377653220</v>
      </c>
      <c r="AA1217" s="62">
        <f>VLOOKUP($S1217,'Districts_EV'!$A$2:$H$41,6,0)*$U1217</f>
        <v>4422.596948950860</v>
      </c>
      <c r="AB1217" s="62">
        <f>VLOOKUP($S1217,'Districts_EV'!$A$2:$H$41,7,0)*$U1217</f>
        <v>7276.935804884810</v>
      </c>
      <c r="AC1217" s="63">
        <f>VLOOKUP($S1217,'Districts_EV'!$A$2:$H$41,8,0)*$U1217</f>
        <v>9287.058861449181</v>
      </c>
    </row>
    <row r="1218" ht="19.95" customHeight="1">
      <c r="Q1218" s="136">
        <v>115</v>
      </c>
      <c r="R1218" t="s" s="90">
        <v>275</v>
      </c>
      <c r="S1218" t="s" s="90">
        <v>23</v>
      </c>
      <c r="T1218" s="59">
        <v>9312</v>
      </c>
      <c r="U1218" s="91">
        <v>0.0355888479104164</v>
      </c>
      <c r="V1218" s="39">
        <v>41.0284233</v>
      </c>
      <c r="W1218" s="39">
        <v>28.9736808</v>
      </c>
      <c r="X1218" s="59">
        <f>VLOOKUP($S1218,'Districts_EV'!$A$2:$H$41,3,0)*$U1218</f>
        <v>12.1437156638985</v>
      </c>
      <c r="Y1218" s="59">
        <f>VLOOKUP($S1218,'Districts_EV'!$A$2:$H$41,4,0)*$U1218</f>
        <v>164.999823916765</v>
      </c>
      <c r="Z1218" s="59">
        <f>VLOOKUP($S1218,'Districts_EV'!$A$2:$H$41,5,0)*$U1218</f>
        <v>956.073306436849</v>
      </c>
      <c r="AA1218" s="59">
        <f>VLOOKUP($S1218,'Districts_EV'!$A$2:$H$41,6,0)*$U1218</f>
        <v>2658.697404043280</v>
      </c>
      <c r="AB1218" s="59">
        <f>VLOOKUP($S1218,'Districts_EV'!$A$2:$H$41,7,0)*$U1218</f>
        <v>4374.617573601510</v>
      </c>
      <c r="AC1218" s="60">
        <f>VLOOKUP($S1218,'Districts_EV'!$A$2:$H$41,8,0)*$U1218</f>
        <v>5583.027250988690</v>
      </c>
    </row>
    <row r="1219" ht="19.95" customHeight="1">
      <c r="Q1219" s="137">
        <v>119</v>
      </c>
      <c r="R1219" t="s" s="92">
        <v>276</v>
      </c>
      <c r="S1219" t="s" s="92">
        <v>23</v>
      </c>
      <c r="T1219" s="62">
        <v>15383</v>
      </c>
      <c r="U1219" s="93">
        <v>0.0587911562935927</v>
      </c>
      <c r="V1219" s="36">
        <v>41.042188</v>
      </c>
      <c r="W1219" s="36">
        <v>28.9739405</v>
      </c>
      <c r="X1219" s="62">
        <f>VLOOKUP($S1219,'Districts_EV'!$A$2:$H$41,3,0)*$U1219</f>
        <v>20.0608653412534</v>
      </c>
      <c r="Y1219" s="62">
        <f>VLOOKUP($S1219,'Districts_EV'!$A$2:$H$41,4,0)*$U1219</f>
        <v>272.572196231915</v>
      </c>
      <c r="Z1219" s="62">
        <f>VLOOKUP($S1219,'Districts_EV'!$A$2:$H$41,5,0)*$U1219</f>
        <v>1579.389569686220</v>
      </c>
      <c r="AA1219" s="62">
        <f>VLOOKUP($S1219,'Districts_EV'!$A$2:$H$41,6,0)*$U1219</f>
        <v>4392.047053951650</v>
      </c>
      <c r="AB1219" s="62">
        <f>VLOOKUP($S1219,'Districts_EV'!$A$2:$H$41,7,0)*$U1219</f>
        <v>7226.669043676120</v>
      </c>
      <c r="AC1219" s="63">
        <f>VLOOKUP($S1219,'Districts_EV'!$A$2:$H$41,8,0)*$U1219</f>
        <v>9222.906808629619</v>
      </c>
    </row>
    <row r="1220" ht="19.95" customHeight="1">
      <c r="Q1220" s="136">
        <v>133</v>
      </c>
      <c r="R1220" t="s" s="90">
        <v>277</v>
      </c>
      <c r="S1220" t="s" s="90">
        <v>23</v>
      </c>
      <c r="T1220" s="59">
        <v>3733</v>
      </c>
      <c r="U1220" s="91">
        <v>0.0142668781410636</v>
      </c>
      <c r="V1220" s="39">
        <v>41.0339473</v>
      </c>
      <c r="W1220" s="39">
        <v>28.9715307</v>
      </c>
      <c r="X1220" s="59">
        <f>VLOOKUP($S1220,'Districts_EV'!$A$2:$H$41,3,0)*$U1220</f>
        <v>4.86817982961052</v>
      </c>
      <c r="Y1220" s="59">
        <f>VLOOKUP($S1220,'Districts_EV'!$A$2:$H$41,4,0)*$U1220</f>
        <v>66.1452258034023</v>
      </c>
      <c r="Z1220" s="59">
        <f>VLOOKUP($S1220,'Districts_EV'!$A$2:$H$41,5,0)*$U1220</f>
        <v>383.271225615201</v>
      </c>
      <c r="AA1220" s="59">
        <f>VLOOKUP($S1220,'Districts_EV'!$A$2:$H$41,6,0)*$U1220</f>
        <v>1065.820168523790</v>
      </c>
      <c r="AB1220" s="59">
        <f>VLOOKUP($S1220,'Districts_EV'!$A$2:$H$41,7,0)*$U1220</f>
        <v>1753.699248523890</v>
      </c>
      <c r="AC1220" s="60">
        <f>VLOOKUP($S1220,'Districts_EV'!$A$2:$H$41,8,0)*$U1220</f>
        <v>2238.127225938660</v>
      </c>
    </row>
    <row r="1221" ht="19.95" customHeight="1">
      <c r="Q1221" s="137">
        <v>142</v>
      </c>
      <c r="R1221" t="s" s="92">
        <v>278</v>
      </c>
      <c r="S1221" t="s" s="92">
        <v>23</v>
      </c>
      <c r="T1221" s="62">
        <v>4388</v>
      </c>
      <c r="U1221" s="93">
        <v>0.0167701744663775</v>
      </c>
      <c r="V1221" s="36">
        <v>41.0368412</v>
      </c>
      <c r="W1221" s="36">
        <v>28.9723566</v>
      </c>
      <c r="X1221" s="62">
        <f>VLOOKUP($S1221,'Districts_EV'!$A$2:$H$41,3,0)*$U1221</f>
        <v>5.72236086052264</v>
      </c>
      <c r="Y1221" s="62">
        <f>VLOOKUP($S1221,'Districts_EV'!$A$2:$H$41,4,0)*$U1221</f>
        <v>77.75120568586389</v>
      </c>
      <c r="Z1221" s="62">
        <f>VLOOKUP($S1221,'Districts_EV'!$A$2:$H$41,5,0)*$U1221</f>
        <v>450.520797749667</v>
      </c>
      <c r="AA1221" s="62">
        <f>VLOOKUP($S1221,'Districts_EV'!$A$2:$H$41,6,0)*$U1221</f>
        <v>1252.831208004930</v>
      </c>
      <c r="AB1221" s="62">
        <f>VLOOKUP($S1221,'Districts_EV'!$A$2:$H$41,7,0)*$U1221</f>
        <v>2061.4069923715</v>
      </c>
      <c r="AC1221" s="63">
        <f>VLOOKUP($S1221,'Districts_EV'!$A$2:$H$41,8,0)*$U1221</f>
        <v>2630.833717497680</v>
      </c>
    </row>
    <row r="1222" ht="19.95" customHeight="1">
      <c r="Q1222" s="136">
        <v>144</v>
      </c>
      <c r="R1222" t="s" s="90">
        <v>279</v>
      </c>
      <c r="S1222" t="s" s="90">
        <v>23</v>
      </c>
      <c r="T1222" s="59">
        <v>3883</v>
      </c>
      <c r="U1222" s="91">
        <v>0.0148401521086927</v>
      </c>
      <c r="V1222" s="39">
        <v>41.0391626</v>
      </c>
      <c r="W1222" s="39">
        <v>28.9798827</v>
      </c>
      <c r="X1222" s="59">
        <f>VLOOKUP($S1222,'Districts_EV'!$A$2:$H$41,3,0)*$U1222</f>
        <v>5.06379380615527</v>
      </c>
      <c r="Y1222" s="59">
        <f>VLOOKUP($S1222,'Districts_EV'!$A$2:$H$41,4,0)*$U1222</f>
        <v>68.8030837917521</v>
      </c>
      <c r="Z1222" s="59">
        <f>VLOOKUP($S1222,'Districts_EV'!$A$2:$H$41,5,0)*$U1222</f>
        <v>398.671890989505</v>
      </c>
      <c r="AA1222" s="59">
        <f>VLOOKUP($S1222,'Districts_EV'!$A$2:$H$41,6,0)*$U1222</f>
        <v>1108.647124130160</v>
      </c>
      <c r="AB1222" s="59">
        <f>VLOOKUP($S1222,'Districts_EV'!$A$2:$H$41,7,0)*$U1222</f>
        <v>1824.166670779060</v>
      </c>
      <c r="AC1222" s="60">
        <f>VLOOKUP($S1222,'Districts_EV'!$A$2:$H$41,8,0)*$U1222</f>
        <v>2328.060010265140</v>
      </c>
    </row>
    <row r="1223" ht="19.95" customHeight="1">
      <c r="Q1223" s="137">
        <v>145</v>
      </c>
      <c r="R1223" t="s" s="92">
        <v>280</v>
      </c>
      <c r="S1223" t="s" s="92">
        <v>23</v>
      </c>
      <c r="T1223" s="62">
        <v>9706</v>
      </c>
      <c r="U1223" s="93">
        <v>0.0370946475320556</v>
      </c>
      <c r="V1223" s="36">
        <v>41.0376925</v>
      </c>
      <c r="W1223" s="36">
        <v>28.9607963</v>
      </c>
      <c r="X1223" s="62">
        <f>VLOOKUP($S1223,'Districts_EV'!$A$2:$H$41,3,0)*$U1223</f>
        <v>12.6575283756228</v>
      </c>
      <c r="Y1223" s="62">
        <f>VLOOKUP($S1223,'Districts_EV'!$A$2:$H$41,4,0)*$U1223</f>
        <v>171.981130899497</v>
      </c>
      <c r="Z1223" s="62">
        <f>VLOOKUP($S1223,'Districts_EV'!$A$2:$H$41,5,0)*$U1223</f>
        <v>996.525720820024</v>
      </c>
      <c r="AA1223" s="62">
        <f>VLOOKUP($S1223,'Districts_EV'!$A$2:$H$41,6,0)*$U1223</f>
        <v>2771.189540769340</v>
      </c>
      <c r="AB1223" s="62">
        <f>VLOOKUP($S1223,'Districts_EV'!$A$2:$H$41,7,0)*$U1223</f>
        <v>4559.712002725120</v>
      </c>
      <c r="AC1223" s="63">
        <f>VLOOKUP($S1223,'Districts_EV'!$A$2:$H$41,8,0)*$U1223</f>
        <v>5819.250697819620</v>
      </c>
    </row>
    <row r="1224" ht="19.95" customHeight="1">
      <c r="Q1224" s="136">
        <v>151</v>
      </c>
      <c r="R1224" t="s" s="90">
        <v>281</v>
      </c>
      <c r="S1224" t="s" s="90">
        <v>23</v>
      </c>
      <c r="T1224" s="59">
        <v>2468</v>
      </c>
      <c r="U1224" s="91">
        <v>0.00943226768072462</v>
      </c>
      <c r="V1224" s="39">
        <v>41.0387892</v>
      </c>
      <c r="W1224" s="39">
        <v>28.9762524</v>
      </c>
      <c r="X1224" s="59">
        <f>VLOOKUP($S1224,'Districts_EV'!$A$2:$H$41,3,0)*$U1224</f>
        <v>3.21850196074974</v>
      </c>
      <c r="Y1224" s="59">
        <f>VLOOKUP($S1224,'Districts_EV'!$A$2:$H$41,4,0)*$U1224</f>
        <v>43.7306234349845</v>
      </c>
      <c r="Z1224" s="59">
        <f>VLOOKUP($S1224,'Districts_EV'!$A$2:$H$41,5,0)*$U1224</f>
        <v>253.392280958563</v>
      </c>
      <c r="AA1224" s="59">
        <f>VLOOKUP($S1224,'Districts_EV'!$A$2:$H$41,6,0)*$U1224</f>
        <v>704.646176243430</v>
      </c>
      <c r="AB1224" s="59">
        <f>VLOOKUP($S1224,'Districts_EV'!$A$2:$H$41,7,0)*$U1224</f>
        <v>1159.423987505210</v>
      </c>
      <c r="AC1224" s="60">
        <f>VLOOKUP($S1224,'Districts_EV'!$A$2:$H$41,8,0)*$U1224</f>
        <v>1479.694078118570</v>
      </c>
    </row>
    <row r="1225" ht="19.95" customHeight="1">
      <c r="Q1225" s="137">
        <v>153</v>
      </c>
      <c r="R1225" t="s" s="92">
        <v>282</v>
      </c>
      <c r="S1225" t="s" s="92">
        <v>23</v>
      </c>
      <c r="T1225" s="62">
        <v>4046</v>
      </c>
      <c r="U1225" s="93">
        <v>0.0154631098201831</v>
      </c>
      <c r="V1225" s="36">
        <v>41.030196</v>
      </c>
      <c r="W1225" s="36">
        <v>28.9806703</v>
      </c>
      <c r="X1225" s="62">
        <f>VLOOKUP($S1225,'Districts_EV'!$A$2:$H$41,3,0)*$U1225</f>
        <v>5.2763609940006</v>
      </c>
      <c r="Y1225" s="62">
        <f>VLOOKUP($S1225,'Districts_EV'!$A$2:$H$41,4,0)*$U1225</f>
        <v>71.69128947242611</v>
      </c>
      <c r="Z1225" s="62">
        <f>VLOOKUP($S1225,'Districts_EV'!$A$2:$H$41,5,0)*$U1225</f>
        <v>415.407280696252</v>
      </c>
      <c r="AA1225" s="62">
        <f>VLOOKUP($S1225,'Districts_EV'!$A$2:$H$41,6,0)*$U1225</f>
        <v>1155.185749222420</v>
      </c>
      <c r="AB1225" s="62">
        <f>VLOOKUP($S1225,'Districts_EV'!$A$2:$H$41,7,0)*$U1225</f>
        <v>1900.7412696297</v>
      </c>
      <c r="AC1225" s="63">
        <f>VLOOKUP($S1225,'Districts_EV'!$A$2:$H$41,8,0)*$U1225</f>
        <v>2425.786969233280</v>
      </c>
    </row>
    <row r="1226" ht="19.95" customHeight="1">
      <c r="Q1226" s="136">
        <v>168</v>
      </c>
      <c r="R1226" t="s" s="90">
        <v>283</v>
      </c>
      <c r="S1226" t="s" s="90">
        <v>23</v>
      </c>
      <c r="T1226" s="59">
        <v>14386</v>
      </c>
      <c r="U1226" s="91">
        <v>0.0549807953220844</v>
      </c>
      <c r="V1226" s="39">
        <v>41.0284233</v>
      </c>
      <c r="W1226" s="39">
        <v>28.9736808</v>
      </c>
      <c r="X1226" s="59">
        <f>VLOOKUP($S1226,'Districts_EV'!$A$2:$H$41,3,0)*$U1226</f>
        <v>18.7606844438192</v>
      </c>
      <c r="Y1226" s="59">
        <f>VLOOKUP($S1226,'Districts_EV'!$A$2:$H$41,4,0)*$U1226</f>
        <v>254.906300136016</v>
      </c>
      <c r="Z1226" s="59">
        <f>VLOOKUP($S1226,'Districts_EV'!$A$2:$H$41,5,0)*$U1226</f>
        <v>1477.026480498340</v>
      </c>
      <c r="AA1226" s="59">
        <f>VLOOKUP($S1226,'Districts_EV'!$A$2:$H$41,6,0)*$U1226</f>
        <v>4107.390555688</v>
      </c>
      <c r="AB1226" s="59">
        <f>VLOOKUP($S1226,'Districts_EV'!$A$2:$H$41,7,0)*$U1226</f>
        <v>6758.295577086690</v>
      </c>
      <c r="AC1226" s="60">
        <f>VLOOKUP($S1226,'Districts_EV'!$A$2:$H$41,8,0)*$U1226</f>
        <v>8625.153568806190</v>
      </c>
    </row>
    <row r="1227" ht="19.95" customHeight="1">
      <c r="Q1227" s="137">
        <v>195</v>
      </c>
      <c r="R1227" t="s" s="92">
        <v>284</v>
      </c>
      <c r="S1227" t="s" s="92">
        <v>23</v>
      </c>
      <c r="T1227" s="62">
        <v>13274</v>
      </c>
      <c r="U1227" s="93">
        <v>0.0507309243087271</v>
      </c>
      <c r="V1227" s="36">
        <v>41.0488286</v>
      </c>
      <c r="W1227" s="36">
        <v>28.9496751</v>
      </c>
      <c r="X1227" s="62">
        <f>VLOOKUP($S1227,'Districts_EV'!$A$2:$H$41,3,0)*$U1227</f>
        <v>17.3105328310341</v>
      </c>
      <c r="Y1227" s="62">
        <f>VLOOKUP($S1227,'Districts_EV'!$A$2:$H$41,4,0)*$U1227</f>
        <v>235.202712915714</v>
      </c>
      <c r="Z1227" s="62">
        <f>VLOOKUP($S1227,'Districts_EV'!$A$2:$H$41,5,0)*$U1227</f>
        <v>1362.856214523490</v>
      </c>
      <c r="AA1227" s="62">
        <f>VLOOKUP($S1227,'Districts_EV'!$A$2:$H$41,6,0)*$U1227</f>
        <v>3789.900058126130</v>
      </c>
      <c r="AB1227" s="62">
        <f>VLOOKUP($S1227,'Districts_EV'!$A$2:$H$41,7,0)*$U1227</f>
        <v>6235.8970867683</v>
      </c>
      <c r="AC1227" s="63">
        <f>VLOOKUP($S1227,'Districts_EV'!$A$2:$H$41,8,0)*$U1227</f>
        <v>7958.451860999120</v>
      </c>
    </row>
    <row r="1228" ht="19.95" customHeight="1">
      <c r="Q1228" s="136">
        <v>209</v>
      </c>
      <c r="R1228" t="s" s="90">
        <v>285</v>
      </c>
      <c r="S1228" t="s" s="90">
        <v>23</v>
      </c>
      <c r="T1228" s="59">
        <v>15706</v>
      </c>
      <c r="U1228" s="91">
        <v>0.0600256062372208</v>
      </c>
      <c r="V1228" s="39">
        <v>41.0284233</v>
      </c>
      <c r="W1228" s="39">
        <v>28.9736808</v>
      </c>
      <c r="X1228" s="59">
        <f>VLOOKUP($S1228,'Districts_EV'!$A$2:$H$41,3,0)*$U1228</f>
        <v>20.4820874374131</v>
      </c>
      <c r="Y1228" s="59">
        <f>VLOOKUP($S1228,'Districts_EV'!$A$2:$H$41,4,0)*$U1228</f>
        <v>278.295450433495</v>
      </c>
      <c r="Z1228" s="59">
        <f>VLOOKUP($S1228,'Districts_EV'!$A$2:$H$41,5,0)*$U1228</f>
        <v>1612.552335792220</v>
      </c>
      <c r="AA1228" s="59">
        <f>VLOOKUP($S1228,'Districts_EV'!$A$2:$H$41,6,0)*$U1228</f>
        <v>4484.267765024030</v>
      </c>
      <c r="AB1228" s="59">
        <f>VLOOKUP($S1228,'Districts_EV'!$A$2:$H$41,7,0)*$U1228</f>
        <v>7378.408892932280</v>
      </c>
      <c r="AC1228" s="60">
        <f>VLOOKUP($S1228,'Districts_EV'!$A$2:$H$41,8,0)*$U1228</f>
        <v>9416.562070879339</v>
      </c>
    </row>
    <row r="1229" ht="19.95" customHeight="1">
      <c r="Q1229" s="137">
        <v>213</v>
      </c>
      <c r="R1229" t="s" s="92">
        <v>135</v>
      </c>
      <c r="S1229" t="s" s="92">
        <v>23</v>
      </c>
      <c r="T1229" s="62">
        <v>3482</v>
      </c>
      <c r="U1229" s="93">
        <v>0.0133075997018975</v>
      </c>
      <c r="V1229" s="36">
        <v>41.0330402</v>
      </c>
      <c r="W1229" s="36">
        <v>28.9853187</v>
      </c>
      <c r="X1229" s="62">
        <f>VLOOKUP($S1229,'Districts_EV'!$A$2:$H$41,3,0)*$U1229</f>
        <v>4.54085244219229</v>
      </c>
      <c r="Y1229" s="62">
        <f>VLOOKUP($S1229,'Districts_EV'!$A$2:$H$41,4,0)*$U1229</f>
        <v>61.6977434362299</v>
      </c>
      <c r="Z1229" s="62">
        <f>VLOOKUP($S1229,'Districts_EV'!$A$2:$H$41,5,0)*$U1229</f>
        <v>357.500778888864</v>
      </c>
      <c r="AA1229" s="62">
        <f>VLOOKUP($S1229,'Districts_EV'!$A$2:$H$41,6,0)*$U1229</f>
        <v>994.156396142470</v>
      </c>
      <c r="AB1229" s="62">
        <f>VLOOKUP($S1229,'Districts_EV'!$A$2:$H$41,7,0)*$U1229</f>
        <v>1635.783761950220</v>
      </c>
      <c r="AC1229" s="63">
        <f>VLOOKUP($S1229,'Districts_EV'!$A$2:$H$41,8,0)*$U1229</f>
        <v>2087.639700165650</v>
      </c>
    </row>
    <row r="1230" ht="19.95" customHeight="1">
      <c r="Q1230" s="136">
        <v>246</v>
      </c>
      <c r="R1230" t="s" s="90">
        <v>286</v>
      </c>
      <c r="S1230" t="s" s="90">
        <v>23</v>
      </c>
      <c r="T1230" s="59">
        <v>2504</v>
      </c>
      <c r="U1230" s="91">
        <v>0.00956985343295561</v>
      </c>
      <c r="V1230" s="39">
        <v>41.0284233</v>
      </c>
      <c r="W1230" s="39">
        <v>28.9736808</v>
      </c>
      <c r="X1230" s="59">
        <f>VLOOKUP($S1230,'Districts_EV'!$A$2:$H$41,3,0)*$U1230</f>
        <v>3.26544931512048</v>
      </c>
      <c r="Y1230" s="59">
        <f>VLOOKUP($S1230,'Districts_EV'!$A$2:$H$41,4,0)*$U1230</f>
        <v>44.3685093521885</v>
      </c>
      <c r="Z1230" s="59">
        <f>VLOOKUP($S1230,'Districts_EV'!$A$2:$H$41,5,0)*$U1230</f>
        <v>257.088440648397</v>
      </c>
      <c r="AA1230" s="59">
        <f>VLOOKUP($S1230,'Districts_EV'!$A$2:$H$41,6,0)*$U1230</f>
        <v>714.924645588958</v>
      </c>
      <c r="AB1230" s="59">
        <f>VLOOKUP($S1230,'Districts_EV'!$A$2:$H$41,7,0)*$U1230</f>
        <v>1176.336168846450</v>
      </c>
      <c r="AC1230" s="60">
        <f>VLOOKUP($S1230,'Districts_EV'!$A$2:$H$41,8,0)*$U1230</f>
        <v>1501.277946356920</v>
      </c>
    </row>
    <row r="1231" ht="19.95" customHeight="1">
      <c r="Q1231" s="137">
        <v>337</v>
      </c>
      <c r="R1231" t="s" s="92">
        <v>287</v>
      </c>
      <c r="S1231" t="s" s="92">
        <v>23</v>
      </c>
      <c r="T1231" s="62">
        <v>10556</v>
      </c>
      <c r="U1231" s="93">
        <v>0.0403432000152873</v>
      </c>
      <c r="V1231" s="36">
        <v>41.0576074</v>
      </c>
      <c r="W1231" s="36">
        <v>28.9514562</v>
      </c>
      <c r="X1231" s="62">
        <f>VLOOKUP($S1231,'Districts_EV'!$A$2:$H$41,3,0)*$U1231</f>
        <v>13.7660075760431</v>
      </c>
      <c r="Y1231" s="62">
        <f>VLOOKUP($S1231,'Districts_EV'!$A$2:$H$41,4,0)*$U1231</f>
        <v>187.042326166814</v>
      </c>
      <c r="Z1231" s="62">
        <f>VLOOKUP($S1231,'Districts_EV'!$A$2:$H$41,5,0)*$U1231</f>
        <v>1083.796157941080</v>
      </c>
      <c r="AA1231" s="62">
        <f>VLOOKUP($S1231,'Districts_EV'!$A$2:$H$41,6,0)*$U1231</f>
        <v>3013.875622538750</v>
      </c>
      <c r="AB1231" s="62">
        <f>VLOOKUP($S1231,'Districts_EV'!$A$2:$H$41,7,0)*$U1231</f>
        <v>4959.027395504460</v>
      </c>
      <c r="AC1231" s="63">
        <f>VLOOKUP($S1231,'Districts_EV'!$A$2:$H$41,8,0)*$U1231</f>
        <v>6328.869809003070</v>
      </c>
    </row>
    <row r="1232" ht="19.95" customHeight="1">
      <c r="Q1232" s="136">
        <v>354</v>
      </c>
      <c r="R1232" t="s" s="90">
        <v>288</v>
      </c>
      <c r="S1232" t="s" s="90">
        <v>23</v>
      </c>
      <c r="T1232" s="59">
        <v>2657</v>
      </c>
      <c r="U1232" s="91">
        <v>0.0101545928799373</v>
      </c>
      <c r="V1232" s="39">
        <v>41.0302066</v>
      </c>
      <c r="W1232" s="39">
        <v>28.9775437</v>
      </c>
      <c r="X1232" s="59">
        <f>VLOOKUP($S1232,'Districts_EV'!$A$2:$H$41,3,0)*$U1232</f>
        <v>3.46497557119613</v>
      </c>
      <c r="Y1232" s="59">
        <f>VLOOKUP($S1232,'Districts_EV'!$A$2:$H$41,4,0)*$U1232</f>
        <v>47.0795245003053</v>
      </c>
      <c r="Z1232" s="59">
        <f>VLOOKUP($S1232,'Districts_EV'!$A$2:$H$41,5,0)*$U1232</f>
        <v>272.797119330187</v>
      </c>
      <c r="AA1232" s="59">
        <f>VLOOKUP($S1232,'Districts_EV'!$A$2:$H$41,6,0)*$U1232</f>
        <v>758.608140307451</v>
      </c>
      <c r="AB1232" s="59">
        <f>VLOOKUP($S1232,'Districts_EV'!$A$2:$H$41,7,0)*$U1232</f>
        <v>1248.212939546730</v>
      </c>
      <c r="AC1232" s="60">
        <f>VLOOKUP($S1232,'Districts_EV'!$A$2:$H$41,8,0)*$U1232</f>
        <v>1593.009386369940</v>
      </c>
    </row>
    <row r="1233" ht="19.95" customHeight="1">
      <c r="Q1233" s="137">
        <v>361</v>
      </c>
      <c r="R1233" t="s" s="92">
        <v>289</v>
      </c>
      <c r="S1233" t="s" s="92">
        <v>23</v>
      </c>
      <c r="T1233" s="62">
        <v>12474</v>
      </c>
      <c r="U1233" s="93">
        <v>0.0476734631480384</v>
      </c>
      <c r="V1233" s="36">
        <v>41.0510201</v>
      </c>
      <c r="W1233" s="36">
        <v>28.944692</v>
      </c>
      <c r="X1233" s="62">
        <f>VLOOKUP($S1233,'Districts_EV'!$A$2:$H$41,3,0)*$U1233</f>
        <v>16.267258289462</v>
      </c>
      <c r="Y1233" s="62">
        <f>VLOOKUP($S1233,'Districts_EV'!$A$2:$H$41,4,0)*$U1233</f>
        <v>221.027470311181</v>
      </c>
      <c r="Z1233" s="62">
        <f>VLOOKUP($S1233,'Districts_EV'!$A$2:$H$41,5,0)*$U1233</f>
        <v>1280.719332527190</v>
      </c>
      <c r="AA1233" s="62">
        <f>VLOOKUP($S1233,'Districts_EV'!$A$2:$H$41,6,0)*$U1233</f>
        <v>3561.4896282255</v>
      </c>
      <c r="AB1233" s="62">
        <f>VLOOKUP($S1233,'Districts_EV'!$A$2:$H$41,7,0)*$U1233</f>
        <v>5860.070834740680</v>
      </c>
      <c r="AC1233" s="63">
        <f>VLOOKUP($S1233,'Districts_EV'!$A$2:$H$41,8,0)*$U1233</f>
        <v>7478.810344591160</v>
      </c>
    </row>
    <row r="1234" ht="19.95" customHeight="1">
      <c r="Q1234" s="136">
        <v>377</v>
      </c>
      <c r="R1234" t="s" s="90">
        <v>290</v>
      </c>
      <c r="S1234" t="s" s="90">
        <v>23</v>
      </c>
      <c r="T1234" s="59">
        <v>4481</v>
      </c>
      <c r="U1234" s="91">
        <v>0.0171256043263075</v>
      </c>
      <c r="V1234" s="39">
        <v>41.0416191</v>
      </c>
      <c r="W1234" s="39">
        <v>28.9692374</v>
      </c>
      <c r="X1234" s="59">
        <f>VLOOKUP($S1234,'Districts_EV'!$A$2:$H$41,3,0)*$U1234</f>
        <v>5.84364152598037</v>
      </c>
      <c r="Y1234" s="59">
        <f>VLOOKUP($S1234,'Districts_EV'!$A$2:$H$41,4,0)*$U1234</f>
        <v>79.39907763864061</v>
      </c>
      <c r="Z1234" s="59">
        <f>VLOOKUP($S1234,'Districts_EV'!$A$2:$H$41,5,0)*$U1234</f>
        <v>460.069210281734</v>
      </c>
      <c r="AA1234" s="59">
        <f>VLOOKUP($S1234,'Districts_EV'!$A$2:$H$41,6,0)*$U1234</f>
        <v>1279.383920480880</v>
      </c>
      <c r="AB1234" s="59">
        <f>VLOOKUP($S1234,'Districts_EV'!$A$2:$H$41,7,0)*$U1234</f>
        <v>2105.096794169710</v>
      </c>
      <c r="AC1234" s="60">
        <f>VLOOKUP($S1234,'Districts_EV'!$A$2:$H$41,8,0)*$U1234</f>
        <v>2686.5920437801</v>
      </c>
    </row>
    <row r="1235" ht="19.95" customHeight="1">
      <c r="Q1235" s="137">
        <v>381</v>
      </c>
      <c r="R1235" t="s" s="92">
        <v>291</v>
      </c>
      <c r="S1235" t="s" s="92">
        <v>23</v>
      </c>
      <c r="T1235" s="62">
        <v>1872</v>
      </c>
      <c r="U1235" s="93">
        <v>0.00715445911601154</v>
      </c>
      <c r="V1235" s="36">
        <v>41.0306987</v>
      </c>
      <c r="W1235" s="36">
        <v>28.9876883420653</v>
      </c>
      <c r="X1235" s="62">
        <f>VLOOKUP($S1235,'Districts_EV'!$A$2:$H$41,3,0)*$U1235</f>
        <v>2.44126242727857</v>
      </c>
      <c r="Y1235" s="62">
        <f>VLOOKUP($S1235,'Districts_EV'!$A$2:$H$41,4,0)*$U1235</f>
        <v>33.1700676946073</v>
      </c>
      <c r="Z1235" s="62">
        <f>VLOOKUP($S1235,'Districts_EV'!$A$2:$H$41,5,0)*$U1235</f>
        <v>192.200303871325</v>
      </c>
      <c r="AA1235" s="62">
        <f>VLOOKUP($S1235,'Districts_EV'!$A$2:$H$41,6,0)*$U1235</f>
        <v>534.480405967463</v>
      </c>
      <c r="AB1235" s="62">
        <f>VLOOKUP($S1235,'Districts_EV'!$A$2:$H$41,7,0)*$U1235</f>
        <v>879.433429744633</v>
      </c>
      <c r="AC1235" s="63">
        <f>VLOOKUP($S1235,'Districts_EV'!$A$2:$H$41,8,0)*$U1235</f>
        <v>1122.361148394630</v>
      </c>
    </row>
    <row r="1236" ht="19.95" customHeight="1">
      <c r="Q1236" s="136">
        <v>410</v>
      </c>
      <c r="R1236" t="s" s="90">
        <v>292</v>
      </c>
      <c r="S1236" t="s" s="90">
        <v>23</v>
      </c>
      <c r="T1236" s="59">
        <v>1493</v>
      </c>
      <c r="U1236" s="91">
        <v>0.00570598689113527</v>
      </c>
      <c r="V1236" s="39">
        <v>41.0367537</v>
      </c>
      <c r="W1236" s="39">
        <v>28.9818695</v>
      </c>
      <c r="X1236" s="59">
        <f>VLOOKUP($S1236,'Districts_EV'!$A$2:$H$41,3,0)*$U1236</f>
        <v>1.94701111320882</v>
      </c>
      <c r="Y1236" s="59">
        <f>VLOOKUP($S1236,'Districts_EV'!$A$2:$H$41,4,0)*$U1236</f>
        <v>26.4545465107098</v>
      </c>
      <c r="Z1236" s="59">
        <f>VLOOKUP($S1236,'Districts_EV'!$A$2:$H$41,5,0)*$U1236</f>
        <v>153.287956025581</v>
      </c>
      <c r="AA1236" s="59">
        <f>VLOOKUP($S1236,'Districts_EV'!$A$2:$H$41,6,0)*$U1236</f>
        <v>426.270964802042</v>
      </c>
      <c r="AB1236" s="59">
        <f>VLOOKUP($S1236,'Districts_EV'!$A$2:$H$41,7,0)*$U1236</f>
        <v>701.385742846547</v>
      </c>
      <c r="AC1236" s="60">
        <f>VLOOKUP($S1236,'Districts_EV'!$A$2:$H$41,8,0)*$U1236</f>
        <v>895.130979996361</v>
      </c>
    </row>
    <row r="1237" ht="19.95" customHeight="1">
      <c r="Q1237" s="137">
        <v>424</v>
      </c>
      <c r="R1237" t="s" s="92">
        <v>293</v>
      </c>
      <c r="S1237" t="s" s="92">
        <v>23</v>
      </c>
      <c r="T1237" s="62">
        <v>1368</v>
      </c>
      <c r="U1237" s="93">
        <v>0.00522825858477767</v>
      </c>
      <c r="V1237" s="36">
        <v>41.0268054</v>
      </c>
      <c r="W1237" s="36">
        <v>28.9782783</v>
      </c>
      <c r="X1237" s="62">
        <f>VLOOKUP($S1237,'Districts_EV'!$A$2:$H$41,3,0)*$U1237</f>
        <v>1.78399946608819</v>
      </c>
      <c r="Y1237" s="62">
        <f>VLOOKUP($S1237,'Districts_EV'!$A$2:$H$41,4,0)*$U1237</f>
        <v>24.2396648537515</v>
      </c>
      <c r="Z1237" s="62">
        <f>VLOOKUP($S1237,'Districts_EV'!$A$2:$H$41,5,0)*$U1237</f>
        <v>140.454068213661</v>
      </c>
      <c r="AA1237" s="62">
        <f>VLOOKUP($S1237,'Districts_EV'!$A$2:$H$41,6,0)*$U1237</f>
        <v>390.581835130070</v>
      </c>
      <c r="AB1237" s="62">
        <f>VLOOKUP($S1237,'Districts_EV'!$A$2:$H$41,7,0)*$U1237</f>
        <v>642.662890967233</v>
      </c>
      <c r="AC1237" s="63">
        <f>VLOOKUP($S1237,'Districts_EV'!$A$2:$H$41,8,0)*$U1237</f>
        <v>820.186993057618</v>
      </c>
    </row>
    <row r="1238" ht="19.95" customHeight="1">
      <c r="Q1238" s="136">
        <v>442</v>
      </c>
      <c r="R1238" t="s" s="90">
        <v>294</v>
      </c>
      <c r="S1238" t="s" s="90">
        <v>23</v>
      </c>
      <c r="T1238" s="59">
        <v>1463</v>
      </c>
      <c r="U1238" s="91">
        <v>0.00559133209760945</v>
      </c>
      <c r="V1238" s="39">
        <v>41.0329638</v>
      </c>
      <c r="W1238" s="39">
        <v>28.9802501</v>
      </c>
      <c r="X1238" s="59">
        <f>VLOOKUP($S1238,'Districts_EV'!$A$2:$H$41,3,0)*$U1238</f>
        <v>1.90788831789987</v>
      </c>
      <c r="Y1238" s="59">
        <f>VLOOKUP($S1238,'Districts_EV'!$A$2:$H$41,4,0)*$U1238</f>
        <v>25.9229749130398</v>
      </c>
      <c r="Z1238" s="59">
        <f>VLOOKUP($S1238,'Districts_EV'!$A$2:$H$41,5,0)*$U1238</f>
        <v>150.207822950721</v>
      </c>
      <c r="AA1238" s="59">
        <f>VLOOKUP($S1238,'Districts_EV'!$A$2:$H$41,6,0)*$U1238</f>
        <v>417.705573680769</v>
      </c>
      <c r="AB1238" s="59">
        <f>VLOOKUP($S1238,'Districts_EV'!$A$2:$H$41,7,0)*$U1238</f>
        <v>687.292258395512</v>
      </c>
      <c r="AC1238" s="60">
        <f>VLOOKUP($S1238,'Districts_EV'!$A$2:$H$41,8,0)*$U1238</f>
        <v>877.144423131063</v>
      </c>
    </row>
    <row r="1239" ht="19.95" customHeight="1">
      <c r="Q1239" s="137">
        <v>444</v>
      </c>
      <c r="R1239" t="s" s="92">
        <v>295</v>
      </c>
      <c r="S1239" t="s" s="92">
        <v>23</v>
      </c>
      <c r="T1239" s="62">
        <v>886</v>
      </c>
      <c r="U1239" s="93">
        <v>0.00338613823546273</v>
      </c>
      <c r="V1239" s="36">
        <v>41.0284233</v>
      </c>
      <c r="W1239" s="36">
        <v>28.9736808</v>
      </c>
      <c r="X1239" s="62">
        <f>VLOOKUP($S1239,'Districts_EV'!$A$2:$H$41,3,0)*$U1239</f>
        <v>1.15542655479103</v>
      </c>
      <c r="Y1239" s="62">
        <f>VLOOKUP($S1239,'Districts_EV'!$A$2:$H$41,4,0)*$U1239</f>
        <v>15.6990811845204</v>
      </c>
      <c r="Z1239" s="62">
        <f>VLOOKUP($S1239,'Districts_EV'!$A$2:$H$41,5,0)*$U1239</f>
        <v>90.9665968108944</v>
      </c>
      <c r="AA1239" s="62">
        <f>VLOOKUP($S1239,'Districts_EV'!$A$2:$H$41,6,0)*$U1239</f>
        <v>252.964551114943</v>
      </c>
      <c r="AB1239" s="62">
        <f>VLOOKUP($S1239,'Districts_EV'!$A$2:$H$41,7,0)*$U1239</f>
        <v>416.227574120591</v>
      </c>
      <c r="AC1239" s="63">
        <f>VLOOKUP($S1239,'Districts_EV'!$A$2:$H$41,8,0)*$U1239</f>
        <v>531.202979421820</v>
      </c>
    </row>
    <row r="1240" ht="19.95" customHeight="1">
      <c r="Q1240" s="136">
        <v>467</v>
      </c>
      <c r="R1240" t="s" s="90">
        <v>197</v>
      </c>
      <c r="S1240" t="s" s="90">
        <v>23</v>
      </c>
      <c r="T1240" s="59">
        <v>2136</v>
      </c>
      <c r="U1240" s="91">
        <v>0.00816342129903881</v>
      </c>
      <c r="V1240" s="39">
        <v>41.0395972</v>
      </c>
      <c r="W1240" s="39">
        <v>28.9835719</v>
      </c>
      <c r="X1240" s="59">
        <f>VLOOKUP($S1240,'Districts_EV'!$A$2:$H$41,3,0)*$U1240</f>
        <v>2.78554302599735</v>
      </c>
      <c r="Y1240" s="59">
        <f>VLOOKUP($S1240,'Districts_EV'!$A$2:$H$41,4,0)*$U1240</f>
        <v>37.8478977541032</v>
      </c>
      <c r="Z1240" s="59">
        <f>VLOOKUP($S1240,'Districts_EV'!$A$2:$H$41,5,0)*$U1240</f>
        <v>219.305474930102</v>
      </c>
      <c r="AA1240" s="59">
        <f>VLOOKUP($S1240,'Districts_EV'!$A$2:$H$41,6,0)*$U1240</f>
        <v>609.855847834670</v>
      </c>
      <c r="AB1240" s="59">
        <f>VLOOKUP($S1240,'Districts_EV'!$A$2:$H$41,7,0)*$U1240</f>
        <v>1003.456092913750</v>
      </c>
      <c r="AC1240" s="60">
        <f>VLOOKUP($S1240,'Districts_EV'!$A$2:$H$41,8,0)*$U1240</f>
        <v>1280.642848809260</v>
      </c>
    </row>
    <row r="1241" ht="19.95" customHeight="1">
      <c r="Q1241" s="137">
        <v>525</v>
      </c>
      <c r="R1241" t="s" s="92">
        <v>296</v>
      </c>
      <c r="S1241" t="s" s="92">
        <v>23</v>
      </c>
      <c r="T1241" s="62">
        <v>2476</v>
      </c>
      <c r="U1241" s="93">
        <v>0.009462842292331511</v>
      </c>
      <c r="V1241" s="36">
        <v>41.0284233</v>
      </c>
      <c r="W1241" s="36">
        <v>28.9736808</v>
      </c>
      <c r="X1241" s="62">
        <f>VLOOKUP($S1241,'Districts_EV'!$A$2:$H$41,3,0)*$U1241</f>
        <v>3.22893470616546</v>
      </c>
      <c r="Y1241" s="62">
        <f>VLOOKUP($S1241,'Districts_EV'!$A$2:$H$41,4,0)*$U1241</f>
        <v>43.8723758610298</v>
      </c>
      <c r="Z1241" s="62">
        <f>VLOOKUP($S1241,'Districts_EV'!$A$2:$H$41,5,0)*$U1241</f>
        <v>254.213649778526</v>
      </c>
      <c r="AA1241" s="62">
        <f>VLOOKUP($S1241,'Districts_EV'!$A$2:$H$41,6,0)*$U1241</f>
        <v>706.930280542436</v>
      </c>
      <c r="AB1241" s="62">
        <f>VLOOKUP($S1241,'Districts_EV'!$A$2:$H$41,7,0)*$U1241</f>
        <v>1163.182250025490</v>
      </c>
      <c r="AC1241" s="63">
        <f>VLOOKUP($S1241,'Districts_EV'!$A$2:$H$41,8,0)*$U1241</f>
        <v>1484.490493282650</v>
      </c>
    </row>
    <row r="1242" ht="19.95" customHeight="1">
      <c r="Q1242" s="136">
        <v>529</v>
      </c>
      <c r="R1242" t="s" s="90">
        <v>297</v>
      </c>
      <c r="S1242" t="s" s="90">
        <v>23</v>
      </c>
      <c r="T1242" s="59">
        <v>840</v>
      </c>
      <c r="U1242" s="91">
        <v>0.00321033421872313</v>
      </c>
      <c r="V1242" s="39">
        <v>41.0276403</v>
      </c>
      <c r="W1242" s="39">
        <v>28.9745318</v>
      </c>
      <c r="X1242" s="59">
        <f>VLOOKUP($S1242,'Districts_EV'!$A$2:$H$41,3,0)*$U1242</f>
        <v>1.09543826865064</v>
      </c>
      <c r="Y1242" s="59">
        <f>VLOOKUP($S1242,'Districts_EV'!$A$2:$H$41,4,0)*$U1242</f>
        <v>14.8840047347597</v>
      </c>
      <c r="Z1242" s="59">
        <f>VLOOKUP($S1242,'Districts_EV'!$A$2:$H$41,5,0)*$U1242</f>
        <v>86.24372609610749</v>
      </c>
      <c r="AA1242" s="59">
        <f>VLOOKUP($S1242,'Districts_EV'!$A$2:$H$41,6,0)*$U1242</f>
        <v>239.830951395657</v>
      </c>
      <c r="AB1242" s="59">
        <f>VLOOKUP($S1242,'Districts_EV'!$A$2:$H$41,7,0)*$U1242</f>
        <v>394.617564629002</v>
      </c>
      <c r="AC1242" s="60">
        <f>VLOOKUP($S1242,'Districts_EV'!$A$2:$H$41,8,0)*$U1242</f>
        <v>503.623592228362</v>
      </c>
    </row>
    <row r="1243" ht="19.95" customHeight="1">
      <c r="Q1243" s="137">
        <v>538</v>
      </c>
      <c r="R1243" t="s" s="92">
        <v>298</v>
      </c>
      <c r="S1243" t="s" s="92">
        <v>23</v>
      </c>
      <c r="T1243" s="62">
        <v>834</v>
      </c>
      <c r="U1243" s="93">
        <v>0.00318740326001796</v>
      </c>
      <c r="V1243" s="36">
        <v>41.0344829</v>
      </c>
      <c r="W1243" s="36">
        <v>28.9830132</v>
      </c>
      <c r="X1243" s="62">
        <f>VLOOKUP($S1243,'Districts_EV'!$A$2:$H$41,3,0)*$U1243</f>
        <v>1.08761370958885</v>
      </c>
      <c r="Y1243" s="62">
        <f>VLOOKUP($S1243,'Districts_EV'!$A$2:$H$41,4,0)*$U1243</f>
        <v>14.7776904152257</v>
      </c>
      <c r="Z1243" s="62">
        <f>VLOOKUP($S1243,'Districts_EV'!$A$2:$H$41,5,0)*$U1243</f>
        <v>85.6276994811352</v>
      </c>
      <c r="AA1243" s="62">
        <f>VLOOKUP($S1243,'Districts_EV'!$A$2:$H$41,6,0)*$U1243</f>
        <v>238.117873171402</v>
      </c>
      <c r="AB1243" s="62">
        <f>VLOOKUP($S1243,'Districts_EV'!$A$2:$H$41,7,0)*$U1243</f>
        <v>391.798867738795</v>
      </c>
      <c r="AC1243" s="63">
        <f>VLOOKUP($S1243,'Districts_EV'!$A$2:$H$41,8,0)*$U1243</f>
        <v>500.026280855301</v>
      </c>
    </row>
    <row r="1244" ht="19.95" customHeight="1">
      <c r="Q1244" s="136">
        <v>549</v>
      </c>
      <c r="R1244" t="s" s="90">
        <v>299</v>
      </c>
      <c r="S1244" t="s" s="90">
        <v>23</v>
      </c>
      <c r="T1244" s="59">
        <v>2092</v>
      </c>
      <c r="U1244" s="91">
        <v>0.007995260935200929</v>
      </c>
      <c r="V1244" s="39">
        <v>41.0284233</v>
      </c>
      <c r="W1244" s="39">
        <v>28.9736808</v>
      </c>
      <c r="X1244" s="59">
        <f>VLOOKUP($S1244,'Districts_EV'!$A$2:$H$41,3,0)*$U1244</f>
        <v>2.72816292621088</v>
      </c>
      <c r="Y1244" s="59">
        <f>VLOOKUP($S1244,'Districts_EV'!$A$2:$H$41,4,0)*$U1244</f>
        <v>37.0682594108539</v>
      </c>
      <c r="Z1244" s="59">
        <f>VLOOKUP($S1244,'Districts_EV'!$A$2:$H$41,5,0)*$U1244</f>
        <v>214.787946420306</v>
      </c>
      <c r="AA1244" s="59">
        <f>VLOOKUP($S1244,'Districts_EV'!$A$2:$H$41,6,0)*$U1244</f>
        <v>597.293274190135</v>
      </c>
      <c r="AB1244" s="59">
        <f>VLOOKUP($S1244,'Districts_EV'!$A$2:$H$41,7,0)*$U1244</f>
        <v>982.785649052229</v>
      </c>
      <c r="AC1244" s="60">
        <f>VLOOKUP($S1244,'Districts_EV'!$A$2:$H$41,8,0)*$U1244</f>
        <v>1254.262565406820</v>
      </c>
    </row>
    <row r="1245" ht="19.95" customHeight="1">
      <c r="Q1245" s="137">
        <v>575</v>
      </c>
      <c r="R1245" t="s" s="92">
        <v>300</v>
      </c>
      <c r="S1245" t="s" s="92">
        <v>23</v>
      </c>
      <c r="T1245" s="62">
        <v>518</v>
      </c>
      <c r="U1245" s="93">
        <v>0.00197970610154593</v>
      </c>
      <c r="V1245" s="36">
        <v>41.0263377</v>
      </c>
      <c r="W1245" s="36">
        <v>28.9747764</v>
      </c>
      <c r="X1245" s="62">
        <f>VLOOKUP($S1245,'Districts_EV'!$A$2:$H$41,3,0)*$U1245</f>
        <v>0.675520265667896</v>
      </c>
      <c r="Y1245" s="62">
        <f>VLOOKUP($S1245,'Districts_EV'!$A$2:$H$41,4,0)*$U1245</f>
        <v>9.17846958643516</v>
      </c>
      <c r="Z1245" s="62">
        <f>VLOOKUP($S1245,'Districts_EV'!$A$2:$H$41,5,0)*$U1245</f>
        <v>53.1836310925996</v>
      </c>
      <c r="AA1245" s="62">
        <f>VLOOKUP($S1245,'Districts_EV'!$A$2:$H$41,6,0)*$U1245</f>
        <v>147.895753360655</v>
      </c>
      <c r="AB1245" s="62">
        <f>VLOOKUP($S1245,'Districts_EV'!$A$2:$H$41,7,0)*$U1245</f>
        <v>243.347498187885</v>
      </c>
      <c r="AC1245" s="63">
        <f>VLOOKUP($S1245,'Districts_EV'!$A$2:$H$41,8,0)*$U1245</f>
        <v>310.567881874156</v>
      </c>
    </row>
    <row r="1246" ht="19.95" customHeight="1">
      <c r="Q1246" s="136">
        <v>583</v>
      </c>
      <c r="R1246" t="s" s="90">
        <v>301</v>
      </c>
      <c r="S1246" t="s" s="90">
        <v>23</v>
      </c>
      <c r="T1246" s="59">
        <v>2854</v>
      </c>
      <c r="U1246" s="91">
        <v>0.0109074926907569</v>
      </c>
      <c r="V1246" s="39">
        <v>41.0349693</v>
      </c>
      <c r="W1246" s="39">
        <v>28.9593139</v>
      </c>
      <c r="X1246" s="59">
        <f>VLOOKUP($S1246,'Districts_EV'!$A$2:$H$41,3,0)*$U1246</f>
        <v>3.72188192705825</v>
      </c>
      <c r="Y1246" s="59">
        <f>VLOOKUP($S1246,'Districts_EV'!$A$2:$H$41,4,0)*$U1246</f>
        <v>50.5701779916716</v>
      </c>
      <c r="Z1246" s="59">
        <f>VLOOKUP($S1246,'Districts_EV'!$A$2:$H$41,5,0)*$U1246</f>
        <v>293.023326521774</v>
      </c>
      <c r="AA1246" s="59">
        <f>VLOOKUP($S1246,'Districts_EV'!$A$2:$H$41,6,0)*$U1246</f>
        <v>814.854208670480</v>
      </c>
      <c r="AB1246" s="59">
        <f>VLOOKUP($S1246,'Districts_EV'!$A$2:$H$41,7,0)*$U1246</f>
        <v>1340.760154108540</v>
      </c>
      <c r="AC1246" s="60">
        <f>VLOOKUP($S1246,'Districts_EV'!$A$2:$H$41,8,0)*$U1246</f>
        <v>1711.121109785410</v>
      </c>
    </row>
    <row r="1247" ht="19.95" customHeight="1">
      <c r="Q1247" s="137">
        <v>589</v>
      </c>
      <c r="R1247" t="s" s="92">
        <v>228</v>
      </c>
      <c r="S1247" t="s" s="92">
        <v>23</v>
      </c>
      <c r="T1247" s="62">
        <v>2109</v>
      </c>
      <c r="U1247" s="93">
        <v>0.00806023198486557</v>
      </c>
      <c r="V1247" s="36">
        <v>41.037184</v>
      </c>
      <c r="W1247" s="36">
        <v>28.9885081</v>
      </c>
      <c r="X1247" s="62">
        <f>VLOOKUP($S1247,'Districts_EV'!$A$2:$H$41,3,0)*$U1247</f>
        <v>2.75033251021929</v>
      </c>
      <c r="Y1247" s="62">
        <f>VLOOKUP($S1247,'Districts_EV'!$A$2:$H$41,4,0)*$U1247</f>
        <v>37.3694833162003</v>
      </c>
      <c r="Z1247" s="62">
        <f>VLOOKUP($S1247,'Districts_EV'!$A$2:$H$41,5,0)*$U1247</f>
        <v>216.533355162727</v>
      </c>
      <c r="AA1247" s="62">
        <f>VLOOKUP($S1247,'Districts_EV'!$A$2:$H$41,6,0)*$U1247</f>
        <v>602.146995825524</v>
      </c>
      <c r="AB1247" s="62">
        <f>VLOOKUP($S1247,'Districts_EV'!$A$2:$H$41,7,0)*$U1247</f>
        <v>990.771956907816</v>
      </c>
      <c r="AC1247" s="63">
        <f>VLOOKUP($S1247,'Districts_EV'!$A$2:$H$41,8,0)*$U1247</f>
        <v>1264.454947630490</v>
      </c>
    </row>
    <row r="1248" ht="19.95" customHeight="1">
      <c r="Q1248" s="136">
        <v>601</v>
      </c>
      <c r="R1248" t="s" s="90">
        <v>302</v>
      </c>
      <c r="S1248" t="s" s="90">
        <v>23</v>
      </c>
      <c r="T1248" s="59">
        <v>368</v>
      </c>
      <c r="U1248" s="91">
        <v>0.0014064321339168</v>
      </c>
      <c r="V1248" s="39">
        <v>41.0349849</v>
      </c>
      <c r="W1248" s="39">
        <v>28.9784671</v>
      </c>
      <c r="X1248" s="59">
        <f>VLOOKUP($S1248,'Districts_EV'!$A$2:$H$41,3,0)*$U1248</f>
        <v>0.479906289123139</v>
      </c>
      <c r="Y1248" s="59">
        <f>VLOOKUP($S1248,'Districts_EV'!$A$2:$H$41,4,0)*$U1248</f>
        <v>6.52061159808521</v>
      </c>
      <c r="Z1248" s="59">
        <f>VLOOKUP($S1248,'Districts_EV'!$A$2:$H$41,5,0)*$U1248</f>
        <v>37.7829657182947</v>
      </c>
      <c r="AA1248" s="59">
        <f>VLOOKUP($S1248,'Districts_EV'!$A$2:$H$41,6,0)*$U1248</f>
        <v>105.068797754288</v>
      </c>
      <c r="AB1248" s="59">
        <f>VLOOKUP($S1248,'Districts_EV'!$A$2:$H$41,7,0)*$U1248</f>
        <v>172.880075932706</v>
      </c>
      <c r="AC1248" s="60">
        <f>VLOOKUP($S1248,'Districts_EV'!$A$2:$H$41,8,0)*$U1248</f>
        <v>220.635097547663</v>
      </c>
    </row>
    <row r="1249" ht="19.95" customHeight="1">
      <c r="Q1249" s="137">
        <v>606</v>
      </c>
      <c r="R1249" t="s" s="92">
        <v>303</v>
      </c>
      <c r="S1249" t="s" s="92">
        <v>23</v>
      </c>
      <c r="T1249" s="62">
        <v>405</v>
      </c>
      <c r="U1249" s="93">
        <v>0.00154783971259865</v>
      </c>
      <c r="V1249" s="36">
        <v>41.0253357</v>
      </c>
      <c r="W1249" s="36">
        <v>28.9733181</v>
      </c>
      <c r="X1249" s="62">
        <f>VLOOKUP($S1249,'Districts_EV'!$A$2:$H$41,3,0)*$U1249</f>
        <v>0.528157736670845</v>
      </c>
      <c r="Y1249" s="62">
        <f>VLOOKUP($S1249,'Districts_EV'!$A$2:$H$41,4,0)*$U1249</f>
        <v>7.17621656854485</v>
      </c>
      <c r="Z1249" s="62">
        <f>VLOOKUP($S1249,'Districts_EV'!$A$2:$H$41,5,0)*$U1249</f>
        <v>41.5817965106232</v>
      </c>
      <c r="AA1249" s="62">
        <f>VLOOKUP($S1249,'Districts_EV'!$A$2:$H$41,6,0)*$U1249</f>
        <v>115.632780137192</v>
      </c>
      <c r="AB1249" s="62">
        <f>VLOOKUP($S1249,'Districts_EV'!$A$2:$H$41,7,0)*$U1249</f>
        <v>190.262040088983</v>
      </c>
      <c r="AC1249" s="63">
        <f>VLOOKUP($S1249,'Districts_EV'!$A$2:$H$41,8,0)*$U1249</f>
        <v>242.818517681531</v>
      </c>
    </row>
    <row r="1250" ht="19.95" customHeight="1">
      <c r="Q1250" s="136">
        <v>610</v>
      </c>
      <c r="R1250" t="s" s="90">
        <v>304</v>
      </c>
      <c r="S1250" t="s" s="90">
        <v>23</v>
      </c>
      <c r="T1250" s="59">
        <v>463</v>
      </c>
      <c r="U1250" s="91">
        <v>0.00176950564674858</v>
      </c>
      <c r="V1250" s="39">
        <v>41.0284233</v>
      </c>
      <c r="W1250" s="39">
        <v>28.9736808</v>
      </c>
      <c r="X1250" s="59">
        <f>VLOOKUP($S1250,'Districts_EV'!$A$2:$H$41,3,0)*$U1250</f>
        <v>0.603795140934817</v>
      </c>
      <c r="Y1250" s="59">
        <f>VLOOKUP($S1250,'Districts_EV'!$A$2:$H$41,4,0)*$U1250</f>
        <v>8.203921657373501</v>
      </c>
      <c r="Z1250" s="59">
        <f>VLOOKUP($S1250,'Districts_EV'!$A$2:$H$41,5,0)*$U1250</f>
        <v>47.5367204553544</v>
      </c>
      <c r="AA1250" s="59">
        <f>VLOOKUP($S1250,'Districts_EV'!$A$2:$H$41,6,0)*$U1250</f>
        <v>132.192536304987</v>
      </c>
      <c r="AB1250" s="59">
        <f>VLOOKUP($S1250,'Districts_EV'!$A$2:$H$41,7,0)*$U1250</f>
        <v>217.509443360986</v>
      </c>
      <c r="AC1250" s="60">
        <f>VLOOKUP($S1250,'Districts_EV'!$A$2:$H$41,8,0)*$U1250</f>
        <v>277.592527621108</v>
      </c>
    </row>
    <row r="1251" ht="19.95" customHeight="1">
      <c r="Q1251" s="137">
        <v>629</v>
      </c>
      <c r="R1251" t="s" s="92">
        <v>305</v>
      </c>
      <c r="S1251" t="s" s="92">
        <v>23</v>
      </c>
      <c r="T1251" s="62">
        <v>283</v>
      </c>
      <c r="U1251" s="93">
        <v>0.00108157688559363</v>
      </c>
      <c r="V1251" s="36">
        <v>41.0303999</v>
      </c>
      <c r="W1251" s="36">
        <v>28.9731508</v>
      </c>
      <c r="X1251" s="62">
        <f>VLOOKUP($S1251,'Districts_EV'!$A$2:$H$41,3,0)*$U1251</f>
        <v>0.369058369081111</v>
      </c>
      <c r="Y1251" s="62">
        <f>VLOOKUP($S1251,'Districts_EV'!$A$2:$H$41,4,0)*$U1251</f>
        <v>5.01449207135359</v>
      </c>
      <c r="Z1251" s="62">
        <f>VLOOKUP($S1251,'Districts_EV'!$A$2:$H$41,5,0)*$U1251</f>
        <v>29.0559220061887</v>
      </c>
      <c r="AA1251" s="62">
        <f>VLOOKUP($S1251,'Districts_EV'!$A$2:$H$41,6,0)*$U1251</f>
        <v>80.8001895773466</v>
      </c>
      <c r="AB1251" s="62">
        <f>VLOOKUP($S1251,'Districts_EV'!$A$2:$H$41,7,0)*$U1251</f>
        <v>132.948536654772</v>
      </c>
      <c r="AC1251" s="63">
        <f>VLOOKUP($S1251,'Districts_EV'!$A$2:$H$41,8,0)*$U1251</f>
        <v>169.673186429318</v>
      </c>
    </row>
    <row r="1252" ht="19.95" customHeight="1">
      <c r="Q1252" s="136">
        <v>661</v>
      </c>
      <c r="R1252" t="s" s="90">
        <v>306</v>
      </c>
      <c r="S1252" t="s" s="90">
        <v>23</v>
      </c>
      <c r="T1252" s="59">
        <v>752</v>
      </c>
      <c r="U1252" s="91">
        <v>0.00287401349104737</v>
      </c>
      <c r="V1252" s="39">
        <v>41.0289452</v>
      </c>
      <c r="W1252" s="39">
        <v>28.9688617</v>
      </c>
      <c r="X1252" s="59">
        <f>VLOOKUP($S1252,'Districts_EV'!$A$2:$H$41,3,0)*$U1252</f>
        <v>0.980678069077717</v>
      </c>
      <c r="Y1252" s="59">
        <f>VLOOKUP($S1252,'Districts_EV'!$A$2:$H$41,4,0)*$U1252</f>
        <v>13.3247280482611</v>
      </c>
      <c r="Z1252" s="59">
        <f>VLOOKUP($S1252,'Districts_EV'!$A$2:$H$41,5,0)*$U1252</f>
        <v>77.20866907651521</v>
      </c>
      <c r="AA1252" s="59">
        <f>VLOOKUP($S1252,'Districts_EV'!$A$2:$H$41,6,0)*$U1252</f>
        <v>214.705804106588</v>
      </c>
      <c r="AB1252" s="59">
        <f>VLOOKUP($S1252,'Districts_EV'!$A$2:$H$41,7,0)*$U1252</f>
        <v>353.276676905964</v>
      </c>
      <c r="AC1252" s="60">
        <f>VLOOKUP($S1252,'Districts_EV'!$A$2:$H$41,8,0)*$U1252</f>
        <v>450.863025423485</v>
      </c>
    </row>
    <row r="1253" ht="19.95" customHeight="1">
      <c r="Q1253" s="137">
        <v>693</v>
      </c>
      <c r="R1253" t="s" s="92">
        <v>307</v>
      </c>
      <c r="S1253" t="s" s="92">
        <v>23</v>
      </c>
      <c r="T1253" s="62">
        <v>121</v>
      </c>
      <c r="U1253" s="93">
        <v>0.000462441000554165</v>
      </c>
      <c r="V1253" s="36">
        <v>41.0260034</v>
      </c>
      <c r="W1253" s="36">
        <v>28.9703855</v>
      </c>
      <c r="X1253" s="62">
        <f>VLOOKUP($S1253,'Districts_EV'!$A$2:$H$41,3,0)*$U1253</f>
        <v>0.157795274412771</v>
      </c>
      <c r="Y1253" s="62">
        <f>VLOOKUP($S1253,'Districts_EV'!$A$2:$H$41,4,0)*$U1253</f>
        <v>2.14400544393563</v>
      </c>
      <c r="Z1253" s="62">
        <f>VLOOKUP($S1253,'Districts_EV'!$A$2:$H$41,5,0)*$U1253</f>
        <v>12.4232034019393</v>
      </c>
      <c r="AA1253" s="62">
        <f>VLOOKUP($S1253,'Districts_EV'!$A$2:$H$41,6,0)*$U1253</f>
        <v>34.5470775224696</v>
      </c>
      <c r="AB1253" s="62">
        <f>VLOOKUP($S1253,'Districts_EV'!$A$2:$H$41,7,0)*$U1253</f>
        <v>56.8437206191777</v>
      </c>
      <c r="AC1253" s="63">
        <f>VLOOKUP($S1253,'Districts_EV'!$A$2:$H$41,8,0)*$U1253</f>
        <v>72.5457793567045</v>
      </c>
    </row>
    <row r="1254" ht="31.95" customHeight="1">
      <c r="Q1254" s="136">
        <v>739</v>
      </c>
      <c r="R1254" t="s" s="90">
        <v>308</v>
      </c>
      <c r="S1254" t="s" s="90">
        <v>23</v>
      </c>
      <c r="T1254" s="59">
        <v>128</v>
      </c>
      <c r="U1254" s="91">
        <v>0.000489193785710191</v>
      </c>
      <c r="V1254" s="39">
        <v>41.0284233</v>
      </c>
      <c r="W1254" s="39">
        <v>28.9736808</v>
      </c>
      <c r="X1254" s="59">
        <f>VLOOKUP($S1254,'Districts_EV'!$A$2:$H$41,3,0)*$U1254</f>
        <v>0.166923926651526</v>
      </c>
      <c r="Y1254" s="59">
        <f>VLOOKUP($S1254,'Districts_EV'!$A$2:$H$41,4,0)*$U1254</f>
        <v>2.26803881672529</v>
      </c>
      <c r="Z1254" s="59">
        <f>VLOOKUP($S1254,'Districts_EV'!$A$2:$H$41,5,0)*$U1254</f>
        <v>13.1419011194069</v>
      </c>
      <c r="AA1254" s="59">
        <f>VLOOKUP($S1254,'Districts_EV'!$A$2:$H$41,6,0)*$U1254</f>
        <v>36.5456687841001</v>
      </c>
      <c r="AB1254" s="59">
        <f>VLOOKUP($S1254,'Districts_EV'!$A$2:$H$41,7,0)*$U1254</f>
        <v>60.1322003244194</v>
      </c>
      <c r="AC1254" s="60">
        <f>VLOOKUP($S1254,'Districts_EV'!$A$2:$H$41,8,0)*$U1254</f>
        <v>76.7426426252741</v>
      </c>
    </row>
    <row r="1255" ht="19.95" customHeight="1">
      <c r="Q1255" s="137">
        <v>752</v>
      </c>
      <c r="R1255" t="s" s="92">
        <v>309</v>
      </c>
      <c r="S1255" t="s" s="92">
        <v>23</v>
      </c>
      <c r="T1255" s="95">
        <v>91</v>
      </c>
      <c r="U1255" s="93">
        <v>0.000347786207028339</v>
      </c>
      <c r="V1255" s="36">
        <v>41.0284233</v>
      </c>
      <c r="W1255" s="36">
        <v>28.9736808</v>
      </c>
      <c r="X1255" s="62">
        <f>VLOOKUP($S1255,'Districts_EV'!$A$2:$H$41,3,0)*$U1255</f>
        <v>0.11867247910382</v>
      </c>
      <c r="Y1255" s="62">
        <f>VLOOKUP($S1255,'Districts_EV'!$A$2:$H$41,4,0)*$U1255</f>
        <v>1.61243384626564</v>
      </c>
      <c r="Z1255" s="62">
        <f>VLOOKUP($S1255,'Districts_EV'!$A$2:$H$41,5,0)*$U1255</f>
        <v>9.34307032707831</v>
      </c>
      <c r="AA1255" s="62">
        <f>VLOOKUP($S1255,'Districts_EV'!$A$2:$H$41,6,0)*$U1255</f>
        <v>25.9816864011962</v>
      </c>
      <c r="AB1255" s="62">
        <f>VLOOKUP($S1255,'Districts_EV'!$A$2:$H$41,7,0)*$U1255</f>
        <v>42.7502361681419</v>
      </c>
      <c r="AC1255" s="63">
        <f>VLOOKUP($S1255,'Districts_EV'!$A$2:$H$41,8,0)*$U1255</f>
        <v>54.5592224914058</v>
      </c>
    </row>
    <row r="1256" ht="19.95" customHeight="1">
      <c r="Q1256" s="136">
        <v>418</v>
      </c>
      <c r="R1256" t="s" s="90">
        <v>128</v>
      </c>
      <c r="S1256" t="s" s="90">
        <v>24</v>
      </c>
      <c r="T1256" s="59">
        <v>18711</v>
      </c>
      <c r="U1256" s="91">
        <v>0.0715101947220577</v>
      </c>
      <c r="V1256" s="39">
        <v>41.0122636</v>
      </c>
      <c r="W1256" s="39">
        <v>28.6004016</v>
      </c>
      <c r="X1256" s="59">
        <f>VLOOKUP($S1256,'Districts_EV'!$A$2:$H$41,3,0)*$U1256</f>
        <v>11.1630788879417</v>
      </c>
      <c r="Y1256" s="59">
        <f>VLOOKUP($S1256,'Districts_EV'!$A$2:$H$41,4,0)*$U1256</f>
        <v>188.019085402543</v>
      </c>
      <c r="Z1256" s="59">
        <f>VLOOKUP($S1256,'Districts_EV'!$A$2:$H$41,5,0)*$U1256</f>
        <v>1326.042608850860</v>
      </c>
      <c r="AA1256" s="59">
        <f>VLOOKUP($S1256,'Districts_EV'!$A$2:$H$41,6,0)*$U1256</f>
        <v>4331.445834794980</v>
      </c>
      <c r="AB1256" s="59">
        <f>VLOOKUP($S1256,'Districts_EV'!$A$2:$H$41,7,0)*$U1256</f>
        <v>7890.374697593910</v>
      </c>
      <c r="AC1256" s="60">
        <f>VLOOKUP($S1256,'Districts_EV'!$A$2:$H$41,8,0)*$U1256</f>
        <v>10461.4235151693</v>
      </c>
    </row>
    <row r="1257" ht="19.95" customHeight="1">
      <c r="Q1257" s="137">
        <v>446</v>
      </c>
      <c r="R1257" t="s" s="92">
        <v>310</v>
      </c>
      <c r="S1257" t="s" s="92">
        <v>24</v>
      </c>
      <c r="T1257" s="62">
        <v>18376</v>
      </c>
      <c r="U1257" s="93">
        <v>0.0702298828610193</v>
      </c>
      <c r="V1257" s="36">
        <v>41.0045868</v>
      </c>
      <c r="W1257" s="36">
        <v>28.5372886</v>
      </c>
      <c r="X1257" s="62">
        <f>VLOOKUP($S1257,'Districts_EV'!$A$2:$H$41,3,0)*$U1257</f>
        <v>10.9632161640114</v>
      </c>
      <c r="Y1257" s="62">
        <f>VLOOKUP($S1257,'Districts_EV'!$A$2:$H$41,4,0)*$U1257</f>
        <v>184.652809222229</v>
      </c>
      <c r="Z1257" s="62">
        <f>VLOOKUP($S1257,'Districts_EV'!$A$2:$H$41,5,0)*$U1257</f>
        <v>1302.301265578720</v>
      </c>
      <c r="AA1257" s="62">
        <f>VLOOKUP($S1257,'Districts_EV'!$A$2:$H$41,6,0)*$U1257</f>
        <v>4253.896032290760</v>
      </c>
      <c r="AB1257" s="62">
        <f>VLOOKUP($S1257,'Districts_EV'!$A$2:$H$41,7,0)*$U1257</f>
        <v>7749.106164447950</v>
      </c>
      <c r="AC1257" s="63">
        <f>VLOOKUP($S1257,'Districts_EV'!$A$2:$H$41,8,0)*$U1257</f>
        <v>10274.1231636338</v>
      </c>
    </row>
    <row r="1258" ht="19.95" customHeight="1">
      <c r="Q1258" s="136">
        <v>480</v>
      </c>
      <c r="R1258" t="s" s="90">
        <v>311</v>
      </c>
      <c r="S1258" t="s" s="90">
        <v>24</v>
      </c>
      <c r="T1258" s="59">
        <v>6987</v>
      </c>
      <c r="U1258" s="91">
        <v>0.0267031014121649</v>
      </c>
      <c r="V1258" s="39">
        <v>41.0206023</v>
      </c>
      <c r="W1258" s="39">
        <v>28.5784482</v>
      </c>
      <c r="X1258" s="59">
        <f>VLOOKUP($S1258,'Districts_EV'!$A$2:$H$41,3,0)*$U1258</f>
        <v>4.1684801555261</v>
      </c>
      <c r="Y1258" s="59">
        <f>VLOOKUP($S1258,'Districts_EV'!$A$2:$H$41,4,0)*$U1258</f>
        <v>70.2094676771722</v>
      </c>
      <c r="Z1258" s="59">
        <f>VLOOKUP($S1258,'Districts_EV'!$A$2:$H$41,5,0)*$U1258</f>
        <v>495.166464007319</v>
      </c>
      <c r="AA1258" s="59">
        <f>VLOOKUP($S1258,'Districts_EV'!$A$2:$H$41,6,0)*$U1258</f>
        <v>1617.434239095320</v>
      </c>
      <c r="AB1258" s="59">
        <f>VLOOKUP($S1258,'Districts_EV'!$A$2:$H$41,7,0)*$U1258</f>
        <v>2946.397734599360</v>
      </c>
      <c r="AC1258" s="60">
        <f>VLOOKUP($S1258,'Districts_EV'!$A$2:$H$41,8,0)*$U1258</f>
        <v>3906.470316951960</v>
      </c>
    </row>
    <row r="1259" ht="19.95" customHeight="1">
      <c r="Q1259" s="137">
        <v>534</v>
      </c>
      <c r="R1259" t="s" s="92">
        <v>30</v>
      </c>
      <c r="S1259" t="s" s="92">
        <v>24</v>
      </c>
      <c r="T1259" s="62">
        <v>19379</v>
      </c>
      <c r="U1259" s="93">
        <v>0.0740631747912327</v>
      </c>
      <c r="V1259" s="36">
        <v>41.0208293</v>
      </c>
      <c r="W1259" s="36">
        <v>28.586099</v>
      </c>
      <c r="X1259" s="62">
        <f>VLOOKUP($S1259,'Districts_EV'!$A$2:$H$41,3,0)*$U1259</f>
        <v>11.5616111255103</v>
      </c>
      <c r="Y1259" s="62">
        <f>VLOOKUP($S1259,'Districts_EV'!$A$2:$H$41,4,0)*$U1259</f>
        <v>194.731540591945</v>
      </c>
      <c r="Z1259" s="62">
        <f>VLOOKUP($S1259,'Districts_EV'!$A$2:$H$41,5,0)*$U1259</f>
        <v>1373.383556032320</v>
      </c>
      <c r="AA1259" s="62">
        <f>VLOOKUP($S1259,'Districts_EV'!$A$2:$H$41,6,0)*$U1259</f>
        <v>4486.082455907850</v>
      </c>
      <c r="AB1259" s="62">
        <f>VLOOKUP($S1259,'Districts_EV'!$A$2:$H$41,7,0)*$U1259</f>
        <v>8172.068369658080</v>
      </c>
      <c r="AC1259" s="63">
        <f>VLOOKUP($S1259,'Districts_EV'!$A$2:$H$41,8,0)*$U1259</f>
        <v>10834.9060071865</v>
      </c>
    </row>
    <row r="1260" ht="19.95" customHeight="1">
      <c r="Q1260" s="136">
        <v>537</v>
      </c>
      <c r="R1260" t="s" s="90">
        <v>312</v>
      </c>
      <c r="S1260" t="s" s="90">
        <v>24</v>
      </c>
      <c r="T1260" s="59">
        <v>12040</v>
      </c>
      <c r="U1260" s="91">
        <v>0.0460147904683648</v>
      </c>
      <c r="V1260" s="39">
        <v>41.0101834</v>
      </c>
      <c r="W1260" s="39">
        <v>28.542241</v>
      </c>
      <c r="X1260" s="59">
        <f>VLOOKUP($S1260,'Districts_EV'!$A$2:$H$41,3,0)*$U1260</f>
        <v>7.1831259585708</v>
      </c>
      <c r="Y1260" s="59">
        <f>VLOOKUP($S1260,'Districts_EV'!$A$2:$H$41,4,0)*$U1260</f>
        <v>120.984970779040</v>
      </c>
      <c r="Z1260" s="59">
        <f>VLOOKUP($S1260,'Districts_EV'!$A$2:$H$41,5,0)*$U1260</f>
        <v>853.2709641689009</v>
      </c>
      <c r="AA1260" s="59">
        <f>VLOOKUP($S1260,'Districts_EV'!$A$2:$H$41,6,0)*$U1260</f>
        <v>2787.163051196170</v>
      </c>
      <c r="AB1260" s="59">
        <f>VLOOKUP($S1260,'Districts_EV'!$A$2:$H$41,7,0)*$U1260</f>
        <v>5077.233250977</v>
      </c>
      <c r="AC1260" s="60">
        <f>VLOOKUP($S1260,'Districts_EV'!$A$2:$H$41,8,0)*$U1260</f>
        <v>6731.630544740450</v>
      </c>
    </row>
    <row r="1261" ht="19.95" customHeight="1">
      <c r="Q1261" s="137">
        <v>543</v>
      </c>
      <c r="R1261" t="s" s="92">
        <v>313</v>
      </c>
      <c r="S1261" t="s" s="92">
        <v>24</v>
      </c>
      <c r="T1261" s="62">
        <v>14778</v>
      </c>
      <c r="U1261" s="93">
        <v>0.0564789512908219</v>
      </c>
      <c r="V1261" s="36">
        <v>40.9970063</v>
      </c>
      <c r="W1261" s="36">
        <v>28.5365245</v>
      </c>
      <c r="X1261" s="62">
        <f>VLOOKUP($S1261,'Districts_EV'!$A$2:$H$41,3,0)*$U1261</f>
        <v>8.816630848485</v>
      </c>
      <c r="Y1261" s="62">
        <f>VLOOKUP($S1261,'Districts_EV'!$A$2:$H$41,4,0)*$U1261</f>
        <v>148.497998187097</v>
      </c>
      <c r="Z1261" s="62">
        <f>VLOOKUP($S1261,'Districts_EV'!$A$2:$H$41,5,0)*$U1261</f>
        <v>1047.312151867780</v>
      </c>
      <c r="AA1261" s="62">
        <f>VLOOKUP($S1261,'Districts_EV'!$A$2:$H$41,6,0)*$U1261</f>
        <v>3420.988004200750</v>
      </c>
      <c r="AB1261" s="62">
        <f>VLOOKUP($S1261,'Districts_EV'!$A$2:$H$41,7,0)*$U1261</f>
        <v>6231.839948749010</v>
      </c>
      <c r="AC1261" s="63">
        <f>VLOOKUP($S1261,'Districts_EV'!$A$2:$H$41,8,0)*$U1261</f>
        <v>8262.461477589241</v>
      </c>
    </row>
    <row r="1262" ht="19.95" customHeight="1">
      <c r="Q1262" s="136">
        <v>586</v>
      </c>
      <c r="R1262" t="s" s="90">
        <v>314</v>
      </c>
      <c r="S1262" t="s" s="90">
        <v>24</v>
      </c>
      <c r="T1262" s="59">
        <v>15632</v>
      </c>
      <c r="U1262" s="91">
        <v>0.0597427910798571</v>
      </c>
      <c r="V1262" s="39">
        <v>41.021654</v>
      </c>
      <c r="W1262" s="39">
        <v>28.579757</v>
      </c>
      <c r="X1262" s="59">
        <f>VLOOKUP($S1262,'Districts_EV'!$A$2:$H$41,3,0)*$U1262</f>
        <v>9.32613164322084</v>
      </c>
      <c r="Y1262" s="59">
        <f>VLOOKUP($S1262,'Districts_EV'!$A$2:$H$41,4,0)*$U1262</f>
        <v>157.079490300494</v>
      </c>
      <c r="Z1262" s="59">
        <f>VLOOKUP($S1262,'Districts_EV'!$A$2:$H$41,5,0)*$U1262</f>
        <v>1107.834859791390</v>
      </c>
      <c r="AA1262" s="59">
        <f>VLOOKUP($S1262,'Districts_EV'!$A$2:$H$41,6,0)*$U1262</f>
        <v>3618.682127599550</v>
      </c>
      <c r="AB1262" s="59">
        <f>VLOOKUP($S1262,'Districts_EV'!$A$2:$H$41,7,0)*$U1262</f>
        <v>6591.969283992730</v>
      </c>
      <c r="AC1262" s="60">
        <f>VLOOKUP($S1262,'Districts_EV'!$A$2:$H$41,8,0)*$U1262</f>
        <v>8739.937597623160</v>
      </c>
    </row>
    <row r="1263" ht="19.95" customHeight="1">
      <c r="Q1263" s="137">
        <v>619</v>
      </c>
      <c r="R1263" t="s" s="92">
        <v>315</v>
      </c>
      <c r="S1263" t="s" s="92">
        <v>24</v>
      </c>
      <c r="T1263" s="62">
        <v>18425</v>
      </c>
      <c r="U1263" s="93">
        <v>0.0704171523571115</v>
      </c>
      <c r="V1263" s="36">
        <v>41.003226</v>
      </c>
      <c r="W1263" s="36">
        <v>28.6018529</v>
      </c>
      <c r="X1263" s="62">
        <f>VLOOKUP($S1263,'Districts_EV'!$A$2:$H$41,3,0)*$U1263</f>
        <v>10.9924498161684</v>
      </c>
      <c r="Y1263" s="62">
        <f>VLOOKUP($S1263,'Districts_EV'!$A$2:$H$41,4,0)*$U1263</f>
        <v>185.145189917260</v>
      </c>
      <c r="Z1263" s="62">
        <f>VLOOKUP($S1263,'Districts_EV'!$A$2:$H$41,5,0)*$U1263</f>
        <v>1305.773879967780</v>
      </c>
      <c r="AA1263" s="62">
        <f>VLOOKUP($S1263,'Districts_EV'!$A$2:$H$41,6,0)*$U1263</f>
        <v>4265.239137731680</v>
      </c>
      <c r="AB1263" s="62">
        <f>VLOOKUP($S1263,'Districts_EV'!$A$2:$H$41,7,0)*$U1263</f>
        <v>7769.769323027510</v>
      </c>
      <c r="AC1263" s="63">
        <f>VLOOKUP($S1263,'Districts_EV'!$A$2:$H$41,8,0)*$U1263</f>
        <v>10301.5193344554</v>
      </c>
    </row>
    <row r="1264" ht="19.95" customHeight="1">
      <c r="Q1264" s="136">
        <v>647</v>
      </c>
      <c r="R1264" t="s" s="90">
        <v>122</v>
      </c>
      <c r="S1264" t="s" s="90">
        <v>24</v>
      </c>
      <c r="T1264" s="59">
        <v>8814</v>
      </c>
      <c r="U1264" s="91">
        <v>0.0336855783378877</v>
      </c>
      <c r="V1264" s="39">
        <v>41.0160925</v>
      </c>
      <c r="W1264" s="39">
        <v>28.5604373</v>
      </c>
      <c r="X1264" s="59">
        <f>VLOOKUP($S1264,'Districts_EV'!$A$2:$H$41,3,0)*$U1264</f>
        <v>5.258477757379</v>
      </c>
      <c r="Y1264" s="59">
        <f>VLOOKUP($S1264,'Districts_EV'!$A$2:$H$41,4,0)*$U1264</f>
        <v>88.5682335918986</v>
      </c>
      <c r="Z1264" s="59">
        <f>VLOOKUP($S1264,'Districts_EV'!$A$2:$H$41,5,0)*$U1264</f>
        <v>624.645371942251</v>
      </c>
      <c r="AA1264" s="59">
        <f>VLOOKUP($S1264,'Districts_EV'!$A$2:$H$41,6,0)*$U1264</f>
        <v>2040.370027677990</v>
      </c>
      <c r="AB1264" s="59">
        <f>VLOOKUP($S1264,'Districts_EV'!$A$2:$H$41,7,0)*$U1264</f>
        <v>3716.838361637150</v>
      </c>
      <c r="AC1264" s="60">
        <f>VLOOKUP($S1264,'Districts_EV'!$A$2:$H$41,8,0)*$U1264</f>
        <v>4927.956114729440</v>
      </c>
    </row>
    <row r="1265" ht="19.95" customHeight="1">
      <c r="Q1265" s="137">
        <v>651</v>
      </c>
      <c r="R1265" t="s" s="92">
        <v>205</v>
      </c>
      <c r="S1265" t="s" s="92">
        <v>24</v>
      </c>
      <c r="T1265" s="62">
        <v>15732</v>
      </c>
      <c r="U1265" s="93">
        <v>0.0601249737249432</v>
      </c>
      <c r="V1265" s="36">
        <v>41.0305283</v>
      </c>
      <c r="W1265" s="36">
        <v>28.5494574</v>
      </c>
      <c r="X1265" s="62">
        <f>VLOOKUP($S1265,'Districts_EV'!$A$2:$H$41,3,0)*$U1265</f>
        <v>9.385792157826909</v>
      </c>
      <c r="Y1265" s="62">
        <f>VLOOKUP($S1265,'Districts_EV'!$A$2:$H$41,4,0)*$U1265</f>
        <v>158.084348861782</v>
      </c>
      <c r="Z1265" s="62">
        <f>VLOOKUP($S1265,'Districts_EV'!$A$2:$H$41,5,0)*$U1265</f>
        <v>1114.921827932320</v>
      </c>
      <c r="AA1265" s="62">
        <f>VLOOKUP($S1265,'Districts_EV'!$A$2:$H$41,6,0)*$U1265</f>
        <v>3641.831322376920</v>
      </c>
      <c r="AB1265" s="62">
        <f>VLOOKUP($S1265,'Districts_EV'!$A$2:$H$41,7,0)*$U1265</f>
        <v>6634.138995379590</v>
      </c>
      <c r="AC1265" s="63">
        <f>VLOOKUP($S1265,'Districts_EV'!$A$2:$H$41,8,0)*$U1265</f>
        <v>8795.848150320349</v>
      </c>
    </row>
    <row r="1266" ht="19.95" customHeight="1">
      <c r="Q1266" s="136">
        <v>656</v>
      </c>
      <c r="R1266" t="s" s="90">
        <v>160</v>
      </c>
      <c r="S1266" t="s" s="90">
        <v>24</v>
      </c>
      <c r="T1266" s="59">
        <v>7553</v>
      </c>
      <c r="U1266" s="91">
        <v>0.0288662551833521</v>
      </c>
      <c r="V1266" s="39">
        <v>41.0183305</v>
      </c>
      <c r="W1266" s="39">
        <v>28.6201513</v>
      </c>
      <c r="X1266" s="59">
        <f>VLOOKUP($S1266,'Districts_EV'!$A$2:$H$41,3,0)*$U1266</f>
        <v>4.50615866819645</v>
      </c>
      <c r="Y1266" s="59">
        <f>VLOOKUP($S1266,'Districts_EV'!$A$2:$H$41,4,0)*$U1266</f>
        <v>75.8969671340605</v>
      </c>
      <c r="Z1266" s="59">
        <f>VLOOKUP($S1266,'Districts_EV'!$A$2:$H$41,5,0)*$U1266</f>
        <v>535.278703685026</v>
      </c>
      <c r="AA1266" s="59">
        <f>VLOOKUP($S1266,'Districts_EV'!$A$2:$H$41,6,0)*$U1266</f>
        <v>1748.458681535270</v>
      </c>
      <c r="AB1266" s="59">
        <f>VLOOKUP($S1266,'Districts_EV'!$A$2:$H$41,7,0)*$U1266</f>
        <v>3185.078301048940</v>
      </c>
      <c r="AC1266" s="60">
        <f>VLOOKUP($S1266,'Districts_EV'!$A$2:$H$41,8,0)*$U1266</f>
        <v>4222.924045217990</v>
      </c>
    </row>
    <row r="1267" ht="19.95" customHeight="1">
      <c r="Q1267" s="137">
        <v>664</v>
      </c>
      <c r="R1267" t="s" s="92">
        <v>150</v>
      </c>
      <c r="S1267" t="s" s="92">
        <v>24</v>
      </c>
      <c r="T1267" s="62">
        <v>20603</v>
      </c>
      <c r="U1267" s="93">
        <v>0.0787410903670864</v>
      </c>
      <c r="V1267" s="36">
        <v>41.0315845</v>
      </c>
      <c r="W1267" s="36">
        <v>28.5474609</v>
      </c>
      <c r="X1267" s="62">
        <f>VLOOKUP($S1267,'Districts_EV'!$A$2:$H$41,3,0)*$U1267</f>
        <v>12.2918558242886</v>
      </c>
      <c r="Y1267" s="62">
        <f>VLOOKUP($S1267,'Districts_EV'!$A$2:$H$41,4,0)*$U1267</f>
        <v>207.031009382106</v>
      </c>
      <c r="Z1267" s="62">
        <f>VLOOKUP($S1267,'Districts_EV'!$A$2:$H$41,5,0)*$U1267</f>
        <v>1460.1280460774</v>
      </c>
      <c r="AA1267" s="62">
        <f>VLOOKUP($S1267,'Districts_EV'!$A$2:$H$41,6,0)*$U1267</f>
        <v>4769.428599982940</v>
      </c>
      <c r="AB1267" s="62">
        <f>VLOOKUP($S1267,'Districts_EV'!$A$2:$H$41,7,0)*$U1267</f>
        <v>8688.225637033151</v>
      </c>
      <c r="AC1267" s="63">
        <f>VLOOKUP($S1267,'Districts_EV'!$A$2:$H$41,8,0)*$U1267</f>
        <v>11519.2511722</v>
      </c>
    </row>
    <row r="1268" ht="19.95" customHeight="1">
      <c r="Q1268" s="136">
        <v>700</v>
      </c>
      <c r="R1268" t="s" s="90">
        <v>316</v>
      </c>
      <c r="S1268" t="s" s="90">
        <v>24</v>
      </c>
      <c r="T1268" s="59">
        <v>6850</v>
      </c>
      <c r="U1268" s="91">
        <v>0.0261795111883969</v>
      </c>
      <c r="V1268" s="39">
        <v>41.0585379</v>
      </c>
      <c r="W1268" s="39">
        <v>28.4718935</v>
      </c>
      <c r="X1268" s="59">
        <f>VLOOKUP($S1268,'Districts_EV'!$A$2:$H$41,3,0)*$U1268</f>
        <v>4.08674525051578</v>
      </c>
      <c r="Y1268" s="59">
        <f>VLOOKUP($S1268,'Districts_EV'!$A$2:$H$41,4,0)*$U1268</f>
        <v>68.83281144820781</v>
      </c>
      <c r="Z1268" s="59">
        <f>VLOOKUP($S1268,'Districts_EV'!$A$2:$H$41,5,0)*$U1268</f>
        <v>485.457317654233</v>
      </c>
      <c r="AA1268" s="59">
        <f>VLOOKUP($S1268,'Districts_EV'!$A$2:$H$41,6,0)*$U1268</f>
        <v>1585.719842250310</v>
      </c>
      <c r="AB1268" s="59">
        <f>VLOOKUP($S1268,'Districts_EV'!$A$2:$H$41,7,0)*$U1268</f>
        <v>2888.625229999370</v>
      </c>
      <c r="AC1268" s="60">
        <f>VLOOKUP($S1268,'Districts_EV'!$A$2:$H$41,8,0)*$U1268</f>
        <v>3829.872859756820</v>
      </c>
    </row>
    <row r="1269" ht="19.95" customHeight="1">
      <c r="Q1269" s="137">
        <v>717</v>
      </c>
      <c r="R1269" t="s" s="92">
        <v>148</v>
      </c>
      <c r="S1269" t="s" s="92">
        <v>24</v>
      </c>
      <c r="T1269" s="62">
        <v>1986</v>
      </c>
      <c r="U1269" s="93">
        <v>0.00759014733140968</v>
      </c>
      <c r="V1269" s="36">
        <v>41.0220765</v>
      </c>
      <c r="W1269" s="36">
        <v>28.474104</v>
      </c>
      <c r="X1269" s="62">
        <f>VLOOKUP($S1269,'Districts_EV'!$A$2:$H$41,3,0)*$U1269</f>
        <v>1.18485782007655</v>
      </c>
      <c r="Y1269" s="62">
        <f>VLOOKUP($S1269,'Districts_EV'!$A$2:$H$41,4,0)*$U1269</f>
        <v>19.9564910271739</v>
      </c>
      <c r="Z1269" s="62">
        <f>VLOOKUP($S1269,'Districts_EV'!$A$2:$H$41,5,0)*$U1269</f>
        <v>140.747187279023</v>
      </c>
      <c r="AA1269" s="62">
        <f>VLOOKUP($S1269,'Districts_EV'!$A$2:$H$41,6,0)*$U1269</f>
        <v>459.743008278703</v>
      </c>
      <c r="AB1269" s="62">
        <f>VLOOKUP($S1269,'Districts_EV'!$A$2:$H$41,7,0)*$U1269</f>
        <v>837.490468142884</v>
      </c>
      <c r="AC1269" s="63">
        <f>VLOOKUP($S1269,'Districts_EV'!$A$2:$H$41,8,0)*$U1269</f>
        <v>1110.383576565990</v>
      </c>
    </row>
    <row r="1270" ht="19.95" customHeight="1">
      <c r="Q1270" s="136">
        <v>723</v>
      </c>
      <c r="R1270" t="s" s="90">
        <v>317</v>
      </c>
      <c r="S1270" t="s" s="90">
        <v>24</v>
      </c>
      <c r="T1270" s="59">
        <v>13189</v>
      </c>
      <c r="U1270" s="91">
        <v>0.050406069060404</v>
      </c>
      <c r="V1270" s="39">
        <v>41.0342715</v>
      </c>
      <c r="W1270" s="39">
        <v>28.5232446</v>
      </c>
      <c r="X1270" s="59">
        <f>VLOOKUP($S1270,'Districts_EV'!$A$2:$H$41,3,0)*$U1270</f>
        <v>7.86862527139455</v>
      </c>
      <c r="Y1270" s="59">
        <f>VLOOKUP($S1270,'Districts_EV'!$A$2:$H$41,4,0)*$U1270</f>
        <v>132.530795648236</v>
      </c>
      <c r="Z1270" s="59">
        <f>VLOOKUP($S1270,'Districts_EV'!$A$2:$H$41,5,0)*$U1270</f>
        <v>934.700228108277</v>
      </c>
      <c r="AA1270" s="59">
        <f>VLOOKUP($S1270,'Districts_EV'!$A$2:$H$41,6,0)*$U1270</f>
        <v>3053.147299188230</v>
      </c>
      <c r="AB1270" s="59">
        <f>VLOOKUP($S1270,'Districts_EV'!$A$2:$H$41,7,0)*$U1270</f>
        <v>5561.763234811930</v>
      </c>
      <c r="AC1270" s="60">
        <f>VLOOKUP($S1270,'Districts_EV'!$A$2:$H$41,8,0)*$U1270</f>
        <v>7374.042795231060</v>
      </c>
    </row>
    <row r="1271" ht="19.95" customHeight="1">
      <c r="Q1271" s="137">
        <v>724</v>
      </c>
      <c r="R1271" t="s" s="92">
        <v>318</v>
      </c>
      <c r="S1271" t="s" s="92">
        <v>24</v>
      </c>
      <c r="T1271" s="62">
        <v>6836</v>
      </c>
      <c r="U1271" s="93">
        <v>0.0261260056180849</v>
      </c>
      <c r="V1271" s="36">
        <v>40.999476</v>
      </c>
      <c r="W1271" s="36">
        <v>28.5120854</v>
      </c>
      <c r="X1271" s="62">
        <f>VLOOKUP($S1271,'Districts_EV'!$A$2:$H$41,3,0)*$U1271</f>
        <v>4.07839277847094</v>
      </c>
      <c r="Y1271" s="62">
        <f>VLOOKUP($S1271,'Districts_EV'!$A$2:$H$41,4,0)*$U1271</f>
        <v>68.69213124962771</v>
      </c>
      <c r="Z1271" s="62">
        <f>VLOOKUP($S1271,'Districts_EV'!$A$2:$H$41,5,0)*$U1271</f>
        <v>484.465142114503</v>
      </c>
      <c r="AA1271" s="62">
        <f>VLOOKUP($S1271,'Districts_EV'!$A$2:$H$41,6,0)*$U1271</f>
        <v>1582.478954981480</v>
      </c>
      <c r="AB1271" s="62">
        <f>VLOOKUP($S1271,'Districts_EV'!$A$2:$H$41,7,0)*$U1271</f>
        <v>2882.721470405220</v>
      </c>
      <c r="AC1271" s="63">
        <f>VLOOKUP($S1271,'Districts_EV'!$A$2:$H$41,8,0)*$U1271</f>
        <v>3822.045382379220</v>
      </c>
    </row>
    <row r="1272" ht="19.95" customHeight="1">
      <c r="Q1272" s="136">
        <v>726</v>
      </c>
      <c r="R1272" t="s" s="90">
        <v>319</v>
      </c>
      <c r="S1272" t="s" s="90">
        <v>24</v>
      </c>
      <c r="T1272" s="59">
        <v>8337</v>
      </c>
      <c r="U1272" s="91">
        <v>0.031862567120827</v>
      </c>
      <c r="V1272" s="39">
        <v>41.0224834</v>
      </c>
      <c r="W1272" s="39">
        <v>28.5818267</v>
      </c>
      <c r="X1272" s="59">
        <f>VLOOKUP($S1272,'Districts_EV'!$A$2:$H$41,3,0)*$U1272</f>
        <v>4.97389710270803</v>
      </c>
      <c r="Y1272" s="59">
        <f>VLOOKUP($S1272,'Districts_EV'!$A$2:$H$41,4,0)*$U1272</f>
        <v>83.775058254556</v>
      </c>
      <c r="Z1272" s="59">
        <f>VLOOKUP($S1272,'Districts_EV'!$A$2:$H$41,5,0)*$U1272</f>
        <v>590.840533909977</v>
      </c>
      <c r="AA1272" s="59">
        <f>VLOOKUP($S1272,'Districts_EV'!$A$2:$H$41,6,0)*$U1272</f>
        <v>1929.9483685899</v>
      </c>
      <c r="AB1272" s="59">
        <f>VLOOKUP($S1272,'Districts_EV'!$A$2:$H$41,7,0)*$U1272</f>
        <v>3515.688838321860</v>
      </c>
      <c r="AC1272" s="60">
        <f>VLOOKUP($S1272,'Districts_EV'!$A$2:$H$41,8,0)*$U1272</f>
        <v>4661.262778363880</v>
      </c>
    </row>
    <row r="1273" ht="19.95" customHeight="1">
      <c r="Q1273" s="137">
        <v>738</v>
      </c>
      <c r="R1273" t="s" s="92">
        <v>320</v>
      </c>
      <c r="S1273" t="s" s="92">
        <v>24</v>
      </c>
      <c r="T1273" s="62">
        <v>5137</v>
      </c>
      <c r="U1273" s="93">
        <v>0.0196327224780723</v>
      </c>
      <c r="V1273" s="36">
        <v>41.0540727</v>
      </c>
      <c r="W1273" s="36">
        <v>28.6222488</v>
      </c>
      <c r="X1273" s="62">
        <f>VLOOKUP($S1273,'Districts_EV'!$A$2:$H$41,3,0)*$U1273</f>
        <v>3.06476063531381</v>
      </c>
      <c r="Y1273" s="62">
        <f>VLOOKUP($S1273,'Districts_EV'!$A$2:$H$41,4,0)*$U1273</f>
        <v>51.6195842933496</v>
      </c>
      <c r="Z1273" s="62">
        <f>VLOOKUP($S1273,'Districts_EV'!$A$2:$H$41,5,0)*$U1273</f>
        <v>364.057553399971</v>
      </c>
      <c r="AA1273" s="62">
        <f>VLOOKUP($S1273,'Districts_EV'!$A$2:$H$41,6,0)*$U1273</f>
        <v>1189.174135713850</v>
      </c>
      <c r="AB1273" s="62">
        <f>VLOOKUP($S1273,'Districts_EV'!$A$2:$H$41,7,0)*$U1273</f>
        <v>2166.2580739426</v>
      </c>
      <c r="AC1273" s="63">
        <f>VLOOKUP($S1273,'Districts_EV'!$A$2:$H$41,8,0)*$U1273</f>
        <v>2872.125092054130</v>
      </c>
    </row>
    <row r="1274" ht="19.95" customHeight="1">
      <c r="Q1274" s="136">
        <v>745</v>
      </c>
      <c r="R1274" t="s" s="90">
        <v>321</v>
      </c>
      <c r="S1274" t="s" s="90">
        <v>24</v>
      </c>
      <c r="T1274" s="59">
        <v>4635</v>
      </c>
      <c r="U1274" s="91">
        <v>0.0177141655997401</v>
      </c>
      <c r="V1274" s="39">
        <v>41.0771599</v>
      </c>
      <c r="W1274" s="39">
        <v>28.6194181</v>
      </c>
      <c r="X1274" s="59">
        <f>VLOOKUP($S1274,'Districts_EV'!$A$2:$H$41,3,0)*$U1274</f>
        <v>2.76526485199133</v>
      </c>
      <c r="Y1274" s="59">
        <f>VLOOKUP($S1274,'Districts_EV'!$A$2:$H$41,4,0)*$U1274</f>
        <v>46.5751943156852</v>
      </c>
      <c r="Z1274" s="59">
        <f>VLOOKUP($S1274,'Districts_EV'!$A$2:$H$41,5,0)*$U1274</f>
        <v>328.480973332463</v>
      </c>
      <c r="AA1274" s="59">
        <f>VLOOKUP($S1274,'Districts_EV'!$A$2:$H$41,6,0)*$U1274</f>
        <v>1072.965177931410</v>
      </c>
      <c r="AB1274" s="59">
        <f>VLOOKUP($S1274,'Districts_EV'!$A$2:$H$41,7,0)*$U1274</f>
        <v>1954.5661227806</v>
      </c>
      <c r="AC1274" s="60">
        <f>VLOOKUP($S1274,'Districts_EV'!$A$2:$H$41,8,0)*$U1274</f>
        <v>2591.454117514280</v>
      </c>
    </row>
    <row r="1275" ht="19.95" customHeight="1">
      <c r="Q1275" s="137">
        <v>758</v>
      </c>
      <c r="R1275" t="s" s="92">
        <v>322</v>
      </c>
      <c r="S1275" t="s" s="92">
        <v>24</v>
      </c>
      <c r="T1275" s="62">
        <v>6800</v>
      </c>
      <c r="U1275" s="93">
        <v>0.0259884198658539</v>
      </c>
      <c r="V1275" s="36">
        <v>41.0461249</v>
      </c>
      <c r="W1275" s="36">
        <v>28.4321197</v>
      </c>
      <c r="X1275" s="62">
        <f>VLOOKUP($S1275,'Districts_EV'!$A$2:$H$41,3,0)*$U1275</f>
        <v>4.05691499321275</v>
      </c>
      <c r="Y1275" s="62">
        <f>VLOOKUP($S1275,'Districts_EV'!$A$2:$H$41,4,0)*$U1275</f>
        <v>68.3303821675641</v>
      </c>
      <c r="Z1275" s="62">
        <f>VLOOKUP($S1275,'Districts_EV'!$A$2:$H$41,5,0)*$U1275</f>
        <v>481.913833583765</v>
      </c>
      <c r="AA1275" s="62">
        <f>VLOOKUP($S1275,'Districts_EV'!$A$2:$H$41,6,0)*$U1275</f>
        <v>1574.145244861620</v>
      </c>
      <c r="AB1275" s="62">
        <f>VLOOKUP($S1275,'Districts_EV'!$A$2:$H$41,7,0)*$U1275</f>
        <v>2867.540374305950</v>
      </c>
      <c r="AC1275" s="63">
        <f>VLOOKUP($S1275,'Districts_EV'!$A$2:$H$41,8,0)*$U1275</f>
        <v>3801.917583408230</v>
      </c>
    </row>
    <row r="1276" ht="19.95" customHeight="1">
      <c r="Q1276" s="136">
        <v>759</v>
      </c>
      <c r="R1276" t="s" s="90">
        <v>16</v>
      </c>
      <c r="S1276" t="s" s="90">
        <v>24</v>
      </c>
      <c r="T1276" s="59">
        <v>3428</v>
      </c>
      <c r="U1276" s="91">
        <v>0.0131012210735511</v>
      </c>
      <c r="V1276" s="39">
        <v>41.0181451</v>
      </c>
      <c r="W1276" s="39">
        <v>28.4843571</v>
      </c>
      <c r="X1276" s="59">
        <f>VLOOKUP($S1276,'Districts_EV'!$A$2:$H$41,3,0)*$U1276</f>
        <v>2.04516244069608</v>
      </c>
      <c r="Y1276" s="59">
        <f>VLOOKUP($S1276,'Districts_EV'!$A$2:$H$41,4,0)*$U1276</f>
        <v>34.4465514809427</v>
      </c>
      <c r="Z1276" s="59">
        <f>VLOOKUP($S1276,'Districts_EV'!$A$2:$H$41,5,0)*$U1276</f>
        <v>242.941267871346</v>
      </c>
      <c r="AA1276" s="59">
        <f>VLOOKUP($S1276,'Districts_EV'!$A$2:$H$41,6,0)*$U1276</f>
        <v>793.554396968480</v>
      </c>
      <c r="AB1276" s="59">
        <f>VLOOKUP($S1276,'Districts_EV'!$A$2:$H$41,7,0)*$U1276</f>
        <v>1445.5777063413</v>
      </c>
      <c r="AC1276" s="60">
        <f>VLOOKUP($S1276,'Districts_EV'!$A$2:$H$41,8,0)*$U1276</f>
        <v>1916.613746459330</v>
      </c>
    </row>
    <row r="1277" ht="19.95" customHeight="1">
      <c r="Q1277" s="137">
        <v>762</v>
      </c>
      <c r="R1277" t="s" s="92">
        <v>323</v>
      </c>
      <c r="S1277" t="s" s="92">
        <v>24</v>
      </c>
      <c r="T1277" s="62">
        <v>5484</v>
      </c>
      <c r="U1277" s="93">
        <v>0.020958896256521</v>
      </c>
      <c r="V1277" s="36">
        <v>41.0517357</v>
      </c>
      <c r="W1277" s="36">
        <v>28.4184843</v>
      </c>
      <c r="X1277" s="62">
        <f>VLOOKUP($S1277,'Districts_EV'!$A$2:$H$41,3,0)*$U1277</f>
        <v>3.27178262099687</v>
      </c>
      <c r="Y1277" s="62">
        <f>VLOOKUP($S1277,'Districts_EV'!$A$2:$H$41,4,0)*$U1277</f>
        <v>55.1064435010179</v>
      </c>
      <c r="Z1277" s="62">
        <f>VLOOKUP($S1277,'Districts_EV'!$A$2:$H$41,5,0)*$U1277</f>
        <v>388.649332849025</v>
      </c>
      <c r="AA1277" s="62">
        <f>VLOOKUP($S1277,'Districts_EV'!$A$2:$H$41,6,0)*$U1277</f>
        <v>1269.501841591340</v>
      </c>
      <c r="AB1277" s="62">
        <f>VLOOKUP($S1277,'Districts_EV'!$A$2:$H$41,7,0)*$U1277</f>
        <v>2312.586972454970</v>
      </c>
      <c r="AC1277" s="63">
        <f>VLOOKUP($S1277,'Districts_EV'!$A$2:$H$41,8,0)*$U1277</f>
        <v>3066.134709913350</v>
      </c>
    </row>
    <row r="1278" ht="19.95" customHeight="1">
      <c r="Q1278" s="136">
        <v>765</v>
      </c>
      <c r="R1278" t="s" s="90">
        <v>324</v>
      </c>
      <c r="S1278" t="s" s="90">
        <v>24</v>
      </c>
      <c r="T1278" s="59">
        <v>1233</v>
      </c>
      <c r="U1278" s="91">
        <v>0.00471231201391145</v>
      </c>
      <c r="V1278" s="39">
        <v>41.0908328</v>
      </c>
      <c r="W1278" s="39">
        <v>28.5168102</v>
      </c>
      <c r="X1278" s="59">
        <f>VLOOKUP($S1278,'Districts_EV'!$A$2:$H$41,3,0)*$U1278</f>
        <v>0.735614145092841</v>
      </c>
      <c r="Y1278" s="59">
        <f>VLOOKUP($S1278,'Districts_EV'!$A$2:$H$41,4,0)*$U1278</f>
        <v>12.3899060606774</v>
      </c>
      <c r="Z1278" s="59">
        <f>VLOOKUP($S1278,'Districts_EV'!$A$2:$H$41,5,0)*$U1278</f>
        <v>87.3823171777622</v>
      </c>
      <c r="AA1278" s="59">
        <f>VLOOKUP($S1278,'Districts_EV'!$A$2:$H$41,6,0)*$U1278</f>
        <v>285.429571605056</v>
      </c>
      <c r="AB1278" s="59">
        <f>VLOOKUP($S1278,'Districts_EV'!$A$2:$H$41,7,0)*$U1278</f>
        <v>519.952541399887</v>
      </c>
      <c r="AC1278" s="60">
        <f>VLOOKUP($S1278,'Districts_EV'!$A$2:$H$41,8,0)*$U1278</f>
        <v>689.377114756228</v>
      </c>
    </row>
    <row r="1279" ht="19.95" customHeight="1">
      <c r="Q1279" s="137">
        <v>815</v>
      </c>
      <c r="R1279" t="s" s="92">
        <v>325</v>
      </c>
      <c r="S1279" t="s" s="92">
        <v>24</v>
      </c>
      <c r="T1279" s="62">
        <v>2529</v>
      </c>
      <c r="U1279" s="93">
        <v>0.009665399094227129</v>
      </c>
      <c r="V1279" s="36">
        <v>41.1086525</v>
      </c>
      <c r="W1279" s="36">
        <v>28.5908071</v>
      </c>
      <c r="X1279" s="62">
        <f>VLOOKUP($S1279,'Districts_EV'!$A$2:$H$41,3,0)*$U1279</f>
        <v>1.50881441438751</v>
      </c>
      <c r="Y1279" s="62">
        <f>VLOOKUP($S1279,'Districts_EV'!$A$2:$H$41,4,0)*$U1279</f>
        <v>25.4128730149661</v>
      </c>
      <c r="Z1279" s="62">
        <f>VLOOKUP($S1279,'Districts_EV'!$A$2:$H$41,5,0)*$U1279</f>
        <v>179.229424284315</v>
      </c>
      <c r="AA1279" s="62">
        <f>VLOOKUP($S1279,'Districts_EV'!$A$2:$H$41,6,0)*$U1279</f>
        <v>585.443135919860</v>
      </c>
      <c r="AB1279" s="62">
        <f>VLOOKUP($S1279,'Districts_EV'!$A$2:$H$41,7,0)*$U1279</f>
        <v>1066.472000973490</v>
      </c>
      <c r="AC1279" s="63">
        <f>VLOOKUP($S1279,'Districts_EV'!$A$2:$H$41,8,0)*$U1279</f>
        <v>1413.977877711680</v>
      </c>
    </row>
    <row r="1280" ht="19.95" customHeight="1">
      <c r="Q1280" s="136">
        <v>743</v>
      </c>
      <c r="R1280" t="s" s="90">
        <v>130</v>
      </c>
      <c r="S1280" t="s" s="90">
        <v>25</v>
      </c>
      <c r="T1280" s="59">
        <v>21572</v>
      </c>
      <c r="U1280" s="91">
        <v>0.08244444019797061</v>
      </c>
      <c r="V1280" s="39">
        <v>41.141659</v>
      </c>
      <c r="W1280" s="39">
        <v>28.4630541</v>
      </c>
      <c r="X1280" s="59">
        <f>VLOOKUP($S1280,'Districts_EV'!$A$2:$H$41,3,0)*$U1280</f>
        <v>10.9627411814086</v>
      </c>
      <c r="Y1280" s="59">
        <f>VLOOKUP($S1280,'Districts_EV'!$A$2:$H$41,4,0)*$U1280</f>
        <v>217.788589717054</v>
      </c>
      <c r="Z1280" s="59">
        <f>VLOOKUP($S1280,'Districts_EV'!$A$2:$H$41,5,0)*$U1280</f>
        <v>1785.927794947090</v>
      </c>
      <c r="AA1280" s="59">
        <f>VLOOKUP($S1280,'Districts_EV'!$A$2:$H$41,6,0)*$U1280</f>
        <v>6628.719152214180</v>
      </c>
      <c r="AB1280" s="59">
        <f>VLOOKUP($S1280,'Districts_EV'!$A$2:$H$41,7,0)*$U1280</f>
        <v>13171.1058730599</v>
      </c>
      <c r="AC1280" s="60">
        <f>VLOOKUP($S1280,'Districts_EV'!$A$2:$H$41,8,0)*$U1280</f>
        <v>18125.6691499314</v>
      </c>
    </row>
    <row r="1281" ht="19.95" customHeight="1">
      <c r="Q1281" s="137">
        <v>773</v>
      </c>
      <c r="R1281" t="s" s="92">
        <v>326</v>
      </c>
      <c r="S1281" t="s" s="92">
        <v>25</v>
      </c>
      <c r="T1281" s="62">
        <v>7503</v>
      </c>
      <c r="U1281" s="93">
        <v>0.0286751638608091</v>
      </c>
      <c r="V1281" s="36">
        <v>41.1445195</v>
      </c>
      <c r="W1281" s="36">
        <v>28.4582207</v>
      </c>
      <c r="X1281" s="62">
        <f>VLOOKUP($S1281,'Districts_EV'!$A$2:$H$41,3,0)*$U1281</f>
        <v>3.81297269998651</v>
      </c>
      <c r="Y1281" s="62">
        <f>VLOOKUP($S1281,'Districts_EV'!$A$2:$H$41,4,0)*$U1281</f>
        <v>75.74948028217391</v>
      </c>
      <c r="Z1281" s="62">
        <f>VLOOKUP($S1281,'Districts_EV'!$A$2:$H$41,5,0)*$U1281</f>
        <v>621.167079801968</v>
      </c>
      <c r="AA1281" s="62">
        <f>VLOOKUP($S1281,'Districts_EV'!$A$2:$H$41,6,0)*$U1281</f>
        <v>2305.547923190390</v>
      </c>
      <c r="AB1281" s="62">
        <f>VLOOKUP($S1281,'Districts_EV'!$A$2:$H$41,7,0)*$U1281</f>
        <v>4581.068392618590</v>
      </c>
      <c r="AC1281" s="63">
        <f>VLOOKUP($S1281,'Districts_EV'!$A$2:$H$41,8,0)*$U1281</f>
        <v>6304.324848504340</v>
      </c>
    </row>
    <row r="1282" ht="19.95" customHeight="1">
      <c r="Q1282" s="136">
        <v>786</v>
      </c>
      <c r="R1282" t="s" s="90">
        <v>327</v>
      </c>
      <c r="S1282" t="s" s="90">
        <v>25</v>
      </c>
      <c r="T1282" s="59">
        <v>2286</v>
      </c>
      <c r="U1282" s="91">
        <v>0.00873669526666794</v>
      </c>
      <c r="V1282" s="39">
        <v>41.235188</v>
      </c>
      <c r="W1282" s="39">
        <v>28.495035</v>
      </c>
      <c r="X1282" s="59">
        <f>VLOOKUP($S1282,'Districts_EV'!$A$2:$H$41,3,0)*$U1282</f>
        <v>1.16172938720101</v>
      </c>
      <c r="Y1282" s="59">
        <f>VLOOKUP($S1282,'Districts_EV'!$A$2:$H$41,4,0)*$U1282</f>
        <v>23.0792099060442</v>
      </c>
      <c r="Z1282" s="59">
        <f>VLOOKUP($S1282,'Districts_EV'!$A$2:$H$41,5,0)*$U1282</f>
        <v>189.256023514234</v>
      </c>
      <c r="AA1282" s="59">
        <f>VLOOKUP($S1282,'Districts_EV'!$A$2:$H$41,6,0)*$U1282</f>
        <v>702.450026977638</v>
      </c>
      <c r="AB1282" s="59">
        <f>VLOOKUP($S1282,'Districts_EV'!$A$2:$H$41,7,0)*$U1282</f>
        <v>1395.751345531930</v>
      </c>
      <c r="AC1282" s="60">
        <f>VLOOKUP($S1282,'Districts_EV'!$A$2:$H$41,8,0)*$U1282</f>
        <v>1920.789897864980</v>
      </c>
    </row>
    <row r="1283" ht="19.95" customHeight="1">
      <c r="Q1283" s="137">
        <v>789</v>
      </c>
      <c r="R1283" t="s" s="92">
        <v>328</v>
      </c>
      <c r="S1283" t="s" s="92">
        <v>25</v>
      </c>
      <c r="T1283" s="62">
        <v>2598</v>
      </c>
      <c r="U1283" s="93">
        <v>0.009929105119336531</v>
      </c>
      <c r="V1283" s="36">
        <v>41.245892</v>
      </c>
      <c r="W1283" s="36">
        <v>28.49407</v>
      </c>
      <c r="X1283" s="62">
        <f>VLOOKUP($S1283,'Districts_EV'!$A$2:$H$41,3,0)*$U1283</f>
        <v>1.32028562902372</v>
      </c>
      <c r="Y1283" s="62">
        <f>VLOOKUP($S1283,'Districts_EV'!$A$2:$H$41,4,0)*$U1283</f>
        <v>26.2291283184176</v>
      </c>
      <c r="Z1283" s="62">
        <f>VLOOKUP($S1283,'Districts_EV'!$A$2:$H$41,5,0)*$U1283</f>
        <v>215.086241946623</v>
      </c>
      <c r="AA1283" s="62">
        <f>VLOOKUP($S1283,'Districts_EV'!$A$2:$H$41,6,0)*$U1283</f>
        <v>798.322471604507</v>
      </c>
      <c r="AB1283" s="62">
        <f>VLOOKUP($S1283,'Districts_EV'!$A$2:$H$41,7,0)*$U1283</f>
        <v>1586.247592166210</v>
      </c>
      <c r="AC1283" s="63">
        <f>VLOOKUP($S1283,'Districts_EV'!$A$2:$H$41,8,0)*$U1283</f>
        <v>2182.944949542090</v>
      </c>
    </row>
    <row r="1284" ht="19.95" customHeight="1">
      <c r="Q1284" s="136">
        <v>792</v>
      </c>
      <c r="R1284" t="s" s="90">
        <v>329</v>
      </c>
      <c r="S1284" t="s" s="90">
        <v>25</v>
      </c>
      <c r="T1284" s="59">
        <v>1812</v>
      </c>
      <c r="U1284" s="91">
        <v>0.00692514952895989</v>
      </c>
      <c r="V1284" s="39">
        <v>41.2011203</v>
      </c>
      <c r="W1284" s="39">
        <v>28.4435209</v>
      </c>
      <c r="X1284" s="59">
        <f>VLOOKUP($S1284,'Districts_EV'!$A$2:$H$41,3,0)*$U1284</f>
        <v>0.920845865970353</v>
      </c>
      <c r="Y1284" s="59">
        <f>VLOOKUP($S1284,'Districts_EV'!$A$2:$H$41,4,0)*$U1284</f>
        <v>18.2937569333998</v>
      </c>
      <c r="Z1284" s="59">
        <f>VLOOKUP($S1284,'Districts_EV'!$A$2:$H$41,5,0)*$U1284</f>
        <v>150.013960895797</v>
      </c>
      <c r="AA1284" s="59">
        <f>VLOOKUP($S1284,'Districts_EV'!$A$2:$H$41,6,0)*$U1284</f>
        <v>556.797659179125</v>
      </c>
      <c r="AB1284" s="59">
        <f>VLOOKUP($S1284,'Districts_EV'!$A$2:$H$41,7,0)*$U1284</f>
        <v>1106.343586222160</v>
      </c>
      <c r="AC1284" s="60">
        <f>VLOOKUP($S1284,'Districts_EV'!$A$2:$H$41,8,0)*$U1284</f>
        <v>1522.515877047830</v>
      </c>
    </row>
    <row r="1285" ht="19.95" customHeight="1">
      <c r="Q1285" s="137">
        <v>793</v>
      </c>
      <c r="R1285" t="s" s="92">
        <v>330</v>
      </c>
      <c r="S1285" t="s" s="92">
        <v>25</v>
      </c>
      <c r="T1285" s="62">
        <v>1345</v>
      </c>
      <c r="U1285" s="93">
        <v>0.00514035657640787</v>
      </c>
      <c r="V1285" s="36">
        <v>41.224525</v>
      </c>
      <c r="W1285" s="36">
        <v>28.475758</v>
      </c>
      <c r="X1285" s="62">
        <f>VLOOKUP($S1285,'Districts_EV'!$A$2:$H$41,3,0)*$U1285</f>
        <v>0.683519696319054</v>
      </c>
      <c r="Y1285" s="62">
        <f>VLOOKUP($S1285,'Districts_EV'!$A$2:$H$41,4,0)*$U1285</f>
        <v>13.578975207187</v>
      </c>
      <c r="Z1285" s="62">
        <f>VLOOKUP($S1285,'Districts_EV'!$A$2:$H$41,5,0)*$U1285</f>
        <v>111.351422408856</v>
      </c>
      <c r="AA1285" s="62">
        <f>VLOOKUP($S1285,'Districts_EV'!$A$2:$H$41,6,0)*$U1285</f>
        <v>413.296275715190</v>
      </c>
      <c r="AB1285" s="62">
        <f>VLOOKUP($S1285,'Districts_EV'!$A$2:$H$41,7,0)*$U1285</f>
        <v>821.2097811638019</v>
      </c>
      <c r="AC1285" s="63">
        <f>VLOOKUP($S1285,'Districts_EV'!$A$2:$H$41,8,0)*$U1285</f>
        <v>1130.123540082410</v>
      </c>
    </row>
    <row r="1286" ht="19.95" customHeight="1">
      <c r="Q1286" s="136">
        <v>803</v>
      </c>
      <c r="R1286" t="s" s="90">
        <v>331</v>
      </c>
      <c r="S1286" t="s" s="90">
        <v>25</v>
      </c>
      <c r="T1286" s="59">
        <v>2491</v>
      </c>
      <c r="U1286" s="91">
        <v>0.009520169689094421</v>
      </c>
      <c r="V1286" s="39">
        <v>41.1247706</v>
      </c>
      <c r="W1286" s="39">
        <v>28.4485283</v>
      </c>
      <c r="X1286" s="59">
        <f>VLOOKUP($S1286,'Districts_EV'!$A$2:$H$41,3,0)*$U1286</f>
        <v>1.26590896916785</v>
      </c>
      <c r="Y1286" s="59">
        <f>VLOOKUP($S1286,'Districts_EV'!$A$2:$H$41,4,0)*$U1286</f>
        <v>25.1488678372511</v>
      </c>
      <c r="Z1286" s="59">
        <f>VLOOKUP($S1286,'Districts_EV'!$A$2:$H$41,5,0)*$U1286</f>
        <v>206.2278016509</v>
      </c>
      <c r="AA1286" s="59">
        <f>VLOOKUP($S1286,'Districts_EV'!$A$2:$H$41,6,0)*$U1286</f>
        <v>765.443139633113</v>
      </c>
      <c r="AB1286" s="59">
        <f>VLOOKUP($S1286,'Districts_EV'!$A$2:$H$41,7,0)*$U1286</f>
        <v>1520.917148608940</v>
      </c>
      <c r="AC1286" s="60">
        <f>VLOOKUP($S1286,'Districts_EV'!$A$2:$H$41,8,0)*$U1286</f>
        <v>2093.039210665640</v>
      </c>
    </row>
    <row r="1287" ht="19.95" customHeight="1">
      <c r="Q1287" s="137">
        <v>820</v>
      </c>
      <c r="R1287" t="s" s="92">
        <v>332</v>
      </c>
      <c r="S1287" t="s" s="92">
        <v>25</v>
      </c>
      <c r="T1287" s="62">
        <v>1444</v>
      </c>
      <c r="U1287" s="93">
        <v>0.00551871739504309</v>
      </c>
      <c r="V1287" s="36">
        <v>41.2267723</v>
      </c>
      <c r="W1287" s="36">
        <v>28.458469</v>
      </c>
      <c r="X1287" s="62">
        <f>VLOOKUP($S1287,'Districts_EV'!$A$2:$H$41,3,0)*$U1287</f>
        <v>0.7338308115127971</v>
      </c>
      <c r="Y1287" s="62">
        <f>VLOOKUP($S1287,'Districts_EV'!$A$2:$H$41,4,0)*$U1287</f>
        <v>14.5784685495747</v>
      </c>
      <c r="Z1287" s="62">
        <f>VLOOKUP($S1287,'Districts_EV'!$A$2:$H$41,5,0)*$U1287</f>
        <v>119.547549411441</v>
      </c>
      <c r="AA1287" s="62">
        <f>VLOOKUP($S1287,'Districts_EV'!$A$2:$H$41,6,0)*$U1287</f>
        <v>443.717339875638</v>
      </c>
      <c r="AB1287" s="62">
        <f>VLOOKUP($S1287,'Districts_EV'!$A$2:$H$41,7,0)*$U1287</f>
        <v>881.655705576602</v>
      </c>
      <c r="AC1287" s="63">
        <f>VLOOKUP($S1287,'Districts_EV'!$A$2:$H$41,8,0)*$U1287</f>
        <v>1213.307354556880</v>
      </c>
    </row>
    <row r="1288" ht="19.95" customHeight="1">
      <c r="Q1288" s="136">
        <v>821</v>
      </c>
      <c r="R1288" t="s" s="90">
        <v>333</v>
      </c>
      <c r="S1288" t="s" s="90">
        <v>25</v>
      </c>
      <c r="T1288" s="59">
        <v>1624</v>
      </c>
      <c r="U1288" s="91">
        <v>0.00620664615619805</v>
      </c>
      <c r="V1288" s="39">
        <v>41.2284603</v>
      </c>
      <c r="W1288" s="39">
        <v>28.3695911</v>
      </c>
      <c r="X1288" s="59">
        <f>VLOOKUP($S1288,'Districts_EV'!$A$2:$H$41,3,0)*$U1288</f>
        <v>0.825305566410515</v>
      </c>
      <c r="Y1288" s="59">
        <f>VLOOKUP($S1288,'Districts_EV'!$A$2:$H$41,4,0)*$U1288</f>
        <v>16.3957291720979</v>
      </c>
      <c r="Z1288" s="59">
        <f>VLOOKUP($S1288,'Districts_EV'!$A$2:$H$41,5,0)*$U1288</f>
        <v>134.449598507050</v>
      </c>
      <c r="AA1288" s="59">
        <f>VLOOKUP($S1288,'Districts_EV'!$A$2:$H$41,6,0)*$U1288</f>
        <v>499.028365621909</v>
      </c>
      <c r="AB1288" s="59">
        <f>VLOOKUP($S1288,'Districts_EV'!$A$2:$H$41,7,0)*$U1288</f>
        <v>991.557386327148</v>
      </c>
      <c r="AC1288" s="60">
        <f>VLOOKUP($S1288,'Districts_EV'!$A$2:$H$41,8,0)*$U1288</f>
        <v>1364.550653601370</v>
      </c>
    </row>
    <row r="1289" ht="19.95" customHeight="1">
      <c r="Q1289" s="137">
        <v>822</v>
      </c>
      <c r="R1289" t="s" s="92">
        <v>334</v>
      </c>
      <c r="S1289" t="s" s="92">
        <v>25</v>
      </c>
      <c r="T1289" s="62">
        <v>1409</v>
      </c>
      <c r="U1289" s="93">
        <v>0.00538495346926296</v>
      </c>
      <c r="V1289" s="36">
        <v>41.0957829</v>
      </c>
      <c r="W1289" s="36">
        <v>28.493608</v>
      </c>
      <c r="X1289" s="62">
        <f>VLOOKUP($S1289,'Districts_EV'!$A$2:$H$41,3,0)*$U1289</f>
        <v>0.716044053616019</v>
      </c>
      <c r="Y1289" s="62">
        <f>VLOOKUP($S1289,'Districts_EV'!$A$2:$H$41,4,0)*$U1289</f>
        <v>14.2251123174174</v>
      </c>
      <c r="Z1289" s="62">
        <f>VLOOKUP($S1289,'Districts_EV'!$A$2:$H$41,5,0)*$U1289</f>
        <v>116.649928753961</v>
      </c>
      <c r="AA1289" s="62">
        <f>VLOOKUP($S1289,'Districts_EV'!$A$2:$H$41,6,0)*$U1289</f>
        <v>432.962418202752</v>
      </c>
      <c r="AB1289" s="62">
        <f>VLOOKUP($S1289,'Districts_EV'!$A$2:$H$41,7,0)*$U1289</f>
        <v>860.285934319551</v>
      </c>
      <c r="AC1289" s="63">
        <f>VLOOKUP($S1289,'Districts_EV'!$A$2:$H$41,8,0)*$U1289</f>
        <v>1183.898935298230</v>
      </c>
    </row>
    <row r="1290" ht="19.95" customHeight="1">
      <c r="Q1290" s="136">
        <v>823</v>
      </c>
      <c r="R1290" t="s" s="90">
        <v>335</v>
      </c>
      <c r="S1290" t="s" s="90">
        <v>25</v>
      </c>
      <c r="T1290" s="59">
        <v>1872</v>
      </c>
      <c r="U1290" s="91">
        <v>0.00715445911601154</v>
      </c>
      <c r="V1290" s="39">
        <v>41.340626</v>
      </c>
      <c r="W1290" s="39">
        <v>28.407293</v>
      </c>
      <c r="X1290" s="59">
        <f>VLOOKUP($S1290,'Districts_EV'!$A$2:$H$41,3,0)*$U1290</f>
        <v>0.951337450936258</v>
      </c>
      <c r="Y1290" s="59">
        <f>VLOOKUP($S1290,'Districts_EV'!$A$2:$H$41,4,0)*$U1290</f>
        <v>18.8995104742409</v>
      </c>
      <c r="Z1290" s="59">
        <f>VLOOKUP($S1290,'Districts_EV'!$A$2:$H$41,5,0)*$U1290</f>
        <v>154.981310594333</v>
      </c>
      <c r="AA1290" s="59">
        <f>VLOOKUP($S1290,'Districts_EV'!$A$2:$H$41,6,0)*$U1290</f>
        <v>575.234667761215</v>
      </c>
      <c r="AB1290" s="59">
        <f>VLOOKUP($S1290,'Districts_EV'!$A$2:$H$41,7,0)*$U1290</f>
        <v>1142.977479805680</v>
      </c>
      <c r="AC1290" s="60">
        <f>VLOOKUP($S1290,'Districts_EV'!$A$2:$H$41,8,0)*$U1290</f>
        <v>1572.930310062660</v>
      </c>
    </row>
    <row r="1291" ht="19.95" customHeight="1">
      <c r="Q1291" s="137">
        <v>831</v>
      </c>
      <c r="R1291" t="s" s="92">
        <v>336</v>
      </c>
      <c r="S1291" t="s" s="92">
        <v>25</v>
      </c>
      <c r="T1291" s="62">
        <v>1085</v>
      </c>
      <c r="U1291" s="93">
        <v>0.00414668169918404</v>
      </c>
      <c r="V1291" s="36">
        <v>41.257679</v>
      </c>
      <c r="W1291" s="36">
        <v>28.419617</v>
      </c>
      <c r="X1291" s="62">
        <f>VLOOKUP($S1291,'Districts_EV'!$A$2:$H$41,3,0)*$U1291</f>
        <v>0.551389494800128</v>
      </c>
      <c r="Y1291" s="62">
        <f>VLOOKUP($S1291,'Districts_EV'!$A$2:$H$41,4,0)*$U1291</f>
        <v>10.9540431968757</v>
      </c>
      <c r="Z1291" s="62">
        <f>VLOOKUP($S1291,'Districts_EV'!$A$2:$H$41,5,0)*$U1291</f>
        <v>89.8262403818652</v>
      </c>
      <c r="AA1291" s="62">
        <f>VLOOKUP($S1291,'Districts_EV'!$A$2:$H$41,6,0)*$U1291</f>
        <v>333.402571859465</v>
      </c>
      <c r="AB1291" s="62">
        <f>VLOOKUP($S1291,'Districts_EV'!$A$2:$H$41,7,0)*$U1291</f>
        <v>662.462908968569</v>
      </c>
      <c r="AC1291" s="63">
        <f>VLOOKUP($S1291,'Districts_EV'!$A$2:$H$41,8,0)*$U1291</f>
        <v>911.660997018153</v>
      </c>
    </row>
    <row r="1292" ht="19.95" customHeight="1">
      <c r="Q1292" s="136">
        <v>834</v>
      </c>
      <c r="R1292" t="s" s="90">
        <v>337</v>
      </c>
      <c r="S1292" t="s" s="90">
        <v>25</v>
      </c>
      <c r="T1292" s="59">
        <v>1172</v>
      </c>
      <c r="U1292" s="91">
        <v>0.00447918060040894</v>
      </c>
      <c r="V1292" s="39">
        <v>41.100868</v>
      </c>
      <c r="W1292" s="39">
        <v>28.419697</v>
      </c>
      <c r="X1292" s="59">
        <f>VLOOKUP($S1292,'Districts_EV'!$A$2:$H$41,3,0)*$U1292</f>
        <v>0.595602293000692</v>
      </c>
      <c r="Y1292" s="59">
        <f>VLOOKUP($S1292,'Districts_EV'!$A$2:$H$41,4,0)*$U1292</f>
        <v>11.8323858310953</v>
      </c>
      <c r="Z1292" s="59">
        <f>VLOOKUP($S1292,'Districts_EV'!$A$2:$H$41,5,0)*$U1292</f>
        <v>97.028897444743</v>
      </c>
      <c r="AA1292" s="59">
        <f>VLOOKUP($S1292,'Districts_EV'!$A$2:$H$41,6,0)*$U1292</f>
        <v>360.136234303496</v>
      </c>
      <c r="AB1292" s="59">
        <f>VLOOKUP($S1292,'Districts_EV'!$A$2:$H$41,7,0)*$U1292</f>
        <v>715.582054664667</v>
      </c>
      <c r="AC1292" s="60">
        <f>VLOOKUP($S1292,'Districts_EV'!$A$2:$H$41,8,0)*$U1292</f>
        <v>984.761924889656</v>
      </c>
    </row>
    <row r="1293" ht="19.95" customHeight="1">
      <c r="Q1293" s="137">
        <v>841</v>
      </c>
      <c r="R1293" t="s" s="92">
        <v>338</v>
      </c>
      <c r="S1293" t="s" s="92">
        <v>25</v>
      </c>
      <c r="T1293" s="62">
        <v>1641</v>
      </c>
      <c r="U1293" s="93">
        <v>0.00627161720586268</v>
      </c>
      <c r="V1293" s="36">
        <v>41.2544762</v>
      </c>
      <c r="W1293" s="36">
        <v>28.3585871</v>
      </c>
      <c r="X1293" s="62">
        <f>VLOOKUP($S1293,'Districts_EV'!$A$2:$H$41,3,0)*$U1293</f>
        <v>0.833944848817521</v>
      </c>
      <c r="Y1293" s="62">
        <f>VLOOKUP($S1293,'Districts_EV'!$A$2:$H$41,4,0)*$U1293</f>
        <v>16.5673593420028</v>
      </c>
      <c r="Z1293" s="62">
        <f>VLOOKUP($S1293,'Districts_EV'!$A$2:$H$41,5,0)*$U1293</f>
        <v>135.857014254968</v>
      </c>
      <c r="AA1293" s="62">
        <f>VLOOKUP($S1293,'Districts_EV'!$A$2:$H$41,6,0)*$U1293</f>
        <v>504.252184720168</v>
      </c>
      <c r="AB1293" s="62">
        <f>VLOOKUP($S1293,'Districts_EV'!$A$2:$H$41,7,0)*$U1293</f>
        <v>1001.936989509140</v>
      </c>
      <c r="AC1293" s="63">
        <f>VLOOKUP($S1293,'Districts_EV'!$A$2:$H$41,8,0)*$U1293</f>
        <v>1378.834742955570</v>
      </c>
    </row>
    <row r="1294" ht="19.95" customHeight="1">
      <c r="Q1294" s="136">
        <v>847</v>
      </c>
      <c r="R1294" t="s" s="90">
        <v>339</v>
      </c>
      <c r="S1294" t="s" s="90">
        <v>25</v>
      </c>
      <c r="T1294" s="59">
        <v>1017</v>
      </c>
      <c r="U1294" s="91">
        <v>0.0038867975005255</v>
      </c>
      <c r="V1294" s="39">
        <v>41.1436804</v>
      </c>
      <c r="W1294" s="39">
        <v>28.4605154</v>
      </c>
      <c r="X1294" s="59">
        <f>VLOOKUP($S1294,'Districts_EV'!$A$2:$H$41,3,0)*$U1294</f>
        <v>0.516832365172102</v>
      </c>
      <c r="Y1294" s="59">
        <f>VLOOKUP($S1294,'Districts_EV'!$A$2:$H$41,4,0)*$U1294</f>
        <v>10.2675225172559</v>
      </c>
      <c r="Z1294" s="59">
        <f>VLOOKUP($S1294,'Districts_EV'!$A$2:$H$41,5,0)*$U1294</f>
        <v>84.1965773901907</v>
      </c>
      <c r="AA1294" s="59">
        <f>VLOOKUP($S1294,'Districts_EV'!$A$2:$H$41,6,0)*$U1294</f>
        <v>312.507295466429</v>
      </c>
      <c r="AB1294" s="59">
        <f>VLOOKUP($S1294,'Districts_EV'!$A$2:$H$41,7,0)*$U1294</f>
        <v>620.944496240584</v>
      </c>
      <c r="AC1294" s="60">
        <f>VLOOKUP($S1294,'Districts_EV'!$A$2:$H$41,8,0)*$U1294</f>
        <v>854.524639601347</v>
      </c>
    </row>
    <row r="1295" ht="19.95" customHeight="1">
      <c r="Q1295" s="137">
        <v>850</v>
      </c>
      <c r="R1295" t="s" s="92">
        <v>340</v>
      </c>
      <c r="S1295" t="s" s="92">
        <v>25</v>
      </c>
      <c r="T1295" s="62">
        <v>561</v>
      </c>
      <c r="U1295" s="93">
        <v>0.00214404463893295</v>
      </c>
      <c r="V1295" s="36">
        <v>41.223648</v>
      </c>
      <c r="W1295" s="36">
        <v>28.523932</v>
      </c>
      <c r="X1295" s="62">
        <f>VLOOKUP($S1295,'Districts_EV'!$A$2:$H$41,3,0)*$U1295</f>
        <v>0.285096319431219</v>
      </c>
      <c r="Y1295" s="62">
        <f>VLOOKUP($S1295,'Districts_EV'!$A$2:$H$41,4,0)*$U1295</f>
        <v>5.66379560686387</v>
      </c>
      <c r="Z1295" s="62">
        <f>VLOOKUP($S1295,'Districts_EV'!$A$2:$H$41,5,0)*$U1295</f>
        <v>46.4447196813147</v>
      </c>
      <c r="AA1295" s="62">
        <f>VLOOKUP($S1295,'Districts_EV'!$A$2:$H$41,6,0)*$U1295</f>
        <v>172.386030242544</v>
      </c>
      <c r="AB1295" s="62">
        <f>VLOOKUP($S1295,'Districts_EV'!$A$2:$H$41,7,0)*$U1295</f>
        <v>342.526905005869</v>
      </c>
      <c r="AC1295" s="63">
        <f>VLOOKUP($S1295,'Districts_EV'!$A$2:$H$41,8,0)*$U1295</f>
        <v>471.374948688650</v>
      </c>
    </row>
    <row r="1296" ht="19.95" customHeight="1">
      <c r="Q1296" s="136">
        <v>854</v>
      </c>
      <c r="R1296" t="s" s="90">
        <v>341</v>
      </c>
      <c r="S1296" t="s" s="90">
        <v>25</v>
      </c>
      <c r="T1296" s="59">
        <v>369</v>
      </c>
      <c r="U1296" s="91">
        <v>0.00141025396036766</v>
      </c>
      <c r="V1296" s="39">
        <v>41.368565</v>
      </c>
      <c r="W1296" s="39">
        <v>28.474049</v>
      </c>
      <c r="X1296" s="59">
        <f>VLOOKUP($S1296,'Districts_EV'!$A$2:$H$41,3,0)*$U1296</f>
        <v>0.18752324754032</v>
      </c>
      <c r="Y1296" s="59">
        <f>VLOOKUP($S1296,'Districts_EV'!$A$2:$H$41,4,0)*$U1296</f>
        <v>3.72538427617248</v>
      </c>
      <c r="Z1296" s="59">
        <f>VLOOKUP($S1296,'Districts_EV'!$A$2:$H$41,5,0)*$U1296</f>
        <v>30.5492006459984</v>
      </c>
      <c r="AA1296" s="59">
        <f>VLOOKUP($S1296,'Districts_EV'!$A$2:$H$41,6,0)*$U1296</f>
        <v>113.387602779855</v>
      </c>
      <c r="AB1296" s="59">
        <f>VLOOKUP($S1296,'Districts_EV'!$A$2:$H$41,7,0)*$U1296</f>
        <v>225.298445538619</v>
      </c>
      <c r="AC1296" s="60">
        <f>VLOOKUP($S1296,'Districts_EV'!$A$2:$H$41,8,0)*$U1296</f>
        <v>310.048763041197</v>
      </c>
    </row>
    <row r="1297" ht="19.95" customHeight="1">
      <c r="Q1297" s="137">
        <v>857</v>
      </c>
      <c r="R1297" t="s" s="92">
        <v>342</v>
      </c>
      <c r="S1297" t="s" s="92">
        <v>25</v>
      </c>
      <c r="T1297" s="62">
        <v>367</v>
      </c>
      <c r="U1297" s="93">
        <v>0.00140261030746594</v>
      </c>
      <c r="V1297" s="36">
        <v>41.1112665</v>
      </c>
      <c r="W1297" s="36">
        <v>28.5407916</v>
      </c>
      <c r="X1297" s="62">
        <f>VLOOKUP($S1297,'Districts_EV'!$A$2:$H$41,3,0)*$U1297</f>
        <v>0.18650686137479</v>
      </c>
      <c r="Y1297" s="62">
        <f>VLOOKUP($S1297,'Districts_EV'!$A$2:$H$41,4,0)*$U1297</f>
        <v>3.70519249147779</v>
      </c>
      <c r="Z1297" s="62">
        <f>VLOOKUP($S1297,'Districts_EV'!$A$2:$H$41,5,0)*$U1297</f>
        <v>30.3836223227139</v>
      </c>
      <c r="AA1297" s="62">
        <f>VLOOKUP($S1297,'Districts_EV'!$A$2:$H$41,6,0)*$U1297</f>
        <v>112.773035827119</v>
      </c>
      <c r="AB1297" s="62">
        <f>VLOOKUP($S1297,'Districts_EV'!$A$2:$H$41,7,0)*$U1297</f>
        <v>224.077315752502</v>
      </c>
      <c r="AC1297" s="63">
        <f>VLOOKUP($S1297,'Districts_EV'!$A$2:$H$41,8,0)*$U1297</f>
        <v>308.368281940703</v>
      </c>
    </row>
    <row r="1298" ht="19.95" customHeight="1">
      <c r="Q1298" s="136">
        <v>859</v>
      </c>
      <c r="R1298" t="s" s="90">
        <v>343</v>
      </c>
      <c r="S1298" t="s" s="90">
        <v>25</v>
      </c>
      <c r="T1298" s="59">
        <v>2490</v>
      </c>
      <c r="U1298" s="91">
        <v>0.00951634786264356</v>
      </c>
      <c r="V1298" s="39">
        <v>41.4022498</v>
      </c>
      <c r="W1298" s="39">
        <v>28.3816684</v>
      </c>
      <c r="X1298" s="59">
        <f>VLOOKUP($S1298,'Districts_EV'!$A$2:$H$41,3,0)*$U1298</f>
        <v>1.26540077608509</v>
      </c>
      <c r="Y1298" s="59">
        <f>VLOOKUP($S1298,'Districts_EV'!$A$2:$H$41,4,0)*$U1298</f>
        <v>25.1387719449038</v>
      </c>
      <c r="Z1298" s="59">
        <f>VLOOKUP($S1298,'Districts_EV'!$A$2:$H$41,5,0)*$U1298</f>
        <v>206.145012489258</v>
      </c>
      <c r="AA1298" s="59">
        <f>VLOOKUP($S1298,'Districts_EV'!$A$2:$H$41,6,0)*$U1298</f>
        <v>765.135856156745</v>
      </c>
      <c r="AB1298" s="59">
        <f>VLOOKUP($S1298,'Districts_EV'!$A$2:$H$41,7,0)*$U1298</f>
        <v>1520.306583715890</v>
      </c>
      <c r="AC1298" s="60">
        <f>VLOOKUP($S1298,'Districts_EV'!$A$2:$H$41,8,0)*$U1298</f>
        <v>2092.198970115390</v>
      </c>
    </row>
    <row r="1299" ht="19.95" customHeight="1">
      <c r="Q1299" s="137">
        <v>861</v>
      </c>
      <c r="R1299" t="s" s="92">
        <v>344</v>
      </c>
      <c r="S1299" t="s" s="92">
        <v>25</v>
      </c>
      <c r="T1299" s="62">
        <v>851</v>
      </c>
      <c r="U1299" s="93">
        <v>0.0032523743096826</v>
      </c>
      <c r="V1299" s="36">
        <v>41.314438</v>
      </c>
      <c r="W1299" s="36">
        <v>28.285694</v>
      </c>
      <c r="X1299" s="62">
        <f>VLOOKUP($S1299,'Districts_EV'!$A$2:$H$41,3,0)*$U1299</f>
        <v>0.432472313433096</v>
      </c>
      <c r="Y1299" s="62">
        <f>VLOOKUP($S1299,'Districts_EV'!$A$2:$H$41,4,0)*$U1299</f>
        <v>8.59160438759562</v>
      </c>
      <c r="Z1299" s="62">
        <f>VLOOKUP($S1299,'Districts_EV'!$A$2:$H$41,5,0)*$U1299</f>
        <v>70.4535765575736</v>
      </c>
      <c r="AA1299" s="62">
        <f>VLOOKUP($S1299,'Districts_EV'!$A$2:$H$41,6,0)*$U1299</f>
        <v>261.498238389313</v>
      </c>
      <c r="AB1299" s="62">
        <f>VLOOKUP($S1299,'Districts_EV'!$A$2:$H$41,7,0)*$U1299</f>
        <v>519.590723992859</v>
      </c>
      <c r="AC1299" s="63">
        <f>VLOOKUP($S1299,'Districts_EV'!$A$2:$H$41,8,0)*$U1299</f>
        <v>715.044708260322</v>
      </c>
    </row>
    <row r="1300" ht="19.95" customHeight="1">
      <c r="Q1300" s="136">
        <v>862</v>
      </c>
      <c r="R1300" t="s" s="90">
        <v>345</v>
      </c>
      <c r="S1300" t="s" s="90">
        <v>25</v>
      </c>
      <c r="T1300" s="59">
        <v>563</v>
      </c>
      <c r="U1300" s="91">
        <v>0.00215168829183467</v>
      </c>
      <c r="V1300" s="39">
        <v>41.139164</v>
      </c>
      <c r="W1300" s="39">
        <v>28.415209</v>
      </c>
      <c r="X1300" s="59">
        <f>VLOOKUP($S1300,'Districts_EV'!$A$2:$H$41,3,0)*$U1300</f>
        <v>0.286112705596749</v>
      </c>
      <c r="Y1300" s="59">
        <f>VLOOKUP($S1300,'Districts_EV'!$A$2:$H$41,4,0)*$U1300</f>
        <v>5.68398739155856</v>
      </c>
      <c r="Z1300" s="59">
        <f>VLOOKUP($S1300,'Districts_EV'!$A$2:$H$41,5,0)*$U1300</f>
        <v>46.6102980045992</v>
      </c>
      <c r="AA1300" s="59">
        <f>VLOOKUP($S1300,'Districts_EV'!$A$2:$H$41,6,0)*$U1300</f>
        <v>173.000597195280</v>
      </c>
      <c r="AB1300" s="59">
        <f>VLOOKUP($S1300,'Districts_EV'!$A$2:$H$41,7,0)*$U1300</f>
        <v>343.748034791986</v>
      </c>
      <c r="AC1300" s="60">
        <f>VLOOKUP($S1300,'Districts_EV'!$A$2:$H$41,8,0)*$U1300</f>
        <v>473.055429789144</v>
      </c>
    </row>
    <row r="1301" ht="19.95" customHeight="1">
      <c r="Q1301" s="137">
        <v>863</v>
      </c>
      <c r="R1301" t="s" s="92">
        <v>346</v>
      </c>
      <c r="S1301" t="s" s="92">
        <v>25</v>
      </c>
      <c r="T1301" s="62">
        <v>1213</v>
      </c>
      <c r="U1301" s="93">
        <v>0.00463587548489423</v>
      </c>
      <c r="V1301" s="36">
        <v>41.3204276</v>
      </c>
      <c r="W1301" s="36">
        <v>28.1000039</v>
      </c>
      <c r="X1301" s="62">
        <f>VLOOKUP($S1301,'Districts_EV'!$A$2:$H$41,3,0)*$U1301</f>
        <v>0.61643820939406</v>
      </c>
      <c r="Y1301" s="62">
        <f>VLOOKUP($S1301,'Districts_EV'!$A$2:$H$41,4,0)*$U1301</f>
        <v>12.2463174173366</v>
      </c>
      <c r="Z1301" s="62">
        <f>VLOOKUP($S1301,'Districts_EV'!$A$2:$H$41,5,0)*$U1301</f>
        <v>100.423253072076</v>
      </c>
      <c r="AA1301" s="62">
        <f>VLOOKUP($S1301,'Districts_EV'!$A$2:$H$41,6,0)*$U1301</f>
        <v>372.734856834591</v>
      </c>
      <c r="AB1301" s="62">
        <f>VLOOKUP($S1301,'Districts_EV'!$A$2:$H$41,7,0)*$U1301</f>
        <v>740.615215280068</v>
      </c>
      <c r="AC1301" s="63">
        <f>VLOOKUP($S1301,'Districts_EV'!$A$2:$H$41,8,0)*$U1301</f>
        <v>1019.211787449790</v>
      </c>
    </row>
    <row r="1302" ht="19.95" customHeight="1">
      <c r="Q1302" s="136">
        <v>865</v>
      </c>
      <c r="R1302" t="s" s="90">
        <v>347</v>
      </c>
      <c r="S1302" t="s" s="90">
        <v>25</v>
      </c>
      <c r="T1302" s="59">
        <v>790</v>
      </c>
      <c r="U1302" s="91">
        <v>0.00301924289618008</v>
      </c>
      <c r="V1302" s="39">
        <v>41.329559</v>
      </c>
      <c r="W1302" s="39">
        <v>28.482586</v>
      </c>
      <c r="X1302" s="59">
        <f>VLOOKUP($S1302,'Districts_EV'!$A$2:$H$41,3,0)*$U1302</f>
        <v>0.401472535384425</v>
      </c>
      <c r="Y1302" s="59">
        <f>VLOOKUP($S1302,'Districts_EV'!$A$2:$H$41,4,0)*$U1302</f>
        <v>7.9757549544072</v>
      </c>
      <c r="Z1302" s="59">
        <f>VLOOKUP($S1302,'Districts_EV'!$A$2:$H$41,5,0)*$U1302</f>
        <v>65.40343769739481</v>
      </c>
      <c r="AA1302" s="59">
        <f>VLOOKUP($S1302,'Districts_EV'!$A$2:$H$41,6,0)*$U1302</f>
        <v>242.753946330854</v>
      </c>
      <c r="AB1302" s="59">
        <f>VLOOKUP($S1302,'Districts_EV'!$A$2:$H$41,7,0)*$U1302</f>
        <v>482.346265516284</v>
      </c>
      <c r="AC1302" s="60">
        <f>VLOOKUP($S1302,'Districts_EV'!$A$2:$H$41,8,0)*$U1302</f>
        <v>663.790034695244</v>
      </c>
    </row>
    <row r="1303" ht="19.95" customHeight="1">
      <c r="Q1303" s="137">
        <v>870</v>
      </c>
      <c r="R1303" t="s" s="92">
        <v>348</v>
      </c>
      <c r="S1303" t="s" s="92">
        <v>25</v>
      </c>
      <c r="T1303" s="62">
        <v>1051</v>
      </c>
      <c r="U1303" s="93">
        <v>0.00401673959985477</v>
      </c>
      <c r="V1303" s="36">
        <v>41.392712</v>
      </c>
      <c r="W1303" s="36">
        <v>28.453407</v>
      </c>
      <c r="X1303" s="62">
        <f>VLOOKUP($S1303,'Districts_EV'!$A$2:$H$41,3,0)*$U1303</f>
        <v>0.534110929986115</v>
      </c>
      <c r="Y1303" s="62">
        <f>VLOOKUP($S1303,'Districts_EV'!$A$2:$H$41,4,0)*$U1303</f>
        <v>10.6107828570658</v>
      </c>
      <c r="Z1303" s="62">
        <f>VLOOKUP($S1303,'Districts_EV'!$A$2:$H$41,5,0)*$U1303</f>
        <v>87.01140888602789</v>
      </c>
      <c r="AA1303" s="62">
        <f>VLOOKUP($S1303,'Districts_EV'!$A$2:$H$41,6,0)*$U1303</f>
        <v>322.954933662947</v>
      </c>
      <c r="AB1303" s="62">
        <f>VLOOKUP($S1303,'Districts_EV'!$A$2:$H$41,7,0)*$U1303</f>
        <v>641.703702604577</v>
      </c>
      <c r="AC1303" s="63">
        <f>VLOOKUP($S1303,'Districts_EV'!$A$2:$H$41,8,0)*$U1303</f>
        <v>883.092818309750</v>
      </c>
    </row>
    <row r="1304" ht="19.95" customHeight="1">
      <c r="Q1304" s="136">
        <v>871</v>
      </c>
      <c r="R1304" t="s" s="90">
        <v>349</v>
      </c>
      <c r="S1304" t="s" s="90">
        <v>25</v>
      </c>
      <c r="T1304" s="59">
        <v>713</v>
      </c>
      <c r="U1304" s="91">
        <v>0.0027249622594638</v>
      </c>
      <c r="V1304" s="39">
        <v>41.273354</v>
      </c>
      <c r="W1304" s="39">
        <v>28.482552</v>
      </c>
      <c r="X1304" s="59">
        <f>VLOOKUP($S1304,'Districts_EV'!$A$2:$H$41,3,0)*$U1304</f>
        <v>0.362341668011513</v>
      </c>
      <c r="Y1304" s="59">
        <f>VLOOKUP($S1304,'Districts_EV'!$A$2:$H$41,4,0)*$U1304</f>
        <v>7.1983712436612</v>
      </c>
      <c r="Z1304" s="59">
        <f>VLOOKUP($S1304,'Districts_EV'!$A$2:$H$41,5,0)*$U1304</f>
        <v>59.028672250940</v>
      </c>
      <c r="AA1304" s="59">
        <f>VLOOKUP($S1304,'Districts_EV'!$A$2:$H$41,6,0)*$U1304</f>
        <v>219.093118650506</v>
      </c>
      <c r="AB1304" s="59">
        <f>VLOOKUP($S1304,'Districts_EV'!$A$2:$H$41,7,0)*$U1304</f>
        <v>435.332768750774</v>
      </c>
      <c r="AC1304" s="60">
        <f>VLOOKUP($S1304,'Districts_EV'!$A$2:$H$41,8,0)*$U1304</f>
        <v>599.091512326216</v>
      </c>
    </row>
    <row r="1305" ht="19.95" customHeight="1">
      <c r="Q1305" s="137">
        <v>873</v>
      </c>
      <c r="R1305" t="s" s="92">
        <v>128</v>
      </c>
      <c r="S1305" t="s" s="92">
        <v>25</v>
      </c>
      <c r="T1305" s="62">
        <v>1127</v>
      </c>
      <c r="U1305" s="93">
        <v>0.0043071984101202</v>
      </c>
      <c r="V1305" s="36">
        <v>41.4121535</v>
      </c>
      <c r="W1305" s="36">
        <v>28.1851826</v>
      </c>
      <c r="X1305" s="62">
        <f>VLOOKUP($S1305,'Districts_EV'!$A$2:$H$41,3,0)*$U1305</f>
        <v>0.572733604276263</v>
      </c>
      <c r="Y1305" s="62">
        <f>VLOOKUP($S1305,'Districts_EV'!$A$2:$H$41,4,0)*$U1305</f>
        <v>11.3780706754645</v>
      </c>
      <c r="Z1305" s="62">
        <f>VLOOKUP($S1305,'Districts_EV'!$A$2:$H$41,5,0)*$U1305</f>
        <v>93.3033851708407</v>
      </c>
      <c r="AA1305" s="62">
        <f>VLOOKUP($S1305,'Districts_EV'!$A$2:$H$41,6,0)*$U1305</f>
        <v>346.308477866929</v>
      </c>
      <c r="AB1305" s="62">
        <f>VLOOKUP($S1305,'Districts_EV'!$A$2:$H$41,7,0)*$U1305</f>
        <v>688.106634477030</v>
      </c>
      <c r="AC1305" s="63">
        <f>VLOOKUP($S1305,'Districts_EV'!$A$2:$H$41,8,0)*$U1305</f>
        <v>946.951100128534</v>
      </c>
    </row>
    <row r="1306" ht="19.95" customHeight="1">
      <c r="Q1306" s="136">
        <v>874</v>
      </c>
      <c r="R1306" t="s" s="90">
        <v>181</v>
      </c>
      <c r="S1306" t="s" s="90">
        <v>25</v>
      </c>
      <c r="T1306" s="59">
        <v>386</v>
      </c>
      <c r="U1306" s="91">
        <v>0.00147522501003229</v>
      </c>
      <c r="V1306" s="39">
        <v>41.332951</v>
      </c>
      <c r="W1306" s="39">
        <v>28.445322</v>
      </c>
      <c r="X1306" s="59">
        <f>VLOOKUP($S1306,'Districts_EV'!$A$2:$H$41,3,0)*$U1306</f>
        <v>0.196162529947326</v>
      </c>
      <c r="Y1306" s="59">
        <f>VLOOKUP($S1306,'Districts_EV'!$A$2:$H$41,4,0)*$U1306</f>
        <v>3.89701444607744</v>
      </c>
      <c r="Z1306" s="59">
        <f>VLOOKUP($S1306,'Districts_EV'!$A$2:$H$41,5,0)*$U1306</f>
        <v>31.9566163939169</v>
      </c>
      <c r="AA1306" s="59">
        <f>VLOOKUP($S1306,'Districts_EV'!$A$2:$H$41,6,0)*$U1306</f>
        <v>118.611421878114</v>
      </c>
      <c r="AB1306" s="59">
        <f>VLOOKUP($S1306,'Districts_EV'!$A$2:$H$41,7,0)*$U1306</f>
        <v>235.678048720614</v>
      </c>
      <c r="AC1306" s="60">
        <f>VLOOKUP($S1306,'Districts_EV'!$A$2:$H$41,8,0)*$U1306</f>
        <v>324.332852395397</v>
      </c>
    </row>
    <row r="1307" ht="19.95" customHeight="1">
      <c r="Q1307" s="137">
        <v>875</v>
      </c>
      <c r="R1307" t="s" s="92">
        <v>350</v>
      </c>
      <c r="S1307" t="s" s="92">
        <v>25</v>
      </c>
      <c r="T1307" s="62">
        <v>772</v>
      </c>
      <c r="U1307" s="93">
        <v>0.00295045002006459</v>
      </c>
      <c r="V1307" s="36">
        <v>41.1859009</v>
      </c>
      <c r="W1307" s="36">
        <v>28.4035095</v>
      </c>
      <c r="X1307" s="62">
        <f>VLOOKUP($S1307,'Districts_EV'!$A$2:$H$41,3,0)*$U1307</f>
        <v>0.392325059894654</v>
      </c>
      <c r="Y1307" s="62">
        <f>VLOOKUP($S1307,'Districts_EV'!$A$2:$H$41,4,0)*$U1307</f>
        <v>7.7940288921549</v>
      </c>
      <c r="Z1307" s="62">
        <f>VLOOKUP($S1307,'Districts_EV'!$A$2:$H$41,5,0)*$U1307</f>
        <v>63.9132327878341</v>
      </c>
      <c r="AA1307" s="62">
        <f>VLOOKUP($S1307,'Districts_EV'!$A$2:$H$41,6,0)*$U1307</f>
        <v>237.222843756228</v>
      </c>
      <c r="AB1307" s="62">
        <f>VLOOKUP($S1307,'Districts_EV'!$A$2:$H$41,7,0)*$U1307</f>
        <v>471.356097441231</v>
      </c>
      <c r="AC1307" s="63">
        <f>VLOOKUP($S1307,'Districts_EV'!$A$2:$H$41,8,0)*$U1307</f>
        <v>648.665704790797</v>
      </c>
    </row>
    <row r="1308" ht="19.95" customHeight="1">
      <c r="Q1308" s="136">
        <v>877</v>
      </c>
      <c r="R1308" t="s" s="90">
        <v>351</v>
      </c>
      <c r="S1308" t="s" s="90">
        <v>25</v>
      </c>
      <c r="T1308" s="59">
        <v>776</v>
      </c>
      <c r="U1308" s="91">
        <v>0.00296573732586803</v>
      </c>
      <c r="V1308" s="39">
        <v>41.289814</v>
      </c>
      <c r="W1308" s="39">
        <v>28.437193</v>
      </c>
      <c r="X1308" s="59">
        <f>VLOOKUP($S1308,'Districts_EV'!$A$2:$H$41,3,0)*$U1308</f>
        <v>0.394357832225714</v>
      </c>
      <c r="Y1308" s="59">
        <f>VLOOKUP($S1308,'Districts_EV'!$A$2:$H$41,4,0)*$U1308</f>
        <v>7.83441246154429</v>
      </c>
      <c r="Z1308" s="59">
        <f>VLOOKUP($S1308,'Districts_EV'!$A$2:$H$41,5,0)*$U1308</f>
        <v>64.2443894344031</v>
      </c>
      <c r="AA1308" s="59">
        <f>VLOOKUP($S1308,'Districts_EV'!$A$2:$H$41,6,0)*$U1308</f>
        <v>238.4519776617</v>
      </c>
      <c r="AB1308" s="59">
        <f>VLOOKUP($S1308,'Districts_EV'!$A$2:$H$41,7,0)*$U1308</f>
        <v>473.798357013464</v>
      </c>
      <c r="AC1308" s="60">
        <f>VLOOKUP($S1308,'Districts_EV'!$A$2:$H$41,8,0)*$U1308</f>
        <v>652.026666991785</v>
      </c>
    </row>
    <row r="1309" ht="19.95" customHeight="1">
      <c r="Q1309" s="137">
        <v>895</v>
      </c>
      <c r="R1309" t="s" s="92">
        <v>352</v>
      </c>
      <c r="S1309" t="s" s="92">
        <v>25</v>
      </c>
      <c r="T1309" s="62">
        <v>829</v>
      </c>
      <c r="U1309" s="93">
        <v>0.00316829412776366</v>
      </c>
      <c r="V1309" s="36">
        <v>41.3750651</v>
      </c>
      <c r="W1309" s="36">
        <v>28.2055315</v>
      </c>
      <c r="X1309" s="62">
        <f>VLOOKUP($S1309,'Districts_EV'!$A$2:$H$41,3,0)*$U1309</f>
        <v>0.421292065612264</v>
      </c>
      <c r="Y1309" s="62">
        <f>VLOOKUP($S1309,'Districts_EV'!$A$2:$H$41,4,0)*$U1309</f>
        <v>8.3694947559539</v>
      </c>
      <c r="Z1309" s="62">
        <f>VLOOKUP($S1309,'Districts_EV'!$A$2:$H$41,5,0)*$U1309</f>
        <v>68.6322150014436</v>
      </c>
      <c r="AA1309" s="62">
        <f>VLOOKUP($S1309,'Districts_EV'!$A$2:$H$41,6,0)*$U1309</f>
        <v>254.738001909214</v>
      </c>
      <c r="AB1309" s="62">
        <f>VLOOKUP($S1309,'Districts_EV'!$A$2:$H$41,7,0)*$U1309</f>
        <v>506.158296345570</v>
      </c>
      <c r="AC1309" s="63">
        <f>VLOOKUP($S1309,'Districts_EV'!$A$2:$H$41,8,0)*$U1309</f>
        <v>696.559416154884</v>
      </c>
    </row>
    <row r="1310" ht="19.95" customHeight="1">
      <c r="Q1310" s="136">
        <v>904</v>
      </c>
      <c r="R1310" t="s" s="90">
        <v>353</v>
      </c>
      <c r="S1310" t="s" s="90">
        <v>25</v>
      </c>
      <c r="T1310" s="59">
        <v>356</v>
      </c>
      <c r="U1310" s="91">
        <v>0.00136057021650647</v>
      </c>
      <c r="V1310" s="39">
        <v>41.293289</v>
      </c>
      <c r="W1310" s="39">
        <v>28.518435</v>
      </c>
      <c r="X1310" s="59">
        <f>VLOOKUP($S1310,'Districts_EV'!$A$2:$H$41,3,0)*$U1310</f>
        <v>0.180916737464374</v>
      </c>
      <c r="Y1310" s="59">
        <f>VLOOKUP($S1310,'Districts_EV'!$A$2:$H$41,4,0)*$U1310</f>
        <v>3.59413767565692</v>
      </c>
      <c r="Z1310" s="59">
        <f>VLOOKUP($S1310,'Districts_EV'!$A$2:$H$41,5,0)*$U1310</f>
        <v>29.4729415446489</v>
      </c>
      <c r="AA1310" s="59">
        <f>VLOOKUP($S1310,'Districts_EV'!$A$2:$H$41,6,0)*$U1310</f>
        <v>109.392917587069</v>
      </c>
      <c r="AB1310" s="59">
        <f>VLOOKUP($S1310,'Districts_EV'!$A$2:$H$41,7,0)*$U1310</f>
        <v>217.361101928858</v>
      </c>
      <c r="AC1310" s="60">
        <f>VLOOKUP($S1310,'Districts_EV'!$A$2:$H$41,8,0)*$U1310</f>
        <v>299.125635887984</v>
      </c>
    </row>
    <row r="1311" ht="19.95" customHeight="1">
      <c r="Q1311" s="137">
        <v>907</v>
      </c>
      <c r="R1311" t="s" s="92">
        <v>354</v>
      </c>
      <c r="S1311" t="s" s="92">
        <v>25</v>
      </c>
      <c r="T1311" s="62">
        <v>553</v>
      </c>
      <c r="U1311" s="93">
        <v>0.00211347002732606</v>
      </c>
      <c r="V1311" s="36">
        <v>41.376106</v>
      </c>
      <c r="W1311" s="36">
        <v>28.3065</v>
      </c>
      <c r="X1311" s="62">
        <f>VLOOKUP($S1311,'Districts_EV'!$A$2:$H$41,3,0)*$U1311</f>
        <v>0.281030774769098</v>
      </c>
      <c r="Y1311" s="62">
        <f>VLOOKUP($S1311,'Districts_EV'!$A$2:$H$41,4,0)*$U1311</f>
        <v>5.58302846808505</v>
      </c>
      <c r="Z1311" s="62">
        <f>VLOOKUP($S1311,'Districts_EV'!$A$2:$H$41,5,0)*$U1311</f>
        <v>45.7824063881765</v>
      </c>
      <c r="AA1311" s="62">
        <f>VLOOKUP($S1311,'Districts_EV'!$A$2:$H$41,6,0)*$U1311</f>
        <v>169.927762431598</v>
      </c>
      <c r="AB1311" s="62">
        <f>VLOOKUP($S1311,'Districts_EV'!$A$2:$H$41,7,0)*$U1311</f>
        <v>337.6423858614</v>
      </c>
      <c r="AC1311" s="63">
        <f>VLOOKUP($S1311,'Districts_EV'!$A$2:$H$41,8,0)*$U1311</f>
        <v>464.653024286672</v>
      </c>
    </row>
    <row r="1312" ht="19.95" customHeight="1">
      <c r="Q1312" s="136">
        <v>910</v>
      </c>
      <c r="R1312" t="s" s="90">
        <v>355</v>
      </c>
      <c r="S1312" t="s" s="90">
        <v>25</v>
      </c>
      <c r="T1312" s="59">
        <v>220</v>
      </c>
      <c r="U1312" s="91">
        <v>0.000840801819189391</v>
      </c>
      <c r="V1312" s="39">
        <v>41.2362303</v>
      </c>
      <c r="W1312" s="39">
        <v>28.5594042</v>
      </c>
      <c r="X1312" s="59">
        <f>VLOOKUP($S1312,'Districts_EV'!$A$2:$H$41,3,0)*$U1312</f>
        <v>0.111802478208321</v>
      </c>
      <c r="Y1312" s="59">
        <f>VLOOKUP($S1312,'Districts_EV'!$A$2:$H$41,4,0)*$U1312</f>
        <v>2.2210963164172</v>
      </c>
      <c r="Z1312" s="59">
        <f>VLOOKUP($S1312,'Districts_EV'!$A$2:$H$41,5,0)*$U1312</f>
        <v>18.2136155612999</v>
      </c>
      <c r="AA1312" s="59">
        <f>VLOOKUP($S1312,'Districts_EV'!$A$2:$H$41,6,0)*$U1312</f>
        <v>67.60236480099761</v>
      </c>
      <c r="AB1312" s="59">
        <f>VLOOKUP($S1312,'Districts_EV'!$A$2:$H$41,7,0)*$U1312</f>
        <v>134.324276472890</v>
      </c>
      <c r="AC1312" s="60">
        <f>VLOOKUP($S1312,'Districts_EV'!$A$2:$H$41,8,0)*$U1312</f>
        <v>184.852921054372</v>
      </c>
    </row>
    <row r="1313" ht="19.95" customHeight="1">
      <c r="Q1313" s="137">
        <v>914</v>
      </c>
      <c r="R1313" t="s" s="92">
        <v>229</v>
      </c>
      <c r="S1313" t="s" s="92">
        <v>25</v>
      </c>
      <c r="T1313" s="62">
        <v>1469</v>
      </c>
      <c r="U1313" s="93">
        <v>0.00561426305631461</v>
      </c>
      <c r="V1313" s="36">
        <v>41.477085</v>
      </c>
      <c r="W1313" s="36">
        <v>28.296103</v>
      </c>
      <c r="X1313" s="62">
        <f>VLOOKUP($S1313,'Districts_EV'!$A$2:$H$41,3,0)*$U1313</f>
        <v>0.746535638581925</v>
      </c>
      <c r="Y1313" s="62">
        <f>VLOOKUP($S1313,'Districts_EV'!$A$2:$H$41,4,0)*$U1313</f>
        <v>14.8308658582585</v>
      </c>
      <c r="Z1313" s="62">
        <f>VLOOKUP($S1313,'Districts_EV'!$A$2:$H$41,5,0)*$U1313</f>
        <v>121.617278452498</v>
      </c>
      <c r="AA1313" s="62">
        <f>VLOOKUP($S1313,'Districts_EV'!$A$2:$H$41,6,0)*$U1313</f>
        <v>451.399426784843</v>
      </c>
      <c r="AB1313" s="62">
        <f>VLOOKUP($S1313,'Districts_EV'!$A$2:$H$41,7,0)*$U1313</f>
        <v>896.919827903066</v>
      </c>
      <c r="AC1313" s="63">
        <f>VLOOKUP($S1313,'Districts_EV'!$A$2:$H$41,8,0)*$U1313</f>
        <v>1234.313368313060</v>
      </c>
    </row>
    <row r="1314" ht="19.95" customHeight="1">
      <c r="Q1314" s="136">
        <v>917</v>
      </c>
      <c r="R1314" t="s" s="90">
        <v>356</v>
      </c>
      <c r="S1314" t="s" s="90">
        <v>25</v>
      </c>
      <c r="T1314" s="59">
        <v>818</v>
      </c>
      <c r="U1314" s="91">
        <v>0.00312625403680419</v>
      </c>
      <c r="V1314" s="39">
        <v>41.1872859</v>
      </c>
      <c r="W1314" s="39">
        <v>28.5561065</v>
      </c>
      <c r="X1314" s="59">
        <f>VLOOKUP($S1314,'Districts_EV'!$A$2:$H$41,3,0)*$U1314</f>
        <v>0.415701941701848</v>
      </c>
      <c r="Y1314" s="59">
        <f>VLOOKUP($S1314,'Districts_EV'!$A$2:$H$41,4,0)*$U1314</f>
        <v>8.258439940133041</v>
      </c>
      <c r="Z1314" s="59">
        <f>VLOOKUP($S1314,'Districts_EV'!$A$2:$H$41,5,0)*$U1314</f>
        <v>67.7215342233786</v>
      </c>
      <c r="AA1314" s="59">
        <f>VLOOKUP($S1314,'Districts_EV'!$A$2:$H$41,6,0)*$U1314</f>
        <v>251.357883669164</v>
      </c>
      <c r="AB1314" s="59">
        <f>VLOOKUP($S1314,'Districts_EV'!$A$2:$H$41,7,0)*$U1314</f>
        <v>499.442082521926</v>
      </c>
      <c r="AC1314" s="60">
        <f>VLOOKUP($S1314,'Districts_EV'!$A$2:$H$41,8,0)*$U1314</f>
        <v>687.3167701021659</v>
      </c>
    </row>
    <row r="1315" ht="19.95" customHeight="1">
      <c r="Q1315" s="137">
        <v>935</v>
      </c>
      <c r="R1315" t="s" s="92">
        <v>357</v>
      </c>
      <c r="S1315" t="s" s="92">
        <v>25</v>
      </c>
      <c r="T1315" s="62">
        <v>358</v>
      </c>
      <c r="U1315" s="93">
        <v>0.00136821386940819</v>
      </c>
      <c r="V1315" s="36">
        <v>41.3784267</v>
      </c>
      <c r="W1315" s="36">
        <v>28.3840477</v>
      </c>
      <c r="X1315" s="62">
        <f>VLOOKUP($S1315,'Districts_EV'!$A$2:$H$41,3,0)*$U1315</f>
        <v>0.181933123629904</v>
      </c>
      <c r="Y1315" s="62">
        <f>VLOOKUP($S1315,'Districts_EV'!$A$2:$H$41,4,0)*$U1315</f>
        <v>3.61432946035162</v>
      </c>
      <c r="Z1315" s="62">
        <f>VLOOKUP($S1315,'Districts_EV'!$A$2:$H$41,5,0)*$U1315</f>
        <v>29.6385198679334</v>
      </c>
      <c r="AA1315" s="62">
        <f>VLOOKUP($S1315,'Districts_EV'!$A$2:$H$41,6,0)*$U1315</f>
        <v>110.007484539805</v>
      </c>
      <c r="AB1315" s="62">
        <f>VLOOKUP($S1315,'Districts_EV'!$A$2:$H$41,7,0)*$U1315</f>
        <v>218.582231714975</v>
      </c>
      <c r="AC1315" s="63">
        <f>VLOOKUP($S1315,'Districts_EV'!$A$2:$H$41,8,0)*$U1315</f>
        <v>300.806116988478</v>
      </c>
    </row>
    <row r="1316" ht="19.95" customHeight="1">
      <c r="Q1316" s="136">
        <v>939</v>
      </c>
      <c r="R1316" t="s" s="90">
        <v>358</v>
      </c>
      <c r="S1316" t="s" s="90">
        <v>25</v>
      </c>
      <c r="T1316" s="59">
        <v>239</v>
      </c>
      <c r="U1316" s="91">
        <v>0.000913416521755747</v>
      </c>
      <c r="V1316" s="39">
        <v>41.3654071</v>
      </c>
      <c r="W1316" s="39">
        <v>28.4997591</v>
      </c>
      <c r="X1316" s="59">
        <f>VLOOKUP($S1316,'Districts_EV'!$A$2:$H$41,3,0)*$U1316</f>
        <v>0.121458146780858</v>
      </c>
      <c r="Y1316" s="59">
        <f>VLOOKUP($S1316,'Districts_EV'!$A$2:$H$41,4,0)*$U1316</f>
        <v>2.41291827101687</v>
      </c>
      <c r="Z1316" s="59">
        <f>VLOOKUP($S1316,'Districts_EV'!$A$2:$H$41,5,0)*$U1316</f>
        <v>19.786609632503</v>
      </c>
      <c r="AA1316" s="59">
        <f>VLOOKUP($S1316,'Districts_EV'!$A$2:$H$41,6,0)*$U1316</f>
        <v>73.4407508519928</v>
      </c>
      <c r="AB1316" s="59">
        <f>VLOOKUP($S1316,'Districts_EV'!$A$2:$H$41,7,0)*$U1316</f>
        <v>145.925009441003</v>
      </c>
      <c r="AC1316" s="60">
        <f>VLOOKUP($S1316,'Districts_EV'!$A$2:$H$41,8,0)*$U1316</f>
        <v>200.817491509068</v>
      </c>
    </row>
    <row r="1317" ht="19.95" customHeight="1">
      <c r="Q1317" s="137">
        <v>940</v>
      </c>
      <c r="R1317" t="s" s="92">
        <v>359</v>
      </c>
      <c r="S1317" t="s" s="92">
        <v>25</v>
      </c>
      <c r="T1317" s="95">
        <v>58</v>
      </c>
      <c r="U1317" s="93">
        <v>0.00022166593414993</v>
      </c>
      <c r="V1317" s="36">
        <v>41.3571169</v>
      </c>
      <c r="W1317" s="36">
        <v>28.2198949</v>
      </c>
      <c r="X1317" s="62">
        <f>VLOOKUP($S1317,'Districts_EV'!$A$2:$H$41,3,0)*$U1317</f>
        <v>0.0294751988003755</v>
      </c>
      <c r="Y1317" s="62">
        <f>VLOOKUP($S1317,'Districts_EV'!$A$2:$H$41,4,0)*$U1317</f>
        <v>0.585561756146352</v>
      </c>
      <c r="Z1317" s="62">
        <f>VLOOKUP($S1317,'Districts_EV'!$A$2:$H$41,5,0)*$U1317</f>
        <v>4.80177137525177</v>
      </c>
      <c r="AA1317" s="62">
        <f>VLOOKUP($S1317,'Districts_EV'!$A$2:$H$41,6,0)*$U1317</f>
        <v>17.8224416293539</v>
      </c>
      <c r="AB1317" s="62">
        <f>VLOOKUP($S1317,'Districts_EV'!$A$2:$H$41,7,0)*$U1317</f>
        <v>35.4127637973981</v>
      </c>
      <c r="AC1317" s="63">
        <f>VLOOKUP($S1317,'Districts_EV'!$A$2:$H$41,8,0)*$U1317</f>
        <v>48.7339519143344</v>
      </c>
    </row>
    <row r="1318" ht="19.95" customHeight="1">
      <c r="Q1318" s="136">
        <v>950</v>
      </c>
      <c r="R1318" t="s" s="90">
        <v>30</v>
      </c>
      <c r="S1318" t="s" s="90">
        <v>25</v>
      </c>
      <c r="T1318" s="59">
        <v>1257</v>
      </c>
      <c r="U1318" s="91">
        <v>0.00480403584873211</v>
      </c>
      <c r="V1318" s="39">
        <v>41.4136692</v>
      </c>
      <c r="W1318" s="39">
        <v>28.1882968</v>
      </c>
      <c r="X1318" s="59">
        <f>VLOOKUP($S1318,'Districts_EV'!$A$2:$H$41,3,0)*$U1318</f>
        <v>0.638798705035725</v>
      </c>
      <c r="Y1318" s="59">
        <f>VLOOKUP($S1318,'Districts_EV'!$A$2:$H$41,4,0)*$U1318</f>
        <v>12.6905366806201</v>
      </c>
      <c r="Z1318" s="59">
        <f>VLOOKUP($S1318,'Districts_EV'!$A$2:$H$41,5,0)*$U1318</f>
        <v>104.065976184336</v>
      </c>
      <c r="AA1318" s="59">
        <f>VLOOKUP($S1318,'Districts_EV'!$A$2:$H$41,6,0)*$U1318</f>
        <v>386.255329794791</v>
      </c>
      <c r="AB1318" s="59">
        <f>VLOOKUP($S1318,'Districts_EV'!$A$2:$H$41,7,0)*$U1318</f>
        <v>767.480070574646</v>
      </c>
      <c r="AC1318" s="60">
        <f>VLOOKUP($S1318,'Districts_EV'!$A$2:$H$41,8,0)*$U1318</f>
        <v>1056.182371660660</v>
      </c>
    </row>
    <row r="1319" ht="19.95" customHeight="1">
      <c r="Q1319" s="137">
        <v>91</v>
      </c>
      <c r="R1319" t="s" s="92">
        <v>360</v>
      </c>
      <c r="S1319" t="s" s="92">
        <v>26</v>
      </c>
      <c r="T1319" s="62">
        <v>20672</v>
      </c>
      <c r="U1319" s="93">
        <v>0.07900479639219581</v>
      </c>
      <c r="V1319" s="36">
        <v>41.0172216</v>
      </c>
      <c r="W1319" s="36">
        <v>29.193114</v>
      </c>
      <c r="X1319" s="62">
        <f>VLOOKUP($S1319,'Districts_EV'!$A$2:$H$41,3,0)*$U1319</f>
        <v>4.45003221826988</v>
      </c>
      <c r="Y1319" s="62">
        <f>VLOOKUP($S1319,'Districts_EV'!$A$2:$H$41,4,0)*$U1319</f>
        <v>79.8066086958997</v>
      </c>
      <c r="Z1319" s="62">
        <f>VLOOKUP($S1319,'Districts_EV'!$A$2:$H$41,5,0)*$U1319</f>
        <v>596.627613265226</v>
      </c>
      <c r="AA1319" s="62">
        <f>VLOOKUP($S1319,'Districts_EV'!$A$2:$H$41,6,0)*$U1319</f>
        <v>2046.808113870020</v>
      </c>
      <c r="AB1319" s="62">
        <f>VLOOKUP($S1319,'Districts_EV'!$A$2:$H$41,7,0)*$U1319</f>
        <v>3852.638432105680</v>
      </c>
      <c r="AC1319" s="63">
        <f>VLOOKUP($S1319,'Districts_EV'!$A$2:$H$41,8,0)*$U1319</f>
        <v>5177.6768131198</v>
      </c>
    </row>
    <row r="1320" ht="19.95" customHeight="1">
      <c r="Q1320" s="136">
        <v>175</v>
      </c>
      <c r="R1320" t="s" s="90">
        <v>361</v>
      </c>
      <c r="S1320" t="s" s="90">
        <v>26</v>
      </c>
      <c r="T1320" s="59">
        <v>31401</v>
      </c>
      <c r="U1320" s="91">
        <v>0.120009172383482</v>
      </c>
      <c r="V1320" s="39">
        <v>41.0208017</v>
      </c>
      <c r="W1320" s="39">
        <v>29.1857684</v>
      </c>
      <c r="X1320" s="59">
        <f>VLOOKUP($S1320,'Districts_EV'!$A$2:$H$41,3,0)*$U1320</f>
        <v>6.75964888186399</v>
      </c>
      <c r="Y1320" s="59">
        <f>VLOOKUP($S1320,'Districts_EV'!$A$2:$H$41,4,0)*$U1320</f>
        <v>121.227134271476</v>
      </c>
      <c r="Z1320" s="59">
        <f>VLOOKUP($S1320,'Districts_EV'!$A$2:$H$41,5,0)*$U1320</f>
        <v>906.284040448015</v>
      </c>
      <c r="AA1320" s="59">
        <f>VLOOKUP($S1320,'Districts_EV'!$A$2:$H$41,6,0)*$U1320</f>
        <v>3109.124496112260</v>
      </c>
      <c r="AB1320" s="59">
        <f>VLOOKUP($S1320,'Districts_EV'!$A$2:$H$41,7,0)*$U1320</f>
        <v>5852.201016183750</v>
      </c>
      <c r="AC1320" s="60">
        <f>VLOOKUP($S1320,'Districts_EV'!$A$2:$H$41,8,0)*$U1320</f>
        <v>7864.949187730990</v>
      </c>
    </row>
    <row r="1321" ht="19.95" customHeight="1">
      <c r="Q1321" s="137">
        <v>208</v>
      </c>
      <c r="R1321" t="s" s="92">
        <v>362</v>
      </c>
      <c r="S1321" t="s" s="92">
        <v>26</v>
      </c>
      <c r="T1321" s="62">
        <v>29311</v>
      </c>
      <c r="U1321" s="93">
        <v>0.112021555101183</v>
      </c>
      <c r="V1321" s="36">
        <v>41.0268635</v>
      </c>
      <c r="W1321" s="36">
        <v>29.1885101</v>
      </c>
      <c r="X1321" s="62">
        <f>VLOOKUP($S1321,'Districts_EV'!$A$2:$H$41,3,0)*$U1321</f>
        <v>6.30973753626686</v>
      </c>
      <c r="Y1321" s="62">
        <f>VLOOKUP($S1321,'Districts_EV'!$A$2:$H$41,4,0)*$U1321</f>
        <v>113.158451407001</v>
      </c>
      <c r="Z1321" s="62">
        <f>VLOOKUP($S1321,'Districts_EV'!$A$2:$H$41,5,0)*$U1321</f>
        <v>845.963233959804</v>
      </c>
      <c r="AA1321" s="62">
        <f>VLOOKUP($S1321,'Districts_EV'!$A$2:$H$41,6,0)*$U1321</f>
        <v>2902.186175776140</v>
      </c>
      <c r="AB1321" s="62">
        <f>VLOOKUP($S1321,'Districts_EV'!$A$2:$H$41,7,0)*$U1321</f>
        <v>5462.687939408370</v>
      </c>
      <c r="AC1321" s="63">
        <f>VLOOKUP($S1321,'Districts_EV'!$A$2:$H$41,8,0)*$U1321</f>
        <v>7341.470833463370</v>
      </c>
    </row>
    <row r="1322" ht="19.95" customHeight="1">
      <c r="Q1322" s="136">
        <v>244</v>
      </c>
      <c r="R1322" t="s" s="90">
        <v>160</v>
      </c>
      <c r="S1322" t="s" s="90">
        <v>26</v>
      </c>
      <c r="T1322" s="59">
        <v>12709</v>
      </c>
      <c r="U1322" s="91">
        <v>0.0485715923639908</v>
      </c>
      <c r="V1322" s="39">
        <v>41.0227969</v>
      </c>
      <c r="W1322" s="39">
        <v>29.2244591</v>
      </c>
      <c r="X1322" s="59">
        <f>VLOOKUP($S1322,'Districts_EV'!$A$2:$H$41,3,0)*$U1322</f>
        <v>2.73584846468614</v>
      </c>
      <c r="Y1322" s="59">
        <f>VLOOKUP($S1322,'Districts_EV'!$A$2:$H$41,4,0)*$U1322</f>
        <v>49.0645409208684</v>
      </c>
      <c r="Z1322" s="59">
        <f>VLOOKUP($S1322,'Districts_EV'!$A$2:$H$41,5,0)*$U1322</f>
        <v>366.802454382148</v>
      </c>
      <c r="AA1322" s="59">
        <f>VLOOKUP($S1322,'Districts_EV'!$A$2:$H$41,6,0)*$U1322</f>
        <v>1258.363212034350</v>
      </c>
      <c r="AB1322" s="59">
        <f>VLOOKUP($S1322,'Districts_EV'!$A$2:$H$41,7,0)*$U1322</f>
        <v>2368.574972602130</v>
      </c>
      <c r="AC1322" s="60">
        <f>VLOOKUP($S1322,'Districts_EV'!$A$2:$H$41,8,0)*$U1322</f>
        <v>3183.199236548940</v>
      </c>
    </row>
    <row r="1323" ht="19.95" customHeight="1">
      <c r="Q1323" s="137">
        <v>259</v>
      </c>
      <c r="R1323" t="s" s="92">
        <v>352</v>
      </c>
      <c r="S1323" t="s" s="92">
        <v>26</v>
      </c>
      <c r="T1323" s="62">
        <v>16681</v>
      </c>
      <c r="U1323" s="93">
        <v>0.0637518870268101</v>
      </c>
      <c r="V1323" s="36">
        <v>41.0173692</v>
      </c>
      <c r="W1323" s="36">
        <v>29.2304405</v>
      </c>
      <c r="X1323" s="62">
        <f>VLOOKUP($S1323,'Districts_EV'!$A$2:$H$41,3,0)*$U1323</f>
        <v>3.59089528990711</v>
      </c>
      <c r="Y1323" s="62">
        <f>VLOOKUP($S1323,'Districts_EV'!$A$2:$H$41,4,0)*$U1323</f>
        <v>64.3988989771819</v>
      </c>
      <c r="Z1323" s="62">
        <f>VLOOKUP($S1323,'Districts_EV'!$A$2:$H$41,5,0)*$U1323</f>
        <v>481.440848339650</v>
      </c>
      <c r="AA1323" s="62">
        <f>VLOOKUP($S1323,'Districts_EV'!$A$2:$H$41,6,0)*$U1323</f>
        <v>1651.645034223390</v>
      </c>
      <c r="AB1323" s="62">
        <f>VLOOKUP($S1323,'Districts_EV'!$A$2:$H$41,7,0)*$U1323</f>
        <v>3108.836188368560</v>
      </c>
      <c r="AC1323" s="63">
        <f>VLOOKUP($S1323,'Districts_EV'!$A$2:$H$41,8,0)*$U1323</f>
        <v>4178.058577769520</v>
      </c>
    </row>
    <row r="1324" ht="19.95" customHeight="1">
      <c r="Q1324" s="136">
        <v>320</v>
      </c>
      <c r="R1324" t="s" s="90">
        <v>32</v>
      </c>
      <c r="S1324" t="s" s="90">
        <v>26</v>
      </c>
      <c r="T1324" s="59">
        <v>8228</v>
      </c>
      <c r="U1324" s="91">
        <v>0.0314459880376832</v>
      </c>
      <c r="V1324" s="39">
        <v>41.0268708</v>
      </c>
      <c r="W1324" s="39">
        <v>29.2201494</v>
      </c>
      <c r="X1324" s="59">
        <f>VLOOKUP($S1324,'Districts_EV'!$A$2:$H$41,3,0)*$U1324</f>
        <v>1.77122992898242</v>
      </c>
      <c r="Y1324" s="59">
        <f>VLOOKUP($S1324,'Districts_EV'!$A$2:$H$41,4,0)*$U1324</f>
        <v>31.7651304348811</v>
      </c>
      <c r="Z1324" s="59">
        <f>VLOOKUP($S1324,'Districts_EV'!$A$2:$H$41,5,0)*$U1324</f>
        <v>237.473490806225</v>
      </c>
      <c r="AA1324" s="59">
        <f>VLOOKUP($S1324,'Districts_EV'!$A$2:$H$41,6,0)*$U1324</f>
        <v>814.683492691687</v>
      </c>
      <c r="AB1324" s="59">
        <f>VLOOKUP($S1324,'Districts_EV'!$A$2:$H$41,7,0)*$U1324</f>
        <v>1533.451481199960</v>
      </c>
      <c r="AC1324" s="60">
        <f>VLOOKUP($S1324,'Districts_EV'!$A$2:$H$41,8,0)*$U1324</f>
        <v>2060.851626274660</v>
      </c>
    </row>
    <row r="1325" ht="19.95" customHeight="1">
      <c r="Q1325" s="137">
        <v>334</v>
      </c>
      <c r="R1325" t="s" s="92">
        <v>363</v>
      </c>
      <c r="S1325" t="s" s="92">
        <v>26</v>
      </c>
      <c r="T1325" s="62">
        <v>24057</v>
      </c>
      <c r="U1325" s="93">
        <v>0.0919416789283599</v>
      </c>
      <c r="V1325" s="36">
        <v>41.032758</v>
      </c>
      <c r="W1325" s="36">
        <v>29.1750966</v>
      </c>
      <c r="X1325" s="62">
        <f>VLOOKUP($S1325,'Districts_EV'!$A$2:$H$41,3,0)*$U1325</f>
        <v>5.17871638326812</v>
      </c>
      <c r="Y1325" s="62">
        <f>VLOOKUP($S1325,'Districts_EV'!$A$2:$H$41,4,0)*$U1325</f>
        <v>92.8747864453009</v>
      </c>
      <c r="Z1325" s="62">
        <f>VLOOKUP($S1325,'Districts_EV'!$A$2:$H$41,5,0)*$U1325</f>
        <v>694.324230472212</v>
      </c>
      <c r="AA1325" s="62">
        <f>VLOOKUP($S1325,'Districts_EV'!$A$2:$H$41,6,0)*$U1325</f>
        <v>2381.968981974230</v>
      </c>
      <c r="AB1325" s="62">
        <f>VLOOKUP($S1325,'Districts_EV'!$A$2:$H$41,7,0)*$U1325</f>
        <v>4483.500520567260</v>
      </c>
      <c r="AC1325" s="63">
        <f>VLOOKUP($S1325,'Districts_EV'!$A$2:$H$41,8,0)*$U1325</f>
        <v>6025.511372543690</v>
      </c>
    </row>
    <row r="1326" ht="19.95" customHeight="1">
      <c r="Q1326" s="136">
        <v>371</v>
      </c>
      <c r="R1326" t="s" s="90">
        <v>364</v>
      </c>
      <c r="S1326" t="s" s="90">
        <v>26</v>
      </c>
      <c r="T1326" s="59">
        <v>15472</v>
      </c>
      <c r="U1326" s="91">
        <v>0.0591312988477193</v>
      </c>
      <c r="V1326" s="39">
        <v>41.0331471</v>
      </c>
      <c r="W1326" s="39">
        <v>29.2236464</v>
      </c>
      <c r="X1326" s="59">
        <f>VLOOKUP($S1326,'Districts_EV'!$A$2:$H$41,3,0)*$U1326</f>
        <v>3.33063556893728</v>
      </c>
      <c r="Y1326" s="59">
        <f>VLOOKUP($S1326,'Districts_EV'!$A$2:$H$41,4,0)*$U1326</f>
        <v>59.7314168799807</v>
      </c>
      <c r="Z1326" s="59">
        <f>VLOOKUP($S1326,'Districts_EV'!$A$2:$H$41,5,0)*$U1326</f>
        <v>446.547137792162</v>
      </c>
      <c r="AA1326" s="59">
        <f>VLOOKUP($S1326,'Districts_EV'!$A$2:$H$41,6,0)*$U1326</f>
        <v>1531.937651789720</v>
      </c>
      <c r="AB1326" s="59">
        <f>VLOOKUP($S1326,'Districts_EV'!$A$2:$H$41,7,0)*$U1326</f>
        <v>2883.514987497050</v>
      </c>
      <c r="AC1326" s="60">
        <f>VLOOKUP($S1326,'Districts_EV'!$A$2:$H$41,8,0)*$U1326</f>
        <v>3875.242630252980</v>
      </c>
    </row>
    <row r="1327" ht="19.95" customHeight="1">
      <c r="Q1327" s="137">
        <v>453</v>
      </c>
      <c r="R1327" t="s" s="92">
        <v>365</v>
      </c>
      <c r="S1327" t="s" s="92">
        <v>26</v>
      </c>
      <c r="T1327" s="62">
        <v>7939</v>
      </c>
      <c r="U1327" s="93">
        <v>0.0303414801933844</v>
      </c>
      <c r="V1327" s="36">
        <v>41.0246995</v>
      </c>
      <c r="W1327" s="36">
        <v>29.2340241</v>
      </c>
      <c r="X1327" s="62">
        <f>VLOOKUP($S1327,'Districts_EV'!$A$2:$H$41,3,0)*$U1327</f>
        <v>1.70901730750989</v>
      </c>
      <c r="Y1327" s="62">
        <f>VLOOKUP($S1327,'Districts_EV'!$A$2:$H$41,4,0)*$U1327</f>
        <v>30.6494130435733</v>
      </c>
      <c r="Z1327" s="62">
        <f>VLOOKUP($S1327,'Districts_EV'!$A$2:$H$41,5,0)*$U1327</f>
        <v>229.132479765510</v>
      </c>
      <c r="AA1327" s="62">
        <f>VLOOKUP($S1327,'Districts_EV'!$A$2:$H$41,6,0)*$U1327</f>
        <v>786.068576626070</v>
      </c>
      <c r="AB1327" s="62">
        <f>VLOOKUP($S1327,'Districts_EV'!$A$2:$H$41,7,0)*$U1327</f>
        <v>1479.5905820669</v>
      </c>
      <c r="AC1327" s="63">
        <f>VLOOKUP($S1327,'Districts_EV'!$A$2:$H$41,8,0)*$U1327</f>
        <v>1988.466341880710</v>
      </c>
    </row>
    <row r="1328" ht="19.95" customHeight="1">
      <c r="Q1328" s="136">
        <v>456</v>
      </c>
      <c r="R1328" t="s" s="90">
        <v>366</v>
      </c>
      <c r="S1328" t="s" s="90">
        <v>26</v>
      </c>
      <c r="T1328" s="59">
        <v>8925</v>
      </c>
      <c r="U1328" s="91">
        <v>0.0341098010739332</v>
      </c>
      <c r="V1328" s="39">
        <v>41.0197528</v>
      </c>
      <c r="W1328" s="39">
        <v>29.2160814</v>
      </c>
      <c r="X1328" s="59">
        <f>VLOOKUP($S1328,'Districts_EV'!$A$2:$H$41,3,0)*$U1328</f>
        <v>1.92127213371027</v>
      </c>
      <c r="Y1328" s="59">
        <f>VLOOKUP($S1328,'Districts_EV'!$A$2:$H$41,4,0)*$U1328</f>
        <v>34.4559782609764</v>
      </c>
      <c r="Z1328" s="59">
        <f>VLOOKUP($S1328,'Districts_EV'!$A$2:$H$41,5,0)*$U1328</f>
        <v>257.590046845595</v>
      </c>
      <c r="AA1328" s="59">
        <f>VLOOKUP($S1328,'Districts_EV'!$A$2:$H$41,6,0)*$U1328</f>
        <v>883.6959373205279</v>
      </c>
      <c r="AB1328" s="59">
        <f>VLOOKUP($S1328,'Districts_EV'!$A$2:$H$41,7,0)*$U1328</f>
        <v>1663.351296756150</v>
      </c>
      <c r="AC1328" s="60">
        <f>VLOOKUP($S1328,'Districts_EV'!$A$2:$H$41,8,0)*$U1328</f>
        <v>2235.427900401230</v>
      </c>
    </row>
    <row r="1329" ht="19.95" customHeight="1">
      <c r="Q1329" s="137">
        <v>468</v>
      </c>
      <c r="R1329" t="s" s="92">
        <v>367</v>
      </c>
      <c r="S1329" t="s" s="92">
        <v>26</v>
      </c>
      <c r="T1329" s="62">
        <v>7411</v>
      </c>
      <c r="U1329" s="93">
        <v>0.0283235558273299</v>
      </c>
      <c r="V1329" s="36">
        <v>41.031185</v>
      </c>
      <c r="W1329" s="36">
        <v>29.2311306</v>
      </c>
      <c r="X1329" s="62">
        <f>VLOOKUP($S1329,'Districts_EV'!$A$2:$H$41,3,0)*$U1329</f>
        <v>1.59535549388536</v>
      </c>
      <c r="Y1329" s="62">
        <f>VLOOKUP($S1329,'Districts_EV'!$A$2:$H$41,4,0)*$U1329</f>
        <v>28.6110089514954</v>
      </c>
      <c r="Z1329" s="62">
        <f>VLOOKUP($S1329,'Districts_EV'!$A$2:$H$41,5,0)*$U1329</f>
        <v>213.893539179015</v>
      </c>
      <c r="AA1329" s="62">
        <f>VLOOKUP($S1329,'Districts_EV'!$A$2:$H$41,6,0)*$U1329</f>
        <v>733.7894220148401</v>
      </c>
      <c r="AB1329" s="62">
        <f>VLOOKUP($S1329,'Districts_EV'!$A$2:$H$41,7,0)*$U1329</f>
        <v>1381.187278460490</v>
      </c>
      <c r="AC1329" s="63">
        <f>VLOOKUP($S1329,'Districts_EV'!$A$2:$H$41,8,0)*$U1329</f>
        <v>1856.219178697320</v>
      </c>
    </row>
    <row r="1330" ht="19.95" customHeight="1">
      <c r="Q1330" s="136">
        <v>602</v>
      </c>
      <c r="R1330" t="s" s="90">
        <v>368</v>
      </c>
      <c r="S1330" t="s" s="90">
        <v>26</v>
      </c>
      <c r="T1330" s="59">
        <v>7110</v>
      </c>
      <c r="U1330" s="91">
        <v>0.0271731860656208</v>
      </c>
      <c r="V1330" s="39">
        <v>41.0301325</v>
      </c>
      <c r="W1330" s="39">
        <v>29.2394911</v>
      </c>
      <c r="X1330" s="59">
        <f>VLOOKUP($S1330,'Districts_EV'!$A$2:$H$41,3,0)*$U1330</f>
        <v>1.53055964937591</v>
      </c>
      <c r="Y1330" s="59">
        <f>VLOOKUP($S1330,'Districts_EV'!$A$2:$H$41,4,0)*$U1330</f>
        <v>27.4489641944586</v>
      </c>
      <c r="Z1330" s="59">
        <f>VLOOKUP($S1330,'Districts_EV'!$A$2:$H$41,5,0)*$U1330</f>
        <v>205.206188579517</v>
      </c>
      <c r="AA1330" s="59">
        <f>VLOOKUP($S1330,'Districts_EV'!$A$2:$H$41,6,0)*$U1330</f>
        <v>703.986343344422</v>
      </c>
      <c r="AB1330" s="59">
        <f>VLOOKUP($S1330,'Districts_EV'!$A$2:$H$41,7,0)*$U1330</f>
        <v>1325.089940609110</v>
      </c>
      <c r="AC1330" s="60">
        <f>VLOOKUP($S1330,'Districts_EV'!$A$2:$H$41,8,0)*$U1330</f>
        <v>1780.8282769583</v>
      </c>
    </row>
    <row r="1331" ht="19.95" customHeight="1">
      <c r="Q1331" s="137">
        <v>626</v>
      </c>
      <c r="R1331" t="s" s="92">
        <v>369</v>
      </c>
      <c r="S1331" t="s" s="92">
        <v>26</v>
      </c>
      <c r="T1331" s="62">
        <v>6527</v>
      </c>
      <c r="U1331" s="93">
        <v>0.0249450612447689</v>
      </c>
      <c r="V1331" s="36">
        <v>41.0496927</v>
      </c>
      <c r="W1331" s="36">
        <v>29.237004</v>
      </c>
      <c r="X1331" s="62">
        <f>VLOOKUP($S1331,'Districts_EV'!$A$2:$H$41,3,0)*$U1331</f>
        <v>1.40505806349882</v>
      </c>
      <c r="Y1331" s="62">
        <f>VLOOKUP($S1331,'Districts_EV'!$A$2:$H$41,4,0)*$U1331</f>
        <v>25.1982263427892</v>
      </c>
      <c r="Z1331" s="62">
        <f>VLOOKUP($S1331,'Districts_EV'!$A$2:$H$41,5,0)*$U1331</f>
        <v>188.379858348594</v>
      </c>
      <c r="AA1331" s="62">
        <f>VLOOKUP($S1331,'Districts_EV'!$A$2:$H$41,6,0)*$U1331</f>
        <v>646.261443461187</v>
      </c>
      <c r="AB1331" s="62">
        <f>VLOOKUP($S1331,'Districts_EV'!$A$2:$H$41,7,0)*$U1331</f>
        <v>1216.436292877020</v>
      </c>
      <c r="AC1331" s="63">
        <f>VLOOKUP($S1331,'Districts_EV'!$A$2:$H$41,8,0)*$U1331</f>
        <v>1634.805367609960</v>
      </c>
    </row>
    <row r="1332" ht="19.95" customHeight="1">
      <c r="Q1332" s="136">
        <v>668</v>
      </c>
      <c r="R1332" t="s" s="90">
        <v>131</v>
      </c>
      <c r="S1332" t="s" s="90">
        <v>26</v>
      </c>
      <c r="T1332" s="59">
        <v>24594</v>
      </c>
      <c r="U1332" s="91">
        <v>0.09399399973247211</v>
      </c>
      <c r="V1332" s="39">
        <v>41.0369088</v>
      </c>
      <c r="W1332" s="39">
        <v>29.1771094</v>
      </c>
      <c r="X1332" s="59">
        <f>VLOOKUP($S1332,'Districts_EV'!$A$2:$H$41,3,0)*$U1332</f>
        <v>5.29431561417034</v>
      </c>
      <c r="Y1332" s="59">
        <f>VLOOKUP($S1332,'Districts_EV'!$A$2:$H$41,4,0)*$U1332</f>
        <v>94.94793606167561</v>
      </c>
      <c r="Z1332" s="59">
        <f>VLOOKUP($S1332,'Districts_EV'!$A$2:$H$41,5,0)*$U1332</f>
        <v>709.822925727795</v>
      </c>
      <c r="AA1332" s="59">
        <f>VLOOKUP($S1332,'Districts_EV'!$A$2:$H$41,6,0)*$U1332</f>
        <v>2435.139258539060</v>
      </c>
      <c r="AB1332" s="59">
        <f>VLOOKUP($S1332,'Districts_EV'!$A$2:$H$41,7,0)*$U1332</f>
        <v>4583.581153212420</v>
      </c>
      <c r="AC1332" s="60">
        <f>VLOOKUP($S1332,'Districts_EV'!$A$2:$H$41,8,0)*$U1332</f>
        <v>6160.0127487359</v>
      </c>
    </row>
    <row r="1333" ht="19.95" customHeight="1">
      <c r="Q1333" s="137">
        <v>682</v>
      </c>
      <c r="R1333" t="s" s="92">
        <v>370</v>
      </c>
      <c r="S1333" t="s" s="92">
        <v>26</v>
      </c>
      <c r="T1333" s="62">
        <v>10236</v>
      </c>
      <c r="U1333" s="93">
        <v>0.0391202155510118</v>
      </c>
      <c r="V1333" s="36">
        <v>41.0408946</v>
      </c>
      <c r="W1333" s="36">
        <v>29.2656098</v>
      </c>
      <c r="X1333" s="62">
        <f>VLOOKUP($S1333,'Districts_EV'!$A$2:$H$41,3,0)*$U1333</f>
        <v>2.20348925049393</v>
      </c>
      <c r="Y1333" s="62">
        <f>VLOOKUP($S1333,'Districts_EV'!$A$2:$H$41,4,0)*$U1333</f>
        <v>39.5172429668745</v>
      </c>
      <c r="Z1333" s="62">
        <f>VLOOKUP($S1333,'Districts_EV'!$A$2:$H$41,5,0)*$U1333</f>
        <v>295.427643642746</v>
      </c>
      <c r="AA1333" s="62">
        <f>VLOOKUP($S1333,'Districts_EV'!$A$2:$H$41,6,0)*$U1333</f>
        <v>1013.502701895010</v>
      </c>
      <c r="AB1333" s="62">
        <f>VLOOKUP($S1333,'Districts_EV'!$A$2:$H$41,7,0)*$U1333</f>
        <v>1907.682226733440</v>
      </c>
      <c r="AC1333" s="63">
        <f>VLOOKUP($S1333,'Districts_EV'!$A$2:$H$41,8,0)*$U1333</f>
        <v>2563.791595350920</v>
      </c>
    </row>
    <row r="1334" ht="19.95" customHeight="1">
      <c r="Q1334" s="136">
        <v>706</v>
      </c>
      <c r="R1334" t="s" s="90">
        <v>371</v>
      </c>
      <c r="S1334" t="s" s="90">
        <v>26</v>
      </c>
      <c r="T1334" s="59">
        <v>8360</v>
      </c>
      <c r="U1334" s="91">
        <v>0.0319504691291968</v>
      </c>
      <c r="V1334" s="39">
        <v>41.0501563</v>
      </c>
      <c r="W1334" s="39">
        <v>29.2438632</v>
      </c>
      <c r="X1334" s="59">
        <f>VLOOKUP($S1334,'Districts_EV'!$A$2:$H$41,3,0)*$U1334</f>
        <v>1.79964538238855</v>
      </c>
      <c r="Y1334" s="59">
        <f>VLOOKUP($S1334,'Districts_EV'!$A$2:$H$41,4,0)*$U1334</f>
        <v>32.2747314579006</v>
      </c>
      <c r="Z1334" s="59">
        <f>VLOOKUP($S1334,'Districts_EV'!$A$2:$H$41,5,0)*$U1334</f>
        <v>241.283225952849</v>
      </c>
      <c r="AA1334" s="59">
        <f>VLOOKUP($S1334,'Districts_EV'!$A$2:$H$41,6,0)*$U1334</f>
        <v>827.753281344494</v>
      </c>
      <c r="AB1334" s="59">
        <f>VLOOKUP($S1334,'Districts_EV'!$A$2:$H$41,7,0)*$U1334</f>
        <v>1558.052307101560</v>
      </c>
      <c r="AC1334" s="60">
        <f>VLOOKUP($S1334,'Districts_EV'!$A$2:$H$41,8,0)*$U1334</f>
        <v>2093.913417070510</v>
      </c>
    </row>
    <row r="1335" ht="19.95" customHeight="1">
      <c r="Q1335" s="137">
        <v>801</v>
      </c>
      <c r="R1335" t="s" s="92">
        <v>372</v>
      </c>
      <c r="S1335" t="s" s="92">
        <v>26</v>
      </c>
      <c r="T1335" s="62">
        <v>1365</v>
      </c>
      <c r="U1335" s="93">
        <v>0.00521679310542508</v>
      </c>
      <c r="V1335" s="36">
        <v>41.077195</v>
      </c>
      <c r="W1335" s="36">
        <v>29.3483633</v>
      </c>
      <c r="X1335" s="62">
        <f>VLOOKUP($S1335,'Districts_EV'!$A$2:$H$41,3,0)*$U1335</f>
        <v>0.293841620449806</v>
      </c>
      <c r="Y1335" s="62">
        <f>VLOOKUP($S1335,'Districts_EV'!$A$2:$H$41,4,0)*$U1335</f>
        <v>5.26973785167875</v>
      </c>
      <c r="Z1335" s="62">
        <f>VLOOKUP($S1335,'Districts_EV'!$A$2:$H$41,5,0)*$U1335</f>
        <v>39.3961248116793</v>
      </c>
      <c r="AA1335" s="62">
        <f>VLOOKUP($S1335,'Districts_EV'!$A$2:$H$41,6,0)*$U1335</f>
        <v>135.153496296081</v>
      </c>
      <c r="AB1335" s="62">
        <f>VLOOKUP($S1335,'Districts_EV'!$A$2:$H$41,7,0)*$U1335</f>
        <v>254.394904209765</v>
      </c>
      <c r="AC1335" s="63">
        <f>VLOOKUP($S1335,'Districts_EV'!$A$2:$H$41,8,0)*$U1335</f>
        <v>341.888973002541</v>
      </c>
    </row>
    <row r="1336" ht="19.95" customHeight="1">
      <c r="Q1336" s="136">
        <v>807</v>
      </c>
      <c r="R1336" t="s" s="90">
        <v>373</v>
      </c>
      <c r="S1336" t="s" s="90">
        <v>26</v>
      </c>
      <c r="T1336" s="59">
        <v>2132</v>
      </c>
      <c r="U1336" s="91">
        <v>0.008148133993235371</v>
      </c>
      <c r="V1336" s="39">
        <v>41.0784643</v>
      </c>
      <c r="W1336" s="39">
        <v>29.2549655</v>
      </c>
      <c r="X1336" s="59">
        <f>VLOOKUP($S1336,'Districts_EV'!$A$2:$H$41,3,0)*$U1336</f>
        <v>0.458952626226363</v>
      </c>
      <c r="Y1336" s="59">
        <f>VLOOKUP($S1336,'Districts_EV'!$A$2:$H$41,4,0)*$U1336</f>
        <v>8.23082864452681</v>
      </c>
      <c r="Z1336" s="59">
        <f>VLOOKUP($S1336,'Districts_EV'!$A$2:$H$41,5,0)*$U1336</f>
        <v>61.5329949439562</v>
      </c>
      <c r="AA1336" s="59">
        <f>VLOOKUP($S1336,'Districts_EV'!$A$2:$H$41,6,0)*$U1336</f>
        <v>211.096889452926</v>
      </c>
      <c r="AB1336" s="59">
        <f>VLOOKUP($S1336,'Districts_EV'!$A$2:$H$41,7,0)*$U1336</f>
        <v>397.340612289537</v>
      </c>
      <c r="AC1336" s="60">
        <f>VLOOKUP($S1336,'Districts_EV'!$A$2:$H$41,8,0)*$U1336</f>
        <v>533.998014975398</v>
      </c>
    </row>
    <row r="1337" ht="19.95" customHeight="1">
      <c r="Q1337" s="137">
        <v>812</v>
      </c>
      <c r="R1337" t="s" s="92">
        <v>374</v>
      </c>
      <c r="S1337" t="s" s="92">
        <v>26</v>
      </c>
      <c r="T1337" s="62">
        <v>885</v>
      </c>
      <c r="U1337" s="93">
        <v>0.00338231640901187</v>
      </c>
      <c r="V1337" s="36">
        <v>41.1017648</v>
      </c>
      <c r="W1337" s="36">
        <v>29.3281738</v>
      </c>
      <c r="X1337" s="62">
        <f>VLOOKUP($S1337,'Districts_EV'!$A$2:$H$41,3,0)*$U1337</f>
        <v>0.190512698972951</v>
      </c>
      <c r="Y1337" s="62">
        <f>VLOOKUP($S1337,'Districts_EV'!$A$2:$H$41,4,0)*$U1337</f>
        <v>3.416643222517</v>
      </c>
      <c r="Z1337" s="62">
        <f>VLOOKUP($S1337,'Districts_EV'!$A$2:$H$41,5,0)*$U1337</f>
        <v>25.5425424603196</v>
      </c>
      <c r="AA1337" s="62">
        <f>VLOOKUP($S1337,'Districts_EV'!$A$2:$H$41,6,0)*$U1337</f>
        <v>87.6269921040525</v>
      </c>
      <c r="AB1337" s="62">
        <f>VLOOKUP($S1337,'Districts_EV'!$A$2:$H$41,7,0)*$U1337</f>
        <v>164.937355476661</v>
      </c>
      <c r="AC1337" s="63">
        <f>VLOOKUP($S1337,'Districts_EV'!$A$2:$H$41,8,0)*$U1337</f>
        <v>221.664279199450</v>
      </c>
    </row>
    <row r="1338" ht="19.95" customHeight="1">
      <c r="Q1338" s="136">
        <v>816</v>
      </c>
      <c r="R1338" t="s" s="90">
        <v>97</v>
      </c>
      <c r="S1338" t="s" s="90">
        <v>26</v>
      </c>
      <c r="T1338" s="59">
        <v>4073</v>
      </c>
      <c r="U1338" s="91">
        <v>0.0155662991343563</v>
      </c>
      <c r="V1338" s="39">
        <v>41.0770043</v>
      </c>
      <c r="W1338" s="39">
        <v>29.3303927</v>
      </c>
      <c r="X1338" s="59">
        <f>VLOOKUP($S1338,'Districts_EV'!$A$2:$H$41,3,0)*$U1338</f>
        <v>0.8767889524483941</v>
      </c>
      <c r="Y1338" s="59">
        <f>VLOOKUP($S1338,'Districts_EV'!$A$2:$H$41,4,0)*$U1338</f>
        <v>15.7242800511997</v>
      </c>
      <c r="Z1338" s="59">
        <f>VLOOKUP($S1338,'Districts_EV'!$A$2:$H$41,5,0)*$U1338</f>
        <v>117.553418577267</v>
      </c>
      <c r="AA1338" s="59">
        <f>VLOOKUP($S1338,'Districts_EV'!$A$2:$H$41,6,0)*$U1338</f>
        <v>403.282190779441</v>
      </c>
      <c r="AB1338" s="59">
        <f>VLOOKUP($S1338,'Districts_EV'!$A$2:$H$41,7,0)*$U1338</f>
        <v>759.084574979027</v>
      </c>
      <c r="AC1338" s="60">
        <f>VLOOKUP($S1338,'Districts_EV'!$A$2:$H$41,8,0)*$U1338</f>
        <v>1020.156620541650</v>
      </c>
    </row>
    <row r="1339" ht="19.95" customHeight="1">
      <c r="Q1339" s="137">
        <v>833</v>
      </c>
      <c r="R1339" t="s" s="92">
        <v>375</v>
      </c>
      <c r="S1339" t="s" s="92">
        <v>26</v>
      </c>
      <c r="T1339" s="62">
        <v>771</v>
      </c>
      <c r="U1339" s="93">
        <v>0.00294662819361373</v>
      </c>
      <c r="V1339" s="36">
        <v>41.122304</v>
      </c>
      <c r="W1339" s="36">
        <v>29.2927641</v>
      </c>
      <c r="X1339" s="62">
        <f>VLOOKUP($S1339,'Districts_EV'!$A$2:$H$41,3,0)*$U1339</f>
        <v>0.165972080122198</v>
      </c>
      <c r="Y1339" s="62">
        <f>VLOOKUP($S1339,'Districts_EV'!$A$2:$H$41,4,0)*$U1339</f>
        <v>2.97653324809108</v>
      </c>
      <c r="Z1339" s="62">
        <f>VLOOKUP($S1339,'Districts_EV'!$A$2:$H$41,5,0)*$U1339</f>
        <v>22.2523166518716</v>
      </c>
      <c r="AA1339" s="62">
        <f>VLOOKUP($S1339,'Districts_EV'!$A$2:$H$41,6,0)*$U1339</f>
        <v>76.3394473584457</v>
      </c>
      <c r="AB1339" s="62">
        <f>VLOOKUP($S1339,'Districts_EV'!$A$2:$H$41,7,0)*$U1339</f>
        <v>143.691187652549</v>
      </c>
      <c r="AC1339" s="63">
        <f>VLOOKUP($S1339,'Districts_EV'!$A$2:$H$41,8,0)*$U1339</f>
        <v>193.110914421216</v>
      </c>
    </row>
    <row r="1340" ht="19.95" customHeight="1">
      <c r="Q1340" s="136">
        <v>2</v>
      </c>
      <c r="R1340" t="s" s="90">
        <v>30</v>
      </c>
      <c r="S1340" t="s" s="90">
        <v>27</v>
      </c>
      <c r="T1340" s="59">
        <v>45797</v>
      </c>
      <c r="U1340" s="91">
        <v>0.175028185970075</v>
      </c>
      <c r="V1340" s="39">
        <v>41.043386</v>
      </c>
      <c r="W1340" s="39">
        <v>28.8674705</v>
      </c>
      <c r="X1340" s="59">
        <f>VLOOKUP($S1340,'Districts_EV'!$A$2:$H$41,3,0)*$U1340</f>
        <v>15.529662652622</v>
      </c>
      <c r="Y1340" s="59">
        <f>VLOOKUP($S1340,'Districts_EV'!$A$2:$H$41,4,0)*$U1340</f>
        <v>281.874978237406</v>
      </c>
      <c r="Z1340" s="59">
        <f>VLOOKUP($S1340,'Districts_EV'!$A$2:$H$41,5,0)*$U1340</f>
        <v>2133.847070832320</v>
      </c>
      <c r="AA1340" s="59">
        <f>VLOOKUP($S1340,'Districts_EV'!$A$2:$H$41,6,0)*$U1340</f>
        <v>7398.508868125380</v>
      </c>
      <c r="AB1340" s="59">
        <f>VLOOKUP($S1340,'Districts_EV'!$A$2:$H$41,7,0)*$U1340</f>
        <v>14026.2524203017</v>
      </c>
      <c r="AC1340" s="60">
        <f>VLOOKUP($S1340,'Districts_EV'!$A$2:$H$41,8,0)*$U1340</f>
        <v>18908.0877483124</v>
      </c>
    </row>
    <row r="1341" ht="19.95" customHeight="1">
      <c r="Q1341" s="137">
        <v>4</v>
      </c>
      <c r="R1341" t="s" s="92">
        <v>81</v>
      </c>
      <c r="S1341" t="s" s="92">
        <v>27</v>
      </c>
      <c r="T1341" s="62">
        <v>43328</v>
      </c>
      <c r="U1341" s="93">
        <v>0.1655920964629</v>
      </c>
      <c r="V1341" s="36">
        <v>41.0370239</v>
      </c>
      <c r="W1341" s="36">
        <v>28.8802419</v>
      </c>
      <c r="X1341" s="62">
        <f>VLOOKUP($S1341,'Districts_EV'!$A$2:$H$41,3,0)*$U1341</f>
        <v>14.6924301463591</v>
      </c>
      <c r="Y1341" s="62">
        <f>VLOOKUP($S1341,'Districts_EV'!$A$2:$H$41,4,0)*$U1341</f>
        <v>266.678582812637</v>
      </c>
      <c r="Z1341" s="62">
        <f>VLOOKUP($S1341,'Districts_EV'!$A$2:$H$41,5,0)*$U1341</f>
        <v>2018.807473961680</v>
      </c>
      <c r="AA1341" s="62">
        <f>VLOOKUP($S1341,'Districts_EV'!$A$2:$H$41,6,0)*$U1341</f>
        <v>6999.641728456830</v>
      </c>
      <c r="AB1341" s="62">
        <f>VLOOKUP($S1341,'Districts_EV'!$A$2:$H$41,7,0)*$U1341</f>
        <v>13270.0715083266</v>
      </c>
      <c r="AC1341" s="63">
        <f>VLOOKUP($S1341,'Districts_EV'!$A$2:$H$41,8,0)*$U1341</f>
        <v>17888.7181684145</v>
      </c>
    </row>
    <row r="1342" ht="19.95" customHeight="1">
      <c r="Q1342" s="136">
        <v>6</v>
      </c>
      <c r="R1342" t="s" s="90">
        <v>144</v>
      </c>
      <c r="S1342" t="s" s="90">
        <v>27</v>
      </c>
      <c r="T1342" s="59">
        <v>35790</v>
      </c>
      <c r="U1342" s="91">
        <v>0.13678316867631</v>
      </c>
      <c r="V1342" s="39">
        <v>41.0464076</v>
      </c>
      <c r="W1342" s="39">
        <v>28.8731584</v>
      </c>
      <c r="X1342" s="59">
        <f>VLOOKUP($S1342,'Districts_EV'!$A$2:$H$41,3,0)*$U1342</f>
        <v>12.1363108137507</v>
      </c>
      <c r="Y1342" s="59">
        <f>VLOOKUP($S1342,'Districts_EV'!$A$2:$H$41,4,0)*$U1342</f>
        <v>220.283107433167</v>
      </c>
      <c r="Z1342" s="59">
        <f>VLOOKUP($S1342,'Districts_EV'!$A$2:$H$41,5,0)*$U1342</f>
        <v>1667.584921830880</v>
      </c>
      <c r="AA1342" s="59">
        <f>VLOOKUP($S1342,'Districts_EV'!$A$2:$H$41,6,0)*$U1342</f>
        <v>5781.877249387660</v>
      </c>
      <c r="AB1342" s="59">
        <f>VLOOKUP($S1342,'Districts_EV'!$A$2:$H$41,7,0)*$U1342</f>
        <v>10961.4073874402</v>
      </c>
      <c r="AC1342" s="60">
        <f>VLOOKUP($S1342,'Districts_EV'!$A$2:$H$41,8,0)*$U1342</f>
        <v>14776.5238009498</v>
      </c>
    </row>
    <row r="1343" ht="19.95" customHeight="1">
      <c r="Q1343" s="137">
        <v>10</v>
      </c>
      <c r="R1343" t="s" s="92">
        <v>376</v>
      </c>
      <c r="S1343" t="s" s="92">
        <v>27</v>
      </c>
      <c r="T1343" s="62">
        <v>16727</v>
      </c>
      <c r="U1343" s="93">
        <v>0.0639276910435497</v>
      </c>
      <c r="V1343" s="36">
        <v>41.0317026</v>
      </c>
      <c r="W1343" s="36">
        <v>28.8906911</v>
      </c>
      <c r="X1343" s="62">
        <f>VLOOKUP($S1343,'Districts_EV'!$A$2:$H$41,3,0)*$U1343</f>
        <v>5.67208915846908</v>
      </c>
      <c r="Y1343" s="62">
        <f>VLOOKUP($S1343,'Districts_EV'!$A$2:$H$41,4,0)*$U1343</f>
        <v>102.952655435445</v>
      </c>
      <c r="Z1343" s="62">
        <f>VLOOKUP($S1343,'Districts_EV'!$A$2:$H$41,5,0)*$U1343</f>
        <v>779.371136838926</v>
      </c>
      <c r="AA1343" s="62">
        <f>VLOOKUP($S1343,'Districts_EV'!$A$2:$H$41,6,0)*$U1343</f>
        <v>2702.248134968080</v>
      </c>
      <c r="AB1343" s="62">
        <f>VLOOKUP($S1343,'Districts_EV'!$A$2:$H$41,7,0)*$U1343</f>
        <v>5122.980200327250</v>
      </c>
      <c r="AC1343" s="63">
        <f>VLOOKUP($S1343,'Districts_EV'!$A$2:$H$41,8,0)*$U1343</f>
        <v>6906.032791799050</v>
      </c>
    </row>
    <row r="1344" ht="19.95" customHeight="1">
      <c r="Q1344" s="136">
        <v>11</v>
      </c>
      <c r="R1344" t="s" s="90">
        <v>377</v>
      </c>
      <c r="S1344" t="s" s="90">
        <v>27</v>
      </c>
      <c r="T1344" s="59">
        <v>46953</v>
      </c>
      <c r="U1344" s="91">
        <v>0.17944621734727</v>
      </c>
      <c r="V1344" s="39">
        <v>41.0376175</v>
      </c>
      <c r="W1344" s="39">
        <v>28.8824519</v>
      </c>
      <c r="X1344" s="59">
        <f>VLOOKUP($S1344,'Districts_EV'!$A$2:$H$41,3,0)*$U1344</f>
        <v>15.9216597272433</v>
      </c>
      <c r="Y1344" s="59">
        <f>VLOOKUP($S1344,'Districts_EV'!$A$2:$H$41,4,0)*$U1344</f>
        <v>288.990017974560</v>
      </c>
      <c r="Z1344" s="59">
        <f>VLOOKUP($S1344,'Districts_EV'!$A$2:$H$41,5,0)*$U1344</f>
        <v>2187.709271716270</v>
      </c>
      <c r="AA1344" s="59">
        <f>VLOOKUP($S1344,'Districts_EV'!$A$2:$H$41,6,0)*$U1344</f>
        <v>7585.260756929290</v>
      </c>
      <c r="AB1344" s="59">
        <f>VLOOKUP($S1344,'Districts_EV'!$A$2:$H$41,7,0)*$U1344</f>
        <v>14380.3006723241</v>
      </c>
      <c r="AC1344" s="60">
        <f>VLOOKUP($S1344,'Districts_EV'!$A$2:$H$41,8,0)*$U1344</f>
        <v>19385.3624483374</v>
      </c>
    </row>
    <row r="1345" ht="19.95" customHeight="1">
      <c r="Q1345" s="137">
        <v>15</v>
      </c>
      <c r="R1345" t="s" s="92">
        <v>122</v>
      </c>
      <c r="S1345" t="s" s="92">
        <v>27</v>
      </c>
      <c r="T1345" s="62">
        <v>13092</v>
      </c>
      <c r="U1345" s="93">
        <v>0.0500353518946705</v>
      </c>
      <c r="V1345" s="36">
        <v>41.0376175</v>
      </c>
      <c r="W1345" s="36">
        <v>28.8824519</v>
      </c>
      <c r="X1345" s="62">
        <f>VLOOKUP($S1345,'Districts_EV'!$A$2:$H$41,3,0)*$U1345</f>
        <v>4.4394685994307</v>
      </c>
      <c r="Y1345" s="62">
        <f>VLOOKUP($S1345,'Districts_EV'!$A$2:$H$41,4,0)*$U1345</f>
        <v>80.57967148686861</v>
      </c>
      <c r="Z1345" s="62">
        <f>VLOOKUP($S1345,'Districts_EV'!$A$2:$H$41,5,0)*$U1345</f>
        <v>610.003403090526</v>
      </c>
      <c r="AA1345" s="62">
        <f>VLOOKUP($S1345,'Districts_EV'!$A$2:$H$41,6,0)*$U1345</f>
        <v>2115.0136057274</v>
      </c>
      <c r="AB1345" s="62">
        <f>VLOOKUP($S1345,'Districts_EV'!$A$2:$H$41,7,0)*$U1345</f>
        <v>4009.688335187690</v>
      </c>
      <c r="AC1345" s="63">
        <f>VLOOKUP($S1345,'Districts_EV'!$A$2:$H$41,8,0)*$U1345</f>
        <v>5405.259838000430</v>
      </c>
    </row>
    <row r="1346" ht="19.95" customHeight="1">
      <c r="Q1346" s="136">
        <v>17</v>
      </c>
      <c r="R1346" t="s" s="90">
        <v>378</v>
      </c>
      <c r="S1346" t="s" s="90">
        <v>27</v>
      </c>
      <c r="T1346" s="59">
        <v>32987</v>
      </c>
      <c r="U1346" s="91">
        <v>0.126070589134547</v>
      </c>
      <c r="V1346" s="39">
        <v>41.0395441</v>
      </c>
      <c r="W1346" s="39">
        <v>28.8804397</v>
      </c>
      <c r="X1346" s="59">
        <f>VLOOKUP($S1346,'Districts_EV'!$A$2:$H$41,3,0)*$U1346</f>
        <v>11.1858196371387</v>
      </c>
      <c r="Y1346" s="59">
        <f>VLOOKUP($S1346,'Districts_EV'!$A$2:$H$41,4,0)*$U1346</f>
        <v>203.030982534168</v>
      </c>
      <c r="Z1346" s="59">
        <f>VLOOKUP($S1346,'Districts_EV'!$A$2:$H$41,5,0)*$U1346</f>
        <v>1536.983062767120</v>
      </c>
      <c r="AA1346" s="59">
        <f>VLOOKUP($S1346,'Districts_EV'!$A$2:$H$41,6,0)*$U1346</f>
        <v>5329.052384061210</v>
      </c>
      <c r="AB1346" s="59">
        <f>VLOOKUP($S1346,'Districts_EV'!$A$2:$H$41,7,0)*$U1346</f>
        <v>10102.9322573202</v>
      </c>
      <c r="AC1346" s="60">
        <f>VLOOKUP($S1346,'Districts_EV'!$A$2:$H$41,8,0)*$U1346</f>
        <v>13619.2565136052</v>
      </c>
    </row>
    <row r="1347" ht="19.95" customHeight="1">
      <c r="Q1347" s="137">
        <v>24</v>
      </c>
      <c r="R1347" t="s" s="92">
        <v>379</v>
      </c>
      <c r="S1347" t="s" s="92">
        <v>27</v>
      </c>
      <c r="T1347" s="62">
        <v>16334</v>
      </c>
      <c r="U1347" s="93">
        <v>0.0624257132483614</v>
      </c>
      <c r="V1347" s="36">
        <v>41.0311027</v>
      </c>
      <c r="W1347" s="36">
        <v>28.8955728</v>
      </c>
      <c r="X1347" s="62">
        <f>VLOOKUP($S1347,'Districts_EV'!$A$2:$H$41,3,0)*$U1347</f>
        <v>5.53882371701046</v>
      </c>
      <c r="Y1347" s="62">
        <f>VLOOKUP($S1347,'Districts_EV'!$A$2:$H$41,4,0)*$U1347</f>
        <v>100.533788119960</v>
      </c>
      <c r="Z1347" s="62">
        <f>VLOOKUP($S1347,'Districts_EV'!$A$2:$H$41,5,0)*$U1347</f>
        <v>761.059852282359</v>
      </c>
      <c r="AA1347" s="62">
        <f>VLOOKUP($S1347,'Districts_EV'!$A$2:$H$41,6,0)*$U1347</f>
        <v>2638.758954777820</v>
      </c>
      <c r="AB1347" s="62">
        <f>VLOOKUP($S1347,'Districts_EV'!$A$2:$H$41,7,0)*$U1347</f>
        <v>5002.616045444210</v>
      </c>
      <c r="AC1347" s="63">
        <f>VLOOKUP($S1347,'Districts_EV'!$A$2:$H$41,8,0)*$U1347</f>
        <v>6743.775908486020</v>
      </c>
    </row>
    <row r="1348" ht="19.95" customHeight="1">
      <c r="Q1348" s="136">
        <v>26</v>
      </c>
      <c r="R1348" t="s" s="90">
        <v>146</v>
      </c>
      <c r="S1348" t="s" s="90">
        <v>27</v>
      </c>
      <c r="T1348" s="59">
        <v>33610</v>
      </c>
      <c r="U1348" s="91">
        <v>0.128451587013434</v>
      </c>
      <c r="V1348" s="39">
        <v>41.0387523</v>
      </c>
      <c r="W1348" s="39">
        <v>28.883188</v>
      </c>
      <c r="X1348" s="59">
        <f>VLOOKUP($S1348,'Districts_EV'!$A$2:$H$41,3,0)*$U1348</f>
        <v>11.3970775761431</v>
      </c>
      <c r="Y1348" s="59">
        <f>VLOOKUP($S1348,'Districts_EV'!$A$2:$H$41,4,0)*$U1348</f>
        <v>206.865471942687</v>
      </c>
      <c r="Z1348" s="59">
        <f>VLOOKUP($S1348,'Districts_EV'!$A$2:$H$41,5,0)*$U1348</f>
        <v>1566.010875181230</v>
      </c>
      <c r="AA1348" s="59">
        <f>VLOOKUP($S1348,'Districts_EV'!$A$2:$H$41,6,0)*$U1348</f>
        <v>5429.6980819201</v>
      </c>
      <c r="AB1348" s="59">
        <f>VLOOKUP($S1348,'Districts_EV'!$A$2:$H$41,7,0)*$U1348</f>
        <v>10293.7385384707</v>
      </c>
      <c r="AC1348" s="60">
        <f>VLOOKUP($S1348,'Districts_EV'!$A$2:$H$41,8,0)*$U1348</f>
        <v>13876.4728960583</v>
      </c>
    </row>
    <row r="1349" ht="19.95" customHeight="1">
      <c r="Q1349" s="137">
        <v>68</v>
      </c>
      <c r="R1349" t="s" s="92">
        <v>380</v>
      </c>
      <c r="S1349" t="s" s="92">
        <v>27</v>
      </c>
      <c r="T1349" s="62">
        <v>34313</v>
      </c>
      <c r="U1349" s="93">
        <v>0.131138331008389</v>
      </c>
      <c r="V1349" s="36">
        <v>41.0563871</v>
      </c>
      <c r="W1349" s="36">
        <v>28.8694017</v>
      </c>
      <c r="X1349" s="62">
        <f>VLOOKUP($S1349,'Districts_EV'!$A$2:$H$41,3,0)*$U1349</f>
        <v>11.6354633403808</v>
      </c>
      <c r="Y1349" s="62">
        <f>VLOOKUP($S1349,'Districts_EV'!$A$2:$H$41,4,0)*$U1349</f>
        <v>211.192351644433</v>
      </c>
      <c r="Z1349" s="62">
        <f>VLOOKUP($S1349,'Districts_EV'!$A$2:$H$41,5,0)*$U1349</f>
        <v>1598.766175545770</v>
      </c>
      <c r="AA1349" s="62">
        <f>VLOOKUP($S1349,'Districts_EV'!$A$2:$H$41,6,0)*$U1349</f>
        <v>5543.267785924550</v>
      </c>
      <c r="AB1349" s="62">
        <f>VLOOKUP($S1349,'Districts_EV'!$A$2:$H$41,7,0)*$U1349</f>
        <v>10509.0464287576</v>
      </c>
      <c r="AC1349" s="63">
        <f>VLOOKUP($S1349,'Districts_EV'!$A$2:$H$41,8,0)*$U1349</f>
        <v>14166.7186695164</v>
      </c>
    </row>
    <row r="1350" ht="19.95" customHeight="1">
      <c r="Q1350" s="136">
        <v>112</v>
      </c>
      <c r="R1350" t="s" s="90">
        <v>381</v>
      </c>
      <c r="S1350" t="s" s="90">
        <v>27</v>
      </c>
      <c r="T1350" s="59">
        <v>28455</v>
      </c>
      <c r="U1350" s="91">
        <v>0.108750071659246</v>
      </c>
      <c r="V1350" s="39">
        <v>41.0516003</v>
      </c>
      <c r="W1350" s="39">
        <v>28.8715638</v>
      </c>
      <c r="X1350" s="59">
        <f>VLOOKUP($S1350,'Districts_EV'!$A$2:$H$41,3,0)*$U1350</f>
        <v>9.649028337671901</v>
      </c>
      <c r="Y1350" s="59">
        <f>VLOOKUP($S1350,'Districts_EV'!$A$2:$H$41,4,0)*$U1350</f>
        <v>175.137072422766</v>
      </c>
      <c r="Z1350" s="59">
        <f>VLOOKUP($S1350,'Districts_EV'!$A$2:$H$41,5,0)*$U1350</f>
        <v>1325.820870374340</v>
      </c>
      <c r="AA1350" s="59">
        <f>VLOOKUP($S1350,'Districts_EV'!$A$2:$H$41,6,0)*$U1350</f>
        <v>4596.907435913</v>
      </c>
      <c r="AB1350" s="59">
        <f>VLOOKUP($S1350,'Districts_EV'!$A$2:$H$41,7,0)*$U1350</f>
        <v>8714.916099737669</v>
      </c>
      <c r="AC1350" s="60">
        <f>VLOOKUP($S1350,'Districts_EV'!$A$2:$H$41,8,0)*$U1350</f>
        <v>11748.1415131609</v>
      </c>
    </row>
    <row r="1351" ht="19.95" customHeight="1">
      <c r="Q1351" s="137">
        <v>116</v>
      </c>
      <c r="R1351" t="s" s="92">
        <v>382</v>
      </c>
      <c r="S1351" t="s" s="92">
        <v>27</v>
      </c>
      <c r="T1351" s="62">
        <v>33398</v>
      </c>
      <c r="U1351" s="93">
        <v>0.127641359805851</v>
      </c>
      <c r="V1351" s="36">
        <v>41.0529878</v>
      </c>
      <c r="W1351" s="36">
        <v>28.8588572</v>
      </c>
      <c r="X1351" s="62">
        <f>VLOOKUP($S1351,'Districts_EV'!$A$2:$H$41,3,0)*$U1351</f>
        <v>11.3251888392748</v>
      </c>
      <c r="Y1351" s="62">
        <f>VLOOKUP($S1351,'Districts_EV'!$A$2:$H$41,4,0)*$U1351</f>
        <v>205.560637665630</v>
      </c>
      <c r="Z1351" s="62">
        <f>VLOOKUP($S1351,'Districts_EV'!$A$2:$H$41,5,0)*$U1351</f>
        <v>1556.133032112540</v>
      </c>
      <c r="AA1351" s="62">
        <f>VLOOKUP($S1351,'Districts_EV'!$A$2:$H$41,6,0)*$U1351</f>
        <v>5395.449465634240</v>
      </c>
      <c r="AB1351" s="62">
        <f>VLOOKUP($S1351,'Districts_EV'!$A$2:$H$41,7,0)*$U1351</f>
        <v>10228.8092742589</v>
      </c>
      <c r="AC1351" s="63">
        <f>VLOOKUP($S1351,'Districts_EV'!$A$2:$H$41,8,0)*$U1351</f>
        <v>13788.9450098944</v>
      </c>
    </row>
    <row r="1352" ht="19.95" customHeight="1">
      <c r="Q1352" s="136">
        <v>228</v>
      </c>
      <c r="R1352" t="s" s="90">
        <v>383</v>
      </c>
      <c r="S1352" t="s" s="90">
        <v>27</v>
      </c>
      <c r="T1352" s="59">
        <v>22007</v>
      </c>
      <c r="U1352" s="91">
        <v>0.0841069347040951</v>
      </c>
      <c r="V1352" s="39">
        <v>41.0526257</v>
      </c>
      <c r="W1352" s="39">
        <v>28.876571</v>
      </c>
      <c r="X1352" s="59">
        <f>VLOOKUP($S1352,'Districts_EV'!$A$2:$H$41,3,0)*$U1352</f>
        <v>7.46252562386735</v>
      </c>
      <c r="Y1352" s="59">
        <f>VLOOKUP($S1352,'Districts_EV'!$A$2:$H$41,4,0)*$U1352</f>
        <v>135.450414788536</v>
      </c>
      <c r="Z1352" s="59">
        <f>VLOOKUP($S1352,'Districts_EV'!$A$2:$H$41,5,0)*$U1352</f>
        <v>1025.385341568380</v>
      </c>
      <c r="AA1352" s="59">
        <f>VLOOKUP($S1352,'Districts_EV'!$A$2:$H$41,6,0)*$U1352</f>
        <v>3555.232540577660</v>
      </c>
      <c r="AB1352" s="59">
        <f>VLOOKUP($S1352,'Districts_EV'!$A$2:$H$41,7,0)*$U1352</f>
        <v>6740.086403336030</v>
      </c>
      <c r="AC1352" s="60">
        <f>VLOOKUP($S1352,'Districts_EV'!$A$2:$H$41,8,0)*$U1352</f>
        <v>9085.972598142020</v>
      </c>
    </row>
    <row r="1353" ht="19.95" customHeight="1">
      <c r="Q1353" s="137">
        <v>395</v>
      </c>
      <c r="R1353" t="s" s="92">
        <v>384</v>
      </c>
      <c r="S1353" t="s" s="92">
        <v>27</v>
      </c>
      <c r="T1353" s="62">
        <v>45372</v>
      </c>
      <c r="U1353" s="93">
        <v>0.173403909728459</v>
      </c>
      <c r="V1353" s="36">
        <v>41.058995</v>
      </c>
      <c r="W1353" s="36">
        <v>28.8572785</v>
      </c>
      <c r="X1353" s="62">
        <f>VLOOKUP($S1353,'Districts_EV'!$A$2:$H$41,3,0)*$U1353</f>
        <v>15.3855460810701</v>
      </c>
      <c r="Y1353" s="62">
        <f>VLOOKUP($S1353,'Districts_EV'!$A$2:$H$41,4,0)*$U1353</f>
        <v>279.259154804628</v>
      </c>
      <c r="Z1353" s="62">
        <f>VLOOKUP($S1353,'Districts_EV'!$A$2:$H$41,5,0)*$U1353</f>
        <v>2114.044791095580</v>
      </c>
      <c r="AA1353" s="62">
        <f>VLOOKUP($S1353,'Districts_EV'!$A$2:$H$41,6,0)*$U1353</f>
        <v>7329.850085476870</v>
      </c>
      <c r="AB1353" s="62">
        <f>VLOOKUP($S1353,'Districts_EV'!$A$2:$H$41,7,0)*$U1353</f>
        <v>13896.0876217641</v>
      </c>
      <c r="AC1353" s="63">
        <f>VLOOKUP($S1353,'Districts_EV'!$A$2:$H$41,8,0)*$U1353</f>
        <v>18732.6191085972</v>
      </c>
    </row>
    <row r="1354" ht="19.95" customHeight="1">
      <c r="Q1354" s="136">
        <v>404</v>
      </c>
      <c r="R1354" t="s" s="90">
        <v>243</v>
      </c>
      <c r="S1354" t="s" s="90">
        <v>27</v>
      </c>
      <c r="T1354" s="59">
        <v>3839</v>
      </c>
      <c r="U1354" s="91">
        <v>0.0146719917448549</v>
      </c>
      <c r="V1354" s="39">
        <v>41.0352866</v>
      </c>
      <c r="W1354" s="39">
        <v>28.8925614</v>
      </c>
      <c r="X1354" s="59">
        <f>VLOOKUP($S1354,'Districts_EV'!$A$2:$H$41,3,0)*$U1354</f>
        <v>1.30179651338332</v>
      </c>
      <c r="Y1354" s="59">
        <f>VLOOKUP($S1354,'Districts_EV'!$A$2:$H$41,4,0)*$U1354</f>
        <v>23.6285791963099</v>
      </c>
      <c r="Z1354" s="59">
        <f>VLOOKUP($S1354,'Districts_EV'!$A$2:$H$41,5,0)*$U1354</f>
        <v>178.872828022039</v>
      </c>
      <c r="AA1354" s="59">
        <f>VLOOKUP($S1354,'Districts_EV'!$A$2:$H$41,6,0)*$U1354</f>
        <v>620.190744911968</v>
      </c>
      <c r="AB1354" s="59">
        <f>VLOOKUP($S1354,'Districts_EV'!$A$2:$H$41,7,0)*$U1354</f>
        <v>1175.770968437640</v>
      </c>
      <c r="AC1354" s="60">
        <f>VLOOKUP($S1354,'Districts_EV'!$A$2:$H$41,8,0)*$U1354</f>
        <v>1584.997900861880</v>
      </c>
    </row>
    <row r="1355" ht="19.95" customHeight="1">
      <c r="Q1355" s="137">
        <v>688</v>
      </c>
      <c r="R1355" t="s" s="92">
        <v>385</v>
      </c>
      <c r="S1355" t="s" s="92">
        <v>27</v>
      </c>
      <c r="T1355" s="62">
        <v>2567</v>
      </c>
      <c r="U1355" s="93">
        <v>0.00981062849935984</v>
      </c>
      <c r="V1355" s="36">
        <v>41.0266695</v>
      </c>
      <c r="W1355" s="36">
        <v>28.8960455</v>
      </c>
      <c r="X1355" s="62">
        <f>VLOOKUP($S1355,'Districts_EV'!$A$2:$H$41,3,0)*$U1355</f>
        <v>0.870464092173739</v>
      </c>
      <c r="Y1355" s="62">
        <f>VLOOKUP($S1355,'Districts_EV'!$A$2:$H$41,4,0)*$U1355</f>
        <v>15.7995735339743</v>
      </c>
      <c r="Z1355" s="62">
        <f>VLOOKUP($S1355,'Districts_EV'!$A$2:$H$41,5,0)*$U1355</f>
        <v>119.605769609943</v>
      </c>
      <c r="AA1355" s="62">
        <f>VLOOKUP($S1355,'Districts_EV'!$A$2:$H$41,6,0)*$U1355</f>
        <v>414.699047196931</v>
      </c>
      <c r="AB1355" s="62">
        <f>VLOOKUP($S1355,'Districts_EV'!$A$2:$H$41,7,0)*$U1355</f>
        <v>786.195383167337</v>
      </c>
      <c r="AC1355" s="63">
        <f>VLOOKUP($S1355,'Districts_EV'!$A$2:$H$41,8,0)*$U1355</f>
        <v>1059.830583879250</v>
      </c>
    </row>
    <row r="1356" ht="19.95" customHeight="1">
      <c r="Q1356" s="136">
        <v>30</v>
      </c>
      <c r="R1356" t="s" s="90">
        <v>386</v>
      </c>
      <c r="S1356" t="s" s="90">
        <v>28</v>
      </c>
      <c r="T1356" s="59">
        <v>25506</v>
      </c>
      <c r="U1356" s="91">
        <v>0.0974795054556573</v>
      </c>
      <c r="V1356" s="39">
        <v>41.0206769</v>
      </c>
      <c r="W1356" s="39">
        <v>28.6909976</v>
      </c>
      <c r="X1356" s="59">
        <f>VLOOKUP($S1356,'Districts_EV'!$A$2:$H$41,3,0)*$U1356</f>
        <v>12.4260702909201</v>
      </c>
      <c r="Y1356" s="59">
        <f>VLOOKUP($S1356,'Districts_EV'!$A$2:$H$41,4,0)*$U1356</f>
        <v>192.364452602225</v>
      </c>
      <c r="Z1356" s="59">
        <f>VLOOKUP($S1356,'Districts_EV'!$A$2:$H$41,5,0)*$U1356</f>
        <v>1255.294435978390</v>
      </c>
      <c r="AA1356" s="59">
        <f>VLOOKUP($S1356,'Districts_EV'!$A$2:$H$41,6,0)*$U1356</f>
        <v>3844.785426165970</v>
      </c>
      <c r="AB1356" s="59">
        <f>VLOOKUP($S1356,'Districts_EV'!$A$2:$H$41,7,0)*$U1356</f>
        <v>6717.146058842810</v>
      </c>
      <c r="AC1356" s="60">
        <f>VLOOKUP($S1356,'Districts_EV'!$A$2:$H$41,8,0)*$U1356</f>
        <v>8760.882225245199</v>
      </c>
    </row>
    <row r="1357" ht="19.95" customHeight="1">
      <c r="Q1357" s="137">
        <v>38</v>
      </c>
      <c r="R1357" t="s" s="92">
        <v>387</v>
      </c>
      <c r="S1357" t="s" s="92">
        <v>28</v>
      </c>
      <c r="T1357" s="62">
        <v>21850</v>
      </c>
      <c r="U1357" s="93">
        <v>0.0835069079513099</v>
      </c>
      <c r="V1357" s="36">
        <v>41.0081748</v>
      </c>
      <c r="W1357" s="36">
        <v>28.6976834</v>
      </c>
      <c r="X1357" s="62">
        <f>VLOOKUP($S1357,'Districts_EV'!$A$2:$H$41,3,0)*$U1357</f>
        <v>10.6449320103742</v>
      </c>
      <c r="Y1357" s="62">
        <f>VLOOKUP($S1357,'Districts_EV'!$A$2:$H$41,4,0)*$U1357</f>
        <v>164.791158525782</v>
      </c>
      <c r="Z1357" s="62">
        <f>VLOOKUP($S1357,'Districts_EV'!$A$2:$H$41,5,0)*$U1357</f>
        <v>1075.362009963450</v>
      </c>
      <c r="AA1357" s="62">
        <f>VLOOKUP($S1357,'Districts_EV'!$A$2:$H$41,6,0)*$U1357</f>
        <v>3293.678411421880</v>
      </c>
      <c r="AB1357" s="62">
        <f>VLOOKUP($S1357,'Districts_EV'!$A$2:$H$41,7,0)*$U1357</f>
        <v>5754.3182539683</v>
      </c>
      <c r="AC1357" s="63">
        <f>VLOOKUP($S1357,'Districts_EV'!$A$2:$H$41,8,0)*$U1357</f>
        <v>7505.107685313550</v>
      </c>
    </row>
    <row r="1358" ht="19.95" customHeight="1">
      <c r="Q1358" s="136">
        <v>52</v>
      </c>
      <c r="R1358" t="s" s="90">
        <v>388</v>
      </c>
      <c r="S1358" t="s" s="90">
        <v>28</v>
      </c>
      <c r="T1358" s="59">
        <v>36090</v>
      </c>
      <c r="U1358" s="91">
        <v>0.137929716611569</v>
      </c>
      <c r="V1358" s="39">
        <v>41.0185614</v>
      </c>
      <c r="W1358" s="39">
        <v>28.6628747</v>
      </c>
      <c r="X1358" s="59">
        <f>VLOOKUP($S1358,'Districts_EV'!$A$2:$H$41,3,0)*$U1358</f>
        <v>17.5824071512314</v>
      </c>
      <c r="Y1358" s="59">
        <f>VLOOKUP($S1358,'Districts_EV'!$A$2:$H$41,4,0)*$U1358</f>
        <v>272.188233921991</v>
      </c>
      <c r="Z1358" s="59">
        <f>VLOOKUP($S1358,'Districts_EV'!$A$2:$H$41,5,0)*$U1358</f>
        <v>1776.192903413320</v>
      </c>
      <c r="AA1358" s="59">
        <f>VLOOKUP($S1358,'Districts_EV'!$A$2:$H$41,6,0)*$U1358</f>
        <v>5440.222144998440</v>
      </c>
      <c r="AB1358" s="59">
        <f>VLOOKUP($S1358,'Districts_EV'!$A$2:$H$41,7,0)*$U1358</f>
        <v>9504.500951291369</v>
      </c>
      <c r="AC1358" s="60">
        <f>VLOOKUP($S1358,'Districts_EV'!$A$2:$H$41,8,0)*$U1358</f>
        <v>12396.3083003646</v>
      </c>
    </row>
    <row r="1359" ht="19.95" customHeight="1">
      <c r="Q1359" s="137">
        <v>56</v>
      </c>
      <c r="R1359" t="s" s="92">
        <v>389</v>
      </c>
      <c r="S1359" t="s" s="92">
        <v>28</v>
      </c>
      <c r="T1359" s="62">
        <v>25490</v>
      </c>
      <c r="U1359" s="93">
        <v>0.09741835623244351</v>
      </c>
      <c r="V1359" s="36">
        <v>41.0266491</v>
      </c>
      <c r="W1359" s="36">
        <v>28.6801351</v>
      </c>
      <c r="X1359" s="62">
        <f>VLOOKUP($S1359,'Districts_EV'!$A$2:$H$41,3,0)*$U1359</f>
        <v>12.4182753750315</v>
      </c>
      <c r="Y1359" s="62">
        <f>VLOOKUP($S1359,'Districts_EV'!$A$2:$H$41,4,0)*$U1359</f>
        <v>192.243781730993</v>
      </c>
      <c r="Z1359" s="62">
        <f>VLOOKUP($S1359,'Districts_EV'!$A$2:$H$41,5,0)*$U1359</f>
        <v>1254.506985536310</v>
      </c>
      <c r="AA1359" s="62">
        <f>VLOOKUP($S1359,'Districts_EV'!$A$2:$H$41,6,0)*$U1359</f>
        <v>3842.373579274310</v>
      </c>
      <c r="AB1359" s="62">
        <f>VLOOKUP($S1359,'Districts_EV'!$A$2:$H$41,7,0)*$U1359</f>
        <v>6712.932370418850</v>
      </c>
      <c r="AC1359" s="63">
        <f>VLOOKUP($S1359,'Districts_EV'!$A$2:$H$41,8,0)*$U1359</f>
        <v>8755.386494217049</v>
      </c>
    </row>
    <row r="1360" ht="19.95" customHeight="1">
      <c r="Q1360" s="136">
        <v>63</v>
      </c>
      <c r="R1360" t="s" s="90">
        <v>390</v>
      </c>
      <c r="S1360" t="s" s="90">
        <v>28</v>
      </c>
      <c r="T1360" s="59">
        <v>15915</v>
      </c>
      <c r="U1360" s="91">
        <v>0.0608243679654507</v>
      </c>
      <c r="V1360" s="39">
        <v>41.0332974</v>
      </c>
      <c r="W1360" s="39">
        <v>28.6550502</v>
      </c>
      <c r="X1360" s="59">
        <f>VLOOKUP($S1360,'Districts_EV'!$A$2:$H$41,3,0)*$U1360</f>
        <v>7.75350539794534</v>
      </c>
      <c r="Y1360" s="59">
        <f>VLOOKUP($S1360,'Districts_EV'!$A$2:$H$41,4,0)*$U1360</f>
        <v>120.029807228276</v>
      </c>
      <c r="Z1360" s="59">
        <f>VLOOKUP($S1360,'Districts_EV'!$A$2:$H$41,5,0)*$U1360</f>
        <v>783.267111604957</v>
      </c>
      <c r="AA1360" s="59">
        <f>VLOOKUP($S1360,'Districts_EV'!$A$2:$H$41,6,0)*$U1360</f>
        <v>2399.0339550471</v>
      </c>
      <c r="AB1360" s="59">
        <f>VLOOKUP($S1360,'Districts_EV'!$A$2:$H$41,7,0)*$U1360</f>
        <v>4191.3032042062</v>
      </c>
      <c r="AC1360" s="60">
        <f>VLOOKUP($S1360,'Districts_EV'!$A$2:$H$41,8,0)*$U1360</f>
        <v>5466.534957060190</v>
      </c>
    </row>
    <row r="1361" ht="19.95" customHeight="1">
      <c r="Q1361" s="137">
        <v>66</v>
      </c>
      <c r="R1361" t="s" s="92">
        <v>391</v>
      </c>
      <c r="S1361" t="s" s="92">
        <v>28</v>
      </c>
      <c r="T1361" s="62">
        <v>26077</v>
      </c>
      <c r="U1361" s="93">
        <v>0.0996617683590988</v>
      </c>
      <c r="V1361" s="36">
        <v>41.0229955</v>
      </c>
      <c r="W1361" s="36">
        <v>28.6721151</v>
      </c>
      <c r="X1361" s="62">
        <f>VLOOKUP($S1361,'Districts_EV'!$A$2:$H$41,3,0)*$U1361</f>
        <v>12.7042513516947</v>
      </c>
      <c r="Y1361" s="62">
        <f>VLOOKUP($S1361,'Districts_EV'!$A$2:$H$41,4,0)*$U1361</f>
        <v>196.670894319306</v>
      </c>
      <c r="Z1361" s="62">
        <f>VLOOKUP($S1361,'Districts_EV'!$A$2:$H$41,5,0)*$U1361</f>
        <v>1283.396573630060</v>
      </c>
      <c r="AA1361" s="62">
        <f>VLOOKUP($S1361,'Districts_EV'!$A$2:$H$41,6,0)*$U1361</f>
        <v>3930.858212112050</v>
      </c>
      <c r="AB1361" s="62">
        <f>VLOOKUP($S1361,'Districts_EV'!$A$2:$H$41,7,0)*$U1361</f>
        <v>6867.522064472830</v>
      </c>
      <c r="AC1361" s="63">
        <f>VLOOKUP($S1361,'Districts_EV'!$A$2:$H$41,8,0)*$U1361</f>
        <v>8957.0111263122</v>
      </c>
    </row>
    <row r="1362" ht="19.95" customHeight="1">
      <c r="Q1362" s="136">
        <v>71</v>
      </c>
      <c r="R1362" t="s" s="90">
        <v>392</v>
      </c>
      <c r="S1362" t="s" s="90">
        <v>28</v>
      </c>
      <c r="T1362" s="59">
        <v>28839</v>
      </c>
      <c r="U1362" s="91">
        <v>0.110217653016377</v>
      </c>
      <c r="V1362" s="39">
        <v>41.0439199</v>
      </c>
      <c r="W1362" s="39">
        <v>28.6810152</v>
      </c>
      <c r="X1362" s="59">
        <f>VLOOKUP($S1362,'Districts_EV'!$A$2:$H$41,3,0)*$U1362</f>
        <v>14.0498487069649</v>
      </c>
      <c r="Y1362" s="59">
        <f>VLOOKUP($S1362,'Districts_EV'!$A$2:$H$41,4,0)*$U1362</f>
        <v>217.501703465678</v>
      </c>
      <c r="Z1362" s="59">
        <f>VLOOKUP($S1362,'Districts_EV'!$A$2:$H$41,5,0)*$U1362</f>
        <v>1419.330206193870</v>
      </c>
      <c r="AA1362" s="59">
        <f>VLOOKUP($S1362,'Districts_EV'!$A$2:$H$41,6,0)*$U1362</f>
        <v>4347.203281784710</v>
      </c>
      <c r="AB1362" s="59">
        <f>VLOOKUP($S1362,'Districts_EV'!$A$2:$H$41,7,0)*$U1362</f>
        <v>7594.910028658690</v>
      </c>
      <c r="AC1362" s="60">
        <f>VLOOKUP($S1362,'Districts_EV'!$A$2:$H$41,8,0)*$U1362</f>
        <v>9905.711695046160</v>
      </c>
    </row>
    <row r="1363" ht="19.95" customHeight="1">
      <c r="Q1363" s="137">
        <v>72</v>
      </c>
      <c r="R1363" t="s" s="92">
        <v>393</v>
      </c>
      <c r="S1363" t="s" s="92">
        <v>28</v>
      </c>
      <c r="T1363" s="62">
        <v>36477</v>
      </c>
      <c r="U1363" s="93">
        <v>0.139408763448052</v>
      </c>
      <c r="V1363" s="36">
        <v>41.0335095</v>
      </c>
      <c r="W1363" s="36">
        <v>28.6655807</v>
      </c>
      <c r="X1363" s="62">
        <f>VLOOKUP($S1363,'Districts_EV'!$A$2:$H$41,3,0)*$U1363</f>
        <v>17.770946679287</v>
      </c>
      <c r="Y1363" s="62">
        <f>VLOOKUP($S1363,'Districts_EV'!$A$2:$H$41,4,0)*$U1363</f>
        <v>275.106960619907</v>
      </c>
      <c r="Z1363" s="62">
        <f>VLOOKUP($S1363,'Districts_EV'!$A$2:$H$41,5,0)*$U1363</f>
        <v>1795.239360981090</v>
      </c>
      <c r="AA1363" s="62">
        <f>VLOOKUP($S1363,'Districts_EV'!$A$2:$H$41,6,0)*$U1363</f>
        <v>5498.558691690430</v>
      </c>
      <c r="AB1363" s="62">
        <f>VLOOKUP($S1363,'Districts_EV'!$A$2:$H$41,7,0)*$U1363</f>
        <v>9606.419540045850</v>
      </c>
      <c r="AC1363" s="63">
        <f>VLOOKUP($S1363,'Districts_EV'!$A$2:$H$41,8,0)*$U1363</f>
        <v>12529.2362946079</v>
      </c>
    </row>
    <row r="1364" ht="19.95" customHeight="1">
      <c r="Q1364" s="136">
        <v>80</v>
      </c>
      <c r="R1364" t="s" s="90">
        <v>142</v>
      </c>
      <c r="S1364" t="s" s="90">
        <v>28</v>
      </c>
      <c r="T1364" s="59">
        <v>28093</v>
      </c>
      <c r="U1364" s="91">
        <v>0.107366570484034</v>
      </c>
      <c r="V1364" s="39">
        <v>41.0411611</v>
      </c>
      <c r="W1364" s="39">
        <v>28.6642095</v>
      </c>
      <c r="X1364" s="59">
        <f>VLOOKUP($S1364,'Districts_EV'!$A$2:$H$41,3,0)*$U1364</f>
        <v>13.6864107536587</v>
      </c>
      <c r="Y1364" s="59">
        <f>VLOOKUP($S1364,'Districts_EV'!$A$2:$H$41,4,0)*$U1364</f>
        <v>211.875424094499</v>
      </c>
      <c r="Z1364" s="59">
        <f>VLOOKUP($S1364,'Districts_EV'!$A$2:$H$41,5,0)*$U1364</f>
        <v>1382.615329331950</v>
      </c>
      <c r="AA1364" s="59">
        <f>VLOOKUP($S1364,'Districts_EV'!$A$2:$H$41,6,0)*$U1364</f>
        <v>4234.750920461080</v>
      </c>
      <c r="AB1364" s="59">
        <f>VLOOKUP($S1364,'Districts_EV'!$A$2:$H$41,7,0)*$U1364</f>
        <v>7398.446805891580</v>
      </c>
      <c r="AC1364" s="60">
        <f>VLOOKUP($S1364,'Districts_EV'!$A$2:$H$41,8,0)*$U1364</f>
        <v>9649.473235858721</v>
      </c>
    </row>
    <row r="1365" ht="19.95" customHeight="1">
      <c r="Q1365" s="137">
        <v>87</v>
      </c>
      <c r="R1365" t="s" s="92">
        <v>394</v>
      </c>
      <c r="S1365" t="s" s="92">
        <v>28</v>
      </c>
      <c r="T1365" s="62">
        <v>17161</v>
      </c>
      <c r="U1365" s="93">
        <v>0.0655863637232233</v>
      </c>
      <c r="V1365" s="36">
        <v>41.0309904</v>
      </c>
      <c r="W1365" s="36">
        <v>28.6527815</v>
      </c>
      <c r="X1365" s="62">
        <f>VLOOKUP($S1365,'Districts_EV'!$A$2:$H$41,3,0)*$U1365</f>
        <v>8.360534472770331</v>
      </c>
      <c r="Y1365" s="62">
        <f>VLOOKUP($S1365,'Districts_EV'!$A$2:$H$41,4,0)*$U1365</f>
        <v>129.427051325444</v>
      </c>
      <c r="Z1365" s="62">
        <f>VLOOKUP($S1365,'Districts_EV'!$A$2:$H$41,5,0)*$U1365</f>
        <v>844.589814781819</v>
      </c>
      <c r="AA1365" s="62">
        <f>VLOOKUP($S1365,'Districts_EV'!$A$2:$H$41,6,0)*$U1365</f>
        <v>2586.856531735050</v>
      </c>
      <c r="AB1365" s="62">
        <f>VLOOKUP($S1365,'Districts_EV'!$A$2:$H$41,7,0)*$U1365</f>
        <v>4519.444190221960</v>
      </c>
      <c r="AC1365" s="63">
        <f>VLOOKUP($S1365,'Districts_EV'!$A$2:$H$41,8,0)*$U1365</f>
        <v>5894.515010877160</v>
      </c>
    </row>
    <row r="1366" ht="19.95" customHeight="1">
      <c r="Q1366" s="136">
        <v>92</v>
      </c>
      <c r="R1366" t="s" s="90">
        <v>120</v>
      </c>
      <c r="S1366" t="s" s="90">
        <v>28</v>
      </c>
      <c r="T1366" s="59">
        <v>24472</v>
      </c>
      <c r="U1366" s="91">
        <v>0.0935277369054671</v>
      </c>
      <c r="V1366" s="39">
        <v>41.0270909</v>
      </c>
      <c r="W1366" s="39">
        <v>28.6866366</v>
      </c>
      <c r="X1366" s="59">
        <f>VLOOKUP($S1366,'Districts_EV'!$A$2:$H$41,3,0)*$U1366</f>
        <v>11.9223238516191</v>
      </c>
      <c r="Y1366" s="59">
        <f>VLOOKUP($S1366,'Districts_EV'!$A$2:$H$41,4,0)*$U1366</f>
        <v>184.566097548876</v>
      </c>
      <c r="Z1366" s="59">
        <f>VLOOKUP($S1366,'Districts_EV'!$A$2:$H$41,5,0)*$U1366</f>
        <v>1204.405451159060</v>
      </c>
      <c r="AA1366" s="59">
        <f>VLOOKUP($S1366,'Districts_EV'!$A$2:$H$41,6,0)*$U1366</f>
        <v>3688.9198207925</v>
      </c>
      <c r="AB1366" s="59">
        <f>VLOOKUP($S1366,'Districts_EV'!$A$2:$H$41,7,0)*$U1366</f>
        <v>6444.836444444490</v>
      </c>
      <c r="AC1366" s="60">
        <f>VLOOKUP($S1366,'Districts_EV'!$A$2:$H$41,8,0)*$U1366</f>
        <v>8405.720607551180</v>
      </c>
    </row>
    <row r="1367" ht="19.95" customHeight="1">
      <c r="Q1367" s="137">
        <v>97</v>
      </c>
      <c r="R1367" t="s" s="92">
        <v>395</v>
      </c>
      <c r="S1367" t="s" s="92">
        <v>28</v>
      </c>
      <c r="T1367" s="62">
        <v>26828</v>
      </c>
      <c r="U1367" s="93">
        <v>0.102531960023695</v>
      </c>
      <c r="V1367" s="36">
        <v>41.0396612</v>
      </c>
      <c r="W1367" s="36">
        <v>28.6904284</v>
      </c>
      <c r="X1367" s="62">
        <f>VLOOKUP($S1367,'Districts_EV'!$A$2:$H$41,3,0)*$U1367</f>
        <v>13.0701252162159</v>
      </c>
      <c r="Y1367" s="62">
        <f>VLOOKUP($S1367,'Districts_EV'!$A$2:$H$41,4,0)*$U1367</f>
        <v>202.334883337743</v>
      </c>
      <c r="Z1367" s="62">
        <f>VLOOKUP($S1367,'Districts_EV'!$A$2:$H$41,5,0)*$U1367</f>
        <v>1320.357528755120</v>
      </c>
      <c r="AA1367" s="62">
        <f>VLOOKUP($S1367,'Districts_EV'!$A$2:$H$41,6,0)*$U1367</f>
        <v>4044.064275589280</v>
      </c>
      <c r="AB1367" s="62">
        <f>VLOOKUP($S1367,'Districts_EV'!$A$2:$H$41,7,0)*$U1367</f>
        <v>7065.302064872360</v>
      </c>
      <c r="AC1367" s="63">
        <f>VLOOKUP($S1367,'Districts_EV'!$A$2:$H$41,8,0)*$U1367</f>
        <v>9214.967001445830</v>
      </c>
    </row>
    <row r="1368" ht="19.95" customHeight="1">
      <c r="Q1368" s="136">
        <v>101</v>
      </c>
      <c r="R1368" t="s" s="90">
        <v>396</v>
      </c>
      <c r="S1368" t="s" s="90">
        <v>28</v>
      </c>
      <c r="T1368" s="59">
        <v>22844</v>
      </c>
      <c r="U1368" s="91">
        <v>0.0873058034434656</v>
      </c>
      <c r="V1368" s="39">
        <v>41.0138079</v>
      </c>
      <c r="W1368" s="39">
        <v>28.6667966</v>
      </c>
      <c r="X1368" s="59">
        <f>VLOOKUP($S1368,'Districts_EV'!$A$2:$H$41,3,0)*$U1368</f>
        <v>11.1291911599537</v>
      </c>
      <c r="Y1368" s="59">
        <f>VLOOKUP($S1368,'Districts_EV'!$A$2:$H$41,4,0)*$U1368</f>
        <v>172.287836401051</v>
      </c>
      <c r="Z1368" s="59">
        <f>VLOOKUP($S1368,'Districts_EV'!$A$2:$H$41,5,0)*$U1368</f>
        <v>1124.282368677580</v>
      </c>
      <c r="AA1368" s="59">
        <f>VLOOKUP($S1368,'Districts_EV'!$A$2:$H$41,6,0)*$U1368</f>
        <v>3443.514399566190</v>
      </c>
      <c r="AB1368" s="59">
        <f>VLOOKUP($S1368,'Districts_EV'!$A$2:$H$41,7,0)*$U1368</f>
        <v>6016.093647306720</v>
      </c>
      <c r="AC1368" s="60">
        <f>VLOOKUP($S1368,'Districts_EV'!$A$2:$H$41,8,0)*$U1368</f>
        <v>7846.5299754372</v>
      </c>
    </row>
    <row r="1369" ht="19.95" customHeight="1">
      <c r="Q1369" s="137">
        <v>107</v>
      </c>
      <c r="R1369" t="s" s="92">
        <v>397</v>
      </c>
      <c r="S1369" t="s" s="92">
        <v>28</v>
      </c>
      <c r="T1369" s="62">
        <v>28514</v>
      </c>
      <c r="U1369" s="93">
        <v>0.108975559419847</v>
      </c>
      <c r="V1369" s="36">
        <v>41.0350405</v>
      </c>
      <c r="W1369" s="36">
        <v>28.6760001</v>
      </c>
      <c r="X1369" s="62">
        <f>VLOOKUP($S1369,'Districts_EV'!$A$2:$H$41,3,0)*$U1369</f>
        <v>13.8915144779776</v>
      </c>
      <c r="Y1369" s="62">
        <f>VLOOKUP($S1369,'Districts_EV'!$A$2:$H$41,4,0)*$U1369</f>
        <v>215.050576393784</v>
      </c>
      <c r="Z1369" s="62">
        <f>VLOOKUP($S1369,'Districts_EV'!$A$2:$H$41,5,0)*$U1369</f>
        <v>1403.335119089150</v>
      </c>
      <c r="AA1369" s="62">
        <f>VLOOKUP($S1369,'Districts_EV'!$A$2:$H$41,6,0)*$U1369</f>
        <v>4298.212641797880</v>
      </c>
      <c r="AB1369" s="62">
        <f>VLOOKUP($S1369,'Districts_EV'!$A$2:$H$41,7,0)*$U1369</f>
        <v>7509.319482547020</v>
      </c>
      <c r="AC1369" s="63">
        <f>VLOOKUP($S1369,'Districts_EV'!$A$2:$H$41,8,0)*$U1369</f>
        <v>9794.079658536901</v>
      </c>
    </row>
    <row r="1370" ht="19.95" customHeight="1">
      <c r="Q1370" s="136">
        <v>108</v>
      </c>
      <c r="R1370" t="s" s="90">
        <v>30</v>
      </c>
      <c r="S1370" t="s" s="90">
        <v>28</v>
      </c>
      <c r="T1370" s="59">
        <v>25282</v>
      </c>
      <c r="U1370" s="91">
        <v>0.0966234163306644</v>
      </c>
      <c r="V1370" s="39">
        <v>41.0298974</v>
      </c>
      <c r="W1370" s="39">
        <v>28.6746475</v>
      </c>
      <c r="X1370" s="59">
        <f>VLOOKUP($S1370,'Districts_EV'!$A$2:$H$41,3,0)*$U1370</f>
        <v>12.3169414684797</v>
      </c>
      <c r="Y1370" s="59">
        <f>VLOOKUP($S1370,'Districts_EV'!$A$2:$H$41,4,0)*$U1370</f>
        <v>190.675060404981</v>
      </c>
      <c r="Z1370" s="59">
        <f>VLOOKUP($S1370,'Districts_EV'!$A$2:$H$41,5,0)*$U1370</f>
        <v>1244.270129789290</v>
      </c>
      <c r="AA1370" s="59">
        <f>VLOOKUP($S1370,'Districts_EV'!$A$2:$H$41,6,0)*$U1370</f>
        <v>3811.019569682740</v>
      </c>
      <c r="AB1370" s="59">
        <f>VLOOKUP($S1370,'Districts_EV'!$A$2:$H$41,7,0)*$U1370</f>
        <v>6658.154420907390</v>
      </c>
      <c r="AC1370" s="60">
        <f>VLOOKUP($S1370,'Districts_EV'!$A$2:$H$41,8,0)*$U1370</f>
        <v>8683.941990851130</v>
      </c>
    </row>
    <row r="1371" ht="19.95" customHeight="1">
      <c r="Q1371" s="137">
        <v>110</v>
      </c>
      <c r="R1371" t="s" s="92">
        <v>150</v>
      </c>
      <c r="S1371" t="s" s="92">
        <v>28</v>
      </c>
      <c r="T1371" s="62">
        <v>24769</v>
      </c>
      <c r="U1371" s="93">
        <v>0.0946628193613728</v>
      </c>
      <c r="V1371" s="36">
        <v>41.031599</v>
      </c>
      <c r="W1371" s="36">
        <v>28.6466704</v>
      </c>
      <c r="X1371" s="62">
        <f>VLOOKUP($S1371,'Districts_EV'!$A$2:$H$41,3,0)*$U1371</f>
        <v>12.0670169778013</v>
      </c>
      <c r="Y1371" s="62">
        <f>VLOOKUP($S1371,'Districts_EV'!$A$2:$H$41,4,0)*$U1371</f>
        <v>186.806050596115</v>
      </c>
      <c r="Z1371" s="62">
        <f>VLOOKUP($S1371,'Districts_EV'!$A$2:$H$41,5,0)*$U1371</f>
        <v>1219.022499990150</v>
      </c>
      <c r="AA1371" s="62">
        <f>VLOOKUP($S1371,'Districts_EV'!$A$2:$H$41,6,0)*$U1371</f>
        <v>3733.689728718920</v>
      </c>
      <c r="AB1371" s="62">
        <f>VLOOKUP($S1371,'Districts_EV'!$A$2:$H$41,7,0)*$U1371</f>
        <v>6523.053035814220</v>
      </c>
      <c r="AC1371" s="63">
        <f>VLOOKUP($S1371,'Districts_EV'!$A$2:$H$41,8,0)*$U1371</f>
        <v>8507.735114761161</v>
      </c>
    </row>
    <row r="1372" ht="19.95" customHeight="1">
      <c r="Q1372" s="136">
        <v>113</v>
      </c>
      <c r="R1372" t="s" s="90">
        <v>398</v>
      </c>
      <c r="S1372" t="s" s="90">
        <v>28</v>
      </c>
      <c r="T1372" s="59">
        <v>20962</v>
      </c>
      <c r="U1372" s="91">
        <v>0.0801131260629455</v>
      </c>
      <c r="V1372" s="39">
        <v>41.0368086</v>
      </c>
      <c r="W1372" s="39">
        <v>28.6808544</v>
      </c>
      <c r="X1372" s="59">
        <f>VLOOKUP($S1372,'Districts_EV'!$A$2:$H$41,3,0)*$U1372</f>
        <v>10.2123141785567</v>
      </c>
      <c r="Y1372" s="59">
        <f>VLOOKUP($S1372,'Districts_EV'!$A$2:$H$41,4,0)*$U1372</f>
        <v>158.093925172423</v>
      </c>
      <c r="Z1372" s="59">
        <f>VLOOKUP($S1372,'Districts_EV'!$A$2:$H$41,5,0)*$U1372</f>
        <v>1031.658510428090</v>
      </c>
      <c r="AA1372" s="59">
        <f>VLOOKUP($S1372,'Districts_EV'!$A$2:$H$41,6,0)*$U1372</f>
        <v>3159.8209089348</v>
      </c>
      <c r="AB1372" s="59">
        <f>VLOOKUP($S1372,'Districts_EV'!$A$2:$H$41,7,0)*$U1372</f>
        <v>5520.4585464386</v>
      </c>
      <c r="AC1372" s="60">
        <f>VLOOKUP($S1372,'Districts_EV'!$A$2:$H$41,8,0)*$U1372</f>
        <v>7200.094613251390</v>
      </c>
    </row>
    <row r="1373" ht="19.95" customHeight="1">
      <c r="Q1373" s="137">
        <v>147</v>
      </c>
      <c r="R1373" t="s" s="92">
        <v>160</v>
      </c>
      <c r="S1373" t="s" s="92">
        <v>28</v>
      </c>
      <c r="T1373" s="62">
        <v>14369</v>
      </c>
      <c r="U1373" s="93">
        <v>0.0549158242724198</v>
      </c>
      <c r="V1373" s="36">
        <v>41.0169451</v>
      </c>
      <c r="W1373" s="36">
        <v>28.6489243</v>
      </c>
      <c r="X1373" s="62">
        <f>VLOOKUP($S1373,'Districts_EV'!$A$2:$H$41,3,0)*$U1373</f>
        <v>7.00032165020902</v>
      </c>
      <c r="Y1373" s="62">
        <f>VLOOKUP($S1373,'Districts_EV'!$A$2:$H$41,4,0)*$U1373</f>
        <v>108.369984295513</v>
      </c>
      <c r="Z1373" s="62">
        <f>VLOOKUP($S1373,'Districts_EV'!$A$2:$H$41,5,0)*$U1373</f>
        <v>707.179712639122</v>
      </c>
      <c r="AA1373" s="62">
        <f>VLOOKUP($S1373,'Districts_EV'!$A$2:$H$41,6,0)*$U1373</f>
        <v>2165.989249140550</v>
      </c>
      <c r="AB1373" s="62">
        <f>VLOOKUP($S1373,'Districts_EV'!$A$2:$H$41,7,0)*$U1373</f>
        <v>3784.155560241210</v>
      </c>
      <c r="AC1373" s="63">
        <f>VLOOKUP($S1373,'Districts_EV'!$A$2:$H$41,8,0)*$U1373</f>
        <v>4935.509946465470</v>
      </c>
    </row>
    <row r="1374" ht="19.95" customHeight="1">
      <c r="Q1374" s="136">
        <v>148</v>
      </c>
      <c r="R1374" t="s" s="90">
        <v>290</v>
      </c>
      <c r="S1374" t="s" s="90">
        <v>28</v>
      </c>
      <c r="T1374" s="59">
        <v>18108</v>
      </c>
      <c r="U1374" s="91">
        <v>0.0692056333721886</v>
      </c>
      <c r="V1374" s="39">
        <v>41.0370676</v>
      </c>
      <c r="W1374" s="39">
        <v>28.6490868</v>
      </c>
      <c r="X1374" s="59">
        <f>VLOOKUP($S1374,'Districts_EV'!$A$2:$H$41,3,0)*$U1374</f>
        <v>8.821896056927059</v>
      </c>
      <c r="Y1374" s="59">
        <f>VLOOKUP($S1374,'Districts_EV'!$A$2:$H$41,4,0)*$U1374</f>
        <v>136.569258516470</v>
      </c>
      <c r="Z1374" s="59">
        <f>VLOOKUP($S1374,'Districts_EV'!$A$2:$H$41,5,0)*$U1374</f>
        <v>891.197037822341</v>
      </c>
      <c r="AA1374" s="59">
        <f>VLOOKUP($S1374,'Districts_EV'!$A$2:$H$41,6,0)*$U1374</f>
        <v>2729.607719635120</v>
      </c>
      <c r="AB1374" s="59">
        <f>VLOOKUP($S1374,'Districts_EV'!$A$2:$H$41,7,0)*$U1374</f>
        <v>4768.841873815010</v>
      </c>
      <c r="AC1374" s="60">
        <f>VLOOKUP($S1374,'Districts_EV'!$A$2:$H$41,8,0)*$U1374</f>
        <v>6219.793591105630</v>
      </c>
    </row>
    <row r="1375" ht="19.95" customHeight="1">
      <c r="Q1375" s="137">
        <v>159</v>
      </c>
      <c r="R1375" t="s" s="92">
        <v>116</v>
      </c>
      <c r="S1375" t="s" s="92">
        <v>28</v>
      </c>
      <c r="T1375" s="62">
        <v>18499</v>
      </c>
      <c r="U1375" s="93">
        <v>0.0706999675144752</v>
      </c>
      <c r="V1375" s="36">
        <v>41.0447965</v>
      </c>
      <c r="W1375" s="36">
        <v>28.6703501</v>
      </c>
      <c r="X1375" s="62">
        <f>VLOOKUP($S1375,'Districts_EV'!$A$2:$H$41,3,0)*$U1375</f>
        <v>9.01238431395481</v>
      </c>
      <c r="Y1375" s="62">
        <f>VLOOKUP($S1375,'Districts_EV'!$A$2:$H$41,4,0)*$U1375</f>
        <v>139.518152932195</v>
      </c>
      <c r="Z1375" s="62">
        <f>VLOOKUP($S1375,'Districts_EV'!$A$2:$H$41,5,0)*$U1375</f>
        <v>910.440358000635</v>
      </c>
      <c r="AA1375" s="62">
        <f>VLOOKUP($S1375,'Districts_EV'!$A$2:$H$41,6,0)*$U1375</f>
        <v>2788.547228050040</v>
      </c>
      <c r="AB1375" s="62">
        <f>VLOOKUP($S1375,'Districts_EV'!$A$2:$H$41,7,0)*$U1375</f>
        <v>4871.8138846755</v>
      </c>
      <c r="AC1375" s="63">
        <f>VLOOKUP($S1375,'Districts_EV'!$A$2:$H$41,8,0)*$U1375</f>
        <v>6354.095518105970</v>
      </c>
    </row>
    <row r="1376" ht="19.95" customHeight="1">
      <c r="Q1376" s="136">
        <v>160</v>
      </c>
      <c r="R1376" t="s" s="90">
        <v>399</v>
      </c>
      <c r="S1376" t="s" s="90">
        <v>28</v>
      </c>
      <c r="T1376" s="59">
        <v>21366</v>
      </c>
      <c r="U1376" s="91">
        <v>0.08165714394909331</v>
      </c>
      <c r="V1376" s="39">
        <v>41.009735</v>
      </c>
      <c r="W1376" s="39">
        <v>28.692851721415</v>
      </c>
      <c r="X1376" s="59">
        <f>VLOOKUP($S1376,'Districts_EV'!$A$2:$H$41,3,0)*$U1376</f>
        <v>10.409135804744</v>
      </c>
      <c r="Y1376" s="59">
        <f>VLOOKUP($S1376,'Districts_EV'!$A$2:$H$41,4,0)*$U1376</f>
        <v>161.140864671024</v>
      </c>
      <c r="Z1376" s="59">
        <f>VLOOKUP($S1376,'Districts_EV'!$A$2:$H$41,5,0)*$U1376</f>
        <v>1051.541634090580</v>
      </c>
      <c r="AA1376" s="59">
        <f>VLOOKUP($S1376,'Districts_EV'!$A$2:$H$41,6,0)*$U1376</f>
        <v>3220.720042949190</v>
      </c>
      <c r="AB1376" s="59">
        <f>VLOOKUP($S1376,'Districts_EV'!$A$2:$H$41,7,0)*$U1376</f>
        <v>5626.854179143560</v>
      </c>
      <c r="AC1376" s="60">
        <f>VLOOKUP($S1376,'Districts_EV'!$A$2:$H$41,8,0)*$U1376</f>
        <v>7338.8618217121</v>
      </c>
    </row>
    <row r="1377" ht="19.95" customHeight="1">
      <c r="Q1377" s="137">
        <v>164</v>
      </c>
      <c r="R1377" t="s" s="92">
        <v>77</v>
      </c>
      <c r="S1377" t="s" s="92">
        <v>28</v>
      </c>
      <c r="T1377" s="62">
        <v>18739</v>
      </c>
      <c r="U1377" s="93">
        <v>0.0716172058626818</v>
      </c>
      <c r="V1377" s="36">
        <v>41.0285572</v>
      </c>
      <c r="W1377" s="36">
        <v>28.693938</v>
      </c>
      <c r="X1377" s="62">
        <f>VLOOKUP($S1377,'Districts_EV'!$A$2:$H$41,3,0)*$U1377</f>
        <v>9.129308052283861</v>
      </c>
      <c r="Y1377" s="62">
        <f>VLOOKUP($S1377,'Districts_EV'!$A$2:$H$41,4,0)*$U1377</f>
        <v>141.328216000670</v>
      </c>
      <c r="Z1377" s="62">
        <f>VLOOKUP($S1377,'Districts_EV'!$A$2:$H$41,5,0)*$U1377</f>
        <v>922.252114631812</v>
      </c>
      <c r="AA1377" s="62">
        <f>VLOOKUP($S1377,'Districts_EV'!$A$2:$H$41,6,0)*$U1377</f>
        <v>2824.724931424920</v>
      </c>
      <c r="AB1377" s="62">
        <f>VLOOKUP($S1377,'Districts_EV'!$A$2:$H$41,7,0)*$U1377</f>
        <v>4935.019211034870</v>
      </c>
      <c r="AC1377" s="63">
        <f>VLOOKUP($S1377,'Districts_EV'!$A$2:$H$41,8,0)*$U1377</f>
        <v>6436.531483528180</v>
      </c>
    </row>
    <row r="1378" ht="19.95" customHeight="1">
      <c r="Q1378" s="136">
        <v>170</v>
      </c>
      <c r="R1378" t="s" s="90">
        <v>400</v>
      </c>
      <c r="S1378" t="s" s="90">
        <v>28</v>
      </c>
      <c r="T1378" s="59">
        <v>24050</v>
      </c>
      <c r="U1378" s="91">
        <v>0.0919149261432038</v>
      </c>
      <c r="V1378" s="39">
        <v>41.0046495</v>
      </c>
      <c r="W1378" s="39">
        <v>28.6938819</v>
      </c>
      <c r="X1378" s="59">
        <f>VLOOKUP($S1378,'Districts_EV'!$A$2:$H$41,3,0)*$U1378</f>
        <v>11.7167329450572</v>
      </c>
      <c r="Y1378" s="59">
        <f>VLOOKUP($S1378,'Districts_EV'!$A$2:$H$41,4,0)*$U1378</f>
        <v>181.383403320140</v>
      </c>
      <c r="Z1378" s="59">
        <f>VLOOKUP($S1378,'Districts_EV'!$A$2:$H$41,5,0)*$U1378</f>
        <v>1183.636445749240</v>
      </c>
      <c r="AA1378" s="59">
        <f>VLOOKUP($S1378,'Districts_EV'!$A$2:$H$41,6,0)*$U1378</f>
        <v>3625.307359024990</v>
      </c>
      <c r="AB1378" s="59">
        <f>VLOOKUP($S1378,'Districts_EV'!$A$2:$H$41,7,0)*$U1378</f>
        <v>6333.700412262590</v>
      </c>
      <c r="AC1378" s="60">
        <f>VLOOKUP($S1378,'Districts_EV'!$A$2:$H$41,8,0)*$U1378</f>
        <v>8260.770701683799</v>
      </c>
    </row>
    <row r="1379" ht="19.95" customHeight="1">
      <c r="Q1379" s="137">
        <v>205</v>
      </c>
      <c r="R1379" t="s" s="92">
        <v>401</v>
      </c>
      <c r="S1379" t="s" s="92">
        <v>28</v>
      </c>
      <c r="T1379" s="62">
        <v>17294</v>
      </c>
      <c r="U1379" s="93">
        <v>0.06609466664118779</v>
      </c>
      <c r="V1379" s="36">
        <v>41.03369</v>
      </c>
      <c r="W1379" s="36">
        <v>28.6827178</v>
      </c>
      <c r="X1379" s="62">
        <f>VLOOKUP($S1379,'Districts_EV'!$A$2:$H$41,3,0)*$U1379</f>
        <v>8.425329711094349</v>
      </c>
      <c r="Y1379" s="62">
        <f>VLOOKUP($S1379,'Districts_EV'!$A$2:$H$41,4,0)*$U1379</f>
        <v>130.430127942557</v>
      </c>
      <c r="Z1379" s="62">
        <f>VLOOKUP($S1379,'Districts_EV'!$A$2:$H$41,5,0)*$U1379</f>
        <v>851.135496581597</v>
      </c>
      <c r="AA1379" s="62">
        <f>VLOOKUP($S1379,'Districts_EV'!$A$2:$H$41,6,0)*$U1379</f>
        <v>2606.905009021970</v>
      </c>
      <c r="AB1379" s="62">
        <f>VLOOKUP($S1379,'Districts_EV'!$A$2:$H$41,7,0)*$U1379</f>
        <v>4554.470475246120</v>
      </c>
      <c r="AC1379" s="63">
        <f>VLOOKUP($S1379,'Districts_EV'!$A$2:$H$41,8,0)*$U1379</f>
        <v>5940.198275048630</v>
      </c>
    </row>
    <row r="1380" ht="19.95" customHeight="1">
      <c r="Q1380" s="136">
        <v>233</v>
      </c>
      <c r="R1380" t="s" s="90">
        <v>136</v>
      </c>
      <c r="S1380" t="s" s="90">
        <v>28</v>
      </c>
      <c r="T1380" s="59">
        <v>31751</v>
      </c>
      <c r="U1380" s="91">
        <v>0.121346811641283</v>
      </c>
      <c r="V1380" s="39">
        <v>41.0265322</v>
      </c>
      <c r="W1380" s="39">
        <v>28.6637265</v>
      </c>
      <c r="X1380" s="59">
        <f>VLOOKUP($S1380,'Districts_EV'!$A$2:$H$41,3,0)*$U1380</f>
        <v>15.4685233986906</v>
      </c>
      <c r="Y1380" s="59">
        <f>VLOOKUP($S1380,'Districts_EV'!$A$2:$H$41,4,0)*$U1380</f>
        <v>239.463802029845</v>
      </c>
      <c r="Z1380" s="59">
        <f>VLOOKUP($S1380,'Districts_EV'!$A$2:$H$41,5,0)*$U1380</f>
        <v>1562.646186652150</v>
      </c>
      <c r="AA1380" s="59">
        <f>VLOOKUP($S1380,'Districts_EV'!$A$2:$H$41,6,0)*$U1380</f>
        <v>4786.159416066620</v>
      </c>
      <c r="AB1380" s="59">
        <f>VLOOKUP($S1380,'Districts_EV'!$A$2:$H$41,7,0)*$U1380</f>
        <v>8361.801321819081</v>
      </c>
      <c r="AC1380" s="60">
        <f>VLOOKUP($S1380,'Districts_EV'!$A$2:$H$41,8,0)*$U1380</f>
        <v>10905.9347421689</v>
      </c>
    </row>
    <row r="1381" ht="19.95" customHeight="1">
      <c r="Q1381" s="137">
        <v>238</v>
      </c>
      <c r="R1381" t="s" s="92">
        <v>402</v>
      </c>
      <c r="S1381" t="s" s="92">
        <v>28</v>
      </c>
      <c r="T1381" s="62">
        <v>15621</v>
      </c>
      <c r="U1381" s="93">
        <v>0.0597007509888976</v>
      </c>
      <c r="V1381" s="36">
        <v>41.0394344</v>
      </c>
      <c r="W1381" s="36">
        <v>28.6562357</v>
      </c>
      <c r="X1381" s="62">
        <f>VLOOKUP($S1381,'Districts_EV'!$A$2:$H$41,3,0)*$U1381</f>
        <v>7.61027381849225</v>
      </c>
      <c r="Y1381" s="62">
        <f>VLOOKUP($S1381,'Districts_EV'!$A$2:$H$41,4,0)*$U1381</f>
        <v>117.812479969394</v>
      </c>
      <c r="Z1381" s="62">
        <f>VLOOKUP($S1381,'Districts_EV'!$A$2:$H$41,5,0)*$U1381</f>
        <v>768.797709731764</v>
      </c>
      <c r="AA1381" s="62">
        <f>VLOOKUP($S1381,'Districts_EV'!$A$2:$H$41,6,0)*$U1381</f>
        <v>2354.716268412870</v>
      </c>
      <c r="AB1381" s="62">
        <f>VLOOKUP($S1381,'Districts_EV'!$A$2:$H$41,7,0)*$U1381</f>
        <v>4113.876679415960</v>
      </c>
      <c r="AC1381" s="63">
        <f>VLOOKUP($S1381,'Districts_EV'!$A$2:$H$41,8,0)*$U1381</f>
        <v>5365.550899417990</v>
      </c>
    </row>
    <row r="1382" ht="19.95" customHeight="1">
      <c r="Q1382" s="136">
        <v>342</v>
      </c>
      <c r="R1382" t="s" s="90">
        <v>403</v>
      </c>
      <c r="S1382" t="s" s="90">
        <v>28</v>
      </c>
      <c r="T1382" s="59">
        <v>21017</v>
      </c>
      <c r="U1382" s="91">
        <v>0.08032332651774279</v>
      </c>
      <c r="V1382" s="39">
        <v>41.0182515</v>
      </c>
      <c r="W1382" s="39">
        <v>28.6414475</v>
      </c>
      <c r="X1382" s="59">
        <f>VLOOKUP($S1382,'Districts_EV'!$A$2:$H$41,3,0)*$U1382</f>
        <v>10.2391092019238</v>
      </c>
      <c r="Y1382" s="59">
        <f>VLOOKUP($S1382,'Districts_EV'!$A$2:$H$41,4,0)*$U1382</f>
        <v>158.508731292282</v>
      </c>
      <c r="Z1382" s="59">
        <f>VLOOKUP($S1382,'Districts_EV'!$A$2:$H$41,5,0)*$U1382</f>
        <v>1034.365371322740</v>
      </c>
      <c r="AA1382" s="59">
        <f>VLOOKUP($S1382,'Districts_EV'!$A$2:$H$41,6,0)*$U1382</f>
        <v>3168.111632624880</v>
      </c>
      <c r="AB1382" s="59">
        <f>VLOOKUP($S1382,'Districts_EV'!$A$2:$H$41,7,0)*$U1382</f>
        <v>5534.943100395960</v>
      </c>
      <c r="AC1382" s="60">
        <f>VLOOKUP($S1382,'Districts_EV'!$A$2:$H$41,8,0)*$U1382</f>
        <v>7218.986188660640</v>
      </c>
    </row>
    <row r="1383" ht="19.95" customHeight="1">
      <c r="Q1383" s="137">
        <v>353</v>
      </c>
      <c r="R1383" t="s" s="92">
        <v>404</v>
      </c>
      <c r="S1383" t="s" s="92">
        <v>28</v>
      </c>
      <c r="T1383" s="62">
        <v>15953</v>
      </c>
      <c r="U1383" s="93">
        <v>0.0609695973705834</v>
      </c>
      <c r="V1383" s="36">
        <v>41.0585357</v>
      </c>
      <c r="W1383" s="36">
        <v>28.6738904</v>
      </c>
      <c r="X1383" s="62">
        <f>VLOOKUP($S1383,'Districts_EV'!$A$2:$H$41,3,0)*$U1383</f>
        <v>7.77201832318077</v>
      </c>
      <c r="Y1383" s="62">
        <f>VLOOKUP($S1383,'Districts_EV'!$A$2:$H$41,4,0)*$U1383</f>
        <v>120.316400547451</v>
      </c>
      <c r="Z1383" s="62">
        <f>VLOOKUP($S1383,'Districts_EV'!$A$2:$H$41,5,0)*$U1383</f>
        <v>785.137306404893</v>
      </c>
      <c r="AA1383" s="62">
        <f>VLOOKUP($S1383,'Districts_EV'!$A$2:$H$41,6,0)*$U1383</f>
        <v>2404.762091414790</v>
      </c>
      <c r="AB1383" s="62">
        <f>VLOOKUP($S1383,'Districts_EV'!$A$2:$H$41,7,0)*$U1383</f>
        <v>4201.3107142131</v>
      </c>
      <c r="AC1383" s="63">
        <f>VLOOKUP($S1383,'Districts_EV'!$A$2:$H$41,8,0)*$U1383</f>
        <v>5479.587318252040</v>
      </c>
    </row>
    <row r="1384" ht="19.95" customHeight="1">
      <c r="Q1384" s="136">
        <v>380</v>
      </c>
      <c r="R1384" t="s" s="90">
        <v>405</v>
      </c>
      <c r="S1384" t="s" s="90">
        <v>28</v>
      </c>
      <c r="T1384" s="59">
        <v>10294</v>
      </c>
      <c r="U1384" s="91">
        <v>0.0393418814851618</v>
      </c>
      <c r="V1384" s="39">
        <v>41.0191199</v>
      </c>
      <c r="W1384" s="39">
        <v>28.67678</v>
      </c>
      <c r="X1384" s="59">
        <f>VLOOKUP($S1384,'Districts_EV'!$A$2:$H$41,3,0)*$U1384</f>
        <v>5.01505400983031</v>
      </c>
      <c r="Y1384" s="59">
        <f>VLOOKUP($S1384,'Districts_EV'!$A$2:$H$41,4,0)*$U1384</f>
        <v>77.63662177869141</v>
      </c>
      <c r="Z1384" s="59">
        <f>VLOOKUP($S1384,'Districts_EV'!$A$2:$H$41,5,0)*$U1384</f>
        <v>506.625928172255</v>
      </c>
      <c r="AA1384" s="59">
        <f>VLOOKUP($S1384,'Districts_EV'!$A$2:$H$41,6,0)*$U1384</f>
        <v>1551.721993921140</v>
      </c>
      <c r="AB1384" s="59">
        <f>VLOOKUP($S1384,'Districts_EV'!$A$2:$H$41,7,0)*$U1384</f>
        <v>2710.981789764290</v>
      </c>
      <c r="AC1384" s="60">
        <f>VLOOKUP($S1384,'Districts_EV'!$A$2:$H$41,8,0)*$U1384</f>
        <v>3535.815950234230</v>
      </c>
    </row>
    <row r="1385" ht="19.95" customHeight="1">
      <c r="Q1385" s="137">
        <v>406</v>
      </c>
      <c r="R1385" t="s" s="92">
        <v>406</v>
      </c>
      <c r="S1385" t="s" s="92">
        <v>28</v>
      </c>
      <c r="T1385" s="62">
        <v>15146</v>
      </c>
      <c r="U1385" s="93">
        <v>0.0578853834247387</v>
      </c>
      <c r="V1385" s="36">
        <v>41.0342862</v>
      </c>
      <c r="W1385" s="36">
        <v>28.6801113</v>
      </c>
      <c r="X1385" s="62">
        <f>VLOOKUP($S1385,'Districts_EV'!$A$2:$H$41,3,0)*$U1385</f>
        <v>7.37886225304933</v>
      </c>
      <c r="Y1385" s="62">
        <f>VLOOKUP($S1385,'Districts_EV'!$A$2:$H$41,4,0)*$U1385</f>
        <v>114.230063479703</v>
      </c>
      <c r="Z1385" s="62">
        <f>VLOOKUP($S1385,'Districts_EV'!$A$2:$H$41,5,0)*$U1385</f>
        <v>745.4202747325591</v>
      </c>
      <c r="AA1385" s="62">
        <f>VLOOKUP($S1385,'Districts_EV'!$A$2:$H$41,6,0)*$U1385</f>
        <v>2283.114563816740</v>
      </c>
      <c r="AB1385" s="62">
        <f>VLOOKUP($S1385,'Districts_EV'!$A$2:$H$41,7,0)*$U1385</f>
        <v>3988.7828043297</v>
      </c>
      <c r="AC1385" s="63">
        <f>VLOOKUP($S1385,'Districts_EV'!$A$2:$H$41,8,0)*$U1385</f>
        <v>5202.396384519870</v>
      </c>
    </row>
    <row r="1386" ht="19.95" customHeight="1">
      <c r="Q1386" s="136">
        <v>408</v>
      </c>
      <c r="R1386" t="s" s="90">
        <v>119</v>
      </c>
      <c r="S1386" t="s" s="90">
        <v>28</v>
      </c>
      <c r="T1386" s="59">
        <v>13636</v>
      </c>
      <c r="U1386" s="91">
        <v>0.0521144254839388</v>
      </c>
      <c r="V1386" s="39">
        <v>41.0124992</v>
      </c>
      <c r="W1386" s="39">
        <v>28.6567189</v>
      </c>
      <c r="X1386" s="59">
        <f>VLOOKUP($S1386,'Districts_EV'!$A$2:$H$41,3,0)*$U1386</f>
        <v>6.64321706606237</v>
      </c>
      <c r="Y1386" s="59">
        <f>VLOOKUP($S1386,'Districts_EV'!$A$2:$H$41,4,0)*$U1386</f>
        <v>102.841750007211</v>
      </c>
      <c r="Z1386" s="59">
        <f>VLOOKUP($S1386,'Districts_EV'!$A$2:$H$41,5,0)*$U1386</f>
        <v>671.104639261401</v>
      </c>
      <c r="AA1386" s="59">
        <f>VLOOKUP($S1386,'Districts_EV'!$A$2:$H$41,6,0)*$U1386</f>
        <v>2055.496513416420</v>
      </c>
      <c r="AB1386" s="59">
        <f>VLOOKUP($S1386,'Districts_EV'!$A$2:$H$41,7,0)*$U1386</f>
        <v>3591.115959318620</v>
      </c>
      <c r="AC1386" s="60">
        <f>VLOOKUP($S1386,'Districts_EV'!$A$2:$H$41,8,0)*$U1386</f>
        <v>4683.736768738480</v>
      </c>
    </row>
    <row r="1387" ht="19.95" customHeight="1">
      <c r="Q1387" s="137">
        <v>422</v>
      </c>
      <c r="R1387" t="s" s="92">
        <v>407</v>
      </c>
      <c r="S1387" t="s" s="92">
        <v>28</v>
      </c>
      <c r="T1387" s="62">
        <v>11389</v>
      </c>
      <c r="U1387" s="93">
        <v>0.0435267814488544</v>
      </c>
      <c r="V1387" s="36">
        <v>41.0199712</v>
      </c>
      <c r="W1387" s="36">
        <v>28.6480848</v>
      </c>
      <c r="X1387" s="62">
        <f>VLOOKUP($S1387,'Districts_EV'!$A$2:$H$41,3,0)*$U1387</f>
        <v>5.54851856595661</v>
      </c>
      <c r="Y1387" s="62">
        <f>VLOOKUP($S1387,'Districts_EV'!$A$2:$H$41,4,0)*$U1387</f>
        <v>85.8950345286104</v>
      </c>
      <c r="Z1387" s="62">
        <f>VLOOKUP($S1387,'Districts_EV'!$A$2:$H$41,5,0)*$U1387</f>
        <v>560.517067802001</v>
      </c>
      <c r="AA1387" s="62">
        <f>VLOOKUP($S1387,'Districts_EV'!$A$2:$H$41,6,0)*$U1387</f>
        <v>1716.782765569050</v>
      </c>
      <c r="AB1387" s="62">
        <f>VLOOKUP($S1387,'Districts_EV'!$A$2:$H$41,7,0)*$U1387</f>
        <v>2999.356091278940</v>
      </c>
      <c r="AC1387" s="63">
        <f>VLOOKUP($S1387,'Districts_EV'!$A$2:$H$41,8,0)*$U1387</f>
        <v>3911.930042473050</v>
      </c>
    </row>
    <row r="1388" ht="19.95" customHeight="1">
      <c r="Q1388" s="136">
        <v>450</v>
      </c>
      <c r="R1388" t="s" s="90">
        <v>408</v>
      </c>
      <c r="S1388" t="s" s="90">
        <v>28</v>
      </c>
      <c r="T1388" s="59">
        <v>10183</v>
      </c>
      <c r="U1388" s="91">
        <v>0.0389176587491162</v>
      </c>
      <c r="V1388" s="39">
        <v>41.0593586</v>
      </c>
      <c r="W1388" s="39">
        <v>28.6809268</v>
      </c>
      <c r="X1388" s="59">
        <f>VLOOKUP($S1388,'Districts_EV'!$A$2:$H$41,3,0)*$U1388</f>
        <v>4.96097678085312</v>
      </c>
      <c r="Y1388" s="59">
        <f>VLOOKUP($S1388,'Districts_EV'!$A$2:$H$41,4,0)*$U1388</f>
        <v>76.7994676095214</v>
      </c>
      <c r="Z1388" s="59">
        <f>VLOOKUP($S1388,'Districts_EV'!$A$2:$H$41,5,0)*$U1388</f>
        <v>501.162990730335</v>
      </c>
      <c r="AA1388" s="59">
        <f>VLOOKUP($S1388,'Districts_EV'!$A$2:$H$41,6,0)*$U1388</f>
        <v>1534.989806110250</v>
      </c>
      <c r="AB1388" s="59">
        <f>VLOOKUP($S1388,'Districts_EV'!$A$2:$H$41,7,0)*$U1388</f>
        <v>2681.749326323070</v>
      </c>
      <c r="AC1388" s="60">
        <f>VLOOKUP($S1388,'Districts_EV'!$A$2:$H$41,8,0)*$U1388</f>
        <v>3497.689316226450</v>
      </c>
    </row>
    <row r="1389" ht="19.95" customHeight="1">
      <c r="Q1389" s="137">
        <v>547</v>
      </c>
      <c r="R1389" t="s" s="92">
        <v>409</v>
      </c>
      <c r="S1389" t="s" s="92">
        <v>28</v>
      </c>
      <c r="T1389" s="62">
        <v>6519</v>
      </c>
      <c r="U1389" s="93">
        <v>0.024914486633162</v>
      </c>
      <c r="V1389" s="36">
        <v>41.0172962</v>
      </c>
      <c r="W1389" s="36">
        <v>28.6944236</v>
      </c>
      <c r="X1389" s="62">
        <f>VLOOKUP($S1389,'Districts_EV'!$A$2:$H$41,3,0)*$U1389</f>
        <v>3.17594104236291</v>
      </c>
      <c r="Y1389" s="62">
        <f>VLOOKUP($S1389,'Districts_EV'!$A$2:$H$41,4,0)*$U1389</f>
        <v>49.1658380974635</v>
      </c>
      <c r="Z1389" s="62">
        <f>VLOOKUP($S1389,'Districts_EV'!$A$2:$H$41,5,0)*$U1389</f>
        <v>320.836839494359</v>
      </c>
      <c r="AA1389" s="62">
        <f>VLOOKUP($S1389,'Districts_EV'!$A$2:$H$41,6,0)*$U1389</f>
        <v>982.676867920331</v>
      </c>
      <c r="AB1389" s="62">
        <f>VLOOKUP($S1389,'Districts_EV'!$A$2:$H$41,7,0)*$U1389</f>
        <v>1716.814677236580</v>
      </c>
      <c r="AC1389" s="63">
        <f>VLOOKUP($S1389,'Districts_EV'!$A$2:$H$41,8,0)*$U1389</f>
        <v>2239.166910780740</v>
      </c>
    </row>
    <row r="1390" ht="19.95" customHeight="1">
      <c r="Q1390" s="136">
        <v>552</v>
      </c>
      <c r="R1390" t="s" s="90">
        <v>410</v>
      </c>
      <c r="S1390" t="s" s="90">
        <v>28</v>
      </c>
      <c r="T1390" s="59">
        <v>22624</v>
      </c>
      <c r="U1390" s="91">
        <v>0.0864650016242762</v>
      </c>
      <c r="V1390" s="39">
        <v>41.044908</v>
      </c>
      <c r="W1390" s="39">
        <v>28.6622124</v>
      </c>
      <c r="X1390" s="59">
        <f>VLOOKUP($S1390,'Districts_EV'!$A$2:$H$41,3,0)*$U1390</f>
        <v>11.0220110664854</v>
      </c>
      <c r="Y1390" s="59">
        <f>VLOOKUP($S1390,'Districts_EV'!$A$2:$H$41,4,0)*$U1390</f>
        <v>170.628611921616</v>
      </c>
      <c r="Z1390" s="59">
        <f>VLOOKUP($S1390,'Districts_EV'!$A$2:$H$41,5,0)*$U1390</f>
        <v>1113.454925099</v>
      </c>
      <c r="AA1390" s="59">
        <f>VLOOKUP($S1390,'Districts_EV'!$A$2:$H$41,6,0)*$U1390</f>
        <v>3410.351504805880</v>
      </c>
      <c r="AB1390" s="59">
        <f>VLOOKUP($S1390,'Districts_EV'!$A$2:$H$41,7,0)*$U1390</f>
        <v>5958.155431477290</v>
      </c>
      <c r="AC1390" s="60">
        <f>VLOOKUP($S1390,'Districts_EV'!$A$2:$H$41,8,0)*$U1390</f>
        <v>7770.963673800170</v>
      </c>
    </row>
    <row r="1391" ht="19.95" customHeight="1">
      <c r="Q1391" s="137">
        <v>556</v>
      </c>
      <c r="R1391" t="s" s="92">
        <v>128</v>
      </c>
      <c r="S1391" t="s" s="92">
        <v>28</v>
      </c>
      <c r="T1391" s="62">
        <v>13077</v>
      </c>
      <c r="U1391" s="93">
        <v>0.0499780244979076</v>
      </c>
      <c r="V1391" s="36">
        <v>41.037115</v>
      </c>
      <c r="W1391" s="36">
        <v>28.636196</v>
      </c>
      <c r="X1391" s="62">
        <f>VLOOKUP($S1391,'Districts_EV'!$A$2:$H$41,3,0)*$U1391</f>
        <v>6.37088219220429</v>
      </c>
      <c r="Y1391" s="62">
        <f>VLOOKUP($S1391,'Districts_EV'!$A$2:$H$41,4,0)*$U1391</f>
        <v>98.6258114435542</v>
      </c>
      <c r="Z1391" s="62">
        <f>VLOOKUP($S1391,'Districts_EV'!$A$2:$H$41,5,0)*$U1391</f>
        <v>643.593089441284</v>
      </c>
      <c r="AA1391" s="62">
        <f>VLOOKUP($S1391,'Districts_EV'!$A$2:$H$41,6,0)*$U1391</f>
        <v>1971.232612639080</v>
      </c>
      <c r="AB1391" s="62">
        <f>VLOOKUP($S1391,'Districts_EV'!$A$2:$H$41,7,0)*$U1391</f>
        <v>3443.900220006570</v>
      </c>
      <c r="AC1391" s="63">
        <f>VLOOKUP($S1391,'Districts_EV'!$A$2:$H$41,8,0)*$U1391</f>
        <v>4491.729665942580</v>
      </c>
    </row>
    <row r="1392" ht="19.95" customHeight="1">
      <c r="Q1392" s="136">
        <v>560</v>
      </c>
      <c r="R1392" t="s" s="90">
        <v>411</v>
      </c>
      <c r="S1392" t="s" s="90">
        <v>28</v>
      </c>
      <c r="T1392" s="59">
        <v>29605</v>
      </c>
      <c r="U1392" s="91">
        <v>0.113145172077736</v>
      </c>
      <c r="V1392" s="39">
        <v>41.0415514</v>
      </c>
      <c r="W1392" s="39">
        <v>28.6458279</v>
      </c>
      <c r="X1392" s="59">
        <f>VLOOKUP($S1392,'Districts_EV'!$A$2:$H$41,3,0)*$U1392</f>
        <v>14.4230303051317</v>
      </c>
      <c r="Y1392" s="59">
        <f>VLOOKUP($S1392,'Districts_EV'!$A$2:$H$41,4,0)*$U1392</f>
        <v>223.278821425894</v>
      </c>
      <c r="Z1392" s="59">
        <f>VLOOKUP($S1392,'Districts_EV'!$A$2:$H$41,5,0)*$U1392</f>
        <v>1457.029396108370</v>
      </c>
      <c r="AA1392" s="59">
        <f>VLOOKUP($S1392,'Districts_EV'!$A$2:$H$41,6,0)*$U1392</f>
        <v>4462.670451722870</v>
      </c>
      <c r="AB1392" s="59">
        <f>VLOOKUP($S1392,'Districts_EV'!$A$2:$H$41,7,0)*$U1392</f>
        <v>7796.640361955680</v>
      </c>
      <c r="AC1392" s="60">
        <f>VLOOKUP($S1392,'Districts_EV'!$A$2:$H$41,8,0)*$U1392</f>
        <v>10168.8198180187</v>
      </c>
    </row>
    <row r="1393" ht="19.95" customHeight="1">
      <c r="Q1393" s="137">
        <v>571</v>
      </c>
      <c r="R1393" t="s" s="92">
        <v>412</v>
      </c>
      <c r="S1393" t="s" s="92">
        <v>28</v>
      </c>
      <c r="T1393" s="62">
        <v>8524</v>
      </c>
      <c r="U1393" s="93">
        <v>0.032577248667138</v>
      </c>
      <c r="V1393" s="36">
        <v>41.051988</v>
      </c>
      <c r="W1393" s="36">
        <v>28.67132</v>
      </c>
      <c r="X1393" s="62">
        <f>VLOOKUP($S1393,'Districts_EV'!$A$2:$H$41,3,0)*$U1393</f>
        <v>4.15274143965353</v>
      </c>
      <c r="Y1393" s="62">
        <f>VLOOKUP($S1393,'Districts_EV'!$A$2:$H$41,4,0)*$U1393</f>
        <v>64.28740664868511</v>
      </c>
      <c r="Z1393" s="62">
        <f>VLOOKUP($S1393,'Districts_EV'!$A$2:$H$41,5,0)*$U1393</f>
        <v>419.514223017320</v>
      </c>
      <c r="AA1393" s="62">
        <f>VLOOKUP($S1393,'Districts_EV'!$A$2:$H$41,6,0)*$U1393</f>
        <v>1284.911431531350</v>
      </c>
      <c r="AB1393" s="62">
        <f>VLOOKUP($S1393,'Districts_EV'!$A$2:$H$41,7,0)*$U1393</f>
        <v>2244.842507863880</v>
      </c>
      <c r="AC1393" s="63">
        <f>VLOOKUP($S1393,'Districts_EV'!$A$2:$H$41,8,0)*$U1393</f>
        <v>2927.850705245430</v>
      </c>
    </row>
    <row r="1394" ht="19.95" customHeight="1">
      <c r="Q1394" s="136">
        <v>574</v>
      </c>
      <c r="R1394" t="s" s="90">
        <v>158</v>
      </c>
      <c r="S1394" t="s" s="90">
        <v>28</v>
      </c>
      <c r="T1394" s="59">
        <v>11807</v>
      </c>
      <c r="U1394" s="91">
        <v>0.0451243049053142</v>
      </c>
      <c r="V1394" s="39">
        <v>41.0176797</v>
      </c>
      <c r="W1394" s="39">
        <v>28.6855692</v>
      </c>
      <c r="X1394" s="59">
        <f>VLOOKUP($S1394,'Districts_EV'!$A$2:$H$41,3,0)*$U1394</f>
        <v>5.75216074354637</v>
      </c>
      <c r="Y1394" s="59">
        <f>VLOOKUP($S1394,'Districts_EV'!$A$2:$H$41,4,0)*$U1394</f>
        <v>89.04756103953829</v>
      </c>
      <c r="Z1394" s="59">
        <f>VLOOKUP($S1394,'Districts_EV'!$A$2:$H$41,5,0)*$U1394</f>
        <v>581.0892106013021</v>
      </c>
      <c r="AA1394" s="59">
        <f>VLOOKUP($S1394,'Districts_EV'!$A$2:$H$41,6,0)*$U1394</f>
        <v>1779.792265613640</v>
      </c>
      <c r="AB1394" s="59">
        <f>VLOOKUP($S1394,'Districts_EV'!$A$2:$H$41,7,0)*$U1394</f>
        <v>3109.438701354860</v>
      </c>
      <c r="AC1394" s="60">
        <f>VLOOKUP($S1394,'Districts_EV'!$A$2:$H$41,8,0)*$U1394</f>
        <v>4055.506015583390</v>
      </c>
    </row>
    <row r="1395" ht="19.95" customHeight="1">
      <c r="Q1395" s="137">
        <v>596</v>
      </c>
      <c r="R1395" t="s" s="92">
        <v>413</v>
      </c>
      <c r="S1395" t="s" s="92">
        <v>28</v>
      </c>
      <c r="T1395" s="62">
        <v>6767</v>
      </c>
      <c r="U1395" s="93">
        <v>0.0258622995929755</v>
      </c>
      <c r="V1395" s="36">
        <v>41.0461686</v>
      </c>
      <c r="W1395" s="36">
        <v>28.6798101</v>
      </c>
      <c r="X1395" s="62">
        <f>VLOOKUP($S1395,'Districts_EV'!$A$2:$H$41,3,0)*$U1395</f>
        <v>3.29676223863626</v>
      </c>
      <c r="Y1395" s="62">
        <f>VLOOKUP($S1395,'Districts_EV'!$A$2:$H$41,4,0)*$U1395</f>
        <v>51.0362366015547</v>
      </c>
      <c r="Z1395" s="62">
        <f>VLOOKUP($S1395,'Districts_EV'!$A$2:$H$41,5,0)*$U1395</f>
        <v>333.042321346575</v>
      </c>
      <c r="AA1395" s="62">
        <f>VLOOKUP($S1395,'Districts_EV'!$A$2:$H$41,6,0)*$U1395</f>
        <v>1020.060494741050</v>
      </c>
      <c r="AB1395" s="62">
        <f>VLOOKUP($S1395,'Districts_EV'!$A$2:$H$41,7,0)*$U1395</f>
        <v>1782.126847807940</v>
      </c>
      <c r="AC1395" s="63">
        <f>VLOOKUP($S1395,'Districts_EV'!$A$2:$H$41,8,0)*$U1395</f>
        <v>2324.350741717020</v>
      </c>
    </row>
    <row r="1396" ht="19.95" customHeight="1">
      <c r="Q1396" s="136">
        <v>641</v>
      </c>
      <c r="R1396" t="s" s="90">
        <v>414</v>
      </c>
      <c r="S1396" t="s" s="90">
        <v>28</v>
      </c>
      <c r="T1396" s="59">
        <v>5159</v>
      </c>
      <c r="U1396" s="91">
        <v>0.0197168026599912</v>
      </c>
      <c r="V1396" s="39">
        <v>41.0645603</v>
      </c>
      <c r="W1396" s="39">
        <v>28.6652589</v>
      </c>
      <c r="X1396" s="59">
        <f>VLOOKUP($S1396,'Districts_EV'!$A$2:$H$41,3,0)*$U1396</f>
        <v>2.5133731918316</v>
      </c>
      <c r="Y1396" s="59">
        <f>VLOOKUP($S1396,'Districts_EV'!$A$2:$H$41,4,0)*$U1396</f>
        <v>38.9088140427694</v>
      </c>
      <c r="Z1396" s="59">
        <f>VLOOKUP($S1396,'Districts_EV'!$A$2:$H$41,5,0)*$U1396</f>
        <v>253.903551917686</v>
      </c>
      <c r="AA1396" s="59">
        <f>VLOOKUP($S1396,'Districts_EV'!$A$2:$H$41,6,0)*$U1396</f>
        <v>777.669882129312</v>
      </c>
      <c r="AB1396" s="59">
        <f>VLOOKUP($S1396,'Districts_EV'!$A$2:$H$41,7,0)*$U1396</f>
        <v>1358.651161200110</v>
      </c>
      <c r="AC1396" s="60">
        <f>VLOOKUP($S1396,'Districts_EV'!$A$2:$H$41,8,0)*$U1396</f>
        <v>1772.029773388220</v>
      </c>
    </row>
    <row r="1397" ht="19.95" customHeight="1">
      <c r="Q1397" s="137">
        <v>659</v>
      </c>
      <c r="R1397" t="s" s="92">
        <v>415</v>
      </c>
      <c r="S1397" t="s" s="92">
        <v>28</v>
      </c>
      <c r="T1397" s="62">
        <v>19365</v>
      </c>
      <c r="U1397" s="93">
        <v>0.0740096692209207</v>
      </c>
      <c r="V1397" s="36">
        <v>41.0733127</v>
      </c>
      <c r="W1397" s="36">
        <v>28.6334269</v>
      </c>
      <c r="X1397" s="62">
        <f>VLOOKUP($S1397,'Districts_EV'!$A$2:$H$41,3,0)*$U1397</f>
        <v>9.434284136425481</v>
      </c>
      <c r="Y1397" s="62">
        <f>VLOOKUP($S1397,'Districts_EV'!$A$2:$H$41,4,0)*$U1397</f>
        <v>146.049463837610</v>
      </c>
      <c r="Z1397" s="62">
        <f>VLOOKUP($S1397,'Districts_EV'!$A$2:$H$41,5,0)*$U1397</f>
        <v>953.061113178133</v>
      </c>
      <c r="AA1397" s="62">
        <f>VLOOKUP($S1397,'Districts_EV'!$A$2:$H$41,6,0)*$U1397</f>
        <v>2919.088441061080</v>
      </c>
      <c r="AB1397" s="62">
        <f>VLOOKUP($S1397,'Districts_EV'!$A$2:$H$41,7,0)*$U1397</f>
        <v>5099.879770622250</v>
      </c>
      <c r="AC1397" s="63">
        <f>VLOOKUP($S1397,'Districts_EV'!$A$2:$H$41,8,0)*$U1397</f>
        <v>6651.551960004440</v>
      </c>
    </row>
    <row r="1398" ht="19.95" customHeight="1">
      <c r="Q1398" s="136">
        <v>672</v>
      </c>
      <c r="R1398" t="s" s="90">
        <v>416</v>
      </c>
      <c r="S1398" t="s" s="90">
        <v>28</v>
      </c>
      <c r="T1398" s="59">
        <v>10461</v>
      </c>
      <c r="U1398" s="91">
        <v>0.0399801265024555</v>
      </c>
      <c r="V1398" s="39">
        <v>41.0655655</v>
      </c>
      <c r="W1398" s="39">
        <v>28.658303</v>
      </c>
      <c r="X1398" s="59">
        <f>VLOOKUP($S1398,'Districts_EV'!$A$2:$H$41,3,0)*$U1398</f>
        <v>5.0964134444176</v>
      </c>
      <c r="Y1398" s="59">
        <f>VLOOKUP($S1398,'Districts_EV'!$A$2:$H$41,4,0)*$U1398</f>
        <v>78.8961239971721</v>
      </c>
      <c r="Z1398" s="59">
        <f>VLOOKUP($S1398,'Districts_EV'!$A$2:$H$41,5,0)*$U1398</f>
        <v>514.844942161448</v>
      </c>
      <c r="AA1398" s="59">
        <f>VLOOKUP($S1398,'Districts_EV'!$A$2:$H$41,6,0)*$U1398</f>
        <v>1576.895645852830</v>
      </c>
      <c r="AB1398" s="59">
        <f>VLOOKUP($S1398,'Districts_EV'!$A$2:$H$41,7,0)*$U1398</f>
        <v>2754.962162689350</v>
      </c>
      <c r="AC1398" s="60">
        <f>VLOOKUP($S1398,'Districts_EV'!$A$2:$H$41,8,0)*$U1398</f>
        <v>3593.177642840510</v>
      </c>
    </row>
    <row r="1399" ht="19.95" customHeight="1">
      <c r="Q1399" s="137">
        <v>37</v>
      </c>
      <c r="R1399" t="s" s="92">
        <v>417</v>
      </c>
      <c r="S1399" t="s" s="92">
        <v>29</v>
      </c>
      <c r="T1399" s="62">
        <v>14651</v>
      </c>
      <c r="U1399" s="93">
        <v>0.0559935793315626</v>
      </c>
      <c r="V1399" s="36">
        <v>41.0498909</v>
      </c>
      <c r="W1399" s="36">
        <v>28.9216081</v>
      </c>
      <c r="X1399" s="62">
        <f>VLOOKUP($S1399,'Districts_EV'!$A$2:$H$41,3,0)*$U1399</f>
        <v>14.2745954857443</v>
      </c>
      <c r="Y1399" s="62">
        <f>VLOOKUP($S1399,'Districts_EV'!$A$2:$H$41,4,0)*$U1399</f>
        <v>242.105368619361</v>
      </c>
      <c r="Z1399" s="62">
        <f>VLOOKUP($S1399,'Districts_EV'!$A$2:$H$41,5,0)*$U1399</f>
        <v>1718.451355194320</v>
      </c>
      <c r="AA1399" s="62">
        <f>VLOOKUP($S1399,'Districts_EV'!$A$2:$H$41,6,0)*$U1399</f>
        <v>5644.589062849110</v>
      </c>
      <c r="AB1399" s="62">
        <f>VLOOKUP($S1399,'Districts_EV'!$A$2:$H$41,7,0)*$U1399</f>
        <v>10320.3170713388</v>
      </c>
      <c r="AC1399" s="63">
        <f>VLOOKUP($S1399,'Districts_EV'!$A$2:$H$41,8,0)*$U1399</f>
        <v>13703.6386049904</v>
      </c>
    </row>
    <row r="1400" ht="19.95" customHeight="1">
      <c r="Q1400" s="136">
        <v>114</v>
      </c>
      <c r="R1400" t="s" s="90">
        <v>418</v>
      </c>
      <c r="S1400" t="s" s="90">
        <v>29</v>
      </c>
      <c r="T1400" s="59">
        <v>19987</v>
      </c>
      <c r="U1400" s="91">
        <v>0.0763868452733561</v>
      </c>
      <c r="V1400" s="39">
        <v>41.0686652</v>
      </c>
      <c r="W1400" s="39">
        <v>28.9393536</v>
      </c>
      <c r="X1400" s="59">
        <f>VLOOKUP($S1400,'Districts_EV'!$A$2:$H$41,3,0)*$U1400</f>
        <v>19.4735062435036</v>
      </c>
      <c r="Y1400" s="59">
        <f>VLOOKUP($S1400,'Districts_EV'!$A$2:$H$41,4,0)*$U1400</f>
        <v>330.281892198155</v>
      </c>
      <c r="Z1400" s="59">
        <f>VLOOKUP($S1400,'Districts_EV'!$A$2:$H$41,5,0)*$U1400</f>
        <v>2344.323748294920</v>
      </c>
      <c r="AA1400" s="59">
        <f>VLOOKUP($S1400,'Districts_EV'!$A$2:$H$41,6,0)*$U1400</f>
        <v>7700.389161092420</v>
      </c>
      <c r="AB1400" s="59">
        <f>VLOOKUP($S1400,'Districts_EV'!$A$2:$H$41,7,0)*$U1400</f>
        <v>14079.0510753429</v>
      </c>
      <c r="AC1400" s="60">
        <f>VLOOKUP($S1400,'Districts_EV'!$A$2:$H$41,8,0)*$U1400</f>
        <v>18694.6027436996</v>
      </c>
    </row>
    <row r="1401" ht="19.95" customHeight="1">
      <c r="Q1401" s="137">
        <v>157</v>
      </c>
      <c r="R1401" t="s" s="92">
        <v>419</v>
      </c>
      <c r="S1401" t="s" s="92">
        <v>29</v>
      </c>
      <c r="T1401" s="62">
        <v>18435</v>
      </c>
      <c r="U1401" s="93">
        <v>0.07045537062162011</v>
      </c>
      <c r="V1401" s="36">
        <v>41.0466275</v>
      </c>
      <c r="W1401" s="36">
        <v>28.9255064</v>
      </c>
      <c r="X1401" s="62">
        <f>VLOOKUP($S1401,'Districts_EV'!$A$2:$H$41,3,0)*$U1401</f>
        <v>17.9613792764792</v>
      </c>
      <c r="Y1401" s="62">
        <f>VLOOKUP($S1401,'Districts_EV'!$A$2:$H$41,4,0)*$U1401</f>
        <v>304.635347109271</v>
      </c>
      <c r="Z1401" s="62">
        <f>VLOOKUP($S1401,'Districts_EV'!$A$2:$H$41,5,0)*$U1401</f>
        <v>2162.285900826380</v>
      </c>
      <c r="AA1401" s="62">
        <f>VLOOKUP($S1401,'Districts_EV'!$A$2:$H$41,6,0)*$U1401</f>
        <v>7102.4503019332</v>
      </c>
      <c r="AB1401" s="62">
        <f>VLOOKUP($S1401,'Districts_EV'!$A$2:$H$41,7,0)*$U1401</f>
        <v>12985.8061026641</v>
      </c>
      <c r="AC1401" s="63">
        <f>VLOOKUP($S1401,'Districts_EV'!$A$2:$H$41,8,0)*$U1401</f>
        <v>17242.9580017062</v>
      </c>
    </row>
    <row r="1402" ht="19.95" customHeight="1">
      <c r="Q1402" s="136">
        <v>214</v>
      </c>
      <c r="R1402" t="s" s="90">
        <v>420</v>
      </c>
      <c r="S1402" t="s" s="90">
        <v>29</v>
      </c>
      <c r="T1402" s="59">
        <v>9263</v>
      </c>
      <c r="U1402" s="91">
        <v>0.0354015784143242</v>
      </c>
      <c r="V1402" s="39">
        <v>41.0613259</v>
      </c>
      <c r="W1402" s="39">
        <v>28.940346</v>
      </c>
      <c r="X1402" s="59">
        <f>VLOOKUP($S1402,'Districts_EV'!$A$2:$H$41,3,0)*$U1402</f>
        <v>9.025020680120781</v>
      </c>
      <c r="Y1402" s="59">
        <f>VLOOKUP($S1402,'Districts_EV'!$A$2:$H$41,4,0)*$U1402</f>
        <v>153.069553581404</v>
      </c>
      <c r="Z1402" s="59">
        <f>VLOOKUP($S1402,'Districts_EV'!$A$2:$H$41,5,0)*$U1402</f>
        <v>1086.4797558641</v>
      </c>
      <c r="AA1402" s="59">
        <f>VLOOKUP($S1402,'Districts_EV'!$A$2:$H$41,6,0)*$U1402</f>
        <v>3568.754930664890</v>
      </c>
      <c r="AB1402" s="59">
        <f>VLOOKUP($S1402,'Districts_EV'!$A$2:$H$41,7,0)*$U1402</f>
        <v>6524.953725466630</v>
      </c>
      <c r="AC1402" s="60">
        <f>VLOOKUP($S1402,'Districts_EV'!$A$2:$H$41,8,0)*$U1402</f>
        <v>8664.036884719540</v>
      </c>
    </row>
    <row r="1403" ht="19.95" customHeight="1">
      <c r="Q1403" s="137">
        <v>218</v>
      </c>
      <c r="R1403" t="s" s="92">
        <v>421</v>
      </c>
      <c r="S1403" t="s" s="92">
        <v>29</v>
      </c>
      <c r="T1403" s="62">
        <v>38497</v>
      </c>
      <c r="U1403" s="93">
        <v>0.147128852878791</v>
      </c>
      <c r="V1403" s="36">
        <v>41.0785373</v>
      </c>
      <c r="W1403" s="36">
        <v>28.9195063</v>
      </c>
      <c r="X1403" s="62">
        <f>VLOOKUP($S1403,'Districts_EV'!$A$2:$H$41,3,0)*$U1403</f>
        <v>37.5079586659409</v>
      </c>
      <c r="Y1403" s="62">
        <f>VLOOKUP($S1403,'Districts_EV'!$A$2:$H$41,4,0)*$U1403</f>
        <v>636.1566019889131</v>
      </c>
      <c r="Z1403" s="62">
        <f>VLOOKUP($S1403,'Districts_EV'!$A$2:$H$41,5,0)*$U1403</f>
        <v>4515.406581183250</v>
      </c>
      <c r="AA1403" s="62">
        <f>VLOOKUP($S1403,'Districts_EV'!$A$2:$H$41,6,0)*$U1403</f>
        <v>14831.7347042866</v>
      </c>
      <c r="AB1403" s="62">
        <f>VLOOKUP($S1403,'Districts_EV'!$A$2:$H$41,7,0)*$U1403</f>
        <v>27117.6879595476</v>
      </c>
      <c r="AC1403" s="63">
        <f>VLOOKUP($S1403,'Districts_EV'!$A$2:$H$41,8,0)*$U1403</f>
        <v>36007.7111034275</v>
      </c>
    </row>
    <row r="1404" ht="19.95" customHeight="1">
      <c r="Q1404" s="136">
        <v>227</v>
      </c>
      <c r="R1404" t="s" s="90">
        <v>422</v>
      </c>
      <c r="S1404" t="s" s="90">
        <v>29</v>
      </c>
      <c r="T1404" s="59">
        <v>41073</v>
      </c>
      <c r="U1404" s="91">
        <v>0.156973877816208</v>
      </c>
      <c r="V1404" s="39">
        <v>41.0848272</v>
      </c>
      <c r="W1404" s="39">
        <v>28.9276515</v>
      </c>
      <c r="X1404" s="59">
        <f>VLOOKUP($S1404,'Districts_EV'!$A$2:$H$41,3,0)*$U1404</f>
        <v>40.0177776524452</v>
      </c>
      <c r="Y1404" s="59">
        <f>VLOOKUP($S1404,'Districts_EV'!$A$2:$H$41,4,0)*$U1404</f>
        <v>678.7245788890179</v>
      </c>
      <c r="Z1404" s="59">
        <f>VLOOKUP($S1404,'Districts_EV'!$A$2:$H$41,5,0)*$U1404</f>
        <v>4817.551874404220</v>
      </c>
      <c r="AA1404" s="59">
        <f>VLOOKUP($S1404,'Districts_EV'!$A$2:$H$41,6,0)*$U1404</f>
        <v>15824.1899241281</v>
      </c>
      <c r="AB1404" s="59">
        <f>VLOOKUP($S1404,'Districts_EV'!$A$2:$H$41,7,0)*$U1404</f>
        <v>28932.2492028598</v>
      </c>
      <c r="AC1404" s="60">
        <f>VLOOKUP($S1404,'Districts_EV'!$A$2:$H$41,8,0)*$U1404</f>
        <v>38417.1420669421</v>
      </c>
    </row>
    <row r="1405" ht="19.95" customHeight="1">
      <c r="Q1405" s="137">
        <v>234</v>
      </c>
      <c r="R1405" t="s" s="92">
        <v>423</v>
      </c>
      <c r="S1405" t="s" s="92">
        <v>29</v>
      </c>
      <c r="T1405" s="62">
        <v>15321</v>
      </c>
      <c r="U1405" s="93">
        <v>0.0585542030536393</v>
      </c>
      <c r="V1405" s="36">
        <v>41.0467033</v>
      </c>
      <c r="W1405" s="36">
        <v>28.931477</v>
      </c>
      <c r="X1405" s="62">
        <f>VLOOKUP($S1405,'Districts_EV'!$A$2:$H$41,3,0)*$U1405</f>
        <v>14.9273822563025</v>
      </c>
      <c r="Y1405" s="62">
        <f>VLOOKUP($S1405,'Districts_EV'!$A$2:$H$41,4,0)*$U1405</f>
        <v>253.177008573970</v>
      </c>
      <c r="Z1405" s="62">
        <f>VLOOKUP($S1405,'Districts_EV'!$A$2:$H$41,5,0)*$U1405</f>
        <v>1797.037281614370</v>
      </c>
      <c r="AA1405" s="62">
        <f>VLOOKUP($S1405,'Districts_EV'!$A$2:$H$41,6,0)*$U1405</f>
        <v>5902.719884779960</v>
      </c>
      <c r="AB1405" s="62">
        <f>VLOOKUP($S1405,'Districts_EV'!$A$2:$H$41,7,0)*$U1405</f>
        <v>10792.272053101</v>
      </c>
      <c r="AC1405" s="63">
        <f>VLOOKUP($S1405,'Districts_EV'!$A$2:$H$41,8,0)*$U1405</f>
        <v>14330.3151366499</v>
      </c>
    </row>
    <row r="1406" ht="19.95" customHeight="1">
      <c r="Q1406" s="136">
        <v>240</v>
      </c>
      <c r="R1406" t="s" s="90">
        <v>424</v>
      </c>
      <c r="S1406" t="s" s="90">
        <v>29</v>
      </c>
      <c r="T1406" s="59">
        <v>28537</v>
      </c>
      <c r="U1406" s="91">
        <v>0.109063461428217</v>
      </c>
      <c r="V1406" s="39">
        <v>41.0798955</v>
      </c>
      <c r="W1406" s="39">
        <v>28.9382959</v>
      </c>
      <c r="X1406" s="59">
        <f>VLOOKUP($S1406,'Districts_EV'!$A$2:$H$41,3,0)*$U1406</f>
        <v>27.803844882717</v>
      </c>
      <c r="Y1406" s="59">
        <f>VLOOKUP($S1406,'Districts_EV'!$A$2:$H$41,4,0)*$U1406</f>
        <v>471.569237887567</v>
      </c>
      <c r="Z1406" s="59">
        <f>VLOOKUP($S1406,'Districts_EV'!$A$2:$H$41,5,0)*$U1406</f>
        <v>3347.1740033568</v>
      </c>
      <c r="AA1406" s="59">
        <f>VLOOKUP($S1406,'Districts_EV'!$A$2:$H$41,6,0)*$U1406</f>
        <v>10994.4466648369</v>
      </c>
      <c r="AB1406" s="59">
        <f>VLOOKUP($S1406,'Districts_EV'!$A$2:$H$41,7,0)*$U1406</f>
        <v>20101.7601709643</v>
      </c>
      <c r="AC1406" s="60">
        <f>VLOOKUP($S1406,'Districts_EV'!$A$2:$H$41,8,0)*$U1406</f>
        <v>26691.7435581607</v>
      </c>
    </row>
    <row r="1407" ht="19.95" customHeight="1">
      <c r="Q1407" s="137">
        <v>243</v>
      </c>
      <c r="R1407" t="s" s="92">
        <v>425</v>
      </c>
      <c r="S1407" t="s" s="92">
        <v>29</v>
      </c>
      <c r="T1407" s="62">
        <v>13904</v>
      </c>
      <c r="U1407" s="93">
        <v>0.0531386749727695</v>
      </c>
      <c r="V1407" s="36">
        <v>41.0515003</v>
      </c>
      <c r="W1407" s="36">
        <v>28.9175748</v>
      </c>
      <c r="X1407" s="62">
        <f>VLOOKUP($S1407,'Districts_EV'!$A$2:$H$41,3,0)*$U1407</f>
        <v>13.5467869520025</v>
      </c>
      <c r="Y1407" s="62">
        <f>VLOOKUP($S1407,'Districts_EV'!$A$2:$H$41,4,0)*$U1407</f>
        <v>229.761316311760</v>
      </c>
      <c r="Z1407" s="62">
        <f>VLOOKUP($S1407,'Districts_EV'!$A$2:$H$41,5,0)*$U1407</f>
        <v>1630.833911857340</v>
      </c>
      <c r="AA1407" s="62">
        <f>VLOOKUP($S1407,'Districts_EV'!$A$2:$H$41,6,0)*$U1407</f>
        <v>5356.792459890380</v>
      </c>
      <c r="AB1407" s="62">
        <f>VLOOKUP($S1407,'Districts_EV'!$A$2:$H$41,7,0)*$U1407</f>
        <v>9794.122487195091</v>
      </c>
      <c r="AC1407" s="63">
        <f>VLOOKUP($S1407,'Districts_EV'!$A$2:$H$41,8,0)*$U1407</f>
        <v>13004.9410390954</v>
      </c>
    </row>
    <row r="1408" ht="19.95" customHeight="1">
      <c r="Q1408" s="136">
        <v>271</v>
      </c>
      <c r="R1408" t="s" s="90">
        <v>426</v>
      </c>
      <c r="S1408" t="s" s="90">
        <v>29</v>
      </c>
      <c r="T1408" s="59">
        <v>16191</v>
      </c>
      <c r="U1408" s="91">
        <v>0.0618791920658883</v>
      </c>
      <c r="V1408" s="39">
        <v>41.0432626</v>
      </c>
      <c r="W1408" s="39">
        <v>28.9360561</v>
      </c>
      <c r="X1408" s="59">
        <f>VLOOKUP($S1408,'Districts_EV'!$A$2:$H$41,3,0)*$U1408</f>
        <v>15.7750307494155</v>
      </c>
      <c r="Y1408" s="59">
        <f>VLOOKUP($S1408,'Districts_EV'!$A$2:$H$41,4,0)*$U1408</f>
        <v>267.553615679208</v>
      </c>
      <c r="Z1408" s="59">
        <f>VLOOKUP($S1408,'Districts_EV'!$A$2:$H$41,5,0)*$U1408</f>
        <v>1899.081693532950</v>
      </c>
      <c r="AA1408" s="59">
        <f>VLOOKUP($S1408,'Districts_EV'!$A$2:$H$41,6,0)*$U1408</f>
        <v>6237.904683406590</v>
      </c>
      <c r="AB1408" s="59">
        <f>VLOOKUP($S1408,'Districts_EV'!$A$2:$H$41,7,0)*$U1408</f>
        <v>11405.1091189712</v>
      </c>
      <c r="AC1408" s="60">
        <f>VLOOKUP($S1408,'Districts_EV'!$A$2:$H$41,8,0)*$U1408</f>
        <v>15144.0592897003</v>
      </c>
    </row>
    <row r="1409" ht="19.95" customHeight="1">
      <c r="Q1409" s="137">
        <v>272</v>
      </c>
      <c r="R1409" t="s" s="92">
        <v>427</v>
      </c>
      <c r="S1409" t="s" s="92">
        <v>29</v>
      </c>
      <c r="T1409" s="62">
        <v>26979</v>
      </c>
      <c r="U1409" s="93">
        <v>0.103109055817775</v>
      </c>
      <c r="V1409" s="36">
        <v>41.0747846</v>
      </c>
      <c r="W1409" s="36">
        <v>28.934217</v>
      </c>
      <c r="X1409" s="62">
        <f>VLOOKUP($S1409,'Districts_EV'!$A$2:$H$41,3,0)*$U1409</f>
        <v>26.2858720640157</v>
      </c>
      <c r="Y1409" s="62">
        <f>VLOOKUP($S1409,'Districts_EV'!$A$2:$H$41,4,0)*$U1409</f>
        <v>445.823543784160</v>
      </c>
      <c r="Z1409" s="62">
        <f>VLOOKUP($S1409,'Districts_EV'!$A$2:$H$41,5,0)*$U1409</f>
        <v>3164.432401323280</v>
      </c>
      <c r="AA1409" s="62">
        <f>VLOOKUP($S1409,'Districts_EV'!$A$2:$H$41,6,0)*$U1409</f>
        <v>10394.1961863767</v>
      </c>
      <c r="AB1409" s="62">
        <f>VLOOKUP($S1409,'Districts_EV'!$A$2:$H$41,7,0)*$U1409</f>
        <v>19004.288735762</v>
      </c>
      <c r="AC1409" s="63">
        <f>VLOOKUP($S1409,'Districts_EV'!$A$2:$H$41,8,0)*$U1409</f>
        <v>25234.4867875254</v>
      </c>
    </row>
    <row r="1410" ht="19.95" customHeight="1">
      <c r="Q1410" s="136">
        <v>294</v>
      </c>
      <c r="R1410" t="s" s="90">
        <v>428</v>
      </c>
      <c r="S1410" t="s" s="90">
        <v>29</v>
      </c>
      <c r="T1410" s="59">
        <v>9966</v>
      </c>
      <c r="U1410" s="91">
        <v>0.0380883224092794</v>
      </c>
      <c r="V1410" s="39">
        <v>41.0647435</v>
      </c>
      <c r="W1410" s="39">
        <v>28.9405122</v>
      </c>
      <c r="X1410" s="59">
        <f>VLOOKUP($S1410,'Districts_EV'!$A$2:$H$41,3,0)*$U1410</f>
        <v>9.709959634900541</v>
      </c>
      <c r="Y1410" s="59">
        <f>VLOOKUP($S1410,'Districts_EV'!$A$2:$H$41,4,0)*$U1410</f>
        <v>164.686513115866</v>
      </c>
      <c r="Z1410" s="59">
        <f>VLOOKUP($S1410,'Districts_EV'!$A$2:$H$41,5,0)*$U1410</f>
        <v>1168.936332391410</v>
      </c>
      <c r="AA1410" s="59">
        <f>VLOOKUP($S1410,'Districts_EV'!$A$2:$H$41,6,0)*$U1410</f>
        <v>3839.599658750540</v>
      </c>
      <c r="AB1410" s="59">
        <f>VLOOKUP($S1410,'Districts_EV'!$A$2:$H$41,7,0)*$U1410</f>
        <v>7020.1542511066</v>
      </c>
      <c r="AC1410" s="60">
        <f>VLOOKUP($S1410,'Districts_EV'!$A$2:$H$41,8,0)*$U1410</f>
        <v>9321.579573908561</v>
      </c>
    </row>
    <row r="1411" ht="19.95" customHeight="1">
      <c r="Q1411" s="137">
        <v>460</v>
      </c>
      <c r="R1411" t="s" s="92">
        <v>429</v>
      </c>
      <c r="S1411" t="s" s="92">
        <v>29</v>
      </c>
      <c r="T1411" s="62">
        <v>9397</v>
      </c>
      <c r="U1411" s="93">
        <v>0.0359137031587396</v>
      </c>
      <c r="V1411" s="36">
        <v>41.0700073</v>
      </c>
      <c r="W1411" s="36">
        <v>28.9490344</v>
      </c>
      <c r="X1411" s="62">
        <f>VLOOKUP($S1411,'Districts_EV'!$A$2:$H$41,3,0)*$U1411</f>
        <v>9.155578034232439</v>
      </c>
      <c r="Y1411" s="62">
        <f>VLOOKUP($S1411,'Districts_EV'!$A$2:$H$41,4,0)*$U1411</f>
        <v>155.283881572325</v>
      </c>
      <c r="Z1411" s="62">
        <f>VLOOKUP($S1411,'Districts_EV'!$A$2:$H$41,5,0)*$U1411</f>
        <v>1102.196941148120</v>
      </c>
      <c r="AA1411" s="62">
        <f>VLOOKUP($S1411,'Districts_EV'!$A$2:$H$41,6,0)*$U1411</f>
        <v>3620.381095051060</v>
      </c>
      <c r="AB1411" s="62">
        <f>VLOOKUP($S1411,'Districts_EV'!$A$2:$H$41,7,0)*$U1411</f>
        <v>6619.344721819070</v>
      </c>
      <c r="AC1411" s="63">
        <f>VLOOKUP($S1411,'Districts_EV'!$A$2:$H$41,8,0)*$U1411</f>
        <v>8789.372191051460</v>
      </c>
    </row>
    <row r="1412" ht="19.95" customHeight="1">
      <c r="Q1412" s="136">
        <v>469</v>
      </c>
      <c r="R1412" t="s" s="90">
        <v>131</v>
      </c>
      <c r="S1412" t="s" s="90">
        <v>29</v>
      </c>
      <c r="T1412" s="59">
        <v>10914</v>
      </c>
      <c r="U1412" s="91">
        <v>0.0417114138846955</v>
      </c>
      <c r="V1412" s="39">
        <v>41.0474069</v>
      </c>
      <c r="W1412" s="39">
        <v>28.9356137</v>
      </c>
      <c r="X1412" s="59">
        <f>VLOOKUP($S1412,'Districts_EV'!$A$2:$H$41,3,0)*$U1412</f>
        <v>10.6336041998098</v>
      </c>
      <c r="Y1412" s="59">
        <f>VLOOKUP($S1412,'Districts_EV'!$A$2:$H$41,4,0)*$U1412</f>
        <v>180.352057409850</v>
      </c>
      <c r="Z1412" s="59">
        <f>VLOOKUP($S1412,'Districts_EV'!$A$2:$H$41,5,0)*$U1412</f>
        <v>1280.129553654410</v>
      </c>
      <c r="AA1412" s="59">
        <f>VLOOKUP($S1412,'Districts_EV'!$A$2:$H$41,6,0)*$U1412</f>
        <v>4204.835508288520</v>
      </c>
      <c r="AB1412" s="59">
        <f>VLOOKUP($S1412,'Districts_EV'!$A$2:$H$41,7,0)*$U1412</f>
        <v>7687.935329779</v>
      </c>
      <c r="AC1412" s="60">
        <f>VLOOKUP($S1412,'Districts_EV'!$A$2:$H$41,8,0)*$U1412</f>
        <v>10208.2800993014</v>
      </c>
    </row>
    <row r="1413" ht="19.95" customHeight="1">
      <c r="Q1413" s="137">
        <v>522</v>
      </c>
      <c r="R1413" t="s" s="92">
        <v>430</v>
      </c>
      <c r="S1413" t="s" s="92">
        <v>29</v>
      </c>
      <c r="T1413" s="62">
        <v>9569</v>
      </c>
      <c r="U1413" s="93">
        <v>0.0365710573082876</v>
      </c>
      <c r="V1413" s="36">
        <v>41.077272</v>
      </c>
      <c r="W1413" s="36">
        <v>28.946901</v>
      </c>
      <c r="X1413" s="62">
        <f>VLOOKUP($S1413,'Districts_EV'!$A$2:$H$41,3,0)*$U1413</f>
        <v>9.32315911562946</v>
      </c>
      <c r="Y1413" s="62">
        <f>VLOOKUP($S1413,'Districts_EV'!$A$2:$H$41,4,0)*$U1413</f>
        <v>158.126153321866</v>
      </c>
      <c r="Z1413" s="62">
        <f>VLOOKUP($S1413,'Districts_EV'!$A$2:$H$41,5,0)*$U1413</f>
        <v>1122.371238676840</v>
      </c>
      <c r="AA1413" s="62">
        <f>VLOOKUP($S1413,'Districts_EV'!$A$2:$H$41,6,0)*$U1413</f>
        <v>3686.647515009420</v>
      </c>
      <c r="AB1413" s="62">
        <f>VLOOKUP($S1413,'Districts_EV'!$A$2:$H$41,7,0)*$U1413</f>
        <v>6740.503314152020</v>
      </c>
      <c r="AC1413" s="63">
        <f>VLOOKUP($S1413,'Districts_EV'!$A$2:$H$41,8,0)*$U1413</f>
        <v>8950.250345447610</v>
      </c>
    </row>
    <row r="1414" ht="19.95" customHeight="1">
      <c r="Q1414" s="136">
        <v>617</v>
      </c>
      <c r="R1414" t="s" s="90">
        <v>431</v>
      </c>
      <c r="S1414" t="s" s="90">
        <v>29</v>
      </c>
      <c r="T1414" s="59">
        <v>4709</v>
      </c>
      <c r="U1414" s="91">
        <v>0.0179969807571038</v>
      </c>
      <c r="V1414" s="39">
        <v>41.0372014</v>
      </c>
      <c r="W1414" s="39">
        <v>28.934288</v>
      </c>
      <c r="X1414" s="59">
        <f>VLOOKUP($S1414,'Districts_EV'!$A$2:$H$41,3,0)*$U1414</f>
        <v>4.58801925755033</v>
      </c>
      <c r="Y1414" s="59">
        <f>VLOOKUP($S1414,'Districts_EV'!$A$2:$H$41,4,0)*$U1414</f>
        <v>77.8154515615706</v>
      </c>
      <c r="Z1414" s="59">
        <f>VLOOKUP($S1414,'Districts_EV'!$A$2:$H$41,5,0)*$U1414</f>
        <v>552.330041062729</v>
      </c>
      <c r="AA1414" s="59">
        <f>VLOOKUP($S1414,'Districts_EV'!$A$2:$H$41,6,0)*$U1414</f>
        <v>1814.235881302060</v>
      </c>
      <c r="AB1414" s="59">
        <f>VLOOKUP($S1414,'Districts_EV'!$A$2:$H$41,7,0)*$U1414</f>
        <v>3317.0686703252</v>
      </c>
      <c r="AC1414" s="60">
        <f>VLOOKUP($S1414,'Districts_EV'!$A$2:$H$41,8,0)*$U1414</f>
        <v>4404.507145648740</v>
      </c>
    </row>
    <row r="1415" ht="19.95" customHeight="1">
      <c r="Q1415" s="137">
        <v>644</v>
      </c>
      <c r="R1415" t="s" s="92">
        <v>432</v>
      </c>
      <c r="S1415" t="s" s="92">
        <v>29</v>
      </c>
      <c r="T1415" s="62">
        <v>34564</v>
      </c>
      <c r="U1415" s="93">
        <v>0.132097609447555</v>
      </c>
      <c r="V1415" s="36">
        <v>41.0746225</v>
      </c>
      <c r="W1415" s="36">
        <v>28.9531946</v>
      </c>
      <c r="X1415" s="62">
        <f>VLOOKUP($S1415,'Districts_EV'!$A$2:$H$41,3,0)*$U1415</f>
        <v>33.6760028919027</v>
      </c>
      <c r="Y1415" s="62">
        <f>VLOOKUP($S1415,'Districts_EV'!$A$2:$H$41,4,0)*$U1415</f>
        <v>571.164422971784</v>
      </c>
      <c r="Z1415" s="62">
        <f>VLOOKUP($S1415,'Districts_EV'!$A$2:$H$41,5,0)*$U1415</f>
        <v>4054.095463854790</v>
      </c>
      <c r="AA1415" s="62">
        <f>VLOOKUP($S1415,'Districts_EV'!$A$2:$H$41,6,0)*$U1415</f>
        <v>13316.4682525641</v>
      </c>
      <c r="AB1415" s="62">
        <f>VLOOKUP($S1415,'Districts_EV'!$A$2:$H$41,7,0)*$U1415</f>
        <v>24347.2417755618</v>
      </c>
      <c r="AC1415" s="63">
        <f>VLOOKUP($S1415,'Districts_EV'!$A$2:$H$41,8,0)*$U1415</f>
        <v>32329.0263287754</v>
      </c>
    </row>
    <row r="1416" ht="19.95" customHeight="1">
      <c r="Q1416" s="136">
        <v>673</v>
      </c>
      <c r="R1416" t="s" s="90">
        <v>433</v>
      </c>
      <c r="S1416" t="s" s="90">
        <v>29</v>
      </c>
      <c r="T1416" s="59">
        <v>4673</v>
      </c>
      <c r="U1416" s="91">
        <v>0.0178593950048728</v>
      </c>
      <c r="V1416" s="39">
        <v>41.0411044</v>
      </c>
      <c r="W1416" s="39">
        <v>28.9254323</v>
      </c>
      <c r="X1416" s="59">
        <f>VLOOKUP($S1416,'Districts_EV'!$A$2:$H$41,3,0)*$U1416</f>
        <v>4.55294414749048</v>
      </c>
      <c r="Y1416" s="59">
        <f>VLOOKUP($S1416,'Districts_EV'!$A$2:$H$41,4,0)*$U1416</f>
        <v>77.22055747445729</v>
      </c>
      <c r="Z1416" s="59">
        <f>VLOOKUP($S1416,'Districts_EV'!$A$2:$H$41,5,0)*$U1416</f>
        <v>548.107513672995</v>
      </c>
      <c r="AA1416" s="59">
        <f>VLOOKUP($S1416,'Districts_EV'!$A$2:$H$41,6,0)*$U1416</f>
        <v>1800.366165496820</v>
      </c>
      <c r="AB1416" s="59">
        <f>VLOOKUP($S1416,'Districts_EV'!$A$2:$H$41,7,0)*$U1416</f>
        <v>3291.709895185740</v>
      </c>
      <c r="AC1416" s="60">
        <f>VLOOKUP($S1416,'Districts_EV'!$A$2:$H$41,8,0)*$U1416</f>
        <v>4370.834973798380</v>
      </c>
    </row>
    <row r="1417" ht="19.95" customHeight="1">
      <c r="Q1417" s="137">
        <v>718</v>
      </c>
      <c r="R1417" t="s" s="92">
        <v>434</v>
      </c>
      <c r="S1417" t="s" s="92">
        <v>29</v>
      </c>
      <c r="T1417" s="62">
        <v>36843</v>
      </c>
      <c r="U1417" s="93">
        <v>0.140807551929067</v>
      </c>
      <c r="V1417" s="36">
        <v>41.1787211</v>
      </c>
      <c r="W1417" s="36">
        <v>28.8909689</v>
      </c>
      <c r="X1417" s="62">
        <f>VLOOKUP($S1417,'Districts_EV'!$A$2:$H$41,3,0)*$U1417</f>
        <v>35.8964522204135</v>
      </c>
      <c r="Y1417" s="62">
        <f>VLOOKUP($S1417,'Districts_EV'!$A$2:$H$41,4,0)*$U1417</f>
        <v>608.8245236532071</v>
      </c>
      <c r="Z1417" s="62">
        <f>VLOOKUP($S1417,'Districts_EV'!$A$2:$H$41,5,0)*$U1417</f>
        <v>4321.404906110460</v>
      </c>
      <c r="AA1417" s="62">
        <f>VLOOKUP($S1417,'Districts_EV'!$A$2:$H$41,6,0)*$U1417</f>
        <v>14194.4983170125</v>
      </c>
      <c r="AB1417" s="62">
        <f>VLOOKUP($S1417,'Districts_EV'!$A$2:$H$41,7,0)*$U1417</f>
        <v>25952.5931239736</v>
      </c>
      <c r="AC1417" s="63">
        <f>VLOOKUP($S1417,'Districts_EV'!$A$2:$H$41,8,0)*$U1417</f>
        <v>34460.6618745247</v>
      </c>
    </row>
    <row r="1418" ht="19.95" customHeight="1">
      <c r="Q1418" s="136">
        <v>775</v>
      </c>
      <c r="R1418" t="s" s="90">
        <v>122</v>
      </c>
      <c r="S1418" t="s" s="90">
        <v>29</v>
      </c>
      <c r="T1418" s="59">
        <v>4882</v>
      </c>
      <c r="U1418" s="91">
        <v>0.0186581567331027</v>
      </c>
      <c r="V1418" s="39">
        <v>41.0478358</v>
      </c>
      <c r="W1418" s="39">
        <v>28.9327383</v>
      </c>
      <c r="X1418" s="59">
        <f>VLOOKUP($S1418,'Districts_EV'!$A$2:$H$41,3,0)*$U1418</f>
        <v>4.75657464756014</v>
      </c>
      <c r="Y1418" s="59">
        <f>VLOOKUP($S1418,'Districts_EV'!$A$2:$H$41,4,0)*$U1418</f>
        <v>80.674248146865</v>
      </c>
      <c r="Z1418" s="59">
        <f>VLOOKUP($S1418,'Districts_EV'!$A$2:$H$41,5,0)*$U1418</f>
        <v>572.621631018951</v>
      </c>
      <c r="AA1418" s="59">
        <f>VLOOKUP($S1418,'Districts_EV'!$A$2:$H$41,6,0)*$U1418</f>
        <v>1880.8875711439</v>
      </c>
      <c r="AB1418" s="59">
        <f>VLOOKUP($S1418,'Districts_EV'!$A$2:$H$41,7,0)*$U1418</f>
        <v>3438.9316730787</v>
      </c>
      <c r="AC1418" s="60">
        <f>VLOOKUP($S1418,'Districts_EV'!$A$2:$H$41,8,0)*$U1418</f>
        <v>4566.320638151860</v>
      </c>
    </row>
    <row r="1419" ht="19.95" customHeight="1">
      <c r="Q1419" s="137">
        <v>798</v>
      </c>
      <c r="R1419" t="s" s="92">
        <v>435</v>
      </c>
      <c r="S1419" t="s" s="92">
        <v>29</v>
      </c>
      <c r="T1419" s="62">
        <v>3561</v>
      </c>
      <c r="U1419" s="93">
        <v>0.0136095239915155</v>
      </c>
      <c r="V1419" s="36">
        <v>41.1632307</v>
      </c>
      <c r="W1419" s="36">
        <v>28.8506496</v>
      </c>
      <c r="X1419" s="62">
        <f>VLOOKUP($S1419,'Districts_EV'!$A$2:$H$41,3,0)*$U1419</f>
        <v>3.46951297008637</v>
      </c>
      <c r="Y1419" s="62">
        <f>VLOOKUP($S1419,'Districts_EV'!$A$2:$H$41,4,0)*$U1419</f>
        <v>58.8449401169574</v>
      </c>
      <c r="Z1419" s="62">
        <f>VLOOKUP($S1419,'Districts_EV'!$A$2:$H$41,5,0)*$U1419</f>
        <v>417.678334301205</v>
      </c>
      <c r="AA1419" s="62">
        <f>VLOOKUP($S1419,'Districts_EV'!$A$2:$H$41,6,0)*$U1419</f>
        <v>1371.9460550683</v>
      </c>
      <c r="AB1419" s="62">
        <f>VLOOKUP($S1419,'Districts_EV'!$A$2:$H$41,7,0)*$U1419</f>
        <v>2508.4055075447</v>
      </c>
      <c r="AC1419" s="63">
        <f>VLOOKUP($S1419,'Districts_EV'!$A$2:$H$41,8,0)*$U1419</f>
        <v>3330.738998864970</v>
      </c>
    </row>
    <row r="1420" ht="19.95" customHeight="1">
      <c r="Q1420" s="136">
        <v>806</v>
      </c>
      <c r="R1420" t="s" s="90">
        <v>436</v>
      </c>
      <c r="S1420" t="s" s="90">
        <v>29</v>
      </c>
      <c r="T1420" s="59">
        <v>5179</v>
      </c>
      <c r="U1420" s="91">
        <v>0.0197932391890084</v>
      </c>
      <c r="V1420" s="39">
        <v>41.1604821</v>
      </c>
      <c r="W1420" s="39">
        <v>28.9135587</v>
      </c>
      <c r="X1420" s="59">
        <f>VLOOKUP($S1420,'Districts_EV'!$A$2:$H$41,3,0)*$U1420</f>
        <v>5.04594430555387</v>
      </c>
      <c r="Y1420" s="59">
        <f>VLOOKUP($S1420,'Districts_EV'!$A$2:$H$41,4,0)*$U1420</f>
        <v>85.5821243655498</v>
      </c>
      <c r="Z1420" s="59">
        <f>VLOOKUP($S1420,'Districts_EV'!$A$2:$H$41,5,0)*$U1420</f>
        <v>607.4574819842589</v>
      </c>
      <c r="AA1420" s="59">
        <f>VLOOKUP($S1420,'Districts_EV'!$A$2:$H$41,6,0)*$U1420</f>
        <v>1995.312726537130</v>
      </c>
      <c r="AB1420" s="59">
        <f>VLOOKUP($S1420,'Districts_EV'!$A$2:$H$41,7,0)*$U1420</f>
        <v>3648.141567979230</v>
      </c>
      <c r="AC1420" s="60">
        <f>VLOOKUP($S1420,'Districts_EV'!$A$2:$H$41,8,0)*$U1420</f>
        <v>4844.116055917350</v>
      </c>
    </row>
    <row r="1421" ht="19.95" customHeight="1">
      <c r="Q1421" s="137">
        <v>819</v>
      </c>
      <c r="R1421" t="s" s="92">
        <v>437</v>
      </c>
      <c r="S1421" t="s" s="92">
        <v>29</v>
      </c>
      <c r="T1421" s="62">
        <v>2275</v>
      </c>
      <c r="U1421" s="93">
        <v>0.008694655175708469</v>
      </c>
      <c r="V1421" s="36">
        <v>41.280502</v>
      </c>
      <c r="W1421" s="36">
        <v>28.809507</v>
      </c>
      <c r="X1421" s="62">
        <f>VLOOKUP($S1421,'Districts_EV'!$A$2:$H$41,3,0)*$U1421</f>
        <v>2.21655209405968</v>
      </c>
      <c r="Y1421" s="62">
        <f>VLOOKUP($S1421,'Districts_EV'!$A$2:$H$41,4,0)*$U1421</f>
        <v>37.5940013384101</v>
      </c>
      <c r="Z1421" s="62">
        <f>VLOOKUP($S1421,'Districts_EV'!$A$2:$H$41,5,0)*$U1421</f>
        <v>266.840272545702</v>
      </c>
      <c r="AA1421" s="62">
        <f>VLOOKUP($S1421,'Districts_EV'!$A$2:$H$41,6,0)*$U1421</f>
        <v>876.488984914458</v>
      </c>
      <c r="AB1421" s="62">
        <f>VLOOKUP($S1421,'Districts_EV'!$A$2:$H$41,7,0)*$U1421</f>
        <v>1602.533706729630</v>
      </c>
      <c r="AC1421" s="63">
        <f>VLOOKUP($S1421,'Districts_EV'!$A$2:$H$41,8,0)*$U1421</f>
        <v>2127.894193321490</v>
      </c>
    </row>
    <row r="1422" ht="19.95" customHeight="1">
      <c r="Q1422" s="136">
        <v>835</v>
      </c>
      <c r="R1422" t="s" s="90">
        <v>438</v>
      </c>
      <c r="S1422" t="s" s="90">
        <v>29</v>
      </c>
      <c r="T1422" s="59">
        <v>569</v>
      </c>
      <c r="U1422" s="91">
        <v>0.00217461925053983</v>
      </c>
      <c r="V1422" s="39">
        <v>41.2267337</v>
      </c>
      <c r="W1422" s="39">
        <v>28.8266251</v>
      </c>
      <c r="X1422" s="59">
        <f>VLOOKUP($S1422,'Districts_EV'!$A$2:$H$41,3,0)*$U1422</f>
        <v>0.554381600668112</v>
      </c>
      <c r="Y1422" s="59">
        <f>VLOOKUP($S1422,'Districts_EV'!$A$2:$H$41,4,0)*$U1422</f>
        <v>9.40263154354081</v>
      </c>
      <c r="Z1422" s="59">
        <f>VLOOKUP($S1422,'Districts_EV'!$A$2:$H$41,5,0)*$U1422</f>
        <v>66.7393912432985</v>
      </c>
      <c r="AA1422" s="59">
        <f>VLOOKUP($S1422,'Districts_EV'!$A$2:$H$41,6,0)*$U1422</f>
        <v>219.218563699484</v>
      </c>
      <c r="AB1422" s="59">
        <f>VLOOKUP($S1422,'Districts_EV'!$A$2:$H$41,7,0)*$U1422</f>
        <v>400.809529287543</v>
      </c>
      <c r="AC1422" s="60">
        <f>VLOOKUP($S1422,'Districts_EV'!$A$2:$H$41,8,0)*$U1422</f>
        <v>532.207382857110</v>
      </c>
    </row>
    <row r="1423" ht="19.95" customHeight="1">
      <c r="Q1423" s="137">
        <v>852</v>
      </c>
      <c r="R1423" t="s" s="92">
        <v>439</v>
      </c>
      <c r="S1423" t="s" s="92">
        <v>29</v>
      </c>
      <c r="T1423" s="62">
        <v>671</v>
      </c>
      <c r="U1423" s="93">
        <v>0.00256444554852764</v>
      </c>
      <c r="V1423" s="36">
        <v>41.2658576</v>
      </c>
      <c r="W1423" s="36">
        <v>28.8753422</v>
      </c>
      <c r="X1423" s="62">
        <f>VLOOKUP($S1423,'Districts_EV'!$A$2:$H$41,3,0)*$U1423</f>
        <v>0.653761079171008</v>
      </c>
      <c r="Y1423" s="62">
        <f>VLOOKUP($S1423,'Districts_EV'!$A$2:$H$41,4,0)*$U1423</f>
        <v>11.0881647903618</v>
      </c>
      <c r="Z1423" s="62">
        <f>VLOOKUP($S1423,'Districts_EV'!$A$2:$H$41,5,0)*$U1423</f>
        <v>78.7032188475454</v>
      </c>
      <c r="AA1423" s="62">
        <f>VLOOKUP($S1423,'Districts_EV'!$A$2:$H$41,6,0)*$U1423</f>
        <v>258.516091814330</v>
      </c>
      <c r="AB1423" s="62">
        <f>VLOOKUP($S1423,'Districts_EV'!$A$2:$H$41,7,0)*$U1423</f>
        <v>472.659392182674</v>
      </c>
      <c r="AC1423" s="63">
        <f>VLOOKUP($S1423,'Districts_EV'!$A$2:$H$41,8,0)*$U1423</f>
        <v>627.611869766470</v>
      </c>
    </row>
    <row r="1424" ht="19.95" customHeight="1">
      <c r="Q1424" s="136">
        <v>872</v>
      </c>
      <c r="R1424" t="s" s="90">
        <v>338</v>
      </c>
      <c r="S1424" t="s" s="90">
        <v>29</v>
      </c>
      <c r="T1424" s="59">
        <v>160</v>
      </c>
      <c r="U1424" s="91">
        <v>0.000611492232137739</v>
      </c>
      <c r="V1424" s="39">
        <v>41.240585</v>
      </c>
      <c r="W1424" s="39">
        <v>28.8081807</v>
      </c>
      <c r="X1424" s="59">
        <f>VLOOKUP($S1424,'Districts_EV'!$A$2:$H$41,3,0)*$U1424</f>
        <v>0.155889378043758</v>
      </c>
      <c r="Y1424" s="59">
        <f>VLOOKUP($S1424,'Districts_EV'!$A$2:$H$41,4,0)*$U1424</f>
        <v>2.64397372050357</v>
      </c>
      <c r="Z1424" s="59">
        <f>VLOOKUP($S1424,'Districts_EV'!$A$2:$H$41,5,0)*$U1424</f>
        <v>18.7667883988186</v>
      </c>
      <c r="AA1424" s="59">
        <f>VLOOKUP($S1424,'Districts_EV'!$A$2:$H$41,6,0)*$U1424</f>
        <v>61.6431813566212</v>
      </c>
      <c r="AB1424" s="59">
        <f>VLOOKUP($S1424,'Districts_EV'!$A$2:$H$41,7,0)*$U1424</f>
        <v>112.705667286480</v>
      </c>
      <c r="AC1424" s="60">
        <f>VLOOKUP($S1424,'Districts_EV'!$A$2:$H$41,8,0)*$U1424</f>
        <v>149.654097112720</v>
      </c>
    </row>
    <row r="1425" ht="19.95" customHeight="1">
      <c r="Q1425" s="137">
        <v>894</v>
      </c>
      <c r="R1425" t="s" s="92">
        <v>440</v>
      </c>
      <c r="S1425" t="s" s="92">
        <v>29</v>
      </c>
      <c r="T1425" s="62">
        <v>195</v>
      </c>
      <c r="U1425" s="93">
        <v>0.000745256157917869</v>
      </c>
      <c r="V1425" s="36">
        <v>41.2361051</v>
      </c>
      <c r="W1425" s="36">
        <v>28.8538837</v>
      </c>
      <c r="X1425" s="62">
        <f>VLOOKUP($S1425,'Districts_EV'!$A$2:$H$41,3,0)*$U1425</f>
        <v>0.189990179490829</v>
      </c>
      <c r="Y1425" s="62">
        <f>VLOOKUP($S1425,'Districts_EV'!$A$2:$H$41,4,0)*$U1425</f>
        <v>3.22234297186373</v>
      </c>
      <c r="Z1425" s="62">
        <f>VLOOKUP($S1425,'Districts_EV'!$A$2:$H$41,5,0)*$U1425</f>
        <v>22.8720233610602</v>
      </c>
      <c r="AA1425" s="62">
        <f>VLOOKUP($S1425,'Districts_EV'!$A$2:$H$41,6,0)*$U1425</f>
        <v>75.12762727838211</v>
      </c>
      <c r="AB1425" s="62">
        <f>VLOOKUP($S1425,'Districts_EV'!$A$2:$H$41,7,0)*$U1425</f>
        <v>137.360032005397</v>
      </c>
      <c r="AC1425" s="63">
        <f>VLOOKUP($S1425,'Districts_EV'!$A$2:$H$41,8,0)*$U1425</f>
        <v>182.390930856128</v>
      </c>
    </row>
    <row r="1426" ht="19.95" customHeight="1">
      <c r="Q1426" s="136">
        <v>948</v>
      </c>
      <c r="R1426" t="s" s="90">
        <v>441</v>
      </c>
      <c r="S1426" t="s" s="90">
        <v>29</v>
      </c>
      <c r="T1426" s="59">
        <v>149</v>
      </c>
      <c r="U1426" s="91">
        <v>0.000569452141178269</v>
      </c>
      <c r="V1426" s="39">
        <v>41.2531131</v>
      </c>
      <c r="W1426" s="39">
        <v>28.9078193</v>
      </c>
      <c r="X1426" s="59">
        <f>VLOOKUP($S1426,'Districts_EV'!$A$2:$H$41,3,0)*$U1426</f>
        <v>0.145171983303249</v>
      </c>
      <c r="Y1426" s="59">
        <f>VLOOKUP($S1426,'Districts_EV'!$A$2:$H$41,4,0)*$U1426</f>
        <v>2.46220052721895</v>
      </c>
      <c r="Z1426" s="59">
        <f>VLOOKUP($S1426,'Districts_EV'!$A$2:$H$41,5,0)*$U1426</f>
        <v>17.4765716963998</v>
      </c>
      <c r="AA1426" s="59">
        <f>VLOOKUP($S1426,'Districts_EV'!$A$2:$H$41,6,0)*$U1426</f>
        <v>57.4052126383535</v>
      </c>
      <c r="AB1426" s="59">
        <f>VLOOKUP($S1426,'Districts_EV'!$A$2:$H$41,7,0)*$U1426</f>
        <v>104.957152660534</v>
      </c>
      <c r="AC1426" s="60">
        <f>VLOOKUP($S1426,'Districts_EV'!$A$2:$H$41,8,0)*$U1426</f>
        <v>139.365377936221</v>
      </c>
    </row>
    <row r="1427" ht="19.95" customHeight="1">
      <c r="Q1427" s="137">
        <v>29</v>
      </c>
      <c r="R1427" t="s" s="92">
        <v>442</v>
      </c>
      <c r="S1427" t="s" s="92">
        <v>30</v>
      </c>
      <c r="T1427" s="62">
        <v>15133</v>
      </c>
      <c r="U1427" s="93">
        <v>0.0578356996808775</v>
      </c>
      <c r="V1427" s="36">
        <v>41.0245097</v>
      </c>
      <c r="W1427" s="36">
        <v>28.9438294</v>
      </c>
      <c r="X1427" s="62">
        <f>VLOOKUP($S1427,'Districts_EV'!$A$2:$H$41,3,0)*$U1427</f>
        <v>41.2430608965753</v>
      </c>
      <c r="Y1427" s="62">
        <f>VLOOKUP($S1427,'Districts_EV'!$A$2:$H$41,4,0)*$U1427</f>
        <v>497.910873862154</v>
      </c>
      <c r="Z1427" s="62">
        <f>VLOOKUP($S1427,'Districts_EV'!$A$2:$H$41,5,0)*$U1427</f>
        <v>2596.724980672750</v>
      </c>
      <c r="AA1427" s="62">
        <f>VLOOKUP($S1427,'Districts_EV'!$A$2:$H$41,6,0)*$U1427</f>
        <v>6642.886614956590</v>
      </c>
      <c r="AB1427" s="62">
        <f>VLOOKUP($S1427,'Districts_EV'!$A$2:$H$41,7,0)*$U1427</f>
        <v>10407.9109759437</v>
      </c>
      <c r="AC1427" s="63">
        <f>VLOOKUP($S1427,'Districts_EV'!$A$2:$H$41,8,0)*$U1427</f>
        <v>13071.4530445655</v>
      </c>
    </row>
    <row r="1428" ht="19.95" customHeight="1">
      <c r="Q1428" s="136">
        <v>57</v>
      </c>
      <c r="R1428" t="s" s="90">
        <v>443</v>
      </c>
      <c r="S1428" t="s" s="90">
        <v>30</v>
      </c>
      <c r="T1428" s="59">
        <v>26773</v>
      </c>
      <c r="U1428" s="91">
        <v>0.102321759568898</v>
      </c>
      <c r="V1428" s="39">
        <v>41.0094787</v>
      </c>
      <c r="W1428" s="39">
        <v>28.9313786</v>
      </c>
      <c r="X1428" s="59">
        <f>VLOOKUP($S1428,'Districts_EV'!$A$2:$H$41,3,0)*$U1428</f>
        <v>72.9663959151529</v>
      </c>
      <c r="Y1428" s="59">
        <f>VLOOKUP($S1428,'Districts_EV'!$A$2:$H$41,4,0)*$U1428</f>
        <v>880.893928891262</v>
      </c>
      <c r="Z1428" s="59">
        <f>VLOOKUP($S1428,'Districts_EV'!$A$2:$H$41,5,0)*$U1428</f>
        <v>4594.0737400087</v>
      </c>
      <c r="AA1428" s="59">
        <f>VLOOKUP($S1428,'Districts_EV'!$A$2:$H$41,6,0)*$U1428</f>
        <v>11752.46172882</v>
      </c>
      <c r="AB1428" s="59">
        <f>VLOOKUP($S1428,'Districts_EV'!$A$2:$H$41,7,0)*$U1428</f>
        <v>18413.4672939232</v>
      </c>
      <c r="AC1428" s="60">
        <f>VLOOKUP($S1428,'Districts_EV'!$A$2:$H$41,8,0)*$U1428</f>
        <v>23125.7524854392</v>
      </c>
    </row>
    <row r="1429" ht="19.95" customHeight="1">
      <c r="Q1429" s="137">
        <v>60</v>
      </c>
      <c r="R1429" t="s" s="92">
        <v>444</v>
      </c>
      <c r="S1429" t="s" s="92">
        <v>30</v>
      </c>
      <c r="T1429" s="62">
        <v>24649</v>
      </c>
      <c r="U1429" s="93">
        <v>0.09420420018726949</v>
      </c>
      <c r="V1429" s="36">
        <v>41.006381</v>
      </c>
      <c r="W1429" s="36">
        <v>28.9758715</v>
      </c>
      <c r="X1429" s="62">
        <f>VLOOKUP($S1429,'Districts_EV'!$A$2:$H$41,3,0)*$U1429</f>
        <v>67.1777048859898</v>
      </c>
      <c r="Y1429" s="62">
        <f>VLOOKUP($S1429,'Districts_EV'!$A$2:$H$41,4,0)*$U1429</f>
        <v>811.009392045744</v>
      </c>
      <c r="Z1429" s="62">
        <f>VLOOKUP($S1429,'Districts_EV'!$A$2:$H$41,5,0)*$U1429</f>
        <v>4229.609069490690</v>
      </c>
      <c r="AA1429" s="62">
        <f>VLOOKUP($S1429,'Districts_EV'!$A$2:$H$41,6,0)*$U1429</f>
        <v>10820.0959606202</v>
      </c>
      <c r="AB1429" s="62">
        <f>VLOOKUP($S1429,'Districts_EV'!$A$2:$H$41,7,0)*$U1429</f>
        <v>16952.6595946631</v>
      </c>
      <c r="AC1429" s="63">
        <f>VLOOKUP($S1429,'Districts_EV'!$A$2:$H$41,8,0)*$U1429</f>
        <v>21291.1019689086</v>
      </c>
    </row>
    <row r="1430" ht="19.95" customHeight="1">
      <c r="Q1430" s="136">
        <v>61</v>
      </c>
      <c r="R1430" t="s" s="90">
        <v>422</v>
      </c>
      <c r="S1430" t="s" s="90">
        <v>30</v>
      </c>
      <c r="T1430" s="59">
        <v>24856</v>
      </c>
      <c r="U1430" s="91">
        <v>0.0949953182625977</v>
      </c>
      <c r="V1430" s="39">
        <v>41.0188839</v>
      </c>
      <c r="W1430" s="39">
        <v>28.9460241</v>
      </c>
      <c r="X1430" s="59">
        <f>VLOOKUP($S1430,'Districts_EV'!$A$2:$H$41,3,0)*$U1430</f>
        <v>67.741856977815</v>
      </c>
      <c r="Y1430" s="59">
        <f>VLOOKUP($S1430,'Districts_EV'!$A$2:$H$41,4,0)*$U1430</f>
        <v>817.820173178994</v>
      </c>
      <c r="Z1430" s="59">
        <f>VLOOKUP($S1430,'Districts_EV'!$A$2:$H$41,5,0)*$U1430</f>
        <v>4265.128931447960</v>
      </c>
      <c r="AA1430" s="59">
        <f>VLOOKUP($S1430,'Districts_EV'!$A$2:$H$41,6,0)*$U1430</f>
        <v>10910.9621159956</v>
      </c>
      <c r="AB1430" s="59">
        <f>VLOOKUP($S1430,'Districts_EV'!$A$2:$H$41,7,0)*$U1430</f>
        <v>17095.0264467096</v>
      </c>
      <c r="AC1430" s="60">
        <f>VLOOKUP($S1430,'Districts_EV'!$A$2:$H$41,8,0)*$U1430</f>
        <v>21469.9026548417</v>
      </c>
    </row>
    <row r="1431" ht="19.95" customHeight="1">
      <c r="Q1431" s="137">
        <v>70</v>
      </c>
      <c r="R1431" t="s" s="92">
        <v>445</v>
      </c>
      <c r="S1431" t="s" s="92">
        <v>30</v>
      </c>
      <c r="T1431" s="62">
        <v>16823</v>
      </c>
      <c r="U1431" s="93">
        <v>0.06429458638283241</v>
      </c>
      <c r="V1431" s="36">
        <v>41.0054068</v>
      </c>
      <c r="W1431" s="36">
        <v>28.9268933</v>
      </c>
      <c r="X1431" s="62">
        <f>VLOOKUP($S1431,'Districts_EV'!$A$2:$H$41,3,0)*$U1431</f>
        <v>45.8489402936025</v>
      </c>
      <c r="Y1431" s="62">
        <f>VLOOKUP($S1431,'Districts_EV'!$A$2:$H$41,4,0)*$U1431</f>
        <v>553.5158019548689</v>
      </c>
      <c r="Z1431" s="62">
        <f>VLOOKUP($S1431,'Districts_EV'!$A$2:$H$41,5,0)*$U1431</f>
        <v>2886.718056555720</v>
      </c>
      <c r="AA1431" s="62">
        <f>VLOOKUP($S1431,'Districts_EV'!$A$2:$H$41,6,0)*$U1431</f>
        <v>7384.740733721980</v>
      </c>
      <c r="AB1431" s="62">
        <f>VLOOKUP($S1431,'Districts_EV'!$A$2:$H$41,7,0)*$U1431</f>
        <v>11570.2297197053</v>
      </c>
      <c r="AC1431" s="63">
        <f>VLOOKUP($S1431,'Districts_EV'!$A$2:$H$41,8,0)*$U1431</f>
        <v>14531.2267606374</v>
      </c>
    </row>
    <row r="1432" ht="19.95" customHeight="1">
      <c r="Q1432" s="136">
        <v>75</v>
      </c>
      <c r="R1432" t="s" s="90">
        <v>446</v>
      </c>
      <c r="S1432" t="s" s="90">
        <v>30</v>
      </c>
      <c r="T1432" s="59">
        <v>17016</v>
      </c>
      <c r="U1432" s="91">
        <v>0.0650321988878485</v>
      </c>
      <c r="V1432" s="39">
        <v>41.00333885</v>
      </c>
      <c r="W1432" s="39">
        <v>28.9299201258074</v>
      </c>
      <c r="X1432" s="59">
        <f>VLOOKUP($S1432,'Districts_EV'!$A$2:$H$41,3,0)*$U1432</f>
        <v>46.3749371714878</v>
      </c>
      <c r="Y1432" s="59">
        <f>VLOOKUP($S1432,'Districts_EV'!$A$2:$H$41,4,0)*$U1432</f>
        <v>559.865950547705</v>
      </c>
      <c r="Z1432" s="59">
        <f>VLOOKUP($S1432,'Districts_EV'!$A$2:$H$41,5,0)*$U1432</f>
        <v>2919.835609008630</v>
      </c>
      <c r="AA1432" s="59">
        <f>VLOOKUP($S1432,'Districts_EV'!$A$2:$H$41,6,0)*$U1432</f>
        <v>7469.461352018850</v>
      </c>
      <c r="AB1432" s="59">
        <f>VLOOKUP($S1432,'Districts_EV'!$A$2:$H$41,7,0)*$U1432</f>
        <v>11702.967895768</v>
      </c>
      <c r="AC1432" s="60">
        <f>VLOOKUP($S1432,'Districts_EV'!$A$2:$H$41,8,0)*$U1432</f>
        <v>14697.9346465556</v>
      </c>
    </row>
    <row r="1433" ht="19.95" customHeight="1">
      <c r="Q1433" s="137">
        <v>79</v>
      </c>
      <c r="R1433" t="s" s="92">
        <v>447</v>
      </c>
      <c r="S1433" t="s" s="92">
        <v>30</v>
      </c>
      <c r="T1433" s="62">
        <v>18294</v>
      </c>
      <c r="U1433" s="93">
        <v>0.0699164930920487</v>
      </c>
      <c r="V1433" s="36">
        <v>41.0270411</v>
      </c>
      <c r="W1433" s="36">
        <v>28.9550654</v>
      </c>
      <c r="X1433" s="62">
        <f>VLOOKUP($S1433,'Districts_EV'!$A$2:$H$41,3,0)*$U1433</f>
        <v>49.8579631297131</v>
      </c>
      <c r="Y1433" s="62">
        <f>VLOOKUP($S1433,'Districts_EV'!$A$2:$H$41,4,0)*$U1433</f>
        <v>601.915121022550</v>
      </c>
      <c r="Z1433" s="62">
        <f>VLOOKUP($S1433,'Districts_EV'!$A$2:$H$41,5,0)*$U1433</f>
        <v>3139.132148049120</v>
      </c>
      <c r="AA1433" s="62">
        <f>VLOOKUP($S1433,'Districts_EV'!$A$2:$H$41,6,0)*$U1433</f>
        <v>8030.461093901790</v>
      </c>
      <c r="AB1433" s="62">
        <f>VLOOKUP($S1433,'Districts_EV'!$A$2:$H$41,7,0)*$U1433</f>
        <v>12581.9284605771</v>
      </c>
      <c r="AC1433" s="63">
        <f>VLOOKUP($S1433,'Districts_EV'!$A$2:$H$41,8,0)*$U1433</f>
        <v>15801.8345336206</v>
      </c>
    </row>
    <row r="1434" ht="19.95" customHeight="1">
      <c r="Q1434" s="136">
        <v>86</v>
      </c>
      <c r="R1434" t="s" s="90">
        <v>448</v>
      </c>
      <c r="S1434" t="s" s="90">
        <v>30</v>
      </c>
      <c r="T1434" s="59">
        <v>18632</v>
      </c>
      <c r="U1434" s="91">
        <v>0.0712082704324397</v>
      </c>
      <c r="V1434" s="39">
        <v>41.0295845</v>
      </c>
      <c r="W1434" s="39">
        <v>28.9392841</v>
      </c>
      <c r="X1434" s="59">
        <f>VLOOKUP($S1434,'Districts_EV'!$A$2:$H$41,3,0)*$U1434</f>
        <v>50.7791390091185</v>
      </c>
      <c r="Y1434" s="59">
        <f>VLOOKUP($S1434,'Districts_EV'!$A$2:$H$41,4,0)*$U1434</f>
        <v>613.0361066410931</v>
      </c>
      <c r="Z1434" s="59">
        <f>VLOOKUP($S1434,'Districts_EV'!$A$2:$H$41,5,0)*$U1434</f>
        <v>3197.130763225710</v>
      </c>
      <c r="AA1434" s="59">
        <f>VLOOKUP($S1434,'Districts_EV'!$A$2:$H$41,6,0)*$U1434</f>
        <v>8178.831917654870</v>
      </c>
      <c r="AB1434" s="59">
        <f>VLOOKUP($S1434,'Districts_EV'!$A$2:$H$41,7,0)*$U1434</f>
        <v>12814.3922093295</v>
      </c>
      <c r="AC1434" s="60">
        <f>VLOOKUP($S1434,'Districts_EV'!$A$2:$H$41,8,0)*$U1434</f>
        <v>16093.789276835</v>
      </c>
    </row>
    <row r="1435" ht="19.95" customHeight="1">
      <c r="Q1435" s="137">
        <v>102</v>
      </c>
      <c r="R1435" t="s" s="92">
        <v>449</v>
      </c>
      <c r="S1435" t="s" s="92">
        <v>30</v>
      </c>
      <c r="T1435" s="62">
        <v>22028</v>
      </c>
      <c r="U1435" s="93">
        <v>0.0841871930595632</v>
      </c>
      <c r="V1435" s="36">
        <v>41.0138832</v>
      </c>
      <c r="W1435" s="36">
        <v>28.9327162</v>
      </c>
      <c r="X1435" s="62">
        <f>VLOOKUP($S1435,'Districts_EV'!$A$2:$H$41,3,0)*$U1435</f>
        <v>60.0345037619613</v>
      </c>
      <c r="Y1435" s="62">
        <f>VLOOKUP($S1435,'Districts_EV'!$A$2:$H$41,4,0)*$U1435</f>
        <v>724.772400015565</v>
      </c>
      <c r="Z1435" s="62">
        <f>VLOOKUP($S1435,'Districts_EV'!$A$2:$H$41,5,0)*$U1435</f>
        <v>3779.862411568060</v>
      </c>
      <c r="AA1435" s="62">
        <f>VLOOKUP($S1435,'Districts_EV'!$A$2:$H$41,6,0)*$U1435</f>
        <v>9669.563626132540</v>
      </c>
      <c r="AB1435" s="62">
        <f>VLOOKUP($S1435,'Districts_EV'!$A$2:$H$41,7,0)*$U1435</f>
        <v>15150.0338979771</v>
      </c>
      <c r="AC1435" s="63">
        <f>VLOOKUP($S1435,'Districts_EV'!$A$2:$H$41,8,0)*$U1435</f>
        <v>19027.1570518528</v>
      </c>
    </row>
    <row r="1436" ht="19.95" customHeight="1">
      <c r="Q1436" s="136">
        <v>106</v>
      </c>
      <c r="R1436" t="s" s="90">
        <v>450</v>
      </c>
      <c r="S1436" t="s" s="90">
        <v>30</v>
      </c>
      <c r="T1436" s="59">
        <v>14769</v>
      </c>
      <c r="U1436" s="91">
        <v>0.0564445548527641</v>
      </c>
      <c r="V1436" s="39">
        <v>41.0172116</v>
      </c>
      <c r="W1436" s="39">
        <v>28.9533439</v>
      </c>
      <c r="X1436" s="59">
        <f>VLOOKUP($S1436,'Districts_EV'!$A$2:$H$41,3,0)*$U1436</f>
        <v>40.2510253341386</v>
      </c>
      <c r="Y1436" s="59">
        <f>VLOOKUP($S1436,'Districts_EV'!$A$2:$H$41,4,0)*$U1436</f>
        <v>485.934427811416</v>
      </c>
      <c r="Z1436" s="59">
        <f>VLOOKUP($S1436,'Districts_EV'!$A$2:$H$41,5,0)*$U1436</f>
        <v>2534.2649335595</v>
      </c>
      <c r="AA1436" s="59">
        <f>VLOOKUP($S1436,'Districts_EV'!$A$2:$H$41,6,0)*$U1436</f>
        <v>6483.102650914810</v>
      </c>
      <c r="AB1436" s="59">
        <f>VLOOKUP($S1436,'Districts_EV'!$A$2:$H$41,7,0)*$U1436</f>
        <v>10157.5654003643</v>
      </c>
      <c r="AC1436" s="60">
        <f>VLOOKUP($S1436,'Districts_EV'!$A$2:$H$41,8,0)*$U1436</f>
        <v>12757.0402441808</v>
      </c>
    </row>
    <row r="1437" ht="19.95" customHeight="1">
      <c r="Q1437" s="137">
        <v>131</v>
      </c>
      <c r="R1437" t="s" s="92">
        <v>451</v>
      </c>
      <c r="S1437" t="s" s="92">
        <v>30</v>
      </c>
      <c r="T1437" s="62">
        <v>21851</v>
      </c>
      <c r="U1437" s="93">
        <v>0.08351072977776081</v>
      </c>
      <c r="V1437" s="36">
        <v>41.0039596</v>
      </c>
      <c r="W1437" s="36">
        <v>28.9302174</v>
      </c>
      <c r="X1437" s="62">
        <f>VLOOKUP($S1437,'Districts_EV'!$A$2:$H$41,3,0)*$U1437</f>
        <v>59.5521128428643</v>
      </c>
      <c r="Y1437" s="62">
        <f>VLOOKUP($S1437,'Districts_EV'!$A$2:$H$41,4,0)*$U1437</f>
        <v>718.948688611771</v>
      </c>
      <c r="Z1437" s="62">
        <f>VLOOKUP($S1437,'Districts_EV'!$A$2:$H$41,5,0)*$U1437</f>
        <v>3749.490355691560</v>
      </c>
      <c r="AA1437" s="62">
        <f>VLOOKUP($S1437,'Districts_EV'!$A$2:$H$41,6,0)*$U1437</f>
        <v>9591.866478782560</v>
      </c>
      <c r="AB1437" s="62">
        <f>VLOOKUP($S1437,'Districts_EV'!$A$2:$H$41,7,0)*$U1437</f>
        <v>15028.2999230388</v>
      </c>
      <c r="AC1437" s="63">
        <f>VLOOKUP($S1437,'Districts_EV'!$A$2:$H$41,8,0)*$U1437</f>
        <v>18874.2695088086</v>
      </c>
    </row>
    <row r="1438" ht="19.95" customHeight="1">
      <c r="Q1438" s="136">
        <v>132</v>
      </c>
      <c r="R1438" t="s" s="90">
        <v>452</v>
      </c>
      <c r="S1438" t="s" s="90">
        <v>30</v>
      </c>
      <c r="T1438" s="59">
        <v>20470</v>
      </c>
      <c r="U1438" s="91">
        <v>0.0782327874491219</v>
      </c>
      <c r="V1438" s="39">
        <v>41.013311</v>
      </c>
      <c r="W1438" s="39">
        <v>28.9237485</v>
      </c>
      <c r="X1438" s="59">
        <f>VLOOKUP($S1438,'Districts_EV'!$A$2:$H$41,3,0)*$U1438</f>
        <v>55.7883735249386</v>
      </c>
      <c r="Y1438" s="59">
        <f>VLOOKUP($S1438,'Districts_EV'!$A$2:$H$41,4,0)*$U1438</f>
        <v>673.510578732459</v>
      </c>
      <c r="Z1438" s="59">
        <f>VLOOKUP($S1438,'Districts_EV'!$A$2:$H$41,5,0)*$U1438</f>
        <v>3512.519682440440</v>
      </c>
      <c r="AA1438" s="59">
        <f>VLOOKUP($S1438,'Districts_EV'!$A$2:$H$41,6,0)*$U1438</f>
        <v>8985.653142679001</v>
      </c>
      <c r="AB1438" s="59">
        <f>VLOOKUP($S1438,'Districts_EV'!$A$2:$H$41,7,0)*$U1438</f>
        <v>14078.4998134915</v>
      </c>
      <c r="AC1438" s="60">
        <f>VLOOKUP($S1438,'Districts_EV'!$A$2:$H$41,8,0)*$U1438</f>
        <v>17681.4011644919</v>
      </c>
    </row>
    <row r="1439" ht="19.95" customHeight="1">
      <c r="Q1439" s="137">
        <v>149</v>
      </c>
      <c r="R1439" t="s" s="92">
        <v>453</v>
      </c>
      <c r="S1439" t="s" s="92">
        <v>30</v>
      </c>
      <c r="T1439" s="62">
        <v>18296</v>
      </c>
      <c r="U1439" s="93">
        <v>0.0699241367449504</v>
      </c>
      <c r="V1439" s="36">
        <v>41.006381</v>
      </c>
      <c r="W1439" s="36">
        <v>28.9758715</v>
      </c>
      <c r="X1439" s="62">
        <f>VLOOKUP($S1439,'Districts_EV'!$A$2:$H$41,3,0)*$U1439</f>
        <v>49.8634138745616</v>
      </c>
      <c r="Y1439" s="62">
        <f>VLOOKUP($S1439,'Districts_EV'!$A$2:$H$41,4,0)*$U1439</f>
        <v>601.980925671180</v>
      </c>
      <c r="Z1439" s="62">
        <f>VLOOKUP($S1439,'Districts_EV'!$A$2:$H$41,5,0)*$U1439</f>
        <v>3139.475335121170</v>
      </c>
      <c r="AA1439" s="62">
        <f>VLOOKUP($S1439,'Districts_EV'!$A$2:$H$41,6,0)*$U1439</f>
        <v>8031.339027770150</v>
      </c>
      <c r="AB1439" s="62">
        <f>VLOOKUP($S1439,'Districts_EV'!$A$2:$H$41,7,0)*$U1439</f>
        <v>12583.3039857177</v>
      </c>
      <c r="AC1439" s="63">
        <f>VLOOKUP($S1439,'Districts_EV'!$A$2:$H$41,8,0)*$U1439</f>
        <v>15803.5620764799</v>
      </c>
    </row>
    <row r="1440" ht="19.95" customHeight="1">
      <c r="Q1440" s="136">
        <v>154</v>
      </c>
      <c r="R1440" t="s" s="90">
        <v>454</v>
      </c>
      <c r="S1440" t="s" s="90">
        <v>30</v>
      </c>
      <c r="T1440" s="59">
        <v>16686</v>
      </c>
      <c r="U1440" s="91">
        <v>0.0637709961590644</v>
      </c>
      <c r="V1440" s="39">
        <v>41.0153898</v>
      </c>
      <c r="W1440" s="39">
        <v>28.9502718</v>
      </c>
      <c r="X1440" s="59">
        <f>VLOOKUP($S1440,'Districts_EV'!$A$2:$H$41,3,0)*$U1440</f>
        <v>45.4755642714765</v>
      </c>
      <c r="Y1440" s="59">
        <f>VLOOKUP($S1440,'Districts_EV'!$A$2:$H$41,4,0)*$U1440</f>
        <v>549.008183523684</v>
      </c>
      <c r="Z1440" s="59">
        <f>VLOOKUP($S1440,'Districts_EV'!$A$2:$H$41,5,0)*$U1440</f>
        <v>2863.209742120240</v>
      </c>
      <c r="AA1440" s="59">
        <f>VLOOKUP($S1440,'Districts_EV'!$A$2:$H$41,6,0)*$U1440</f>
        <v>7324.602263739220</v>
      </c>
      <c r="AB1440" s="59">
        <f>VLOOKUP($S1440,'Districts_EV'!$A$2:$H$41,7,0)*$U1440</f>
        <v>11476.0062475779</v>
      </c>
      <c r="AC1440" s="60">
        <f>VLOOKUP($S1440,'Districts_EV'!$A$2:$H$41,8,0)*$U1440</f>
        <v>14412.8900747783</v>
      </c>
    </row>
    <row r="1441" ht="19.95" customHeight="1">
      <c r="Q1441" s="137">
        <v>155</v>
      </c>
      <c r="R1441" t="s" s="92">
        <v>455</v>
      </c>
      <c r="S1441" t="s" s="92">
        <v>30</v>
      </c>
      <c r="T1441" s="62">
        <v>11377</v>
      </c>
      <c r="U1441" s="93">
        <v>0.0434809195314441</v>
      </c>
      <c r="V1441" s="36">
        <v>41.0092592</v>
      </c>
      <c r="W1441" s="36">
        <v>28.9451769</v>
      </c>
      <c r="X1441" s="62">
        <f>VLOOKUP($S1441,'Districts_EV'!$A$2:$H$41,3,0)*$U1441</f>
        <v>31.006562070993</v>
      </c>
      <c r="Y1441" s="62">
        <f>VLOOKUP($S1441,'Districts_EV'!$A$2:$H$41,4,0)*$U1441</f>
        <v>374.329743734206</v>
      </c>
      <c r="Z1441" s="62">
        <f>VLOOKUP($S1441,'Districts_EV'!$A$2:$H$41,5,0)*$U1441</f>
        <v>1952.219659361260</v>
      </c>
      <c r="AA1441" s="62">
        <f>VLOOKUP($S1441,'Districts_EV'!$A$2:$H$41,6,0)*$U1441</f>
        <v>4994.126810173870</v>
      </c>
      <c r="AB1441" s="62">
        <f>VLOOKUP($S1441,'Districts_EV'!$A$2:$H$41,7,0)*$U1441</f>
        <v>7824.674761997720</v>
      </c>
      <c r="AC1441" s="63">
        <f>VLOOKUP($S1441,'Districts_EV'!$A$2:$H$41,8,0)*$U1441</f>
        <v>9827.127554881490</v>
      </c>
    </row>
    <row r="1442" ht="19.95" customHeight="1">
      <c r="Q1442" s="136">
        <v>177</v>
      </c>
      <c r="R1442" t="s" s="90">
        <v>456</v>
      </c>
      <c r="S1442" t="s" s="90">
        <v>30</v>
      </c>
      <c r="T1442" s="59">
        <v>11253</v>
      </c>
      <c r="U1442" s="91">
        <v>0.0430070130515373</v>
      </c>
      <c r="V1442" s="39">
        <v>41.0206955</v>
      </c>
      <c r="W1442" s="39">
        <v>28.9484468</v>
      </c>
      <c r="X1442" s="59">
        <f>VLOOKUP($S1442,'Districts_EV'!$A$2:$H$41,3,0)*$U1442</f>
        <v>30.6686158903827</v>
      </c>
      <c r="Y1442" s="59">
        <f>VLOOKUP($S1442,'Districts_EV'!$A$2:$H$41,4,0)*$U1442</f>
        <v>370.249855519118</v>
      </c>
      <c r="Z1442" s="59">
        <f>VLOOKUP($S1442,'Districts_EV'!$A$2:$H$41,5,0)*$U1442</f>
        <v>1930.9420608941</v>
      </c>
      <c r="AA1442" s="59">
        <f>VLOOKUP($S1442,'Districts_EV'!$A$2:$H$41,6,0)*$U1442</f>
        <v>4939.694910335450</v>
      </c>
      <c r="AB1442" s="59">
        <f>VLOOKUP($S1442,'Districts_EV'!$A$2:$H$41,7,0)*$U1442</f>
        <v>7739.392203283830</v>
      </c>
      <c r="AC1442" s="60">
        <f>VLOOKUP($S1442,'Districts_EV'!$A$2:$H$41,8,0)*$U1442</f>
        <v>9720.019897607561</v>
      </c>
    </row>
    <row r="1443" ht="19.95" customHeight="1">
      <c r="Q1443" s="137">
        <v>189</v>
      </c>
      <c r="R1443" t="s" s="92">
        <v>457</v>
      </c>
      <c r="S1443" t="s" s="92">
        <v>30</v>
      </c>
      <c r="T1443" s="62">
        <v>13802</v>
      </c>
      <c r="U1443" s="93">
        <v>0.0527488486747817</v>
      </c>
      <c r="V1443" s="36">
        <v>41.0320032</v>
      </c>
      <c r="W1443" s="36">
        <v>28.9482931</v>
      </c>
      <c r="X1443" s="62">
        <f>VLOOKUP($S1443,'Districts_EV'!$A$2:$H$41,3,0)*$U1443</f>
        <v>37.6155901998633</v>
      </c>
      <c r="Y1443" s="62">
        <f>VLOOKUP($S1443,'Districts_EV'!$A$2:$H$41,4,0)*$U1443</f>
        <v>454.117880198603</v>
      </c>
      <c r="Z1443" s="62">
        <f>VLOOKUP($S1443,'Districts_EV'!$A$2:$H$41,5,0)*$U1443</f>
        <v>2368.333984222910</v>
      </c>
      <c r="AA1443" s="62">
        <f>VLOOKUP($S1443,'Districts_EV'!$A$2:$H$41,6,0)*$U1443</f>
        <v>6058.621625562070</v>
      </c>
      <c r="AB1443" s="62">
        <f>VLOOKUP($S1443,'Districts_EV'!$A$2:$H$41,7,0)*$U1443</f>
        <v>9492.498994910120</v>
      </c>
      <c r="AC1443" s="63">
        <f>VLOOKUP($S1443,'Districts_EV'!$A$2:$H$41,8,0)*$U1443</f>
        <v>11921.7732717302</v>
      </c>
    </row>
    <row r="1444" ht="19.95" customHeight="1">
      <c r="Q1444" s="136">
        <v>198</v>
      </c>
      <c r="R1444" t="s" s="90">
        <v>458</v>
      </c>
      <c r="S1444" t="s" s="90">
        <v>30</v>
      </c>
      <c r="T1444" s="59">
        <v>6866</v>
      </c>
      <c r="U1444" s="91">
        <v>0.0262406604116107</v>
      </c>
      <c r="V1444" s="39">
        <v>41.006884</v>
      </c>
      <c r="W1444" s="39">
        <v>28.960263</v>
      </c>
      <c r="X1444" s="59">
        <f>VLOOKUP($S1444,'Districts_EV'!$A$2:$H$41,3,0)*$U1444</f>
        <v>18.712407065082</v>
      </c>
      <c r="Y1444" s="59">
        <f>VLOOKUP($S1444,'Districts_EV'!$A$2:$H$41,4,0)*$U1444</f>
        <v>225.907358748269</v>
      </c>
      <c r="Z1444" s="59">
        <f>VLOOKUP($S1444,'Districts_EV'!$A$2:$H$41,5,0)*$U1444</f>
        <v>1178.161218350570</v>
      </c>
      <c r="AA1444" s="59">
        <f>VLOOKUP($S1444,'Districts_EV'!$A$2:$H$41,6,0)*$U1444</f>
        <v>3013.946970084710</v>
      </c>
      <c r="AB1444" s="59">
        <f>VLOOKUP($S1444,'Districts_EV'!$A$2:$H$41,7,0)*$U1444</f>
        <v>4722.1778074955</v>
      </c>
      <c r="AC1444" s="60">
        <f>VLOOKUP($S1444,'Districts_EV'!$A$2:$H$41,8,0)*$U1444</f>
        <v>5930.654635828090</v>
      </c>
    </row>
    <row r="1445" ht="19.95" customHeight="1">
      <c r="Q1445" s="137">
        <v>200</v>
      </c>
      <c r="R1445" t="s" s="92">
        <v>459</v>
      </c>
      <c r="S1445" t="s" s="92">
        <v>30</v>
      </c>
      <c r="T1445" s="62">
        <v>11640</v>
      </c>
      <c r="U1445" s="93">
        <v>0.0444860598880205</v>
      </c>
      <c r="V1445" s="36">
        <v>41.0268821</v>
      </c>
      <c r="W1445" s="36">
        <v>28.9373882</v>
      </c>
      <c r="X1445" s="62">
        <f>VLOOKUP($S1445,'Districts_EV'!$A$2:$H$41,3,0)*$U1445</f>
        <v>31.7233350185777</v>
      </c>
      <c r="Y1445" s="62">
        <f>VLOOKUP($S1445,'Districts_EV'!$A$2:$H$41,4,0)*$U1445</f>
        <v>382.983055029107</v>
      </c>
      <c r="Z1445" s="62">
        <f>VLOOKUP($S1445,'Districts_EV'!$A$2:$H$41,5,0)*$U1445</f>
        <v>1997.348759335940</v>
      </c>
      <c r="AA1445" s="62">
        <f>VLOOKUP($S1445,'Districts_EV'!$A$2:$H$41,6,0)*$U1445</f>
        <v>5109.575113863390</v>
      </c>
      <c r="AB1445" s="62">
        <f>VLOOKUP($S1445,'Districts_EV'!$A$2:$H$41,7,0)*$U1445</f>
        <v>8005.556317979550</v>
      </c>
      <c r="AC1445" s="63">
        <f>VLOOKUP($S1445,'Districts_EV'!$A$2:$H$41,8,0)*$U1445</f>
        <v>10054.2994408737</v>
      </c>
    </row>
    <row r="1446" ht="19.95" customHeight="1">
      <c r="Q1446" s="136">
        <v>224</v>
      </c>
      <c r="R1446" t="s" s="90">
        <v>460</v>
      </c>
      <c r="S1446" t="s" s="90">
        <v>30</v>
      </c>
      <c r="T1446" s="59">
        <v>8057</v>
      </c>
      <c r="U1446" s="91">
        <v>0.030792455714586</v>
      </c>
      <c r="V1446" s="39">
        <v>41.0235835</v>
      </c>
      <c r="W1446" s="39">
        <v>28.9593551</v>
      </c>
      <c r="X1446" s="59">
        <f>VLOOKUP($S1446,'Districts_EV'!$A$2:$H$41,3,0)*$U1446</f>
        <v>21.9583256223952</v>
      </c>
      <c r="Y1446" s="59">
        <f>VLOOKUP($S1446,'Districts_EV'!$A$2:$H$41,4,0)*$U1446</f>
        <v>265.094027007690</v>
      </c>
      <c r="Z1446" s="59">
        <f>VLOOKUP($S1446,'Districts_EV'!$A$2:$H$41,5,0)*$U1446</f>
        <v>1382.529119756850</v>
      </c>
      <c r="AA1446" s="59">
        <f>VLOOKUP($S1446,'Districts_EV'!$A$2:$H$41,6,0)*$U1446</f>
        <v>3536.756588693930</v>
      </c>
      <c r="AB1446" s="59">
        <f>VLOOKUP($S1446,'Districts_EV'!$A$2:$H$41,7,0)*$U1446</f>
        <v>5541.303028690830</v>
      </c>
      <c r="AC1446" s="60">
        <f>VLOOKUP($S1446,'Districts_EV'!$A$2:$H$41,8,0)*$U1446</f>
        <v>6959.406408515430</v>
      </c>
    </row>
    <row r="1447" ht="19.95" customHeight="1">
      <c r="Q1447" s="137">
        <v>232</v>
      </c>
      <c r="R1447" t="s" s="92">
        <v>461</v>
      </c>
      <c r="S1447" t="s" s="92">
        <v>30</v>
      </c>
      <c r="T1447" s="62">
        <v>17777</v>
      </c>
      <c r="U1447" s="93">
        <v>0.0679406088169536</v>
      </c>
      <c r="V1447" s="36">
        <v>41.0381763</v>
      </c>
      <c r="W1447" s="36">
        <v>28.9425695</v>
      </c>
      <c r="X1447" s="62">
        <f>VLOOKUP($S1447,'Districts_EV'!$A$2:$H$41,3,0)*$U1447</f>
        <v>48.4489455863621</v>
      </c>
      <c r="Y1447" s="62">
        <f>VLOOKUP($S1447,'Districts_EV'!$A$2:$H$41,4,0)*$U1447</f>
        <v>584.904619351584</v>
      </c>
      <c r="Z1447" s="62">
        <f>VLOOKUP($S1447,'Districts_EV'!$A$2:$H$41,5,0)*$U1447</f>
        <v>3050.418289923970</v>
      </c>
      <c r="AA1447" s="62">
        <f>VLOOKUP($S1447,'Districts_EV'!$A$2:$H$41,6,0)*$U1447</f>
        <v>7803.515188930370</v>
      </c>
      <c r="AB1447" s="62">
        <f>VLOOKUP($S1447,'Districts_EV'!$A$2:$H$41,7,0)*$U1447</f>
        <v>12226.3552117459</v>
      </c>
      <c r="AC1447" s="63">
        <f>VLOOKUP($S1447,'Districts_EV'!$A$2:$H$41,8,0)*$U1447</f>
        <v>15355.2647045028</v>
      </c>
    </row>
    <row r="1448" ht="19.95" customHeight="1">
      <c r="Q1448" s="136">
        <v>264</v>
      </c>
      <c r="R1448" t="s" s="90">
        <v>462</v>
      </c>
      <c r="S1448" t="s" s="90">
        <v>30</v>
      </c>
      <c r="T1448" s="59">
        <v>1700</v>
      </c>
      <c r="U1448" s="91">
        <v>0.00649710496646347</v>
      </c>
      <c r="V1448" s="39">
        <v>41.0065606</v>
      </c>
      <c r="W1448" s="39">
        <v>28.963701</v>
      </c>
      <c r="X1448" s="59">
        <f>VLOOKUP($S1448,'Districts_EV'!$A$2:$H$41,3,0)*$U1448</f>
        <v>4.63313312126993</v>
      </c>
      <c r="Y1448" s="59">
        <f>VLOOKUP($S1448,'Districts_EV'!$A$2:$H$41,4,0)*$U1448</f>
        <v>55.9339513358661</v>
      </c>
      <c r="Z1448" s="59">
        <f>VLOOKUP($S1448,'Districts_EV'!$A$2:$H$41,5,0)*$U1448</f>
        <v>291.709011243222</v>
      </c>
      <c r="AA1448" s="59">
        <f>VLOOKUP($S1448,'Districts_EV'!$A$2:$H$41,6,0)*$U1448</f>
        <v>746.243788107196</v>
      </c>
      <c r="AB1448" s="59">
        <f>VLOOKUP($S1448,'Districts_EV'!$A$2:$H$41,7,0)*$U1448</f>
        <v>1169.196369464370</v>
      </c>
      <c r="AC1448" s="60">
        <f>VLOOKUP($S1448,'Districts_EV'!$A$2:$H$41,8,0)*$U1448</f>
        <v>1468.411430368160</v>
      </c>
    </row>
    <row r="1449" ht="19.95" customHeight="1">
      <c r="Q1449" s="137">
        <v>296</v>
      </c>
      <c r="R1449" t="s" s="92">
        <v>463</v>
      </c>
      <c r="S1449" t="s" s="92">
        <v>30</v>
      </c>
      <c r="T1449" s="62">
        <v>17399</v>
      </c>
      <c r="U1449" s="93">
        <v>0.06649595841852821</v>
      </c>
      <c r="V1449" s="36">
        <v>40.9943767</v>
      </c>
      <c r="W1449" s="36">
        <v>28.9245673</v>
      </c>
      <c r="X1449" s="62">
        <f>VLOOKUP($S1449,'Districts_EV'!$A$2:$H$41,3,0)*$U1449</f>
        <v>47.4187548099856</v>
      </c>
      <c r="Y1449" s="62">
        <f>VLOOKUP($S1449,'Districts_EV'!$A$2:$H$41,4,0)*$U1449</f>
        <v>572.467540760432</v>
      </c>
      <c r="Z1449" s="62">
        <f>VLOOKUP($S1449,'Districts_EV'!$A$2:$H$41,5,0)*$U1449</f>
        <v>2985.555933306360</v>
      </c>
      <c r="AA1449" s="62">
        <f>VLOOKUP($S1449,'Districts_EV'!$A$2:$H$41,6,0)*$U1449</f>
        <v>7637.585687810060</v>
      </c>
      <c r="AB1449" s="62">
        <f>VLOOKUP($S1449,'Districts_EV'!$A$2:$H$41,7,0)*$U1449</f>
        <v>11966.3809601827</v>
      </c>
      <c r="AC1449" s="63">
        <f>VLOOKUP($S1449,'Districts_EV'!$A$2:$H$41,8,0)*$U1449</f>
        <v>15028.7591041033</v>
      </c>
    </row>
    <row r="1450" ht="19.95" customHeight="1">
      <c r="Q1450" s="136">
        <v>321</v>
      </c>
      <c r="R1450" t="s" s="90">
        <v>464</v>
      </c>
      <c r="S1450" t="s" s="90">
        <v>30</v>
      </c>
      <c r="T1450" s="59">
        <v>2576</v>
      </c>
      <c r="U1450" s="91">
        <v>0.009845024937417591</v>
      </c>
      <c r="V1450" s="39">
        <v>41.0047281</v>
      </c>
      <c r="W1450" s="39">
        <v>28.9625315</v>
      </c>
      <c r="X1450" s="59">
        <f>VLOOKUP($S1450,'Districts_EV'!$A$2:$H$41,3,0)*$U1450</f>
        <v>7.02055936493609</v>
      </c>
      <c r="Y1450" s="59">
        <f>VLOOKUP($S1450,'Districts_EV'!$A$2:$H$41,4,0)*$U1450</f>
        <v>84.7563874359948</v>
      </c>
      <c r="Z1450" s="59">
        <f>VLOOKUP($S1450,'Districts_EV'!$A$2:$H$41,5,0)*$U1450</f>
        <v>442.024948801494</v>
      </c>
      <c r="AA1450" s="59">
        <f>VLOOKUP($S1450,'Districts_EV'!$A$2:$H$41,6,0)*$U1450</f>
        <v>1130.778822449490</v>
      </c>
      <c r="AB1450" s="59">
        <f>VLOOKUP($S1450,'Districts_EV'!$A$2:$H$41,7,0)*$U1450</f>
        <v>1771.676381023650</v>
      </c>
      <c r="AC1450" s="60">
        <f>VLOOKUP($S1450,'Districts_EV'!$A$2:$H$41,8,0)*$U1450</f>
        <v>2225.075202722570</v>
      </c>
    </row>
    <row r="1451" ht="19.95" customHeight="1">
      <c r="Q1451" s="137">
        <v>360</v>
      </c>
      <c r="R1451" t="s" s="92">
        <v>465</v>
      </c>
      <c r="S1451" t="s" s="92">
        <v>30</v>
      </c>
      <c r="T1451" s="62">
        <v>1225</v>
      </c>
      <c r="U1451" s="93">
        <v>0.00468173740230456</v>
      </c>
      <c r="V1451" s="36">
        <v>41.0070824</v>
      </c>
      <c r="W1451" s="36">
        <v>28.9697509</v>
      </c>
      <c r="X1451" s="62">
        <f>VLOOKUP($S1451,'Districts_EV'!$A$2:$H$41,3,0)*$U1451</f>
        <v>3.33858121973863</v>
      </c>
      <c r="Y1451" s="62">
        <f>VLOOKUP($S1451,'Districts_EV'!$A$2:$H$41,4,0)*$U1451</f>
        <v>40.3053472861388</v>
      </c>
      <c r="Z1451" s="62">
        <f>VLOOKUP($S1451,'Districts_EV'!$A$2:$H$41,5,0)*$U1451</f>
        <v>210.202081631145</v>
      </c>
      <c r="AA1451" s="62">
        <f>VLOOKUP($S1451,'Districts_EV'!$A$2:$H$41,6,0)*$U1451</f>
        <v>537.734494371362</v>
      </c>
      <c r="AB1451" s="62">
        <f>VLOOKUP($S1451,'Districts_EV'!$A$2:$H$41,7,0)*$U1451</f>
        <v>842.5091485846179</v>
      </c>
      <c r="AC1451" s="63">
        <f>VLOOKUP($S1451,'Districts_EV'!$A$2:$H$41,8,0)*$U1451</f>
        <v>1058.1200012947</v>
      </c>
    </row>
    <row r="1452" ht="19.95" customHeight="1">
      <c r="Q1452" s="136">
        <v>364</v>
      </c>
      <c r="R1452" t="s" s="90">
        <v>466</v>
      </c>
      <c r="S1452" t="s" s="90">
        <v>30</v>
      </c>
      <c r="T1452" s="59">
        <v>3069</v>
      </c>
      <c r="U1452" s="91">
        <v>0.011729185377692</v>
      </c>
      <c r="V1452" s="39">
        <v>41.0062654</v>
      </c>
      <c r="W1452" s="39">
        <v>28.9551397</v>
      </c>
      <c r="X1452" s="59">
        <f>VLOOKUP($S1452,'Districts_EV'!$A$2:$H$41,3,0)*$U1452</f>
        <v>8.36416797010437</v>
      </c>
      <c r="Y1452" s="59">
        <f>VLOOKUP($S1452,'Districts_EV'!$A$2:$H$41,4,0)*$U1452</f>
        <v>100.977233323396</v>
      </c>
      <c r="Z1452" s="59">
        <f>VLOOKUP($S1452,'Districts_EV'!$A$2:$H$41,5,0)*$U1452</f>
        <v>526.6205620620279</v>
      </c>
      <c r="AA1452" s="59">
        <f>VLOOKUP($S1452,'Districts_EV'!$A$2:$H$41,6,0)*$U1452</f>
        <v>1347.189521000580</v>
      </c>
      <c r="AB1452" s="59">
        <f>VLOOKUP($S1452,'Districts_EV'!$A$2:$H$41,7,0)*$U1452</f>
        <v>2110.743328168320</v>
      </c>
      <c r="AC1452" s="60">
        <f>VLOOKUP($S1452,'Districts_EV'!$A$2:$H$41,8,0)*$U1452</f>
        <v>2650.914517529340</v>
      </c>
    </row>
    <row r="1453" ht="19.95" customHeight="1">
      <c r="Q1453" s="137">
        <v>370</v>
      </c>
      <c r="R1453" t="s" s="92">
        <v>467</v>
      </c>
      <c r="S1453" t="s" s="92">
        <v>30</v>
      </c>
      <c r="T1453" s="62">
        <v>11429</v>
      </c>
      <c r="U1453" s="93">
        <v>0.0436796545068888</v>
      </c>
      <c r="V1453" s="36">
        <v>41.0207107</v>
      </c>
      <c r="W1453" s="36">
        <v>28.9281683</v>
      </c>
      <c r="X1453" s="62">
        <f>VLOOKUP($S1453,'Districts_EV'!$A$2:$H$41,3,0)*$U1453</f>
        <v>31.1482814370553</v>
      </c>
      <c r="Y1453" s="62">
        <f>VLOOKUP($S1453,'Districts_EV'!$A$2:$H$41,4,0)*$U1453</f>
        <v>376.040664598596</v>
      </c>
      <c r="Z1453" s="62">
        <f>VLOOKUP($S1453,'Districts_EV'!$A$2:$H$41,5,0)*$U1453</f>
        <v>1961.142523234580</v>
      </c>
      <c r="AA1453" s="62">
        <f>VLOOKUP($S1453,'Districts_EV'!$A$2:$H$41,6,0)*$U1453</f>
        <v>5016.953090751260</v>
      </c>
      <c r="AB1453" s="62">
        <f>VLOOKUP($S1453,'Districts_EV'!$A$2:$H$41,7,0)*$U1453</f>
        <v>7860.438415651910</v>
      </c>
      <c r="AC1453" s="63">
        <f>VLOOKUP($S1453,'Districts_EV'!$A$2:$H$41,8,0)*$U1453</f>
        <v>9872.043669222139</v>
      </c>
    </row>
    <row r="1454" ht="19.95" customHeight="1">
      <c r="Q1454" s="136">
        <v>390</v>
      </c>
      <c r="R1454" t="s" s="90">
        <v>468</v>
      </c>
      <c r="S1454" t="s" s="90">
        <v>30</v>
      </c>
      <c r="T1454" s="59">
        <v>2557</v>
      </c>
      <c r="U1454" s="91">
        <v>0.00977241023485124</v>
      </c>
      <c r="V1454" s="39">
        <v>41.0047129</v>
      </c>
      <c r="W1454" s="39">
        <v>28.9672109</v>
      </c>
      <c r="X1454" s="59">
        <f>VLOOKUP($S1454,'Districts_EV'!$A$2:$H$41,3,0)*$U1454</f>
        <v>6.96877728887484</v>
      </c>
      <c r="Y1454" s="59">
        <f>VLOOKUP($S1454,'Districts_EV'!$A$2:$H$41,4,0)*$U1454</f>
        <v>84.1312432740058</v>
      </c>
      <c r="Z1454" s="59">
        <f>VLOOKUP($S1454,'Districts_EV'!$A$2:$H$41,5,0)*$U1454</f>
        <v>438.764671617011</v>
      </c>
      <c r="AA1454" s="59">
        <f>VLOOKUP($S1454,'Districts_EV'!$A$2:$H$41,6,0)*$U1454</f>
        <v>1122.438450700060</v>
      </c>
      <c r="AB1454" s="59">
        <f>VLOOKUP($S1454,'Districts_EV'!$A$2:$H$41,7,0)*$U1454</f>
        <v>1758.608892188460</v>
      </c>
      <c r="AC1454" s="60">
        <f>VLOOKUP($S1454,'Districts_EV'!$A$2:$H$41,8,0)*$U1454</f>
        <v>2208.663545559630</v>
      </c>
    </row>
    <row r="1455" ht="19.95" customHeight="1">
      <c r="Q1455" s="137">
        <v>426</v>
      </c>
      <c r="R1455" t="s" s="92">
        <v>469</v>
      </c>
      <c r="S1455" t="s" s="92">
        <v>30</v>
      </c>
      <c r="T1455" s="62">
        <v>1301</v>
      </c>
      <c r="U1455" s="93">
        <v>0.00497219621256999</v>
      </c>
      <c r="V1455" s="36">
        <v>41.0156647</v>
      </c>
      <c r="W1455" s="36">
        <v>28.9588237</v>
      </c>
      <c r="X1455" s="62">
        <f>VLOOKUP($S1455,'Districts_EV'!$A$2:$H$41,3,0)*$U1455</f>
        <v>3.54570952398364</v>
      </c>
      <c r="Y1455" s="62">
        <f>VLOOKUP($S1455,'Districts_EV'!$A$2:$H$41,4,0)*$U1455</f>
        <v>42.8059239340952</v>
      </c>
      <c r="Z1455" s="62">
        <f>VLOOKUP($S1455,'Districts_EV'!$A$2:$H$41,5,0)*$U1455</f>
        <v>223.243190369078</v>
      </c>
      <c r="AA1455" s="62">
        <f>VLOOKUP($S1455,'Districts_EV'!$A$2:$H$41,6,0)*$U1455</f>
        <v>571.095981369096</v>
      </c>
      <c r="AB1455" s="62">
        <f>VLOOKUP($S1455,'Districts_EV'!$A$2:$H$41,7,0)*$U1455</f>
        <v>894.779103925378</v>
      </c>
      <c r="AC1455" s="63">
        <f>VLOOKUP($S1455,'Districts_EV'!$A$2:$H$41,8,0)*$U1455</f>
        <v>1123.766629946450</v>
      </c>
    </row>
    <row r="1456" ht="19.95" customHeight="1">
      <c r="Q1456" s="136">
        <v>462</v>
      </c>
      <c r="R1456" t="s" s="90">
        <v>470</v>
      </c>
      <c r="S1456" t="s" s="90">
        <v>30</v>
      </c>
      <c r="T1456" s="59">
        <v>1673</v>
      </c>
      <c r="U1456" s="91">
        <v>0.00639391565229023</v>
      </c>
      <c r="V1456" s="39">
        <v>41.0142172</v>
      </c>
      <c r="W1456" s="39">
        <v>28.9587331</v>
      </c>
      <c r="X1456" s="59">
        <f>VLOOKUP($S1456,'Districts_EV'!$A$2:$H$41,3,0)*$U1456</f>
        <v>4.55954806581447</v>
      </c>
      <c r="Y1456" s="59">
        <f>VLOOKUP($S1456,'Districts_EV'!$A$2:$H$41,4,0)*$U1456</f>
        <v>55.0455885793553</v>
      </c>
      <c r="Z1456" s="59">
        <f>VLOOKUP($S1456,'Districts_EV'!$A$2:$H$41,5,0)*$U1456</f>
        <v>287.075985770536</v>
      </c>
      <c r="AA1456" s="59">
        <f>VLOOKUP($S1456,'Districts_EV'!$A$2:$H$41,6,0)*$U1456</f>
        <v>734.391680884317</v>
      </c>
      <c r="AB1456" s="59">
        <f>VLOOKUP($S1456,'Districts_EV'!$A$2:$H$41,7,0)*$U1456</f>
        <v>1150.626780066990</v>
      </c>
      <c r="AC1456" s="60">
        <f>VLOOKUP($S1456,'Districts_EV'!$A$2:$H$41,8,0)*$U1456</f>
        <v>1445.089601768190</v>
      </c>
    </row>
    <row r="1457" ht="19.95" customHeight="1">
      <c r="Q1457" s="137">
        <v>477</v>
      </c>
      <c r="R1457" t="s" s="92">
        <v>471</v>
      </c>
      <c r="S1457" t="s" s="92">
        <v>30</v>
      </c>
      <c r="T1457" s="62">
        <v>11758</v>
      </c>
      <c r="U1457" s="93">
        <v>0.0449370354092221</v>
      </c>
      <c r="V1457" s="36">
        <v>41.0083123</v>
      </c>
      <c r="W1457" s="36">
        <v>28.9502838</v>
      </c>
      <c r="X1457" s="62">
        <f>VLOOKUP($S1457,'Districts_EV'!$A$2:$H$41,3,0)*$U1457</f>
        <v>32.0449289646423</v>
      </c>
      <c r="Y1457" s="62">
        <f>VLOOKUP($S1457,'Districts_EV'!$A$2:$H$41,4,0)*$U1457</f>
        <v>386.865529298303</v>
      </c>
      <c r="Z1457" s="62">
        <f>VLOOKUP($S1457,'Districts_EV'!$A$2:$H$41,5,0)*$U1457</f>
        <v>2017.596796586950</v>
      </c>
      <c r="AA1457" s="62">
        <f>VLOOKUP($S1457,'Districts_EV'!$A$2:$H$41,6,0)*$U1457</f>
        <v>5161.373212096720</v>
      </c>
      <c r="AB1457" s="62">
        <f>VLOOKUP($S1457,'Districts_EV'!$A$2:$H$41,7,0)*$U1457</f>
        <v>8086.712301271790</v>
      </c>
      <c r="AC1457" s="63">
        <f>VLOOKUP($S1457,'Districts_EV'!$A$2:$H$41,8,0)*$U1457</f>
        <v>10156.2244695699</v>
      </c>
    </row>
    <row r="1458" ht="19.95" customHeight="1">
      <c r="Q1458" s="136">
        <v>509</v>
      </c>
      <c r="R1458" t="s" s="90">
        <v>472</v>
      </c>
      <c r="S1458" t="s" s="90">
        <v>30</v>
      </c>
      <c r="T1458" s="59">
        <v>9147</v>
      </c>
      <c r="U1458" s="91">
        <v>0.0349582465460243</v>
      </c>
      <c r="V1458" s="39">
        <v>41.005246</v>
      </c>
      <c r="W1458" s="39">
        <v>28.9362529</v>
      </c>
      <c r="X1458" s="59">
        <f>VLOOKUP($S1458,'Districts_EV'!$A$2:$H$41,3,0)*$U1458</f>
        <v>24.9289815648565</v>
      </c>
      <c r="Y1458" s="59">
        <f>VLOOKUP($S1458,'Districts_EV'!$A$2:$H$41,4,0)*$U1458</f>
        <v>300.957560511275</v>
      </c>
      <c r="Z1458" s="59">
        <f>VLOOKUP($S1458,'Districts_EV'!$A$2:$H$41,5,0)*$U1458</f>
        <v>1569.566074024560</v>
      </c>
      <c r="AA1458" s="59">
        <f>VLOOKUP($S1458,'Districts_EV'!$A$2:$H$41,6,0)*$U1458</f>
        <v>4015.230546950890</v>
      </c>
      <c r="AB1458" s="59">
        <f>VLOOKUP($S1458,'Districts_EV'!$A$2:$H$41,7,0)*$U1458</f>
        <v>6290.964230288560</v>
      </c>
      <c r="AC1458" s="60">
        <f>VLOOKUP($S1458,'Districts_EV'!$A$2:$H$41,8,0)*$U1458</f>
        <v>7900.9172668103</v>
      </c>
    </row>
    <row r="1459" ht="19.95" customHeight="1">
      <c r="Q1459" s="137">
        <v>516</v>
      </c>
      <c r="R1459" t="s" s="92">
        <v>473</v>
      </c>
      <c r="S1459" t="s" s="92">
        <v>30</v>
      </c>
      <c r="T1459" s="62">
        <v>1671</v>
      </c>
      <c r="U1459" s="93">
        <v>0.00638627199938851</v>
      </c>
      <c r="V1459" s="36">
        <v>41.0070922</v>
      </c>
      <c r="W1459" s="36">
        <v>28.9721964</v>
      </c>
      <c r="X1459" s="62">
        <f>VLOOKUP($S1459,'Districts_EV'!$A$2:$H$41,3,0)*$U1459</f>
        <v>4.55409732096592</v>
      </c>
      <c r="Y1459" s="62">
        <f>VLOOKUP($S1459,'Districts_EV'!$A$2:$H$41,4,0)*$U1459</f>
        <v>54.9797839307249</v>
      </c>
      <c r="Z1459" s="62">
        <f>VLOOKUP($S1459,'Districts_EV'!$A$2:$H$41,5,0)*$U1459</f>
        <v>286.732798698485</v>
      </c>
      <c r="AA1459" s="62">
        <f>VLOOKUP($S1459,'Districts_EV'!$A$2:$H$41,6,0)*$U1459</f>
        <v>733.513747015956</v>
      </c>
      <c r="AB1459" s="62">
        <f>VLOOKUP($S1459,'Districts_EV'!$A$2:$H$41,7,0)*$U1459</f>
        <v>1149.251254926450</v>
      </c>
      <c r="AC1459" s="63">
        <f>VLOOKUP($S1459,'Districts_EV'!$A$2:$H$41,8,0)*$U1459</f>
        <v>1443.362058908940</v>
      </c>
    </row>
    <row r="1460" ht="19.95" customHeight="1">
      <c r="Q1460" s="136">
        <v>526</v>
      </c>
      <c r="R1460" t="s" s="90">
        <v>474</v>
      </c>
      <c r="S1460" t="s" s="90">
        <v>30</v>
      </c>
      <c r="T1460" s="59">
        <v>2594</v>
      </c>
      <c r="U1460" s="91">
        <v>0.00991381781353309</v>
      </c>
      <c r="V1460" s="39">
        <v>41.0035865</v>
      </c>
      <c r="W1460" s="39">
        <v>28.9723346</v>
      </c>
      <c r="X1460" s="59">
        <f>VLOOKUP($S1460,'Districts_EV'!$A$2:$H$41,3,0)*$U1460</f>
        <v>7.06961606857307</v>
      </c>
      <c r="Y1460" s="59">
        <f>VLOOKUP($S1460,'Districts_EV'!$A$2:$H$41,4,0)*$U1460</f>
        <v>85.34862927366871</v>
      </c>
      <c r="Z1460" s="59">
        <f>VLOOKUP($S1460,'Districts_EV'!$A$2:$H$41,5,0)*$U1460</f>
        <v>445.113632449952</v>
      </c>
      <c r="AA1460" s="59">
        <f>VLOOKUP($S1460,'Districts_EV'!$A$2:$H$41,6,0)*$U1460</f>
        <v>1138.680227264750</v>
      </c>
      <c r="AB1460" s="59">
        <f>VLOOKUP($S1460,'Districts_EV'!$A$2:$H$41,7,0)*$U1460</f>
        <v>1784.056107288570</v>
      </c>
      <c r="AC1460" s="60">
        <f>VLOOKUP($S1460,'Districts_EV'!$A$2:$H$41,8,0)*$U1460</f>
        <v>2240.623088455880</v>
      </c>
    </row>
    <row r="1461" ht="19.95" customHeight="1">
      <c r="Q1461" s="137">
        <v>561</v>
      </c>
      <c r="R1461" t="s" s="92">
        <v>475</v>
      </c>
      <c r="S1461" t="s" s="92">
        <v>30</v>
      </c>
      <c r="T1461" s="62">
        <v>888</v>
      </c>
      <c r="U1461" s="93">
        <v>0.00339378188836445</v>
      </c>
      <c r="V1461" s="36">
        <v>41.0075488</v>
      </c>
      <c r="W1461" s="36">
        <v>28.9672073</v>
      </c>
      <c r="X1461" s="62">
        <f>VLOOKUP($S1461,'Districts_EV'!$A$2:$H$41,3,0)*$U1461</f>
        <v>2.42013071275747</v>
      </c>
      <c r="Y1461" s="62">
        <f>VLOOKUP($S1461,'Districts_EV'!$A$2:$H$41,4,0)*$U1461</f>
        <v>29.2172639919113</v>
      </c>
      <c r="Z1461" s="62">
        <f>VLOOKUP($S1461,'Districts_EV'!$A$2:$H$41,5,0)*$U1461</f>
        <v>152.375059990577</v>
      </c>
      <c r="AA1461" s="62">
        <f>VLOOKUP($S1461,'Districts_EV'!$A$2:$H$41,6,0)*$U1461</f>
        <v>389.802637552465</v>
      </c>
      <c r="AB1461" s="62">
        <f>VLOOKUP($S1461,'Districts_EV'!$A$2:$H$41,7,0)*$U1461</f>
        <v>610.7331624025639</v>
      </c>
      <c r="AC1461" s="63">
        <f>VLOOKUP($S1461,'Districts_EV'!$A$2:$H$41,8,0)*$U1461</f>
        <v>767.029029509955</v>
      </c>
    </row>
    <row r="1462" ht="19.95" customHeight="1">
      <c r="Q1462" s="136">
        <v>562</v>
      </c>
      <c r="R1462" t="s" s="90">
        <v>476</v>
      </c>
      <c r="S1462" t="s" s="90">
        <v>30</v>
      </c>
      <c r="T1462" s="59">
        <v>697</v>
      </c>
      <c r="U1462" s="91">
        <v>0.00266381303625002</v>
      </c>
      <c r="V1462" s="39">
        <v>41.019722</v>
      </c>
      <c r="W1462" s="39">
        <v>28.9616858</v>
      </c>
      <c r="X1462" s="59">
        <f>VLOOKUP($S1462,'Districts_EV'!$A$2:$H$41,3,0)*$U1462</f>
        <v>1.89958457972067</v>
      </c>
      <c r="Y1462" s="59">
        <f>VLOOKUP($S1462,'Districts_EV'!$A$2:$H$41,4,0)*$U1462</f>
        <v>22.9329200477051</v>
      </c>
      <c r="Z1462" s="59">
        <f>VLOOKUP($S1462,'Districts_EV'!$A$2:$H$41,5,0)*$U1462</f>
        <v>119.600694609721</v>
      </c>
      <c r="AA1462" s="59">
        <f>VLOOKUP($S1462,'Districts_EV'!$A$2:$H$41,6,0)*$U1462</f>
        <v>305.959953123950</v>
      </c>
      <c r="AB1462" s="59">
        <f>VLOOKUP($S1462,'Districts_EV'!$A$2:$H$41,7,0)*$U1462</f>
        <v>479.370511480390</v>
      </c>
      <c r="AC1462" s="60">
        <f>VLOOKUP($S1462,'Districts_EV'!$A$2:$H$41,8,0)*$U1462</f>
        <v>602.048686450943</v>
      </c>
    </row>
    <row r="1463" ht="19.95" customHeight="1">
      <c r="Q1463" s="137">
        <v>620</v>
      </c>
      <c r="R1463" t="s" s="92">
        <v>477</v>
      </c>
      <c r="S1463" t="s" s="92">
        <v>30</v>
      </c>
      <c r="T1463" s="62">
        <v>252</v>
      </c>
      <c r="U1463" s="93">
        <v>0.000963100265616938</v>
      </c>
      <c r="V1463" s="36">
        <v>41.0202566</v>
      </c>
      <c r="W1463" s="36">
        <v>28.9625709</v>
      </c>
      <c r="X1463" s="62">
        <f>VLOOKUP($S1463,'Districts_EV'!$A$2:$H$41,3,0)*$U1463</f>
        <v>0.686793850917661</v>
      </c>
      <c r="Y1463" s="62">
        <f>VLOOKUP($S1463,'Districts_EV'!$A$2:$H$41,4,0)*$U1463</f>
        <v>8.291385727434269</v>
      </c>
      <c r="Z1463" s="62">
        <f>VLOOKUP($S1463,'Districts_EV'!$A$2:$H$41,5,0)*$U1463</f>
        <v>43.241571078407</v>
      </c>
      <c r="AA1463" s="62">
        <f>VLOOKUP($S1463,'Districts_EV'!$A$2:$H$41,6,0)*$U1463</f>
        <v>110.619667413537</v>
      </c>
      <c r="AB1463" s="62">
        <f>VLOOKUP($S1463,'Districts_EV'!$A$2:$H$41,7,0)*$U1463</f>
        <v>173.316167708836</v>
      </c>
      <c r="AC1463" s="63">
        <f>VLOOKUP($S1463,'Districts_EV'!$A$2:$H$41,8,0)*$U1463</f>
        <v>217.670400266338</v>
      </c>
    </row>
    <row r="1464" ht="19.95" customHeight="1">
      <c r="Q1464" s="136">
        <v>634</v>
      </c>
      <c r="R1464" t="s" s="90">
        <v>478</v>
      </c>
      <c r="S1464" t="s" s="90">
        <v>30</v>
      </c>
      <c r="T1464" s="59">
        <v>414</v>
      </c>
      <c r="U1464" s="91">
        <v>0.0015822361506564</v>
      </c>
      <c r="V1464" s="39">
        <v>41.0192279</v>
      </c>
      <c r="W1464" s="39">
        <v>28.9597045</v>
      </c>
      <c r="X1464" s="59">
        <f>VLOOKUP($S1464,'Districts_EV'!$A$2:$H$41,3,0)*$U1464</f>
        <v>1.12830418365044</v>
      </c>
      <c r="Y1464" s="59">
        <f>VLOOKUP($S1464,'Districts_EV'!$A$2:$H$41,4,0)*$U1464</f>
        <v>13.6215622664992</v>
      </c>
      <c r="Z1464" s="59">
        <f>VLOOKUP($S1464,'Districts_EV'!$A$2:$H$41,5,0)*$U1464</f>
        <v>71.03972391452589</v>
      </c>
      <c r="AA1464" s="59">
        <f>VLOOKUP($S1464,'Districts_EV'!$A$2:$H$41,6,0)*$U1464</f>
        <v>181.732310750811</v>
      </c>
      <c r="AB1464" s="59">
        <f>VLOOKUP($S1464,'Districts_EV'!$A$2:$H$41,7,0)*$U1464</f>
        <v>284.733704093087</v>
      </c>
      <c r="AC1464" s="60">
        <f>VLOOKUP($S1464,'Districts_EV'!$A$2:$H$41,8,0)*$U1464</f>
        <v>357.601371866128</v>
      </c>
    </row>
    <row r="1465" ht="19.95" customHeight="1">
      <c r="Q1465" s="137">
        <v>638</v>
      </c>
      <c r="R1465" t="s" s="92">
        <v>479</v>
      </c>
      <c r="S1465" t="s" s="92">
        <v>30</v>
      </c>
      <c r="T1465" s="62">
        <v>783</v>
      </c>
      <c r="U1465" s="93">
        <v>0.00299249011102406</v>
      </c>
      <c r="V1465" s="36">
        <v>41.0041141</v>
      </c>
      <c r="W1465" s="36">
        <v>28.9769087</v>
      </c>
      <c r="X1465" s="62">
        <f>VLOOKUP($S1465,'Districts_EV'!$A$2:$H$41,3,0)*$U1465</f>
        <v>2.13396660820845</v>
      </c>
      <c r="Y1465" s="62">
        <f>VLOOKUP($S1465,'Districts_EV'!$A$2:$H$41,4,0)*$U1465</f>
        <v>25.7625199388137</v>
      </c>
      <c r="Z1465" s="62">
        <f>VLOOKUP($S1465,'Districts_EV'!$A$2:$H$41,5,0)*$U1465</f>
        <v>134.357738707908</v>
      </c>
      <c r="AA1465" s="62">
        <f>VLOOKUP($S1465,'Districts_EV'!$A$2:$H$41,6,0)*$U1465</f>
        <v>343.711109463491</v>
      </c>
      <c r="AB1465" s="62">
        <f>VLOOKUP($S1465,'Districts_EV'!$A$2:$H$41,7,0)*$U1465</f>
        <v>538.518092523883</v>
      </c>
      <c r="AC1465" s="63">
        <f>VLOOKUP($S1465,'Districts_EV'!$A$2:$H$41,8,0)*$U1465</f>
        <v>676.333029398981</v>
      </c>
    </row>
    <row r="1466" ht="19.95" customHeight="1">
      <c r="Q1466" s="136">
        <v>646</v>
      </c>
      <c r="R1466" t="s" s="90">
        <v>480</v>
      </c>
      <c r="S1466" t="s" s="90">
        <v>30</v>
      </c>
      <c r="T1466" s="59">
        <v>488</v>
      </c>
      <c r="U1466" s="91">
        <v>0.0018650513080201</v>
      </c>
      <c r="V1466" s="39">
        <v>41.0097793</v>
      </c>
      <c r="W1466" s="39">
        <v>28.976421</v>
      </c>
      <c r="X1466" s="59">
        <f>VLOOKUP($S1466,'Districts_EV'!$A$2:$H$41,3,0)*$U1466</f>
        <v>1.3299817430469</v>
      </c>
      <c r="Y1466" s="59">
        <f>VLOOKUP($S1466,'Districts_EV'!$A$2:$H$41,4,0)*$U1466</f>
        <v>16.0563342658251</v>
      </c>
      <c r="Z1466" s="59">
        <f>VLOOKUP($S1466,'Districts_EV'!$A$2:$H$41,5,0)*$U1466</f>
        <v>83.7376455804071</v>
      </c>
      <c r="AA1466" s="59">
        <f>VLOOKUP($S1466,'Districts_EV'!$A$2:$H$41,6,0)*$U1466</f>
        <v>214.215863880183</v>
      </c>
      <c r="AB1466" s="59">
        <f>VLOOKUP($S1466,'Districts_EV'!$A$2:$H$41,7,0)*$U1466</f>
        <v>335.6281342933</v>
      </c>
      <c r="AC1466" s="60">
        <f>VLOOKUP($S1466,'Districts_EV'!$A$2:$H$41,8,0)*$U1466</f>
        <v>421.520457658623</v>
      </c>
    </row>
    <row r="1467" ht="19.95" customHeight="1">
      <c r="Q1467" s="137">
        <v>648</v>
      </c>
      <c r="R1467" t="s" s="92">
        <v>143</v>
      </c>
      <c r="S1467" t="s" s="92">
        <v>30</v>
      </c>
      <c r="T1467" s="62">
        <v>618</v>
      </c>
      <c r="U1467" s="93">
        <v>0.00236188874663202</v>
      </c>
      <c r="V1467" s="36">
        <v>41.0116066</v>
      </c>
      <c r="W1467" s="36">
        <v>28.9554577</v>
      </c>
      <c r="X1467" s="62">
        <f>VLOOKUP($S1467,'Districts_EV'!$A$2:$H$41,3,0)*$U1467</f>
        <v>1.68428015820284</v>
      </c>
      <c r="Y1467" s="62">
        <f>VLOOKUP($S1467,'Districts_EV'!$A$2:$H$41,4,0)*$U1467</f>
        <v>20.3336364268031</v>
      </c>
      <c r="Z1467" s="62">
        <f>VLOOKUP($S1467,'Districts_EV'!$A$2:$H$41,5,0)*$U1467</f>
        <v>106.044805263713</v>
      </c>
      <c r="AA1467" s="62">
        <f>VLOOKUP($S1467,'Districts_EV'!$A$2:$H$41,6,0)*$U1467</f>
        <v>271.281565323675</v>
      </c>
      <c r="AB1467" s="62">
        <f>VLOOKUP($S1467,'Districts_EV'!$A$2:$H$41,7,0)*$U1467</f>
        <v>425.037268428812</v>
      </c>
      <c r="AC1467" s="63">
        <f>VLOOKUP($S1467,'Districts_EV'!$A$2:$H$41,8,0)*$U1467</f>
        <v>533.810743510307</v>
      </c>
    </row>
    <row r="1468" ht="19.95" customHeight="1">
      <c r="Q1468" s="136">
        <v>671</v>
      </c>
      <c r="R1468" t="s" s="90">
        <v>481</v>
      </c>
      <c r="S1468" t="s" s="90">
        <v>30</v>
      </c>
      <c r="T1468" s="59">
        <v>242</v>
      </c>
      <c r="U1468" s="91">
        <v>0.00092488200110833</v>
      </c>
      <c r="V1468" s="39">
        <v>41.0176226</v>
      </c>
      <c r="W1468" s="39">
        <v>28.9661893</v>
      </c>
      <c r="X1468" s="59">
        <f>VLOOKUP($S1468,'Districts_EV'!$A$2:$H$41,3,0)*$U1468</f>
        <v>0.659540126674897</v>
      </c>
      <c r="Y1468" s="59">
        <f>VLOOKUP($S1468,'Districts_EV'!$A$2:$H$41,4,0)*$U1468</f>
        <v>7.96236248428212</v>
      </c>
      <c r="Z1468" s="59">
        <f>VLOOKUP($S1468,'Districts_EV'!$A$2:$H$41,5,0)*$U1468</f>
        <v>41.5256357181528</v>
      </c>
      <c r="AA1468" s="59">
        <f>VLOOKUP($S1468,'Districts_EV'!$A$2:$H$41,6,0)*$U1468</f>
        <v>106.229998071730</v>
      </c>
      <c r="AB1468" s="59">
        <f>VLOOKUP($S1468,'Districts_EV'!$A$2:$H$41,7,0)*$U1468</f>
        <v>166.438542006104</v>
      </c>
      <c r="AC1468" s="60">
        <f>VLOOKUP($S1468,'Districts_EV'!$A$2:$H$41,8,0)*$U1468</f>
        <v>209.032685970055</v>
      </c>
    </row>
    <row r="1469" ht="19.95" customHeight="1">
      <c r="Q1469" s="137">
        <v>675</v>
      </c>
      <c r="R1469" t="s" s="92">
        <v>482</v>
      </c>
      <c r="S1469" t="s" s="92">
        <v>30</v>
      </c>
      <c r="T1469" s="62">
        <v>411</v>
      </c>
      <c r="U1469" s="93">
        <v>0.00157077067130382</v>
      </c>
      <c r="V1469" s="36">
        <v>41.008744</v>
      </c>
      <c r="W1469" s="36">
        <v>28.9632751</v>
      </c>
      <c r="X1469" s="62">
        <f>VLOOKUP($S1469,'Districts_EV'!$A$2:$H$41,3,0)*$U1469</f>
        <v>1.12012806637762</v>
      </c>
      <c r="Y1469" s="62">
        <f>VLOOKUP($S1469,'Districts_EV'!$A$2:$H$41,4,0)*$U1469</f>
        <v>13.5228552935536</v>
      </c>
      <c r="Z1469" s="62">
        <f>VLOOKUP($S1469,'Districts_EV'!$A$2:$H$41,5,0)*$U1469</f>
        <v>70.5249433064497</v>
      </c>
      <c r="AA1469" s="62">
        <f>VLOOKUP($S1469,'Districts_EV'!$A$2:$H$41,6,0)*$U1469</f>
        <v>180.415409948270</v>
      </c>
      <c r="AB1469" s="62">
        <f>VLOOKUP($S1469,'Districts_EV'!$A$2:$H$41,7,0)*$U1469</f>
        <v>282.670416382268</v>
      </c>
      <c r="AC1469" s="63">
        <f>VLOOKUP($S1469,'Districts_EV'!$A$2:$H$41,8,0)*$U1469</f>
        <v>355.010057577243</v>
      </c>
    </row>
    <row r="1470" ht="19.95" customHeight="1">
      <c r="Q1470" s="136">
        <v>678</v>
      </c>
      <c r="R1470" t="s" s="90">
        <v>483</v>
      </c>
      <c r="S1470" t="s" s="90">
        <v>30</v>
      </c>
      <c r="T1470" s="59">
        <v>206</v>
      </c>
      <c r="U1470" s="91">
        <v>0.0007872962488773379</v>
      </c>
      <c r="V1470" s="39">
        <v>41.0082394</v>
      </c>
      <c r="W1470" s="39">
        <v>28.9546142</v>
      </c>
      <c r="X1470" s="59">
        <f>VLOOKUP($S1470,'Districts_EV'!$A$2:$H$41,3,0)*$U1470</f>
        <v>0.561426719400945</v>
      </c>
      <c r="Y1470" s="59">
        <f>VLOOKUP($S1470,'Districts_EV'!$A$2:$H$41,4,0)*$U1470</f>
        <v>6.77787880893436</v>
      </c>
      <c r="Z1470" s="59">
        <f>VLOOKUP($S1470,'Districts_EV'!$A$2:$H$41,5,0)*$U1470</f>
        <v>35.3482684212375</v>
      </c>
      <c r="AA1470" s="59">
        <f>VLOOKUP($S1470,'Districts_EV'!$A$2:$H$41,6,0)*$U1470</f>
        <v>90.4271884412249</v>
      </c>
      <c r="AB1470" s="59">
        <f>VLOOKUP($S1470,'Districts_EV'!$A$2:$H$41,7,0)*$U1470</f>
        <v>141.679089476270</v>
      </c>
      <c r="AC1470" s="60">
        <f>VLOOKUP($S1470,'Districts_EV'!$A$2:$H$41,8,0)*$U1470</f>
        <v>177.936914503435</v>
      </c>
    </row>
    <row r="1471" ht="19.95" customHeight="1">
      <c r="Q1471" s="137">
        <v>680</v>
      </c>
      <c r="R1471" t="s" s="92">
        <v>484</v>
      </c>
      <c r="S1471" t="s" s="92">
        <v>30</v>
      </c>
      <c r="T1471" s="62">
        <v>131</v>
      </c>
      <c r="U1471" s="93">
        <v>0.000500659265062773</v>
      </c>
      <c r="V1471" s="36">
        <v>41.0121022</v>
      </c>
      <c r="W1471" s="36">
        <v>28.9694435</v>
      </c>
      <c r="X1471" s="62">
        <f>VLOOKUP($S1471,'Districts_EV'!$A$2:$H$41,3,0)*$U1471</f>
        <v>0.357023787580212</v>
      </c>
      <c r="Y1471" s="62">
        <f>VLOOKUP($S1471,'Districts_EV'!$A$2:$H$41,4,0)*$U1471</f>
        <v>4.31020448529321</v>
      </c>
      <c r="Z1471" s="62">
        <f>VLOOKUP($S1471,'Districts_EV'!$A$2:$H$41,5,0)*$U1471</f>
        <v>22.4787532193306</v>
      </c>
      <c r="AA1471" s="62">
        <f>VLOOKUP($S1471,'Districts_EV'!$A$2:$H$41,6,0)*$U1471</f>
        <v>57.5046683776721</v>
      </c>
      <c r="AB1471" s="62">
        <f>VLOOKUP($S1471,'Districts_EV'!$A$2:$H$41,7,0)*$U1471</f>
        <v>90.09689670578349</v>
      </c>
      <c r="AC1471" s="63">
        <f>VLOOKUP($S1471,'Districts_EV'!$A$2:$H$41,8,0)*$U1471</f>
        <v>113.154057281311</v>
      </c>
    </row>
    <row r="1472" ht="19.95" customHeight="1">
      <c r="Q1472" s="136">
        <v>681</v>
      </c>
      <c r="R1472" t="s" s="90">
        <v>392</v>
      </c>
      <c r="S1472" t="s" s="90">
        <v>30</v>
      </c>
      <c r="T1472" s="59">
        <v>709</v>
      </c>
      <c r="U1472" s="91">
        <v>0.00270967495366035</v>
      </c>
      <c r="V1472" s="39">
        <v>41.0150133</v>
      </c>
      <c r="W1472" s="39">
        <v>28.9655085</v>
      </c>
      <c r="X1472" s="59">
        <f>VLOOKUP($S1472,'Districts_EV'!$A$2:$H$41,3,0)*$U1472</f>
        <v>1.93228904881199</v>
      </c>
      <c r="Y1472" s="59">
        <f>VLOOKUP($S1472,'Districts_EV'!$A$2:$H$41,4,0)*$U1472</f>
        <v>23.3277479394877</v>
      </c>
      <c r="Z1472" s="59">
        <f>VLOOKUP($S1472,'Districts_EV'!$A$2:$H$41,5,0)*$U1472</f>
        <v>121.659817042026</v>
      </c>
      <c r="AA1472" s="59">
        <f>VLOOKUP($S1472,'Districts_EV'!$A$2:$H$41,6,0)*$U1472</f>
        <v>311.227556334118</v>
      </c>
      <c r="AB1472" s="59">
        <f>VLOOKUP($S1472,'Districts_EV'!$A$2:$H$41,7,0)*$U1472</f>
        <v>487.623662323668</v>
      </c>
      <c r="AC1472" s="60">
        <f>VLOOKUP($S1472,'Districts_EV'!$A$2:$H$41,8,0)*$U1472</f>
        <v>612.413943606483</v>
      </c>
    </row>
    <row r="1473" ht="19.95" customHeight="1">
      <c r="Q1473" s="137">
        <v>687</v>
      </c>
      <c r="R1473" t="s" s="92">
        <v>485</v>
      </c>
      <c r="S1473" t="s" s="92">
        <v>30</v>
      </c>
      <c r="T1473" s="62">
        <v>1909</v>
      </c>
      <c r="U1473" s="93">
        <v>0.00729586669469339</v>
      </c>
      <c r="V1473" s="36">
        <v>41.0062855</v>
      </c>
      <c r="W1473" s="36">
        <v>28.9811439</v>
      </c>
      <c r="X1473" s="62">
        <f>VLOOKUP($S1473,'Districts_EV'!$A$2:$H$41,3,0)*$U1473</f>
        <v>5.20273595794371</v>
      </c>
      <c r="Y1473" s="62">
        <f>VLOOKUP($S1473,'Districts_EV'!$A$2:$H$41,4,0)*$U1473</f>
        <v>62.8105371177461</v>
      </c>
      <c r="Z1473" s="62">
        <f>VLOOKUP($S1473,'Districts_EV'!$A$2:$H$41,5,0)*$U1473</f>
        <v>327.572060272536</v>
      </c>
      <c r="AA1473" s="62">
        <f>VLOOKUP($S1473,'Districts_EV'!$A$2:$H$41,6,0)*$U1473</f>
        <v>837.987877350963</v>
      </c>
      <c r="AB1473" s="62">
        <f>VLOOKUP($S1473,'Districts_EV'!$A$2:$H$41,7,0)*$U1473</f>
        <v>1312.938746651460</v>
      </c>
      <c r="AC1473" s="63">
        <f>VLOOKUP($S1473,'Districts_EV'!$A$2:$H$41,8,0)*$U1473</f>
        <v>1648.939659160480</v>
      </c>
    </row>
    <row r="1474" ht="19.95" customHeight="1">
      <c r="Q1474" s="136">
        <v>716</v>
      </c>
      <c r="R1474" t="s" s="90">
        <v>486</v>
      </c>
      <c r="S1474" t="s" s="90">
        <v>30</v>
      </c>
      <c r="T1474" s="59">
        <v>146</v>
      </c>
      <c r="U1474" s="91">
        <v>0.000557986661825686</v>
      </c>
      <c r="V1474" s="39">
        <v>41.0107246</v>
      </c>
      <c r="W1474" s="39">
        <v>28.9583162</v>
      </c>
      <c r="X1474" s="59">
        <f>VLOOKUP($S1474,'Districts_EV'!$A$2:$H$41,3,0)*$U1474</f>
        <v>0.397904373944359</v>
      </c>
      <c r="Y1474" s="59">
        <f>VLOOKUP($S1474,'Districts_EV'!$A$2:$H$41,4,0)*$U1474</f>
        <v>4.80373935002144</v>
      </c>
      <c r="Z1474" s="59">
        <f>VLOOKUP($S1474,'Districts_EV'!$A$2:$H$41,5,0)*$U1474</f>
        <v>25.052656259712</v>
      </c>
      <c r="AA1474" s="59">
        <f>VLOOKUP($S1474,'Districts_EV'!$A$2:$H$41,6,0)*$U1474</f>
        <v>64.0891723903827</v>
      </c>
      <c r="AB1474" s="59">
        <f>VLOOKUP($S1474,'Districts_EV'!$A$2:$H$41,7,0)*$U1474</f>
        <v>100.413335259881</v>
      </c>
      <c r="AC1474" s="60">
        <f>VLOOKUP($S1474,'Districts_EV'!$A$2:$H$41,8,0)*$U1474</f>
        <v>126.110628725736</v>
      </c>
    </row>
    <row r="1475" ht="19.95" customHeight="1">
      <c r="Q1475" s="137">
        <v>722</v>
      </c>
      <c r="R1475" t="s" s="92">
        <v>487</v>
      </c>
      <c r="S1475" t="s" s="92">
        <v>30</v>
      </c>
      <c r="T1475" s="62">
        <v>360</v>
      </c>
      <c r="U1475" s="93">
        <v>0.00137585752230991</v>
      </c>
      <c r="V1475" s="36">
        <v>41.013878</v>
      </c>
      <c r="W1475" s="36">
        <v>28.9765078</v>
      </c>
      <c r="X1475" s="62">
        <f>VLOOKUP($S1475,'Districts_EV'!$A$2:$H$41,3,0)*$U1475</f>
        <v>0.981134072739514</v>
      </c>
      <c r="Y1475" s="62">
        <f>VLOOKUP($S1475,'Districts_EV'!$A$2:$H$41,4,0)*$U1475</f>
        <v>11.8448367534775</v>
      </c>
      <c r="Z1475" s="62">
        <f>VLOOKUP($S1475,'Districts_EV'!$A$2:$H$41,5,0)*$U1475</f>
        <v>61.7736729691528</v>
      </c>
      <c r="AA1475" s="62">
        <f>VLOOKUP($S1475,'Districts_EV'!$A$2:$H$41,6,0)*$U1475</f>
        <v>158.028096305053</v>
      </c>
      <c r="AB1475" s="62">
        <f>VLOOKUP($S1475,'Districts_EV'!$A$2:$H$41,7,0)*$U1475</f>
        <v>247.594525298336</v>
      </c>
      <c r="AC1475" s="63">
        <f>VLOOKUP($S1475,'Districts_EV'!$A$2:$H$41,8,0)*$U1475</f>
        <v>310.957714666197</v>
      </c>
    </row>
    <row r="1476" ht="19.95" customHeight="1">
      <c r="Q1476" s="136">
        <v>732</v>
      </c>
      <c r="R1476" t="s" s="90">
        <v>488</v>
      </c>
      <c r="S1476" t="s" s="90">
        <v>30</v>
      </c>
      <c r="T1476" s="59">
        <v>114</v>
      </c>
      <c r="U1476" s="91">
        <v>0.000435688215398139</v>
      </c>
      <c r="V1476" s="39">
        <v>41.009722</v>
      </c>
      <c r="W1476" s="39">
        <v>28.9665055</v>
      </c>
      <c r="X1476" s="59">
        <f>VLOOKUP($S1476,'Districts_EV'!$A$2:$H$41,3,0)*$U1476</f>
        <v>0.310692456367513</v>
      </c>
      <c r="Y1476" s="59">
        <f>VLOOKUP($S1476,'Districts_EV'!$A$2:$H$41,4,0)*$U1476</f>
        <v>3.75086497193456</v>
      </c>
      <c r="Z1476" s="59">
        <f>VLOOKUP($S1476,'Districts_EV'!$A$2:$H$41,5,0)*$U1476</f>
        <v>19.5616631068984</v>
      </c>
      <c r="AA1476" s="59">
        <f>VLOOKUP($S1476,'Districts_EV'!$A$2:$H$41,6,0)*$U1476</f>
        <v>50.0422304966002</v>
      </c>
      <c r="AB1476" s="59">
        <f>VLOOKUP($S1476,'Districts_EV'!$A$2:$H$41,7,0)*$U1476</f>
        <v>78.404933011140</v>
      </c>
      <c r="AC1476" s="60">
        <f>VLOOKUP($S1476,'Districts_EV'!$A$2:$H$41,8,0)*$U1476</f>
        <v>98.4699429776294</v>
      </c>
    </row>
    <row r="1477" ht="19.95" customHeight="1">
      <c r="Q1477" s="137">
        <v>740</v>
      </c>
      <c r="R1477" t="s" s="92">
        <v>489</v>
      </c>
      <c r="S1477" t="s" s="92">
        <v>30</v>
      </c>
      <c r="T1477" s="62">
        <v>135</v>
      </c>
      <c r="U1477" s="93">
        <v>0.000515946570866217</v>
      </c>
      <c r="V1477" s="36">
        <v>41.0093709</v>
      </c>
      <c r="W1477" s="36">
        <v>28.9706351</v>
      </c>
      <c r="X1477" s="62">
        <f>VLOOKUP($S1477,'Districts_EV'!$A$2:$H$41,3,0)*$U1477</f>
        <v>0.367925277277318</v>
      </c>
      <c r="Y1477" s="62">
        <f>VLOOKUP($S1477,'Districts_EV'!$A$2:$H$41,4,0)*$U1477</f>
        <v>4.44181378255408</v>
      </c>
      <c r="Z1477" s="62">
        <f>VLOOKUP($S1477,'Districts_EV'!$A$2:$H$41,5,0)*$U1477</f>
        <v>23.1651273634323</v>
      </c>
      <c r="AA1477" s="62">
        <f>VLOOKUP($S1477,'Districts_EV'!$A$2:$H$41,6,0)*$U1477</f>
        <v>59.260536114395</v>
      </c>
      <c r="AB1477" s="62">
        <f>VLOOKUP($S1477,'Districts_EV'!$A$2:$H$41,7,0)*$U1477</f>
        <v>92.84794698687629</v>
      </c>
      <c r="AC1477" s="63">
        <f>VLOOKUP($S1477,'Districts_EV'!$A$2:$H$41,8,0)*$U1477</f>
        <v>116.609142999824</v>
      </c>
    </row>
    <row r="1478" ht="19.95" customHeight="1">
      <c r="Q1478" s="136">
        <v>753</v>
      </c>
      <c r="R1478" t="s" s="90">
        <v>490</v>
      </c>
      <c r="S1478" t="s" s="90">
        <v>30</v>
      </c>
      <c r="T1478" s="94">
        <v>48</v>
      </c>
      <c r="U1478" s="91">
        <v>0.000183447669641322</v>
      </c>
      <c r="V1478" s="39">
        <v>41.013183</v>
      </c>
      <c r="W1478" s="39">
        <v>28.9674617</v>
      </c>
      <c r="X1478" s="59">
        <f>VLOOKUP($S1478,'Districts_EV'!$A$2:$H$41,3,0)*$U1478</f>
        <v>0.130817876365269</v>
      </c>
      <c r="Y1478" s="59">
        <f>VLOOKUP($S1478,'Districts_EV'!$A$2:$H$41,4,0)*$U1478</f>
        <v>1.57931156713034</v>
      </c>
      <c r="Z1478" s="59">
        <f>VLOOKUP($S1478,'Districts_EV'!$A$2:$H$41,5,0)*$U1478</f>
        <v>8.2364897292204</v>
      </c>
      <c r="AA1478" s="59">
        <f>VLOOKUP($S1478,'Districts_EV'!$A$2:$H$41,6,0)*$U1478</f>
        <v>21.0704128406738</v>
      </c>
      <c r="AB1478" s="59">
        <f>VLOOKUP($S1478,'Districts_EV'!$A$2:$H$41,7,0)*$U1478</f>
        <v>33.0126033731116</v>
      </c>
      <c r="AC1478" s="60">
        <f>VLOOKUP($S1478,'Districts_EV'!$A$2:$H$41,8,0)*$U1478</f>
        <v>41.4610286221598</v>
      </c>
    </row>
    <row r="1479" ht="19.95" customHeight="1">
      <c r="Q1479" s="137">
        <v>755</v>
      </c>
      <c r="R1479" t="s" s="92">
        <v>138</v>
      </c>
      <c r="S1479" t="s" s="92">
        <v>30</v>
      </c>
      <c r="T1479" s="95">
        <v>24</v>
      </c>
      <c r="U1479" s="93">
        <v>9.17238348206608e-05</v>
      </c>
      <c r="V1479" s="36">
        <v>41.0162853</v>
      </c>
      <c r="W1479" s="36">
        <v>28.9689108</v>
      </c>
      <c r="X1479" s="62">
        <f>VLOOKUP($S1479,'Districts_EV'!$A$2:$H$41,3,0)*$U1479</f>
        <v>0.06540893818263439</v>
      </c>
      <c r="Y1479" s="62">
        <f>VLOOKUP($S1479,'Districts_EV'!$A$2:$H$41,4,0)*$U1479</f>
        <v>0.789655783565169</v>
      </c>
      <c r="Z1479" s="62">
        <f>VLOOKUP($S1479,'Districts_EV'!$A$2:$H$41,5,0)*$U1479</f>
        <v>4.11824486461019</v>
      </c>
      <c r="AA1479" s="62">
        <f>VLOOKUP($S1479,'Districts_EV'!$A$2:$H$41,6,0)*$U1479</f>
        <v>10.5352064203369</v>
      </c>
      <c r="AB1479" s="62">
        <f>VLOOKUP($S1479,'Districts_EV'!$A$2:$H$41,7,0)*$U1479</f>
        <v>16.5063016865558</v>
      </c>
      <c r="AC1479" s="63">
        <f>VLOOKUP($S1479,'Districts_EV'!$A$2:$H$41,8,0)*$U1479</f>
        <v>20.7305143110799</v>
      </c>
    </row>
    <row r="1480" ht="19.95" customHeight="1">
      <c r="Q1480" s="136">
        <v>760</v>
      </c>
      <c r="R1480" t="s" s="90">
        <v>278</v>
      </c>
      <c r="S1480" t="s" s="90">
        <v>30</v>
      </c>
      <c r="T1480" s="94">
        <v>30</v>
      </c>
      <c r="U1480" s="91">
        <v>0.000114654793525826</v>
      </c>
      <c r="V1480" s="39">
        <v>41.0133247</v>
      </c>
      <c r="W1480" s="39">
        <v>28.9716378</v>
      </c>
      <c r="X1480" s="59">
        <f>VLOOKUP($S1480,'Districts_EV'!$A$2:$H$41,3,0)*$U1480</f>
        <v>0.081761172728293</v>
      </c>
      <c r="Y1480" s="59">
        <f>VLOOKUP($S1480,'Districts_EV'!$A$2:$H$41,4,0)*$U1480</f>
        <v>0.987069729456461</v>
      </c>
      <c r="Z1480" s="59">
        <f>VLOOKUP($S1480,'Districts_EV'!$A$2:$H$41,5,0)*$U1480</f>
        <v>5.14780608076274</v>
      </c>
      <c r="AA1480" s="59">
        <f>VLOOKUP($S1480,'Districts_EV'!$A$2:$H$41,6,0)*$U1480</f>
        <v>13.1690080254211</v>
      </c>
      <c r="AB1480" s="59">
        <f>VLOOKUP($S1480,'Districts_EV'!$A$2:$H$41,7,0)*$U1480</f>
        <v>20.6328771081947</v>
      </c>
      <c r="AC1480" s="60">
        <f>VLOOKUP($S1480,'Districts_EV'!$A$2:$H$41,8,0)*$U1480</f>
        <v>25.9131428888498</v>
      </c>
    </row>
    <row r="1481" ht="19.95" customHeight="1">
      <c r="Q1481" s="137">
        <v>764</v>
      </c>
      <c r="R1481" t="s" s="92">
        <v>491</v>
      </c>
      <c r="S1481" t="s" s="92">
        <v>30</v>
      </c>
      <c r="T1481" s="95">
        <v>82</v>
      </c>
      <c r="U1481" s="93">
        <v>0.000313389768970591</v>
      </c>
      <c r="V1481" s="36">
        <v>41.0154966</v>
      </c>
      <c r="W1481" s="36">
        <v>28.9744019</v>
      </c>
      <c r="X1481" s="62">
        <f>VLOOKUP($S1481,'Districts_EV'!$A$2:$H$41,3,0)*$U1481</f>
        <v>0.223480538790667</v>
      </c>
      <c r="Y1481" s="62">
        <f>VLOOKUP($S1481,'Districts_EV'!$A$2:$H$41,4,0)*$U1481</f>
        <v>2.69799059384766</v>
      </c>
      <c r="Z1481" s="62">
        <f>VLOOKUP($S1481,'Districts_EV'!$A$2:$H$41,5,0)*$U1481</f>
        <v>14.0706699540848</v>
      </c>
      <c r="AA1481" s="62">
        <f>VLOOKUP($S1481,'Districts_EV'!$A$2:$H$41,6,0)*$U1481</f>
        <v>35.9952886028177</v>
      </c>
      <c r="AB1481" s="62">
        <f>VLOOKUP($S1481,'Districts_EV'!$A$2:$H$41,7,0)*$U1481</f>
        <v>56.3965307623989</v>
      </c>
      <c r="AC1481" s="63">
        <f>VLOOKUP($S1481,'Districts_EV'!$A$2:$H$41,8,0)*$U1481</f>
        <v>70.8292572295228</v>
      </c>
    </row>
    <row r="1482" ht="19.95" customHeight="1">
      <c r="Q1482" s="136">
        <v>785</v>
      </c>
      <c r="R1482" t="s" s="90">
        <v>492</v>
      </c>
      <c r="S1482" t="s" s="90">
        <v>30</v>
      </c>
      <c r="T1482" s="94">
        <v>25</v>
      </c>
      <c r="U1482" s="91">
        <v>9.554566127152171e-05</v>
      </c>
      <c r="V1482" s="39">
        <v>41.0168686</v>
      </c>
      <c r="W1482" s="39">
        <v>28.9706209</v>
      </c>
      <c r="X1482" s="59">
        <f>VLOOKUP($S1482,'Districts_EV'!$A$2:$H$41,3,0)*$U1482</f>
        <v>0.0681343106069108</v>
      </c>
      <c r="Y1482" s="59">
        <f>VLOOKUP($S1482,'Districts_EV'!$A$2:$H$41,4,0)*$U1482</f>
        <v>0.822558107880385</v>
      </c>
      <c r="Z1482" s="59">
        <f>VLOOKUP($S1482,'Districts_EV'!$A$2:$H$41,5,0)*$U1482</f>
        <v>4.28983840063562</v>
      </c>
      <c r="AA1482" s="59">
        <f>VLOOKUP($S1482,'Districts_EV'!$A$2:$H$41,6,0)*$U1482</f>
        <v>10.9741733545176</v>
      </c>
      <c r="AB1482" s="59">
        <f>VLOOKUP($S1482,'Districts_EV'!$A$2:$H$41,7,0)*$U1482</f>
        <v>17.1940642568289</v>
      </c>
      <c r="AC1482" s="60">
        <f>VLOOKUP($S1482,'Districts_EV'!$A$2:$H$41,8,0)*$U1482</f>
        <v>21.5942857407082</v>
      </c>
    </row>
    <row r="1483" ht="19.95" customHeight="1">
      <c r="Q1483" s="137">
        <v>799</v>
      </c>
      <c r="R1483" t="s" s="92">
        <v>493</v>
      </c>
      <c r="S1483" t="s" s="92">
        <v>30</v>
      </c>
      <c r="T1483" s="95">
        <v>14</v>
      </c>
      <c r="U1483" s="93">
        <v>5.35055703120521e-05</v>
      </c>
      <c r="V1483" s="36">
        <v>41.0182733</v>
      </c>
      <c r="W1483" s="36">
        <v>28.9671737</v>
      </c>
      <c r="X1483" s="62">
        <f>VLOOKUP($S1483,'Districts_EV'!$A$2:$H$41,3,0)*$U1483</f>
        <v>0.03815521393987</v>
      </c>
      <c r="Y1483" s="62">
        <f>VLOOKUP($S1483,'Districts_EV'!$A$2:$H$41,4,0)*$U1483</f>
        <v>0.460632540413015</v>
      </c>
      <c r="Z1483" s="62">
        <f>VLOOKUP($S1483,'Districts_EV'!$A$2:$H$41,5,0)*$U1483</f>
        <v>2.40230950435594</v>
      </c>
      <c r="AA1483" s="62">
        <f>VLOOKUP($S1483,'Districts_EV'!$A$2:$H$41,6,0)*$U1483</f>
        <v>6.14553707852985</v>
      </c>
      <c r="AB1483" s="62">
        <f>VLOOKUP($S1483,'Districts_EV'!$A$2:$H$41,7,0)*$U1483</f>
        <v>9.6286759838242</v>
      </c>
      <c r="AC1483" s="63">
        <f>VLOOKUP($S1483,'Districts_EV'!$A$2:$H$41,8,0)*$U1483</f>
        <v>12.0928000147966</v>
      </c>
    </row>
    <row r="1484" ht="19.95" customHeight="1">
      <c r="Q1484" s="136">
        <v>27</v>
      </c>
      <c r="R1484" t="s" s="90">
        <v>494</v>
      </c>
      <c r="S1484" t="s" s="90">
        <v>31</v>
      </c>
      <c r="T1484" s="59">
        <v>24409</v>
      </c>
      <c r="U1484" s="91">
        <v>0.0932869618390629</v>
      </c>
      <c r="V1484" s="39">
        <v>41.0675597</v>
      </c>
      <c r="W1484" s="39">
        <v>28.9080246</v>
      </c>
      <c r="X1484" s="59">
        <f>VLOOKUP($S1484,'Districts_EV'!$A$2:$H$41,3,0)*$U1484</f>
        <v>8.52200720050916</v>
      </c>
      <c r="Y1484" s="59">
        <f>VLOOKUP($S1484,'Districts_EV'!$A$2:$H$41,4,0)*$U1484</f>
        <v>152.778004541066</v>
      </c>
      <c r="Z1484" s="59">
        <f>VLOOKUP($S1484,'Districts_EV'!$A$2:$H$41,5,0)*$U1484</f>
        <v>1140.175171343840</v>
      </c>
      <c r="AA1484" s="59">
        <f>VLOOKUP($S1484,'Districts_EV'!$A$2:$H$41,6,0)*$U1484</f>
        <v>3905.843280096470</v>
      </c>
      <c r="AB1484" s="59">
        <f>VLOOKUP($S1484,'Districts_EV'!$A$2:$H$41,7,0)*$U1484</f>
        <v>7344.813378918620</v>
      </c>
      <c r="AC1484" s="60">
        <f>VLOOKUP($S1484,'Districts_EV'!$A$2:$H$41,8,0)*$U1484</f>
        <v>9866.950704491839</v>
      </c>
    </row>
    <row r="1485" ht="19.95" customHeight="1">
      <c r="Q1485" s="137">
        <v>43</v>
      </c>
      <c r="R1485" t="s" s="92">
        <v>150</v>
      </c>
      <c r="S1485" t="s" s="92">
        <v>31</v>
      </c>
      <c r="T1485" s="62">
        <v>28739</v>
      </c>
      <c r="U1485" s="93">
        <v>0.10983547037129</v>
      </c>
      <c r="V1485" s="36">
        <v>41.0668961</v>
      </c>
      <c r="W1485" s="36">
        <v>28.9002839</v>
      </c>
      <c r="X1485" s="62">
        <f>VLOOKUP($S1485,'Districts_EV'!$A$2:$H$41,3,0)*$U1485</f>
        <v>10.0337566035246</v>
      </c>
      <c r="Y1485" s="62">
        <f>VLOOKUP($S1485,'Districts_EV'!$A$2:$H$41,4,0)*$U1485</f>
        <v>179.879842373947</v>
      </c>
      <c r="Z1485" s="62">
        <f>VLOOKUP($S1485,'Districts_EV'!$A$2:$H$41,5,0)*$U1485</f>
        <v>1342.434931756750</v>
      </c>
      <c r="AA1485" s="62">
        <f>VLOOKUP($S1485,'Districts_EV'!$A$2:$H$41,6,0)*$U1485</f>
        <v>4598.714819398260</v>
      </c>
      <c r="AB1485" s="62">
        <f>VLOOKUP($S1485,'Districts_EV'!$A$2:$H$41,7,0)*$U1485</f>
        <v>8647.736150466690</v>
      </c>
      <c r="AC1485" s="63">
        <f>VLOOKUP($S1485,'Districts_EV'!$A$2:$H$41,8,0)*$U1485</f>
        <v>11617.284456405</v>
      </c>
    </row>
    <row r="1486" ht="19.95" customHeight="1">
      <c r="Q1486" s="136">
        <v>51</v>
      </c>
      <c r="R1486" t="s" s="90">
        <v>495</v>
      </c>
      <c r="S1486" t="s" s="90">
        <v>31</v>
      </c>
      <c r="T1486" s="59">
        <v>19517</v>
      </c>
      <c r="U1486" s="91">
        <v>0.07459058684145151</v>
      </c>
      <c r="V1486" s="39">
        <v>41.0587202</v>
      </c>
      <c r="W1486" s="39">
        <v>28.9279186</v>
      </c>
      <c r="X1486" s="59">
        <f>VLOOKUP($S1486,'Districts_EV'!$A$2:$H$41,3,0)*$U1486</f>
        <v>6.81404459553186</v>
      </c>
      <c r="Y1486" s="59">
        <f>VLOOKUP($S1486,'Districts_EV'!$A$2:$H$41,4,0)*$U1486</f>
        <v>122.158560966364</v>
      </c>
      <c r="Z1486" s="59">
        <f>VLOOKUP($S1486,'Districts_EV'!$A$2:$H$41,5,0)*$U1486</f>
        <v>911.663682212208</v>
      </c>
      <c r="AA1486" s="59">
        <f>VLOOKUP($S1486,'Districts_EV'!$A$2:$H$41,6,0)*$U1486</f>
        <v>3123.042455555030</v>
      </c>
      <c r="AB1486" s="59">
        <f>VLOOKUP($S1486,'Districts_EV'!$A$2:$H$41,7,0)*$U1486</f>
        <v>5872.781462425940</v>
      </c>
      <c r="AC1486" s="60">
        <f>VLOOKUP($S1486,'Districts_EV'!$A$2:$H$41,8,0)*$U1486</f>
        <v>7889.437375540470</v>
      </c>
    </row>
    <row r="1487" ht="19.95" customHeight="1">
      <c r="Q1487" s="137">
        <v>69</v>
      </c>
      <c r="R1487" t="s" s="92">
        <v>403</v>
      </c>
      <c r="S1487" t="s" s="92">
        <v>31</v>
      </c>
      <c r="T1487" s="62">
        <v>50748</v>
      </c>
      <c r="U1487" s="93">
        <v>0.193950048728287</v>
      </c>
      <c r="V1487" s="36">
        <v>41.0741036</v>
      </c>
      <c r="W1487" s="36">
        <v>28.8903557</v>
      </c>
      <c r="X1487" s="62">
        <f>VLOOKUP($S1487,'Districts_EV'!$A$2:$H$41,3,0)*$U1487</f>
        <v>17.7178426568658</v>
      </c>
      <c r="Y1487" s="62">
        <f>VLOOKUP($S1487,'Districts_EV'!$A$2:$H$41,4,0)*$U1487</f>
        <v>317.636043035356</v>
      </c>
      <c r="Z1487" s="62">
        <f>VLOOKUP($S1487,'Districts_EV'!$A$2:$H$41,5,0)*$U1487</f>
        <v>2370.503076543790</v>
      </c>
      <c r="AA1487" s="62">
        <f>VLOOKUP($S1487,'Districts_EV'!$A$2:$H$41,6,0)*$U1487</f>
        <v>8120.518447225840</v>
      </c>
      <c r="AB1487" s="62">
        <f>VLOOKUP($S1487,'Districts_EV'!$A$2:$H$41,7,0)*$U1487</f>
        <v>15270.3752449245</v>
      </c>
      <c r="AC1487" s="63">
        <f>VLOOKUP($S1487,'Districts_EV'!$A$2:$H$41,8,0)*$U1487</f>
        <v>20514.073266072</v>
      </c>
    </row>
    <row r="1488" ht="19.95" customHeight="1">
      <c r="Q1488" s="136">
        <v>73</v>
      </c>
      <c r="R1488" t="s" s="90">
        <v>144</v>
      </c>
      <c r="S1488" t="s" s="90">
        <v>31</v>
      </c>
      <c r="T1488" s="59">
        <v>47072</v>
      </c>
      <c r="U1488" s="91">
        <v>0.179901014694923</v>
      </c>
      <c r="V1488" s="39">
        <v>41.080295</v>
      </c>
      <c r="W1488" s="39">
        <v>28.9107197</v>
      </c>
      <c r="X1488" s="59">
        <f>VLOOKUP($S1488,'Districts_EV'!$A$2:$H$41,3,0)*$U1488</f>
        <v>16.4344267664537</v>
      </c>
      <c r="Y1488" s="59">
        <f>VLOOKUP($S1488,'Districts_EV'!$A$2:$H$41,4,0)*$U1488</f>
        <v>294.627646759681</v>
      </c>
      <c r="Z1488" s="59">
        <f>VLOOKUP($S1488,'Districts_EV'!$A$2:$H$41,5,0)*$U1488</f>
        <v>2198.792480867610</v>
      </c>
      <c r="AA1488" s="59">
        <f>VLOOKUP($S1488,'Districts_EV'!$A$2:$H$41,6,0)*$U1488</f>
        <v>7532.297713167330</v>
      </c>
      <c r="AB1488" s="59">
        <f>VLOOKUP($S1488,'Districts_EV'!$A$2:$H$41,7,0)*$U1488</f>
        <v>14164.244965892</v>
      </c>
      <c r="AC1488" s="60">
        <f>VLOOKUP($S1488,'Districts_EV'!$A$2:$H$41,8,0)*$U1488</f>
        <v>19028.1086304986</v>
      </c>
    </row>
    <row r="1489" ht="19.95" customHeight="1">
      <c r="Q1489" s="137">
        <v>76</v>
      </c>
      <c r="R1489" t="s" s="92">
        <v>496</v>
      </c>
      <c r="S1489" t="s" s="92">
        <v>31</v>
      </c>
      <c r="T1489" s="62">
        <v>73225</v>
      </c>
      <c r="U1489" s="93">
        <v>0.279853241864287</v>
      </c>
      <c r="V1489" s="36">
        <v>41.0810179</v>
      </c>
      <c r="W1489" s="36">
        <v>28.8819895</v>
      </c>
      <c r="X1489" s="62">
        <f>VLOOKUP($S1489,'Districts_EV'!$A$2:$H$41,3,0)*$U1489</f>
        <v>25.5653233339049</v>
      </c>
      <c r="Y1489" s="62">
        <f>VLOOKUP($S1489,'Districts_EV'!$A$2:$H$41,4,0)*$U1489</f>
        <v>458.321495453298</v>
      </c>
      <c r="Z1489" s="62">
        <f>VLOOKUP($S1489,'Districts_EV'!$A$2:$H$41,5,0)*$U1489</f>
        <v>3420.4320915094</v>
      </c>
      <c r="AA1489" s="62">
        <f>VLOOKUP($S1489,'Districts_EV'!$A$2:$H$41,6,0)*$U1489</f>
        <v>11717.2098072459</v>
      </c>
      <c r="AB1489" s="62">
        <f>VLOOKUP($S1489,'Districts_EV'!$A$2:$H$41,7,0)*$U1489</f>
        <v>22033.8383248522</v>
      </c>
      <c r="AC1489" s="63">
        <f>VLOOKUP($S1489,'Districts_EV'!$A$2:$H$41,8,0)*$U1489</f>
        <v>29600.0436452298</v>
      </c>
    </row>
    <row r="1490" ht="19.95" customHeight="1">
      <c r="Q1490" s="136">
        <v>125</v>
      </c>
      <c r="R1490" t="s" s="90">
        <v>497</v>
      </c>
      <c r="S1490" t="s" s="90">
        <v>31</v>
      </c>
      <c r="T1490" s="59">
        <v>28843</v>
      </c>
      <c r="U1490" s="91">
        <v>0.11023294032218</v>
      </c>
      <c r="V1490" s="39">
        <v>41.0631149</v>
      </c>
      <c r="W1490" s="39">
        <v>28.9143839</v>
      </c>
      <c r="X1490" s="59">
        <f>VLOOKUP($S1490,'Districts_EV'!$A$2:$H$41,3,0)*$U1490</f>
        <v>10.0700665199019</v>
      </c>
      <c r="Y1490" s="59">
        <f>VLOOKUP($S1490,'Districts_EV'!$A$2:$H$41,4,0)*$U1490</f>
        <v>180.530787208733</v>
      </c>
      <c r="Z1490" s="59">
        <f>VLOOKUP($S1490,'Districts_EV'!$A$2:$H$41,5,0)*$U1490</f>
        <v>1347.292902907550</v>
      </c>
      <c r="AA1490" s="59">
        <f>VLOOKUP($S1490,'Districts_EV'!$A$2:$H$41,6,0)*$U1490</f>
        <v>4615.356537663260</v>
      </c>
      <c r="AB1490" s="59">
        <f>VLOOKUP($S1490,'Districts_EV'!$A$2:$H$41,7,0)*$U1490</f>
        <v>8679.030369460030</v>
      </c>
      <c r="AC1490" s="60">
        <f>VLOOKUP($S1490,'Districts_EV'!$A$2:$H$41,8,0)*$U1490</f>
        <v>11659.3248051808</v>
      </c>
    </row>
    <row r="1491" ht="19.95" customHeight="1">
      <c r="Q1491" s="137">
        <v>135</v>
      </c>
      <c r="R1491" t="s" s="92">
        <v>498</v>
      </c>
      <c r="S1491" t="s" s="92">
        <v>31</v>
      </c>
      <c r="T1491" s="62">
        <v>12622</v>
      </c>
      <c r="U1491" s="93">
        <v>0.0482390934627659</v>
      </c>
      <c r="V1491" s="36">
        <v>41.0591205</v>
      </c>
      <c r="W1491" s="36">
        <v>28.9344768</v>
      </c>
      <c r="X1491" s="62">
        <f>VLOOKUP($S1491,'Districts_EV'!$A$2:$H$41,3,0)*$U1491</f>
        <v>4.40676696648067</v>
      </c>
      <c r="Y1491" s="62">
        <f>VLOOKUP($S1491,'Districts_EV'!$A$2:$H$41,4,0)*$U1491</f>
        <v>79.0021702370983</v>
      </c>
      <c r="Z1491" s="62">
        <f>VLOOKUP($S1491,'Districts_EV'!$A$2:$H$41,5,0)*$U1491</f>
        <v>589.589537166701</v>
      </c>
      <c r="AA1491" s="62">
        <f>VLOOKUP($S1491,'Districts_EV'!$A$2:$H$41,6,0)*$U1491</f>
        <v>2019.728537890850</v>
      </c>
      <c r="AB1491" s="62">
        <f>VLOOKUP($S1491,'Districts_EV'!$A$2:$H$41,7,0)*$U1491</f>
        <v>3798.034924360310</v>
      </c>
      <c r="AC1491" s="63">
        <f>VLOOKUP($S1491,'Districts_EV'!$A$2:$H$41,8,0)*$U1491</f>
        <v>5102.243098533170</v>
      </c>
    </row>
    <row r="1492" ht="19.95" customHeight="1">
      <c r="Q1492" s="136">
        <v>141</v>
      </c>
      <c r="R1492" t="s" s="90">
        <v>148</v>
      </c>
      <c r="S1492" t="s" s="90">
        <v>31</v>
      </c>
      <c r="T1492" s="59">
        <v>36751</v>
      </c>
      <c r="U1492" s="91">
        <v>0.140455943895588</v>
      </c>
      <c r="V1492" s="39">
        <v>41.0757441</v>
      </c>
      <c r="W1492" s="39">
        <v>28.9020537</v>
      </c>
      <c r="X1492" s="59">
        <f>VLOOKUP($S1492,'Districts_EV'!$A$2:$H$41,3,0)*$U1492</f>
        <v>12.8310166998203</v>
      </c>
      <c r="Y1492" s="59">
        <f>VLOOKUP($S1492,'Districts_EV'!$A$2:$H$41,4,0)*$U1492</f>
        <v>230.027630992204</v>
      </c>
      <c r="Z1492" s="59">
        <f>VLOOKUP($S1492,'Districts_EV'!$A$2:$H$41,5,0)*$U1492</f>
        <v>1716.685555412250</v>
      </c>
      <c r="AA1492" s="59">
        <f>VLOOKUP($S1492,'Districts_EV'!$A$2:$H$41,6,0)*$U1492</f>
        <v>5880.767191889290</v>
      </c>
      <c r="AB1492" s="59">
        <f>VLOOKUP($S1492,'Districts_EV'!$A$2:$H$41,7,0)*$U1492</f>
        <v>11058.5946367585</v>
      </c>
      <c r="AC1492" s="60">
        <f>VLOOKUP($S1492,'Districts_EV'!$A$2:$H$41,8,0)*$U1492</f>
        <v>14856.0082486288</v>
      </c>
    </row>
    <row r="1493" ht="19.95" customHeight="1">
      <c r="Q1493" s="137">
        <v>143</v>
      </c>
      <c r="R1493" t="s" s="92">
        <v>499</v>
      </c>
      <c r="S1493" t="s" s="92">
        <v>31</v>
      </c>
      <c r="T1493" s="62">
        <v>25095</v>
      </c>
      <c r="U1493" s="93">
        <v>0.0959087347843534</v>
      </c>
      <c r="V1493" s="36">
        <v>41.058849</v>
      </c>
      <c r="W1493" s="36">
        <v>28.9179346</v>
      </c>
      <c r="X1493" s="62">
        <f>VLOOKUP($S1493,'Districts_EV'!$A$2:$H$41,3,0)*$U1493</f>
        <v>8.761512995074661</v>
      </c>
      <c r="Y1493" s="62">
        <f>VLOOKUP($S1493,'Districts_EV'!$A$2:$H$41,4,0)*$U1493</f>
        <v>157.071736816668</v>
      </c>
      <c r="Z1493" s="62">
        <f>VLOOKUP($S1493,'Districts_EV'!$A$2:$H$41,5,0)*$U1493</f>
        <v>1172.219096434660</v>
      </c>
      <c r="AA1493" s="62">
        <f>VLOOKUP($S1493,'Districts_EV'!$A$2:$H$41,6,0)*$U1493</f>
        <v>4015.614614036660</v>
      </c>
      <c r="AB1493" s="62">
        <f>VLOOKUP($S1493,'Districts_EV'!$A$2:$H$41,7,0)*$U1493</f>
        <v>7551.234861893680</v>
      </c>
      <c r="AC1493" s="63">
        <f>VLOOKUP($S1493,'Districts_EV'!$A$2:$H$41,8,0)*$U1493</f>
        <v>10144.2553127626</v>
      </c>
    </row>
    <row r="1494" ht="19.95" customHeight="1">
      <c r="Q1494" s="136">
        <v>166</v>
      </c>
      <c r="R1494" t="s" s="90">
        <v>146</v>
      </c>
      <c r="S1494" t="s" s="90">
        <v>31</v>
      </c>
      <c r="T1494" s="59">
        <v>22748</v>
      </c>
      <c r="U1494" s="91">
        <v>0.086938908104183</v>
      </c>
      <c r="V1494" s="39">
        <v>41.0716438</v>
      </c>
      <c r="W1494" s="39">
        <v>28.9048289</v>
      </c>
      <c r="X1494" s="59">
        <f>VLOOKUP($S1494,'Districts_EV'!$A$2:$H$41,3,0)*$U1494</f>
        <v>7.94209593990669</v>
      </c>
      <c r="Y1494" s="59">
        <f>VLOOKUP($S1494,'Districts_EV'!$A$2:$H$41,4,0)*$U1494</f>
        <v>142.381664439353</v>
      </c>
      <c r="Z1494" s="59">
        <f>VLOOKUP($S1494,'Districts_EV'!$A$2:$H$41,5,0)*$U1494</f>
        <v>1062.587766714320</v>
      </c>
      <c r="AA1494" s="59">
        <f>VLOOKUP($S1494,'Districts_EV'!$A$2:$H$41,6,0)*$U1494</f>
        <v>3640.055837422040</v>
      </c>
      <c r="AB1494" s="59">
        <f>VLOOKUP($S1494,'Districts_EV'!$A$2:$H$41,7,0)*$U1494</f>
        <v>6845.008592881350</v>
      </c>
      <c r="AC1494" s="60">
        <f>VLOOKUP($S1494,'Districts_EV'!$A$2:$H$41,8,0)*$U1494</f>
        <v>9195.517826448460</v>
      </c>
    </row>
    <row r="1495" ht="19.95" customHeight="1">
      <c r="Q1495" s="137">
        <v>176</v>
      </c>
      <c r="R1495" t="s" s="92">
        <v>500</v>
      </c>
      <c r="S1495" t="s" s="92">
        <v>31</v>
      </c>
      <c r="T1495" s="62">
        <v>25602</v>
      </c>
      <c r="U1495" s="93">
        <v>0.09784640079493991</v>
      </c>
      <c r="V1495" s="36">
        <v>41.0646555</v>
      </c>
      <c r="W1495" s="36">
        <v>28.931006</v>
      </c>
      <c r="X1495" s="62">
        <f>VLOOKUP($S1495,'Districts_EV'!$A$2:$H$41,3,0)*$U1495</f>
        <v>8.938523837413889</v>
      </c>
      <c r="Y1495" s="62">
        <f>VLOOKUP($S1495,'Districts_EV'!$A$2:$H$41,4,0)*$U1495</f>
        <v>160.245092886245</v>
      </c>
      <c r="Z1495" s="62">
        <f>VLOOKUP($S1495,'Districts_EV'!$A$2:$H$41,5,0)*$U1495</f>
        <v>1195.901705794790</v>
      </c>
      <c r="AA1495" s="62">
        <f>VLOOKUP($S1495,'Districts_EV'!$A$2:$H$41,6,0)*$U1495</f>
        <v>4096.742990578470</v>
      </c>
      <c r="AB1495" s="62">
        <f>VLOOKUP($S1495,'Districts_EV'!$A$2:$H$41,7,0)*$U1495</f>
        <v>7703.794179486030</v>
      </c>
      <c r="AC1495" s="63">
        <f>VLOOKUP($S1495,'Districts_EV'!$A$2:$H$41,8,0)*$U1495</f>
        <v>10349.2020130444</v>
      </c>
    </row>
    <row r="1496" ht="19.95" customHeight="1">
      <c r="Q1496" s="136">
        <v>186</v>
      </c>
      <c r="R1496" t="s" s="90">
        <v>131</v>
      </c>
      <c r="S1496" t="s" s="90">
        <v>31</v>
      </c>
      <c r="T1496" s="59">
        <v>29266</v>
      </c>
      <c r="U1496" s="91">
        <v>0.111849572910894</v>
      </c>
      <c r="V1496" s="39">
        <v>41.0573173</v>
      </c>
      <c r="W1496" s="39">
        <v>28.9117986</v>
      </c>
      <c r="X1496" s="59">
        <f>VLOOKUP($S1496,'Districts_EV'!$A$2:$H$41,3,0)*$U1496</f>
        <v>10.2177501220902</v>
      </c>
      <c r="Y1496" s="59">
        <f>VLOOKUP($S1496,'Districts_EV'!$A$2:$H$41,4,0)*$U1496</f>
        <v>183.178380142522</v>
      </c>
      <c r="Z1496" s="59">
        <f>VLOOKUP($S1496,'Districts_EV'!$A$2:$H$41,5,0)*$U1496</f>
        <v>1367.051766338190</v>
      </c>
      <c r="AA1496" s="59">
        <f>VLOOKUP($S1496,'Districts_EV'!$A$2:$H$41,6,0)*$U1496</f>
        <v>4683.043526375650</v>
      </c>
      <c r="AB1496" s="59">
        <f>VLOOKUP($S1496,'Districts_EV'!$A$2:$H$41,7,0)*$U1496</f>
        <v>8806.313587096240</v>
      </c>
      <c r="AC1496" s="60">
        <f>VLOOKUP($S1496,'Districts_EV'!$A$2:$H$41,8,0)*$U1496</f>
        <v>11830.3158391437</v>
      </c>
    </row>
    <row r="1497" ht="19.95" customHeight="1">
      <c r="Q1497" s="137">
        <v>239</v>
      </c>
      <c r="R1497" t="s" s="92">
        <v>194</v>
      </c>
      <c r="S1497" t="s" s="92">
        <v>31</v>
      </c>
      <c r="T1497" s="62">
        <v>8878</v>
      </c>
      <c r="U1497" s="93">
        <v>0.0339301752307428</v>
      </c>
      <c r="V1497" s="36">
        <v>41.058575</v>
      </c>
      <c r="W1497" s="36">
        <v>28.9235751</v>
      </c>
      <c r="X1497" s="62">
        <f>VLOOKUP($S1497,'Districts_EV'!$A$2:$H$41,3,0)*$U1497</f>
        <v>3.0996099768987</v>
      </c>
      <c r="Y1497" s="62">
        <f>VLOOKUP($S1497,'Districts_EV'!$A$2:$H$41,4,0)*$U1497</f>
        <v>55.5681561848328</v>
      </c>
      <c r="Z1497" s="62">
        <f>VLOOKUP($S1497,'Districts_EV'!$A$2:$H$41,5,0)*$U1497</f>
        <v>414.702575738074</v>
      </c>
      <c r="AA1497" s="62">
        <f>VLOOKUP($S1497,'Districts_EV'!$A$2:$H$41,6,0)*$U1497</f>
        <v>1420.626680351370</v>
      </c>
      <c r="AB1497" s="62">
        <f>VLOOKUP($S1497,'Districts_EV'!$A$2:$H$41,7,0)*$U1497</f>
        <v>2671.4430406014</v>
      </c>
      <c r="AC1497" s="63">
        <f>VLOOKUP($S1497,'Districts_EV'!$A$2:$H$41,8,0)*$U1497</f>
        <v>3588.790542606360</v>
      </c>
    </row>
    <row r="1498" ht="19.95" customHeight="1">
      <c r="Q1498" s="136">
        <v>252</v>
      </c>
      <c r="R1498" t="s" s="90">
        <v>501</v>
      </c>
      <c r="S1498" t="s" s="90">
        <v>31</v>
      </c>
      <c r="T1498" s="59">
        <v>40628</v>
      </c>
      <c r="U1498" s="91">
        <v>0.155273165045575</v>
      </c>
      <c r="V1498" s="39">
        <v>41.0852087</v>
      </c>
      <c r="W1498" s="39">
        <v>28.8986424</v>
      </c>
      <c r="X1498" s="59">
        <f>VLOOKUP($S1498,'Districts_EV'!$A$2:$H$41,3,0)*$U1498</f>
        <v>14.1846084863077</v>
      </c>
      <c r="Y1498" s="59">
        <f>VLOOKUP($S1498,'Districts_EV'!$A$2:$H$41,4,0)*$U1498</f>
        <v>254.2941033428</v>
      </c>
      <c r="Z1498" s="59">
        <f>VLOOKUP($S1498,'Districts_EV'!$A$2:$H$41,5,0)*$U1498</f>
        <v>1897.785114562560</v>
      </c>
      <c r="AA1498" s="59">
        <f>VLOOKUP($S1498,'Districts_EV'!$A$2:$H$41,6,0)*$U1498</f>
        <v>6501.151246825310</v>
      </c>
      <c r="AB1498" s="59">
        <f>VLOOKUP($S1498,'Districts_EV'!$A$2:$H$41,7,0)*$U1498</f>
        <v>12225.2070121146</v>
      </c>
      <c r="AC1498" s="60">
        <f>VLOOKUP($S1498,'Districts_EV'!$A$2:$H$41,8,0)*$U1498</f>
        <v>16423.2239428938</v>
      </c>
    </row>
    <row r="1499" ht="19.95" customHeight="1">
      <c r="Q1499" s="137">
        <v>274</v>
      </c>
      <c r="R1499" t="s" s="92">
        <v>119</v>
      </c>
      <c r="S1499" t="s" s="92">
        <v>31</v>
      </c>
      <c r="T1499" s="62">
        <v>23816</v>
      </c>
      <c r="U1499" s="93">
        <v>0.0910206187537024</v>
      </c>
      <c r="V1499" s="36">
        <v>41.0861254</v>
      </c>
      <c r="W1499" s="36">
        <v>28.9136478</v>
      </c>
      <c r="X1499" s="62">
        <f>VLOOKUP($S1499,'Districts_EV'!$A$2:$H$41,3,0)*$U1499</f>
        <v>8.314970850396421</v>
      </c>
      <c r="Y1499" s="62">
        <f>VLOOKUP($S1499,'Districts_EV'!$A$2:$H$41,4,0)*$U1499</f>
        <v>149.0663671658</v>
      </c>
      <c r="Z1499" s="62">
        <f>VLOOKUP($S1499,'Districts_EV'!$A$2:$H$41,5,0)*$U1499</f>
        <v>1112.4753935321</v>
      </c>
      <c r="AA1499" s="62">
        <f>VLOOKUP($S1499,'Districts_EV'!$A$2:$H$41,6,0)*$U1499</f>
        <v>3810.9534826817</v>
      </c>
      <c r="AB1499" s="62">
        <f>VLOOKUP($S1499,'Districts_EV'!$A$2:$H$41,7,0)*$U1499</f>
        <v>7166.376149466420</v>
      </c>
      <c r="AC1499" s="63">
        <f>VLOOKUP($S1499,'Districts_EV'!$A$2:$H$41,8,0)*$U1499</f>
        <v>9627.239869645529</v>
      </c>
    </row>
    <row r="1500" ht="19.95" customHeight="1">
      <c r="Q1500" s="136">
        <v>3</v>
      </c>
      <c r="R1500" t="s" s="90">
        <v>502</v>
      </c>
      <c r="S1500" t="s" s="90">
        <v>32</v>
      </c>
      <c r="T1500" s="59">
        <v>31630</v>
      </c>
      <c r="U1500" s="91">
        <v>0.120884370640729</v>
      </c>
      <c r="V1500" s="39">
        <v>41.0252832</v>
      </c>
      <c r="W1500" s="39">
        <v>28.8726498</v>
      </c>
      <c r="X1500" s="59">
        <f>VLOOKUP($S1500,'Districts_EV'!$A$2:$H$41,3,0)*$U1500</f>
        <v>18.0840248969406</v>
      </c>
      <c r="Y1500" s="59">
        <f>VLOOKUP($S1500,'Districts_EV'!$A$2:$H$41,4,0)*$U1500</f>
        <v>303.084485999957</v>
      </c>
      <c r="Z1500" s="59">
        <f>VLOOKUP($S1500,'Districts_EV'!$A$2:$H$41,5,0)*$U1500</f>
        <v>2128.735067357690</v>
      </c>
      <c r="AA1500" s="59">
        <f>VLOOKUP($S1500,'Districts_EV'!$A$2:$H$41,6,0)*$U1500</f>
        <v>6929.434322479070</v>
      </c>
      <c r="AB1500" s="59">
        <f>VLOOKUP($S1500,'Districts_EV'!$A$2:$H$41,7,0)*$U1500</f>
        <v>12594.1566178976</v>
      </c>
      <c r="AC1500" s="60">
        <f>VLOOKUP($S1500,'Districts_EV'!$A$2:$H$41,8,0)*$U1500</f>
        <v>16682.45659525</v>
      </c>
    </row>
    <row r="1501" ht="19.95" customHeight="1">
      <c r="Q1501" s="137">
        <v>8</v>
      </c>
      <c r="R1501" t="s" s="92">
        <v>503</v>
      </c>
      <c r="S1501" t="s" s="92">
        <v>32</v>
      </c>
      <c r="T1501" s="62">
        <v>21045</v>
      </c>
      <c r="U1501" s="93">
        <v>0.08043033765836689</v>
      </c>
      <c r="V1501" s="36">
        <v>41.0160064</v>
      </c>
      <c r="W1501" s="36">
        <v>28.8710186</v>
      </c>
      <c r="X1501" s="62">
        <f>VLOOKUP($S1501,'Districts_EV'!$A$2:$H$41,3,0)*$U1501</f>
        <v>12.0321942445816</v>
      </c>
      <c r="Y1501" s="62">
        <f>VLOOKUP($S1501,'Districts_EV'!$A$2:$H$41,4,0)*$U1501</f>
        <v>201.657066325296</v>
      </c>
      <c r="Z1501" s="62">
        <f>VLOOKUP($S1501,'Districts_EV'!$A$2:$H$41,5,0)*$U1501</f>
        <v>1416.352497393060</v>
      </c>
      <c r="AA1501" s="62">
        <f>VLOOKUP($S1501,'Districts_EV'!$A$2:$H$41,6,0)*$U1501</f>
        <v>4610.494635364280</v>
      </c>
      <c r="AB1501" s="62">
        <f>VLOOKUP($S1501,'Districts_EV'!$A$2:$H$41,7,0)*$U1501</f>
        <v>8379.513943207570</v>
      </c>
      <c r="AC1501" s="63">
        <f>VLOOKUP($S1501,'Districts_EV'!$A$2:$H$41,8,0)*$U1501</f>
        <v>11099.6616834346</v>
      </c>
    </row>
    <row r="1502" ht="19.95" customHeight="1">
      <c r="Q1502" s="136">
        <v>23</v>
      </c>
      <c r="R1502" t="s" s="90">
        <v>504</v>
      </c>
      <c r="S1502" t="s" s="90">
        <v>32</v>
      </c>
      <c r="T1502" s="59">
        <v>51759</v>
      </c>
      <c r="U1502" s="91">
        <v>0.197813915270108</v>
      </c>
      <c r="V1502" s="39">
        <v>41.0259668</v>
      </c>
      <c r="W1502" s="39">
        <v>28.8649183</v>
      </c>
      <c r="X1502" s="59">
        <f>VLOOKUP($S1502,'Districts_EV'!$A$2:$H$41,3,0)*$U1502</f>
        <v>29.592508524842</v>
      </c>
      <c r="Y1502" s="59">
        <f>VLOOKUP($S1502,'Districts_EV'!$A$2:$H$41,4,0)*$U1502</f>
        <v>495.964271605180</v>
      </c>
      <c r="Z1502" s="59">
        <f>VLOOKUP($S1502,'Districts_EV'!$A$2:$H$41,5,0)*$U1502</f>
        <v>3483.439720245560</v>
      </c>
      <c r="AA1502" s="59">
        <f>VLOOKUP($S1502,'Districts_EV'!$A$2:$H$41,6,0)*$U1502</f>
        <v>11339.2535914384</v>
      </c>
      <c r="AB1502" s="59">
        <f>VLOOKUP($S1502,'Districts_EV'!$A$2:$H$41,7,0)*$U1502</f>
        <v>20608.9456966729</v>
      </c>
      <c r="AC1502" s="60">
        <f>VLOOKUP($S1502,'Districts_EV'!$A$2:$H$41,8,0)*$U1502</f>
        <v>27298.9968673268</v>
      </c>
    </row>
    <row r="1503" ht="19.95" customHeight="1">
      <c r="Q1503" s="137">
        <v>48</v>
      </c>
      <c r="R1503" t="s" s="92">
        <v>131</v>
      </c>
      <c r="S1503" t="s" s="92">
        <v>32</v>
      </c>
      <c r="T1503" s="62">
        <v>47371</v>
      </c>
      <c r="U1503" s="93">
        <v>0.18104374080373</v>
      </c>
      <c r="V1503" s="36">
        <v>41.0243935</v>
      </c>
      <c r="W1503" s="36">
        <v>28.8719813</v>
      </c>
      <c r="X1503" s="62">
        <f>VLOOKUP($S1503,'Districts_EV'!$A$2:$H$41,3,0)*$U1503</f>
        <v>27.0837288458102</v>
      </c>
      <c r="Y1503" s="62">
        <f>VLOOKUP($S1503,'Districts_EV'!$A$2:$H$41,4,0)*$U1503</f>
        <v>453.917647369712</v>
      </c>
      <c r="Z1503" s="62">
        <f>VLOOKUP($S1503,'Districts_EV'!$A$2:$H$41,5,0)*$U1503</f>
        <v>3188.122316655110</v>
      </c>
      <c r="AA1503" s="62">
        <f>VLOOKUP($S1503,'Districts_EV'!$A$2:$H$41,6,0)*$U1503</f>
        <v>10377.9397183104</v>
      </c>
      <c r="AB1503" s="62">
        <f>VLOOKUP($S1503,'Districts_EV'!$A$2:$H$41,7,0)*$U1503</f>
        <v>18861.7702543923</v>
      </c>
      <c r="AC1503" s="63">
        <f>VLOOKUP($S1503,'Districts_EV'!$A$2:$H$41,8,0)*$U1503</f>
        <v>24984.6554338788</v>
      </c>
    </row>
    <row r="1504" ht="19.95" customHeight="1">
      <c r="Q1504" s="136">
        <v>50</v>
      </c>
      <c r="R1504" t="s" s="90">
        <v>505</v>
      </c>
      <c r="S1504" t="s" s="90">
        <v>32</v>
      </c>
      <c r="T1504" s="59">
        <v>21298</v>
      </c>
      <c r="U1504" s="91">
        <v>0.0813972597504347</v>
      </c>
      <c r="V1504" s="39">
        <v>41.0104658</v>
      </c>
      <c r="W1504" s="39">
        <v>28.8707783</v>
      </c>
      <c r="X1504" s="59">
        <f>VLOOKUP($S1504,'Districts_EV'!$A$2:$H$41,3,0)*$U1504</f>
        <v>12.1768435742979</v>
      </c>
      <c r="Y1504" s="59">
        <f>VLOOKUP($S1504,'Districts_EV'!$A$2:$H$41,4,0)*$U1504</f>
        <v>204.081358925928</v>
      </c>
      <c r="Z1504" s="59">
        <f>VLOOKUP($S1504,'Districts_EV'!$A$2:$H$41,5,0)*$U1504</f>
        <v>1433.379685886310</v>
      </c>
      <c r="AA1504" s="59">
        <f>VLOOKUP($S1504,'Districts_EV'!$A$2:$H$41,6,0)*$U1504</f>
        <v>4665.921346827680</v>
      </c>
      <c r="AB1504" s="59">
        <f>VLOOKUP($S1504,'Districts_EV'!$A$2:$H$41,7,0)*$U1504</f>
        <v>8480.251269300779</v>
      </c>
      <c r="AC1504" s="60">
        <f>VLOOKUP($S1504,'Districts_EV'!$A$2:$H$41,8,0)*$U1504</f>
        <v>11233.1002391917</v>
      </c>
    </row>
    <row r="1505" ht="19.95" customHeight="1">
      <c r="Q1505" s="137">
        <v>62</v>
      </c>
      <c r="R1505" t="s" s="92">
        <v>506</v>
      </c>
      <c r="S1505" t="s" s="92">
        <v>32</v>
      </c>
      <c r="T1505" s="62">
        <v>18004</v>
      </c>
      <c r="U1505" s="93">
        <v>0.068808163421299</v>
      </c>
      <c r="V1505" s="36">
        <v>41.0116141</v>
      </c>
      <c r="W1505" s="36">
        <v>28.8733841</v>
      </c>
      <c r="X1505" s="62">
        <f>VLOOKUP($S1505,'Districts_EV'!$A$2:$H$41,3,0)*$U1505</f>
        <v>10.2935436055808</v>
      </c>
      <c r="Y1505" s="62">
        <f>VLOOKUP($S1505,'Districts_EV'!$A$2:$H$41,4,0)*$U1505</f>
        <v>172.517644196751</v>
      </c>
      <c r="Z1505" s="62">
        <f>VLOOKUP($S1505,'Districts_EV'!$A$2:$H$41,5,0)*$U1505</f>
        <v>1211.689729772620</v>
      </c>
      <c r="AA1505" s="62">
        <f>VLOOKUP($S1505,'Districts_EV'!$A$2:$H$41,6,0)*$U1505</f>
        <v>3944.278708248920</v>
      </c>
      <c r="AB1505" s="62">
        <f>VLOOKUP($S1505,'Districts_EV'!$A$2:$H$41,7,0)*$U1505</f>
        <v>7168.6751738422</v>
      </c>
      <c r="AC1505" s="63">
        <f>VLOOKUP($S1505,'Districts_EV'!$A$2:$H$41,8,0)*$U1505</f>
        <v>9495.761888741090</v>
      </c>
    </row>
    <row r="1506" ht="19.95" customHeight="1">
      <c r="Q1506" s="136">
        <v>204</v>
      </c>
      <c r="R1506" t="s" s="90">
        <v>507</v>
      </c>
      <c r="S1506" t="s" s="90">
        <v>32</v>
      </c>
      <c r="T1506" s="59">
        <v>40525</v>
      </c>
      <c r="U1506" s="91">
        <v>0.154879516921137</v>
      </c>
      <c r="V1506" s="39">
        <v>41.0284791</v>
      </c>
      <c r="W1506" s="39">
        <v>28.8776738</v>
      </c>
      <c r="X1506" s="59">
        <f>VLOOKUP($S1506,'Districts_EV'!$A$2:$H$41,3,0)*$U1506</f>
        <v>23.1696208962542</v>
      </c>
      <c r="Y1506" s="59">
        <f>VLOOKUP($S1506,'Districts_EV'!$A$2:$H$41,4,0)*$U1506</f>
        <v>388.318014389767</v>
      </c>
      <c r="Z1506" s="59">
        <f>VLOOKUP($S1506,'Districts_EV'!$A$2:$H$41,5,0)*$U1506</f>
        <v>2727.378710233030</v>
      </c>
      <c r="AA1506" s="59">
        <f>VLOOKUP($S1506,'Districts_EV'!$A$2:$H$41,6,0)*$U1506</f>
        <v>8878.132340134860</v>
      </c>
      <c r="AB1506" s="59">
        <f>VLOOKUP($S1506,'Districts_EV'!$A$2:$H$41,7,0)*$U1506</f>
        <v>16135.8898811351</v>
      </c>
      <c r="AC1506" s="60">
        <f>VLOOKUP($S1506,'Districts_EV'!$A$2:$H$41,8,0)*$U1506</f>
        <v>21373.9030516126</v>
      </c>
    </row>
    <row r="1507" ht="19.95" customHeight="1">
      <c r="Q1507" s="137">
        <v>211</v>
      </c>
      <c r="R1507" t="s" s="92">
        <v>508</v>
      </c>
      <c r="S1507" t="s" s="92">
        <v>32</v>
      </c>
      <c r="T1507" s="62">
        <v>22696</v>
      </c>
      <c r="U1507" s="93">
        <v>0.0867401731287382</v>
      </c>
      <c r="V1507" s="36">
        <v>41.0059977</v>
      </c>
      <c r="W1507" s="36">
        <v>28.8885447</v>
      </c>
      <c r="X1507" s="62">
        <f>VLOOKUP($S1507,'Districts_EV'!$A$2:$H$41,3,0)*$U1507</f>
        <v>12.9761311748645</v>
      </c>
      <c r="Y1507" s="62">
        <f>VLOOKUP($S1507,'Districts_EV'!$A$2:$H$41,4,0)*$U1507</f>
        <v>217.477252426653</v>
      </c>
      <c r="Z1507" s="62">
        <f>VLOOKUP($S1507,'Districts_EV'!$A$2:$H$41,5,0)*$U1507</f>
        <v>1527.466680011070</v>
      </c>
      <c r="AA1507" s="62">
        <f>VLOOKUP($S1507,'Districts_EV'!$A$2:$H$41,6,0)*$U1507</f>
        <v>4972.192266297350</v>
      </c>
      <c r="AB1507" s="62">
        <f>VLOOKUP($S1507,'Districts_EV'!$A$2:$H$41,7,0)*$U1507</f>
        <v>9036.894675934380</v>
      </c>
      <c r="AC1507" s="63">
        <f>VLOOKUP($S1507,'Districts_EV'!$A$2:$H$41,8,0)*$U1507</f>
        <v>11970.4405591462</v>
      </c>
    </row>
    <row r="1508" ht="19.95" customHeight="1">
      <c r="Q1508" s="136">
        <v>255</v>
      </c>
      <c r="R1508" t="s" s="90">
        <v>509</v>
      </c>
      <c r="S1508" t="s" s="90">
        <v>32</v>
      </c>
      <c r="T1508" s="59">
        <v>19086</v>
      </c>
      <c r="U1508" s="91">
        <v>0.0729433796411305</v>
      </c>
      <c r="V1508" s="39">
        <v>41.014823</v>
      </c>
      <c r="W1508" s="39">
        <v>28.8966072</v>
      </c>
      <c r="X1508" s="59">
        <f>VLOOKUP($S1508,'Districts_EV'!$A$2:$H$41,3,0)*$U1508</f>
        <v>10.9121624781223</v>
      </c>
      <c r="Y1508" s="59">
        <f>VLOOKUP($S1508,'Districts_EV'!$A$2:$H$41,4,0)*$U1508</f>
        <v>182.885567492735</v>
      </c>
      <c r="Z1508" s="59">
        <f>VLOOKUP($S1508,'Districts_EV'!$A$2:$H$41,5,0)*$U1508</f>
        <v>1284.509563565880</v>
      </c>
      <c r="AA1508" s="59">
        <f>VLOOKUP($S1508,'Districts_EV'!$A$2:$H$41,6,0)*$U1508</f>
        <v>4181.321007867080</v>
      </c>
      <c r="AB1508" s="59">
        <f>VLOOKUP($S1508,'Districts_EV'!$A$2:$H$41,7,0)*$U1508</f>
        <v>7599.496465671650</v>
      </c>
      <c r="AC1508" s="60">
        <f>VLOOKUP($S1508,'Districts_EV'!$A$2:$H$41,8,0)*$U1508</f>
        <v>10066.4358702795</v>
      </c>
    </row>
    <row r="1509" ht="19.95" customHeight="1">
      <c r="Q1509" s="137">
        <v>351</v>
      </c>
      <c r="R1509" t="s" s="92">
        <v>510</v>
      </c>
      <c r="S1509" t="s" s="92">
        <v>32</v>
      </c>
      <c r="T1509" s="62">
        <v>13369</v>
      </c>
      <c r="U1509" s="93">
        <v>0.0510939978215589</v>
      </c>
      <c r="V1509" s="36">
        <v>41.0191385</v>
      </c>
      <c r="W1509" s="36">
        <v>28.8808882</v>
      </c>
      <c r="X1509" s="62">
        <f>VLOOKUP($S1509,'Districts_EV'!$A$2:$H$41,3,0)*$U1509</f>
        <v>7.64354501571924</v>
      </c>
      <c r="Y1509" s="62">
        <f>VLOOKUP($S1509,'Districts_EV'!$A$2:$H$41,4,0)*$U1509</f>
        <v>128.104220465806</v>
      </c>
      <c r="Z1509" s="62">
        <f>VLOOKUP($S1509,'Districts_EV'!$A$2:$H$41,5,0)*$U1509</f>
        <v>899.748944530666</v>
      </c>
      <c r="AA1509" s="62">
        <f>VLOOKUP($S1509,'Districts_EV'!$A$2:$H$41,6,0)*$U1509</f>
        <v>2928.852591123070</v>
      </c>
      <c r="AB1509" s="62">
        <f>VLOOKUP($S1509,'Districts_EV'!$A$2:$H$41,7,0)*$U1509</f>
        <v>5323.1514329647</v>
      </c>
      <c r="AC1509" s="63">
        <f>VLOOKUP($S1509,'Districts_EV'!$A$2:$H$41,8,0)*$U1509</f>
        <v>7051.146450265480</v>
      </c>
    </row>
    <row r="1510" ht="19.95" customHeight="1">
      <c r="Q1510" s="136">
        <v>519</v>
      </c>
      <c r="R1510" t="s" s="90">
        <v>511</v>
      </c>
      <c r="S1510" t="s" s="90">
        <v>32</v>
      </c>
      <c r="T1510" s="59">
        <v>10184</v>
      </c>
      <c r="U1510" s="91">
        <v>0.0389214805755671</v>
      </c>
      <c r="V1510" s="39">
        <v>41.0252832</v>
      </c>
      <c r="W1510" s="39">
        <v>28.8726498</v>
      </c>
      <c r="X1510" s="59">
        <f>VLOOKUP($S1510,'Districts_EV'!$A$2:$H$41,3,0)*$U1510</f>
        <v>5.82256432344116</v>
      </c>
      <c r="Y1510" s="59">
        <f>VLOOKUP($S1510,'Districts_EV'!$A$2:$H$41,4,0)*$U1510</f>
        <v>97.5849638135813</v>
      </c>
      <c r="Z1510" s="59">
        <f>VLOOKUP($S1510,'Districts_EV'!$A$2:$H$41,5,0)*$U1510</f>
        <v>685.394812708529</v>
      </c>
      <c r="AA1510" s="59">
        <f>VLOOKUP($S1510,'Districts_EV'!$A$2:$H$41,6,0)*$U1510</f>
        <v>2231.089444834870</v>
      </c>
      <c r="AB1510" s="59">
        <f>VLOOKUP($S1510,'Districts_EV'!$A$2:$H$41,7,0)*$U1510</f>
        <v>4054.976003688570</v>
      </c>
      <c r="AC1510" s="60">
        <f>VLOOKUP($S1510,'Districts_EV'!$A$2:$H$41,8,0)*$U1510</f>
        <v>5371.297438065950</v>
      </c>
    </row>
    <row r="1511" ht="19.95" customHeight="1">
      <c r="Q1511" s="137">
        <v>275</v>
      </c>
      <c r="R1511" t="s" s="92">
        <v>512</v>
      </c>
      <c r="S1511" t="s" s="92">
        <v>33</v>
      </c>
      <c r="T1511" s="62">
        <v>24488</v>
      </c>
      <c r="U1511" s="93">
        <v>0.0935888861286809</v>
      </c>
      <c r="V1511" s="36">
        <v>40.9788502</v>
      </c>
      <c r="W1511" s="36">
        <v>29.0487327</v>
      </c>
      <c r="X1511" s="62">
        <f>VLOOKUP($S1511,'Districts_EV'!$A$2:$H$41,3,0)*$U1511</f>
        <v>51.2530160872198</v>
      </c>
      <c r="Y1511" s="62">
        <f>VLOOKUP($S1511,'Districts_EV'!$A$2:$H$41,4,0)*$U1511</f>
        <v>562.856705811834</v>
      </c>
      <c r="Z1511" s="62">
        <f>VLOOKUP($S1511,'Districts_EV'!$A$2:$H$41,5,0)*$U1511</f>
        <v>2695.370556883670</v>
      </c>
      <c r="AA1511" s="62">
        <f>VLOOKUP($S1511,'Districts_EV'!$A$2:$H$41,6,0)*$U1511</f>
        <v>6455.139873435290</v>
      </c>
      <c r="AB1511" s="62">
        <f>VLOOKUP($S1511,'Districts_EV'!$A$2:$H$41,7,0)*$U1511</f>
        <v>9749.429453672319</v>
      </c>
      <c r="AC1511" s="63">
        <f>VLOOKUP($S1511,'Districts_EV'!$A$2:$H$41,8,0)*$U1511</f>
        <v>12110.6033264944</v>
      </c>
    </row>
    <row r="1512" ht="19.95" customHeight="1">
      <c r="Q1512" s="136">
        <v>277</v>
      </c>
      <c r="R1512" t="s" s="90">
        <v>513</v>
      </c>
      <c r="S1512" t="s" s="90">
        <v>33</v>
      </c>
      <c r="T1512" s="59">
        <v>34164</v>
      </c>
      <c r="U1512" s="91">
        <v>0.130568878867211</v>
      </c>
      <c r="V1512" s="39">
        <v>40.9685129</v>
      </c>
      <c r="W1512" s="39">
        <v>29.0924226</v>
      </c>
      <c r="X1512" s="59">
        <f>VLOOKUP($S1512,'Districts_EV'!$A$2:$H$41,3,0)*$U1512</f>
        <v>71.5047387129934</v>
      </c>
      <c r="Y1512" s="59">
        <f>VLOOKUP($S1512,'Districts_EV'!$A$2:$H$41,4,0)*$U1512</f>
        <v>785.259576010926</v>
      </c>
      <c r="Z1512" s="59">
        <f>VLOOKUP($S1512,'Districts_EV'!$A$2:$H$41,5,0)*$U1512</f>
        <v>3760.3985505298</v>
      </c>
      <c r="AA1512" s="59">
        <f>VLOOKUP($S1512,'Districts_EV'!$A$2:$H$41,6,0)*$U1512</f>
        <v>9005.774201079859</v>
      </c>
      <c r="AB1512" s="59">
        <f>VLOOKUP($S1512,'Districts_EV'!$A$2:$H$41,7,0)*$U1512</f>
        <v>13601.7440319855</v>
      </c>
      <c r="AC1512" s="60">
        <f>VLOOKUP($S1512,'Districts_EV'!$A$2:$H$41,8,0)*$U1512</f>
        <v>16895.8939907855</v>
      </c>
    </row>
    <row r="1513" ht="19.95" customHeight="1">
      <c r="Q1513" s="137">
        <v>282</v>
      </c>
      <c r="R1513" t="s" s="92">
        <v>514</v>
      </c>
      <c r="S1513" t="s" s="92">
        <v>33</v>
      </c>
      <c r="T1513" s="62">
        <v>31098</v>
      </c>
      <c r="U1513" s="93">
        <v>0.118851158968871</v>
      </c>
      <c r="V1513" s="36">
        <v>40.9721783</v>
      </c>
      <c r="W1513" s="36">
        <v>29.0758899</v>
      </c>
      <c r="X1513" s="62">
        <f>VLOOKUP($S1513,'Districts_EV'!$A$2:$H$41,3,0)*$U1513</f>
        <v>65.0876467772116</v>
      </c>
      <c r="Y1513" s="62">
        <f>VLOOKUP($S1513,'Districts_EV'!$A$2:$H$41,4,0)*$U1513</f>
        <v>714.787562779173</v>
      </c>
      <c r="Z1513" s="62">
        <f>VLOOKUP($S1513,'Districts_EV'!$A$2:$H$41,5,0)*$U1513</f>
        <v>3422.926885738650</v>
      </c>
      <c r="AA1513" s="62">
        <f>VLOOKUP($S1513,'Districts_EV'!$A$2:$H$41,6,0)*$U1513</f>
        <v>8197.563695854709</v>
      </c>
      <c r="AB1513" s="62">
        <f>VLOOKUP($S1513,'Districts_EV'!$A$2:$H$41,7,0)*$U1513</f>
        <v>12381.0746957817</v>
      </c>
      <c r="AC1513" s="63">
        <f>VLOOKUP($S1513,'Districts_EV'!$A$2:$H$41,8,0)*$U1513</f>
        <v>15379.5958121252</v>
      </c>
    </row>
    <row r="1514" ht="19.95" customHeight="1">
      <c r="Q1514" s="136">
        <v>287</v>
      </c>
      <c r="R1514" t="s" s="90">
        <v>515</v>
      </c>
      <c r="S1514" t="s" s="90">
        <v>33</v>
      </c>
      <c r="T1514" s="59">
        <v>30833</v>
      </c>
      <c r="U1514" s="91">
        <v>0.117838374959393</v>
      </c>
      <c r="V1514" s="39">
        <v>40.9831733</v>
      </c>
      <c r="W1514" s="39">
        <v>29.0831882</v>
      </c>
      <c r="X1514" s="59">
        <f>VLOOKUP($S1514,'Districts_EV'!$A$2:$H$41,3,0)*$U1514</f>
        <v>64.5330057586265</v>
      </c>
      <c r="Y1514" s="59">
        <f>VLOOKUP($S1514,'Districts_EV'!$A$2:$H$41,4,0)*$U1514</f>
        <v>708.696537499848</v>
      </c>
      <c r="Z1514" s="59">
        <f>VLOOKUP($S1514,'Districts_EV'!$A$2:$H$41,5,0)*$U1514</f>
        <v>3393.758591162780</v>
      </c>
      <c r="AA1514" s="59">
        <f>VLOOKUP($S1514,'Districts_EV'!$A$2:$H$41,6,0)*$U1514</f>
        <v>8127.708580432460</v>
      </c>
      <c r="AB1514" s="59">
        <f>VLOOKUP($S1514,'Districts_EV'!$A$2:$H$41,7,0)*$U1514</f>
        <v>12275.5700075579</v>
      </c>
      <c r="AC1514" s="60">
        <f>VLOOKUP($S1514,'Districts_EV'!$A$2:$H$41,8,0)*$U1514</f>
        <v>15248.5393811582</v>
      </c>
    </row>
    <row r="1515" ht="19.95" customHeight="1">
      <c r="Q1515" s="137">
        <v>288</v>
      </c>
      <c r="R1515" t="s" s="92">
        <v>319</v>
      </c>
      <c r="S1515" t="s" s="92">
        <v>33</v>
      </c>
      <c r="T1515" s="62">
        <v>30310</v>
      </c>
      <c r="U1515" s="93">
        <v>0.115839559725593</v>
      </c>
      <c r="V1515" s="36">
        <v>40.977008</v>
      </c>
      <c r="W1515" s="36">
        <v>29.0894372</v>
      </c>
      <c r="X1515" s="62">
        <f>VLOOKUP($S1515,'Districts_EV'!$A$2:$H$41,3,0)*$U1515</f>
        <v>63.4383746162869</v>
      </c>
      <c r="Y1515" s="62">
        <f>VLOOKUP($S1515,'Districts_EV'!$A$2:$H$41,4,0)*$U1515</f>
        <v>696.675381948576</v>
      </c>
      <c r="Z1515" s="62">
        <f>VLOOKUP($S1515,'Districts_EV'!$A$2:$H$41,5,0)*$U1515</f>
        <v>3336.192485263970</v>
      </c>
      <c r="AA1515" s="62">
        <f>VLOOKUP($S1515,'Districts_EV'!$A$2:$H$41,6,0)*$U1515</f>
        <v>7989.843579051930</v>
      </c>
      <c r="AB1515" s="62">
        <f>VLOOKUP($S1515,'Districts_EV'!$A$2:$H$41,7,0)*$U1515</f>
        <v>12067.3475474032</v>
      </c>
      <c r="AC1515" s="63">
        <f>VLOOKUP($S1515,'Districts_EV'!$A$2:$H$41,8,0)*$U1515</f>
        <v>14989.8883872119</v>
      </c>
    </row>
    <row r="1516" ht="19.95" customHeight="1">
      <c r="Q1516" s="136">
        <v>317</v>
      </c>
      <c r="R1516" t="s" s="90">
        <v>516</v>
      </c>
      <c r="S1516" t="s" s="90">
        <v>33</v>
      </c>
      <c r="T1516" s="59">
        <v>30549</v>
      </c>
      <c r="U1516" s="91">
        <v>0.116752976247349</v>
      </c>
      <c r="V1516" s="39">
        <v>41.0023323</v>
      </c>
      <c r="W1516" s="39">
        <v>29.0444009</v>
      </c>
      <c r="X1516" s="59">
        <f>VLOOKUP($S1516,'Districts_EV'!$A$2:$H$41,3,0)*$U1516</f>
        <v>63.9385980255016</v>
      </c>
      <c r="Y1516" s="59">
        <f>VLOOKUP($S1516,'Districts_EV'!$A$2:$H$41,4,0)*$U1516</f>
        <v>702.168797200498</v>
      </c>
      <c r="Z1516" s="59">
        <f>VLOOKUP($S1516,'Districts_EV'!$A$2:$H$41,5,0)*$U1516</f>
        <v>3362.498984900340</v>
      </c>
      <c r="AA1516" s="59">
        <f>VLOOKUP($S1516,'Districts_EV'!$A$2:$H$41,6,0)*$U1516</f>
        <v>8052.844985036560</v>
      </c>
      <c r="AB1516" s="59">
        <f>VLOOKUP($S1516,'Districts_EV'!$A$2:$H$41,7,0)*$U1516</f>
        <v>12162.500832254</v>
      </c>
      <c r="AC1516" s="60">
        <f>VLOOKUP($S1516,'Districts_EV'!$A$2:$H$41,8,0)*$U1516</f>
        <v>15108.0864513672</v>
      </c>
    </row>
    <row r="1517" ht="19.95" customHeight="1">
      <c r="Q1517" s="137">
        <v>331</v>
      </c>
      <c r="R1517" t="s" s="92">
        <v>154</v>
      </c>
      <c r="S1517" t="s" s="92">
        <v>33</v>
      </c>
      <c r="T1517" s="62">
        <v>35260</v>
      </c>
      <c r="U1517" s="93">
        <v>0.134757600657354</v>
      </c>
      <c r="V1517" s="36">
        <v>40.9787185</v>
      </c>
      <c r="W1517" s="36">
        <v>29.0666827</v>
      </c>
      <c r="X1517" s="62">
        <f>VLOOKUP($S1517,'Districts_EV'!$A$2:$H$41,3,0)*$U1517</f>
        <v>73.7986502464623</v>
      </c>
      <c r="Y1517" s="62">
        <f>VLOOKUP($S1517,'Districts_EV'!$A$2:$H$41,4,0)*$U1517</f>
        <v>810.451137166174</v>
      </c>
      <c r="Z1517" s="62">
        <f>VLOOKUP($S1517,'Districts_EV'!$A$2:$H$41,5,0)*$U1517</f>
        <v>3881.034214134190</v>
      </c>
      <c r="AA1517" s="62">
        <f>VLOOKUP($S1517,'Districts_EV'!$A$2:$H$41,6,0)*$U1517</f>
        <v>9294.684414297941</v>
      </c>
      <c r="AB1517" s="62">
        <f>VLOOKUP($S1517,'Districts_EV'!$A$2:$H$41,7,0)*$U1517</f>
        <v>14038.095497243</v>
      </c>
      <c r="AC1517" s="63">
        <f>VLOOKUP($S1517,'Districts_EV'!$A$2:$H$41,8,0)*$U1517</f>
        <v>17437.9236071624</v>
      </c>
    </row>
    <row r="1518" ht="19.95" customHeight="1">
      <c r="Q1518" s="136">
        <v>333</v>
      </c>
      <c r="R1518" t="s" s="90">
        <v>517</v>
      </c>
      <c r="S1518" t="s" s="90">
        <v>33</v>
      </c>
      <c r="T1518" s="59">
        <v>33166</v>
      </c>
      <c r="U1518" s="91">
        <v>0.126754696069251</v>
      </c>
      <c r="V1518" s="39">
        <v>40.9877529</v>
      </c>
      <c r="W1518" s="39">
        <v>29.0676991</v>
      </c>
      <c r="X1518" s="59">
        <f>VLOOKUP($S1518,'Districts_EV'!$A$2:$H$41,3,0)*$U1518</f>
        <v>69.41593970715149</v>
      </c>
      <c r="Y1518" s="59">
        <f>VLOOKUP($S1518,'Districts_EV'!$A$2:$H$41,4,0)*$U1518</f>
        <v>762.320544958969</v>
      </c>
      <c r="Z1518" s="59">
        <f>VLOOKUP($S1518,'Districts_EV'!$A$2:$H$41,5,0)*$U1518</f>
        <v>3650.549652466650</v>
      </c>
      <c r="AA1518" s="59">
        <f>VLOOKUP($S1518,'Districts_EV'!$A$2:$H$41,6,0)*$U1518</f>
        <v>8742.697200357470</v>
      </c>
      <c r="AB1518" s="59">
        <f>VLOOKUP($S1518,'Districts_EV'!$A$2:$H$41,7,0)*$U1518</f>
        <v>13204.4093948258</v>
      </c>
      <c r="AC1518" s="60">
        <f>VLOOKUP($S1518,'Districts_EV'!$A$2:$H$41,8,0)*$U1518</f>
        <v>16402.3305262378</v>
      </c>
    </row>
    <row r="1519" ht="19.95" customHeight="1">
      <c r="Q1519" s="137">
        <v>344</v>
      </c>
      <c r="R1519" t="s" s="92">
        <v>518</v>
      </c>
      <c r="S1519" t="s" s="92">
        <v>33</v>
      </c>
      <c r="T1519" s="62">
        <v>23977</v>
      </c>
      <c r="U1519" s="93">
        <v>0.091635932812291</v>
      </c>
      <c r="V1519" s="36">
        <v>40.9850403</v>
      </c>
      <c r="W1519" s="36">
        <v>29.0248102</v>
      </c>
      <c r="X1519" s="62">
        <f>VLOOKUP($S1519,'Districts_EV'!$A$2:$H$41,3,0)*$U1519</f>
        <v>50.1835007645896</v>
      </c>
      <c r="Y1519" s="62">
        <f>VLOOKUP($S1519,'Districts_EV'!$A$2:$H$41,4,0)*$U1519</f>
        <v>551.111370273210</v>
      </c>
      <c r="Z1519" s="62">
        <f>VLOOKUP($S1519,'Districts_EV'!$A$2:$H$41,5,0)*$U1519</f>
        <v>2639.125279418480</v>
      </c>
      <c r="AA1519" s="62">
        <f>VLOOKUP($S1519,'Districts_EV'!$A$2:$H$41,6,0)*$U1519</f>
        <v>6320.438122564430</v>
      </c>
      <c r="AB1519" s="62">
        <f>VLOOKUP($S1519,'Districts_EV'!$A$2:$H$41,7,0)*$U1519</f>
        <v>9545.984564305019</v>
      </c>
      <c r="AC1519" s="63">
        <f>VLOOKUP($S1519,'Districts_EV'!$A$2:$H$41,8,0)*$U1519</f>
        <v>11857.8869633844</v>
      </c>
    </row>
    <row r="1520" ht="19.95" customHeight="1">
      <c r="Q1520" s="136">
        <v>345</v>
      </c>
      <c r="R1520" t="s" s="90">
        <v>519</v>
      </c>
      <c r="S1520" t="s" s="90">
        <v>33</v>
      </c>
      <c r="T1520" s="59">
        <v>15577</v>
      </c>
      <c r="U1520" s="91">
        <v>0.0595325906250597</v>
      </c>
      <c r="V1520" s="39">
        <v>40.9967079</v>
      </c>
      <c r="W1520" s="39">
        <v>29.0440914</v>
      </c>
      <c r="X1520" s="59">
        <f>VLOOKUP($S1520,'Districts_EV'!$A$2:$H$41,3,0)*$U1520</f>
        <v>32.6024269679281</v>
      </c>
      <c r="Y1520" s="59">
        <f>VLOOKUP($S1520,'Districts_EV'!$A$2:$H$41,4,0)*$U1520</f>
        <v>358.037361419101</v>
      </c>
      <c r="Z1520" s="59">
        <f>VLOOKUP($S1520,'Districts_EV'!$A$2:$H$41,5,0)*$U1520</f>
        <v>1714.545375881120</v>
      </c>
      <c r="AA1520" s="59">
        <f>VLOOKUP($S1520,'Districts_EV'!$A$2:$H$41,6,0)*$U1520</f>
        <v>4106.1627657833</v>
      </c>
      <c r="AB1520" s="59">
        <f>VLOOKUP($S1520,'Districts_EV'!$A$2:$H$41,7,0)*$U1520</f>
        <v>6201.685013061650</v>
      </c>
      <c r="AC1520" s="60">
        <f>VLOOKUP($S1520,'Districts_EV'!$A$2:$H$41,8,0)*$U1520</f>
        <v>7703.645378013860</v>
      </c>
    </row>
    <row r="1521" ht="19.95" customHeight="1">
      <c r="Q1521" s="137">
        <v>375</v>
      </c>
      <c r="R1521" t="s" s="92">
        <v>520</v>
      </c>
      <c r="S1521" t="s" s="92">
        <v>33</v>
      </c>
      <c r="T1521" s="62">
        <v>31450</v>
      </c>
      <c r="U1521" s="93">
        <v>0.120196441879574</v>
      </c>
      <c r="V1521" s="36">
        <v>40.9539279</v>
      </c>
      <c r="W1521" s="36">
        <v>29.0949153</v>
      </c>
      <c r="X1521" s="62">
        <f>VLOOKUP($S1521,'Districts_EV'!$A$2:$H$41,3,0)*$U1521</f>
        <v>65.8243774886907</v>
      </c>
      <c r="Y1521" s="62">
        <f>VLOOKUP($S1521,'Districts_EV'!$A$2:$H$41,4,0)*$U1521</f>
        <v>722.878283150202</v>
      </c>
      <c r="Z1521" s="62">
        <f>VLOOKUP($S1521,'Districts_EV'!$A$2:$H$41,5,0)*$U1521</f>
        <v>3461.671186458310</v>
      </c>
      <c r="AA1521" s="62">
        <f>VLOOKUP($S1521,'Districts_EV'!$A$2:$H$41,6,0)*$U1521</f>
        <v>8290.3523774722</v>
      </c>
      <c r="AB1521" s="62">
        <f>VLOOKUP($S1521,'Districts_EV'!$A$2:$H$41,7,0)*$U1521</f>
        <v>12521.2167722147</v>
      </c>
      <c r="AC1521" s="63">
        <f>VLOOKUP($S1521,'Districts_EV'!$A$2:$H$41,8,0)*$U1521</f>
        <v>15553.678316655</v>
      </c>
    </row>
    <row r="1522" ht="19.95" customHeight="1">
      <c r="Q1522" s="136">
        <v>384</v>
      </c>
      <c r="R1522" t="s" s="90">
        <v>521</v>
      </c>
      <c r="S1522" t="s" s="90">
        <v>33</v>
      </c>
      <c r="T1522" s="59">
        <v>14276</v>
      </c>
      <c r="U1522" s="91">
        <v>0.0545603944124897</v>
      </c>
      <c r="V1522" s="39">
        <v>40.9970269</v>
      </c>
      <c r="W1522" s="39">
        <v>29.0265413</v>
      </c>
      <c r="X1522" s="59">
        <f>VLOOKUP($S1522,'Districts_EV'!$A$2:$H$41,3,0)*$U1522</f>
        <v>29.8794535144213</v>
      </c>
      <c r="Y1522" s="59">
        <f>VLOOKUP($S1522,'Districts_EV'!$A$2:$H$41,4,0)*$U1522</f>
        <v>328.133875047768</v>
      </c>
      <c r="Z1522" s="59">
        <f>VLOOKUP($S1522,'Districts_EV'!$A$2:$H$41,5,0)*$U1522</f>
        <v>1571.345559868960</v>
      </c>
      <c r="AA1522" s="59">
        <f>VLOOKUP($S1522,'Districts_EV'!$A$2:$H$41,6,0)*$U1522</f>
        <v>3763.213689691360</v>
      </c>
      <c r="AB1522" s="59">
        <f>VLOOKUP($S1522,'Districts_EV'!$A$2:$H$41,7,0)*$U1522</f>
        <v>5683.716713517890</v>
      </c>
      <c r="AC1522" s="60">
        <f>VLOOKUP($S1522,'Districts_EV'!$A$2:$H$41,8,0)*$U1522</f>
        <v>7060.232484851120</v>
      </c>
    </row>
    <row r="1523" ht="19.95" customHeight="1">
      <c r="Q1523" s="137">
        <v>388</v>
      </c>
      <c r="R1523" t="s" s="92">
        <v>522</v>
      </c>
      <c r="S1523" t="s" s="92">
        <v>33</v>
      </c>
      <c r="T1523" s="62">
        <v>9025</v>
      </c>
      <c r="U1523" s="93">
        <v>0.0344919837190193</v>
      </c>
      <c r="V1523" s="36">
        <v>40.9934919</v>
      </c>
      <c r="W1523" s="36">
        <v>29.0498836450406</v>
      </c>
      <c r="X1523" s="62">
        <f>VLOOKUP($S1523,'Districts_EV'!$A$2:$H$41,3,0)*$U1523</f>
        <v>18.8891894065321</v>
      </c>
      <c r="Y1523" s="62">
        <f>VLOOKUP($S1523,'Districts_EV'!$A$2:$H$41,4,0)*$U1523</f>
        <v>207.439634512896</v>
      </c>
      <c r="Z1523" s="62">
        <f>VLOOKUP($S1523,'Districts_EV'!$A$2:$H$41,5,0)*$U1523</f>
        <v>993.373051121981</v>
      </c>
      <c r="AA1523" s="62">
        <f>VLOOKUP($S1523,'Districts_EV'!$A$2:$H$41,6,0)*$U1523</f>
        <v>2379.027987494010</v>
      </c>
      <c r="AB1523" s="62">
        <f>VLOOKUP($S1523,'Districts_EV'!$A$2:$H$41,7,0)*$U1523</f>
        <v>3593.131363091830</v>
      </c>
      <c r="AC1523" s="63">
        <f>VLOOKUP($S1523,'Districts_EV'!$A$2:$H$41,8,0)*$U1523</f>
        <v>4463.336941424860</v>
      </c>
    </row>
    <row r="1524" ht="19.95" customHeight="1">
      <c r="Q1524" s="136">
        <v>409</v>
      </c>
      <c r="R1524" t="s" s="90">
        <v>523</v>
      </c>
      <c r="S1524" t="s" s="90">
        <v>33</v>
      </c>
      <c r="T1524" s="59">
        <v>8466</v>
      </c>
      <c r="U1524" s="91">
        <v>0.0323555827329881</v>
      </c>
      <c r="V1524" s="39">
        <v>40.9892604</v>
      </c>
      <c r="W1524" s="39">
        <v>29.0303888</v>
      </c>
      <c r="X1524" s="59">
        <f>VLOOKUP($S1524,'Districts_EV'!$A$2:$H$41,3,0)*$U1524</f>
        <v>17.7192108050638</v>
      </c>
      <c r="Y1524" s="59">
        <f>VLOOKUP($S1524,'Districts_EV'!$A$2:$H$41,4,0)*$U1524</f>
        <v>194.591018923677</v>
      </c>
      <c r="Z1524" s="59">
        <f>VLOOKUP($S1524,'Districts_EV'!$A$2:$H$41,5,0)*$U1524</f>
        <v>931.844459922294</v>
      </c>
      <c r="AA1524" s="59">
        <f>VLOOKUP($S1524,'Districts_EV'!$A$2:$H$41,6,0)*$U1524</f>
        <v>2231.673234584410</v>
      </c>
      <c r="AB1524" s="59">
        <f>VLOOKUP($S1524,'Districts_EV'!$A$2:$H$41,7,0)*$U1524</f>
        <v>3370.576190574560</v>
      </c>
      <c r="AC1524" s="60">
        <f>VLOOKUP($S1524,'Districts_EV'!$A$2:$H$41,8,0)*$U1524</f>
        <v>4186.882054969850</v>
      </c>
    </row>
    <row r="1525" ht="19.95" customHeight="1">
      <c r="Q1525" s="137">
        <v>416</v>
      </c>
      <c r="R1525" t="s" s="92">
        <v>524</v>
      </c>
      <c r="S1525" t="s" s="92">
        <v>33</v>
      </c>
      <c r="T1525" s="62">
        <v>22484</v>
      </c>
      <c r="U1525" s="93">
        <v>0.0859299459211557</v>
      </c>
      <c r="V1525" s="36">
        <v>40.9605007</v>
      </c>
      <c r="W1525" s="36">
        <v>29.0844637</v>
      </c>
      <c r="X1525" s="62">
        <f>VLOOKUP($S1525,'Districts_EV'!$A$2:$H$41,3,0)*$U1525</f>
        <v>47.0586741957305</v>
      </c>
      <c r="Y1525" s="62">
        <f>VLOOKUP($S1525,'Districts_EV'!$A$2:$H$41,4,0)*$U1525</f>
        <v>516.794763699497</v>
      </c>
      <c r="Z1525" s="62">
        <f>VLOOKUP($S1525,'Districts_EV'!$A$2:$H$41,5,0)*$U1525</f>
        <v>2474.792208468330</v>
      </c>
      <c r="AA1525" s="62">
        <f>VLOOKUP($S1525,'Districts_EV'!$A$2:$H$41,6,0)*$U1525</f>
        <v>5926.8770383175</v>
      </c>
      <c r="AB1525" s="62">
        <f>VLOOKUP($S1525,'Districts_EV'!$A$2:$H$41,7,0)*$U1525</f>
        <v>8951.575132161401</v>
      </c>
      <c r="AC1525" s="63">
        <f>VLOOKUP($S1525,'Districts_EV'!$A$2:$H$41,8,0)*$U1525</f>
        <v>11119.5199768417</v>
      </c>
    </row>
    <row r="1526" ht="19.95" customHeight="1">
      <c r="Q1526" s="136">
        <v>435</v>
      </c>
      <c r="R1526" t="s" s="90">
        <v>525</v>
      </c>
      <c r="S1526" t="s" s="90">
        <v>33</v>
      </c>
      <c r="T1526" s="59">
        <v>10985</v>
      </c>
      <c r="U1526" s="91">
        <v>0.0419827635627066</v>
      </c>
      <c r="V1526" s="39">
        <v>40.9929709</v>
      </c>
      <c r="W1526" s="39">
        <v>29.0597416</v>
      </c>
      <c r="X1526" s="59">
        <f>VLOOKUP($S1526,'Districts_EV'!$A$2:$H$41,3,0)*$U1526</f>
        <v>22.9914399590865</v>
      </c>
      <c r="Y1526" s="59">
        <f>VLOOKUP($S1526,'Districts_EV'!$A$2:$H$41,4,0)*$U1526</f>
        <v>252.490236578855</v>
      </c>
      <c r="Z1526" s="59">
        <f>VLOOKUP($S1526,'Districts_EV'!$A$2:$H$41,5,0)*$U1526</f>
        <v>1209.108361947360</v>
      </c>
      <c r="AA1526" s="59">
        <f>VLOOKUP($S1526,'Districts_EV'!$A$2:$H$41,6,0)*$U1526</f>
        <v>2895.692237409610</v>
      </c>
      <c r="AB1526" s="59">
        <f>VLOOKUP($S1526,'Districts_EV'!$A$2:$H$41,7,0)*$U1526</f>
        <v>4373.467925048610</v>
      </c>
      <c r="AC1526" s="60">
        <f>VLOOKUP($S1526,'Districts_EV'!$A$2:$H$41,8,0)*$U1526</f>
        <v>5432.659978011320</v>
      </c>
    </row>
    <row r="1527" ht="19.95" customHeight="1">
      <c r="Q1527" s="137">
        <v>437</v>
      </c>
      <c r="R1527" t="s" s="92">
        <v>526</v>
      </c>
      <c r="S1527" t="s" s="92">
        <v>33</v>
      </c>
      <c r="T1527" s="62">
        <v>13438</v>
      </c>
      <c r="U1527" s="93">
        <v>0.0513577038466683</v>
      </c>
      <c r="V1527" s="36">
        <v>40.9890334</v>
      </c>
      <c r="W1527" s="36">
        <v>29.0490887</v>
      </c>
      <c r="X1527" s="62">
        <f>VLOOKUP($S1527,'Districts_EV'!$A$2:$H$41,3,0)*$U1527</f>
        <v>28.1255321047068</v>
      </c>
      <c r="Y1527" s="62">
        <f>VLOOKUP($S1527,'Districts_EV'!$A$2:$H$41,4,0)*$U1527</f>
        <v>308.872444164465</v>
      </c>
      <c r="Z1527" s="62">
        <f>VLOOKUP($S1527,'Districts_EV'!$A$2:$H$41,5,0)*$U1527</f>
        <v>1479.1077075875</v>
      </c>
      <c r="AA1527" s="62">
        <f>VLOOKUP($S1527,'Districts_EV'!$A$2:$H$41,6,0)*$U1527</f>
        <v>3542.313362431530</v>
      </c>
      <c r="AB1527" s="62">
        <f>VLOOKUP($S1527,'Districts_EV'!$A$2:$H$41,7,0)*$U1527</f>
        <v>5350.083020191460</v>
      </c>
      <c r="AC1527" s="63">
        <f>VLOOKUP($S1527,'Districts_EV'!$A$2:$H$41,8,0)*$U1527</f>
        <v>6645.797431453440</v>
      </c>
    </row>
    <row r="1528" ht="19.95" customHeight="1">
      <c r="Q1528" s="136">
        <v>474</v>
      </c>
      <c r="R1528" t="s" s="90">
        <v>527</v>
      </c>
      <c r="S1528" t="s" s="90">
        <v>33</v>
      </c>
      <c r="T1528" s="59">
        <v>8095</v>
      </c>
      <c r="U1528" s="91">
        <v>0.0309376851197187</v>
      </c>
      <c r="V1528" s="39">
        <v>40.98771</v>
      </c>
      <c r="W1528" s="39">
        <v>29.0397924</v>
      </c>
      <c r="X1528" s="59">
        <f>VLOOKUP($S1528,'Districts_EV'!$A$2:$H$41,3,0)*$U1528</f>
        <v>16.9427133790446</v>
      </c>
      <c r="Y1528" s="59">
        <f>VLOOKUP($S1528,'Districts_EV'!$A$2:$H$41,4,0)*$U1528</f>
        <v>186.063583532620</v>
      </c>
      <c r="Z1528" s="59">
        <f>VLOOKUP($S1528,'Districts_EV'!$A$2:$H$41,5,0)*$U1528</f>
        <v>891.008847516060</v>
      </c>
      <c r="AA1528" s="59">
        <f>VLOOKUP($S1528,'Districts_EV'!$A$2:$H$41,6,0)*$U1528</f>
        <v>2133.876072993250</v>
      </c>
      <c r="AB1528" s="59">
        <f>VLOOKUP($S1528,'Districts_EV'!$A$2:$H$41,7,0)*$U1528</f>
        <v>3222.869627061310</v>
      </c>
      <c r="AC1528" s="60">
        <f>VLOOKUP($S1528,'Districts_EV'!$A$2:$H$41,8,0)*$U1528</f>
        <v>4003.403051615990</v>
      </c>
    </row>
    <row r="1529" ht="19.95" customHeight="1">
      <c r="Q1529" s="137">
        <v>501</v>
      </c>
      <c r="R1529" t="s" s="92">
        <v>528</v>
      </c>
      <c r="S1529" t="s" s="92">
        <v>33</v>
      </c>
      <c r="T1529" s="62">
        <v>7839</v>
      </c>
      <c r="U1529" s="93">
        <v>0.0299592975482983</v>
      </c>
      <c r="V1529" s="36">
        <v>41.0069381</v>
      </c>
      <c r="W1529" s="36">
        <v>29.0350244</v>
      </c>
      <c r="X1529" s="62">
        <f>VLOOKUP($S1529,'Districts_EV'!$A$2:$H$41,3,0)*$U1529</f>
        <v>16.4069092252416</v>
      </c>
      <c r="Y1529" s="62">
        <f>VLOOKUP($S1529,'Districts_EV'!$A$2:$H$41,4,0)*$U1529</f>
        <v>180.179423262780</v>
      </c>
      <c r="Z1529" s="62">
        <f>VLOOKUP($S1529,'Districts_EV'!$A$2:$H$41,5,0)*$U1529</f>
        <v>862.831174265397</v>
      </c>
      <c r="AA1529" s="62">
        <f>VLOOKUP($S1529,'Districts_EV'!$A$2:$H$41,6,0)*$U1529</f>
        <v>2066.393395453250</v>
      </c>
      <c r="AB1529" s="62">
        <f>VLOOKUP($S1529,'Districts_EV'!$A$2:$H$41,7,0)*$U1529</f>
        <v>3120.948116928180</v>
      </c>
      <c r="AC1529" s="63">
        <f>VLOOKUP($S1529,'Districts_EV'!$A$2:$H$41,8,0)*$U1529</f>
        <v>3876.797593776120</v>
      </c>
    </row>
    <row r="1530" ht="19.95" customHeight="1">
      <c r="Q1530" s="136">
        <v>508</v>
      </c>
      <c r="R1530" t="s" s="90">
        <v>529</v>
      </c>
      <c r="S1530" t="s" s="90">
        <v>33</v>
      </c>
      <c r="T1530" s="59">
        <v>18316</v>
      </c>
      <c r="U1530" s="91">
        <v>0.0700005732739676</v>
      </c>
      <c r="V1530" s="39">
        <v>40.9670186</v>
      </c>
      <c r="W1530" s="39">
        <v>29.0629255</v>
      </c>
      <c r="X1530" s="59">
        <f>VLOOKUP($S1530,'Districts_EV'!$A$2:$H$41,3,0)*$U1530</f>
        <v>38.3351128166252</v>
      </c>
      <c r="Y1530" s="59">
        <f>VLOOKUP($S1530,'Districts_EV'!$A$2:$H$41,4,0)*$U1530</f>
        <v>420.993279306173</v>
      </c>
      <c r="Z1530" s="59">
        <f>VLOOKUP($S1530,'Districts_EV'!$A$2:$H$41,5,0)*$U1530</f>
        <v>2016.024465855980</v>
      </c>
      <c r="AA1530" s="59">
        <f>VLOOKUP($S1530,'Districts_EV'!$A$2:$H$41,6,0)*$U1530</f>
        <v>4828.174694619430</v>
      </c>
      <c r="AB1530" s="59">
        <f>VLOOKUP($S1530,'Districts_EV'!$A$2:$H$41,7,0)*$U1530</f>
        <v>7292.165545306360</v>
      </c>
      <c r="AC1530" s="60">
        <f>VLOOKUP($S1530,'Districts_EV'!$A$2:$H$41,8,0)*$U1530</f>
        <v>9058.224866386459</v>
      </c>
    </row>
    <row r="1531" ht="19.95" customHeight="1">
      <c r="Q1531" s="137">
        <v>520</v>
      </c>
      <c r="R1531" t="s" s="92">
        <v>530</v>
      </c>
      <c r="S1531" t="s" s="92">
        <v>33</v>
      </c>
      <c r="T1531" s="62">
        <v>17657</v>
      </c>
      <c r="U1531" s="93">
        <v>0.06748198964285031</v>
      </c>
      <c r="V1531" s="36">
        <v>40.9695548</v>
      </c>
      <c r="W1531" s="36">
        <v>29.0375465</v>
      </c>
      <c r="X1531" s="62">
        <f>VLOOKUP($S1531,'Districts_EV'!$A$2:$H$41,3,0)*$U1531</f>
        <v>36.9558357175776</v>
      </c>
      <c r="Y1531" s="62">
        <f>VLOOKUP($S1531,'Districts_EV'!$A$2:$H$41,4,0)*$U1531</f>
        <v>405.846163611547</v>
      </c>
      <c r="Z1531" s="62">
        <f>VLOOKUP($S1531,'Districts_EV'!$A$2:$H$41,5,0)*$U1531</f>
        <v>1943.488971042750</v>
      </c>
      <c r="AA1531" s="62">
        <f>VLOOKUP($S1531,'Districts_EV'!$A$2:$H$41,6,0)*$U1531</f>
        <v>4654.459520795770</v>
      </c>
      <c r="AB1531" s="62">
        <f>VLOOKUP($S1531,'Districts_EV'!$A$2:$H$41,7,0)*$U1531</f>
        <v>7029.797282893340</v>
      </c>
      <c r="AC1531" s="63">
        <f>VLOOKUP($S1531,'Districts_EV'!$A$2:$H$41,8,0)*$U1531</f>
        <v>8732.314722962750</v>
      </c>
    </row>
    <row r="1532" ht="19.95" customHeight="1">
      <c r="Q1532" s="136">
        <v>16</v>
      </c>
      <c r="R1532" t="s" s="90">
        <v>531</v>
      </c>
      <c r="S1532" t="s" s="90">
        <v>34</v>
      </c>
      <c r="T1532" s="59">
        <v>22007</v>
      </c>
      <c r="U1532" s="91">
        <v>0.0841069347040951</v>
      </c>
      <c r="V1532" s="39">
        <v>41.0817386</v>
      </c>
      <c r="W1532" s="39">
        <v>28.9911801</v>
      </c>
      <c r="X1532" s="59">
        <f>VLOOKUP($S1532,'Districts_EV'!$A$2:$H$41,3,0)*$U1532</f>
        <v>8.818713340015581</v>
      </c>
      <c r="Y1532" s="59">
        <f>VLOOKUP($S1532,'Districts_EV'!$A$2:$H$41,4,0)*$U1532</f>
        <v>142.688587304123</v>
      </c>
      <c r="Z1532" s="59">
        <f>VLOOKUP($S1532,'Districts_EV'!$A$2:$H$41,5,0)*$U1532</f>
        <v>969.400137332573</v>
      </c>
      <c r="AA1532" s="59">
        <f>VLOOKUP($S1532,'Districts_EV'!$A$2:$H$41,6,0)*$U1532</f>
        <v>3069.813889214190</v>
      </c>
      <c r="AB1532" s="59">
        <f>VLOOKUP($S1532,'Districts_EV'!$A$2:$H$41,7,0)*$U1532</f>
        <v>5479.676321771890</v>
      </c>
      <c r="AC1532" s="60">
        <f>VLOOKUP($S1532,'Districts_EV'!$A$2:$H$41,8,0)*$U1532</f>
        <v>7206.553910193150</v>
      </c>
    </row>
    <row r="1533" ht="19.95" customHeight="1">
      <c r="Q1533" s="137">
        <v>19</v>
      </c>
      <c r="R1533" t="s" s="92">
        <v>532</v>
      </c>
      <c r="S1533" t="s" s="92">
        <v>34</v>
      </c>
      <c r="T1533" s="62">
        <v>13810</v>
      </c>
      <c r="U1533" s="93">
        <v>0.0527794232863886</v>
      </c>
      <c r="V1533" s="36">
        <v>41.0810024</v>
      </c>
      <c r="W1533" s="36">
        <v>28.9949074</v>
      </c>
      <c r="X1533" s="62">
        <f>VLOOKUP($S1533,'Districts_EV'!$A$2:$H$41,3,0)*$U1533</f>
        <v>5.53398606014519</v>
      </c>
      <c r="Y1533" s="62">
        <f>VLOOKUP($S1533,'Districts_EV'!$A$2:$H$41,4,0)*$U1533</f>
        <v>89.54102743081479</v>
      </c>
      <c r="Z1533" s="62">
        <f>VLOOKUP($S1533,'Districts_EV'!$A$2:$H$41,5,0)*$U1533</f>
        <v>608.3253463244801</v>
      </c>
      <c r="AA1533" s="62">
        <f>VLOOKUP($S1533,'Districts_EV'!$A$2:$H$41,6,0)*$U1533</f>
        <v>1926.392957243060</v>
      </c>
      <c r="AB1533" s="62">
        <f>VLOOKUP($S1533,'Districts_EV'!$A$2:$H$41,7,0)*$U1533</f>
        <v>3438.648157571220</v>
      </c>
      <c r="AC1533" s="63">
        <f>VLOOKUP($S1533,'Districts_EV'!$A$2:$H$41,8,0)*$U1533</f>
        <v>4522.311514507540</v>
      </c>
    </row>
    <row r="1534" ht="19.95" customHeight="1">
      <c r="Q1534" s="136">
        <v>36</v>
      </c>
      <c r="R1534" t="s" s="90">
        <v>533</v>
      </c>
      <c r="S1534" t="s" s="90">
        <v>34</v>
      </c>
      <c r="T1534" s="59">
        <v>32935</v>
      </c>
      <c r="U1534" s="91">
        <v>0.125871854159103</v>
      </c>
      <c r="V1534" s="39">
        <v>41.083673</v>
      </c>
      <c r="W1534" s="39">
        <v>28.9997851</v>
      </c>
      <c r="X1534" s="59">
        <f>VLOOKUP($S1534,'Districts_EV'!$A$2:$H$41,3,0)*$U1534</f>
        <v>13.1978154157047</v>
      </c>
      <c r="Y1534" s="59">
        <f>VLOOKUP($S1534,'Districts_EV'!$A$2:$H$41,4,0)*$U1534</f>
        <v>213.543355426060</v>
      </c>
      <c r="Z1534" s="59">
        <f>VLOOKUP($S1534,'Districts_EV'!$A$2:$H$41,5,0)*$U1534</f>
        <v>1450.774459174280</v>
      </c>
      <c r="AA1534" s="59">
        <f>VLOOKUP($S1534,'Districts_EV'!$A$2:$H$41,6,0)*$U1534</f>
        <v>4594.189141694450</v>
      </c>
      <c r="AB1534" s="59">
        <f>VLOOKUP($S1534,'Districts_EV'!$A$2:$H$41,7,0)*$U1534</f>
        <v>8200.715211412620</v>
      </c>
      <c r="AC1534" s="60">
        <f>VLOOKUP($S1534,'Districts_EV'!$A$2:$H$41,8,0)*$U1534</f>
        <v>10785.1071491894</v>
      </c>
    </row>
    <row r="1535" ht="19.95" customHeight="1">
      <c r="Q1535" s="137">
        <v>44</v>
      </c>
      <c r="R1535" t="s" s="92">
        <v>534</v>
      </c>
      <c r="S1535" t="s" s="92">
        <v>34</v>
      </c>
      <c r="T1535" s="62">
        <v>22994</v>
      </c>
      <c r="U1535" s="93">
        <v>0.0878790774110948</v>
      </c>
      <c r="V1535" s="36">
        <v>41.0780937</v>
      </c>
      <c r="W1535" s="36">
        <v>29.0039886</v>
      </c>
      <c r="X1535" s="62">
        <f>VLOOKUP($S1535,'Districts_EV'!$A$2:$H$41,3,0)*$U1535</f>
        <v>9.214227043227989</v>
      </c>
      <c r="Y1535" s="62">
        <f>VLOOKUP($S1535,'Districts_EV'!$A$2:$H$41,4,0)*$U1535</f>
        <v>149.088079995956</v>
      </c>
      <c r="Z1535" s="62">
        <f>VLOOKUP($S1535,'Districts_EV'!$A$2:$H$41,5,0)*$U1535</f>
        <v>1012.877118999650</v>
      </c>
      <c r="AA1535" s="62">
        <f>VLOOKUP($S1535,'Districts_EV'!$A$2:$H$41,6,0)*$U1535</f>
        <v>3207.493096223530</v>
      </c>
      <c r="AB1535" s="62">
        <f>VLOOKUP($S1535,'Districts_EV'!$A$2:$H$41,7,0)*$U1535</f>
        <v>5725.436331295620</v>
      </c>
      <c r="AC1535" s="63">
        <f>VLOOKUP($S1535,'Districts_EV'!$A$2:$H$41,8,0)*$U1535</f>
        <v>7529.7632849085</v>
      </c>
    </row>
    <row r="1536" ht="19.95" customHeight="1">
      <c r="Q1536" s="136">
        <v>54</v>
      </c>
      <c r="R1536" t="s" s="90">
        <v>535</v>
      </c>
      <c r="S1536" t="s" s="90">
        <v>34</v>
      </c>
      <c r="T1536" s="59">
        <v>21823</v>
      </c>
      <c r="U1536" s="91">
        <v>0.08340371863713671</v>
      </c>
      <c r="V1536" s="39">
        <v>41.0889065</v>
      </c>
      <c r="W1536" s="39">
        <v>28.9909795</v>
      </c>
      <c r="X1536" s="59">
        <f>VLOOKUP($S1536,'Districts_EV'!$A$2:$H$41,3,0)*$U1536</f>
        <v>8.744980288960789</v>
      </c>
      <c r="Y1536" s="59">
        <f>VLOOKUP($S1536,'Districts_EV'!$A$2:$H$41,4,0)*$U1536</f>
        <v>141.495571442626</v>
      </c>
      <c r="Z1536" s="59">
        <f>VLOOKUP($S1536,'Districts_EV'!$A$2:$H$41,5,0)*$U1536</f>
        <v>961.295005998489</v>
      </c>
      <c r="AA1536" s="59">
        <f>VLOOKUP($S1536,'Districts_EV'!$A$2:$H$41,6,0)*$U1536</f>
        <v>3044.147248799080</v>
      </c>
      <c r="AB1536" s="59">
        <f>VLOOKUP($S1536,'Districts_EV'!$A$2:$H$41,7,0)*$U1536</f>
        <v>5433.860879266950</v>
      </c>
      <c r="AC1536" s="60">
        <f>VLOOKUP($S1536,'Districts_EV'!$A$2:$H$41,8,0)*$U1536</f>
        <v>7146.300085524840</v>
      </c>
    </row>
    <row r="1537" ht="19.95" customHeight="1">
      <c r="Q1537" s="137">
        <v>81</v>
      </c>
      <c r="R1537" t="s" s="92">
        <v>536</v>
      </c>
      <c r="S1537" t="s" s="92">
        <v>34</v>
      </c>
      <c r="T1537" s="62">
        <v>17746</v>
      </c>
      <c r="U1537" s="93">
        <v>0.0678221321969769</v>
      </c>
      <c r="V1537" s="36">
        <v>41.0852399</v>
      </c>
      <c r="W1537" s="36">
        <v>28.987206</v>
      </c>
      <c r="X1537" s="62">
        <f>VLOOKUP($S1537,'Districts_EV'!$A$2:$H$41,3,0)*$U1537</f>
        <v>7.1112321957521</v>
      </c>
      <c r="Y1537" s="62">
        <f>VLOOKUP($S1537,'Districts_EV'!$A$2:$H$41,4,0)*$U1537</f>
        <v>115.061192815875</v>
      </c>
      <c r="Z1537" s="62">
        <f>VLOOKUP($S1537,'Districts_EV'!$A$2:$H$41,5,0)*$U1537</f>
        <v>781.704677470979</v>
      </c>
      <c r="AA1537" s="62">
        <f>VLOOKUP($S1537,'Districts_EV'!$A$2:$H$41,6,0)*$U1537</f>
        <v>2475.435873948970</v>
      </c>
      <c r="AB1537" s="62">
        <f>VLOOKUP($S1537,'Districts_EV'!$A$2:$H$41,7,0)*$U1537</f>
        <v>4418.700232024530</v>
      </c>
      <c r="AC1537" s="63">
        <f>VLOOKUP($S1537,'Districts_EV'!$A$2:$H$41,8,0)*$U1537</f>
        <v>5811.219416107950</v>
      </c>
    </row>
    <row r="1538" ht="19.95" customHeight="1">
      <c r="Q1538" s="136">
        <v>84</v>
      </c>
      <c r="R1538" t="s" s="90">
        <v>537</v>
      </c>
      <c r="S1538" t="s" s="90">
        <v>34</v>
      </c>
      <c r="T1538" s="59">
        <v>11774</v>
      </c>
      <c r="U1538" s="91">
        <v>0.0449981846324358</v>
      </c>
      <c r="V1538" s="39">
        <v>41.0782105</v>
      </c>
      <c r="W1538" s="39">
        <v>28.9982061</v>
      </c>
      <c r="X1538" s="59">
        <f>VLOOKUP($S1538,'Districts_EV'!$A$2:$H$41,3,0)*$U1538</f>
        <v>4.71811382129974</v>
      </c>
      <c r="Y1538" s="59">
        <f>VLOOKUP($S1538,'Districts_EV'!$A$2:$H$41,4,0)*$U1538</f>
        <v>76.3400475720791</v>
      </c>
      <c r="Z1538" s="59">
        <f>VLOOKUP($S1538,'Districts_EV'!$A$2:$H$41,5,0)*$U1538</f>
        <v>518.640306127764</v>
      </c>
      <c r="AA1538" s="59">
        <f>VLOOKUP($S1538,'Districts_EV'!$A$2:$H$41,6,0)*$U1538</f>
        <v>1642.386001345380</v>
      </c>
      <c r="AB1538" s="59">
        <f>VLOOKUP($S1538,'Districts_EV'!$A$2:$H$41,7,0)*$U1538</f>
        <v>2931.690326375340</v>
      </c>
      <c r="AC1538" s="60">
        <f>VLOOKUP($S1538,'Districts_EV'!$A$2:$H$41,8,0)*$U1538</f>
        <v>3855.589845895130</v>
      </c>
    </row>
    <row r="1539" ht="19.95" customHeight="1">
      <c r="Q1539" s="137">
        <v>96</v>
      </c>
      <c r="R1539" t="s" s="92">
        <v>510</v>
      </c>
      <c r="S1539" t="s" s="92">
        <v>34</v>
      </c>
      <c r="T1539" s="62">
        <v>36381</v>
      </c>
      <c r="U1539" s="93">
        <v>0.139041868108769</v>
      </c>
      <c r="V1539" s="36">
        <v>41.0909671</v>
      </c>
      <c r="W1539" s="36">
        <v>28.9978422</v>
      </c>
      <c r="X1539" s="62">
        <f>VLOOKUP($S1539,'Districts_EV'!$A$2:$H$41,3,0)*$U1539</f>
        <v>14.5787072305678</v>
      </c>
      <c r="Y1539" s="62">
        <f>VLOOKUP($S1539,'Districts_EV'!$A$2:$H$41,4,0)*$U1539</f>
        <v>235.886467701699</v>
      </c>
      <c r="Z1539" s="62">
        <f>VLOOKUP($S1539,'Districts_EV'!$A$2:$H$41,5,0)*$U1539</f>
        <v>1602.569473181090</v>
      </c>
      <c r="AA1539" s="62">
        <f>VLOOKUP($S1539,'Districts_EV'!$A$2:$H$41,6,0)*$U1539</f>
        <v>5074.880679034</v>
      </c>
      <c r="AB1539" s="62">
        <f>VLOOKUP($S1539,'Districts_EV'!$A$2:$H$41,7,0)*$U1539</f>
        <v>9058.758770499509</v>
      </c>
      <c r="AC1539" s="63">
        <f>VLOOKUP($S1539,'Districts_EV'!$A$2:$H$41,8,0)*$U1539</f>
        <v>11913.5564959666</v>
      </c>
    </row>
    <row r="1540" ht="19.95" customHeight="1">
      <c r="Q1540" s="136">
        <v>126</v>
      </c>
      <c r="R1540" t="s" s="90">
        <v>150</v>
      </c>
      <c r="S1540" t="s" s="90">
        <v>34</v>
      </c>
      <c r="T1540" s="59">
        <v>20219</v>
      </c>
      <c r="U1540" s="91">
        <v>0.0772735090099559</v>
      </c>
      <c r="V1540" s="39">
        <v>41.0736915</v>
      </c>
      <c r="W1540" s="39">
        <v>28.9852962</v>
      </c>
      <c r="X1540" s="59">
        <f>VLOOKUP($S1540,'Districts_EV'!$A$2:$H$41,3,0)*$U1540</f>
        <v>8.10222043085269</v>
      </c>
      <c r="Y1540" s="59">
        <f>VLOOKUP($S1540,'Districts_EV'!$A$2:$H$41,4,0)*$U1540</f>
        <v>131.095585345666</v>
      </c>
      <c r="Z1540" s="59">
        <f>VLOOKUP($S1540,'Districts_EV'!$A$2:$H$41,5,0)*$U1540</f>
        <v>890.639404586146</v>
      </c>
      <c r="AA1540" s="59">
        <f>VLOOKUP($S1540,'Districts_EV'!$A$2:$H$41,6,0)*$U1540</f>
        <v>2820.401100832540</v>
      </c>
      <c r="AB1540" s="59">
        <f>VLOOKUP($S1540,'Districts_EV'!$A$2:$H$41,7,0)*$U1540</f>
        <v>5034.469739169620</v>
      </c>
      <c r="AC1540" s="60">
        <f>VLOOKUP($S1540,'Districts_EV'!$A$2:$H$41,8,0)*$U1540</f>
        <v>6621.0439183076</v>
      </c>
    </row>
    <row r="1541" ht="19.95" customHeight="1">
      <c r="Q1541" s="137">
        <v>128</v>
      </c>
      <c r="R1541" t="s" s="92">
        <v>538</v>
      </c>
      <c r="S1541" t="s" s="92">
        <v>34</v>
      </c>
      <c r="T1541" s="62">
        <v>8390</v>
      </c>
      <c r="U1541" s="93">
        <v>0.0320651239227227</v>
      </c>
      <c r="V1541" s="36">
        <v>41.0864668</v>
      </c>
      <c r="W1541" s="36">
        <v>29.0040986</v>
      </c>
      <c r="X1541" s="62">
        <f>VLOOKUP($S1541,'Districts_EV'!$A$2:$H$41,3,0)*$U1541</f>
        <v>3.36206683885722</v>
      </c>
      <c r="Y1541" s="62">
        <f>VLOOKUP($S1541,'Districts_EV'!$A$2:$H$41,4,0)*$U1541</f>
        <v>54.3989297715088</v>
      </c>
      <c r="Z1541" s="62">
        <f>VLOOKUP($S1541,'Districts_EV'!$A$2:$H$41,5,0)*$U1541</f>
        <v>369.576368983519</v>
      </c>
      <c r="AA1541" s="62">
        <f>VLOOKUP($S1541,'Districts_EV'!$A$2:$H$41,6,0)*$U1541</f>
        <v>1170.343005884810</v>
      </c>
      <c r="AB1541" s="62">
        <f>VLOOKUP($S1541,'Districts_EV'!$A$2:$H$41,7,0)*$U1541</f>
        <v>2089.084579436820</v>
      </c>
      <c r="AC1541" s="63">
        <f>VLOOKUP($S1541,'Districts_EV'!$A$2:$H$41,8,0)*$U1541</f>
        <v>2747.443418299660</v>
      </c>
    </row>
    <row r="1542" ht="19.95" customHeight="1">
      <c r="Q1542" s="136">
        <v>182</v>
      </c>
      <c r="R1542" t="s" s="90">
        <v>539</v>
      </c>
      <c r="S1542" t="s" s="90">
        <v>34</v>
      </c>
      <c r="T1542" s="59">
        <v>30033</v>
      </c>
      <c r="U1542" s="91">
        <v>0.114780913798704</v>
      </c>
      <c r="V1542" s="39">
        <v>41.0709262</v>
      </c>
      <c r="W1542" s="39">
        <v>28.972669</v>
      </c>
      <c r="X1542" s="59">
        <f>VLOOKUP($S1542,'Districts_EV'!$A$2:$H$41,3,0)*$U1542</f>
        <v>12.0349169691774</v>
      </c>
      <c r="Y1542" s="59">
        <f>VLOOKUP($S1542,'Districts_EV'!$A$2:$H$41,4,0)*$U1542</f>
        <v>194.727420480062</v>
      </c>
      <c r="Z1542" s="59">
        <f>VLOOKUP($S1542,'Districts_EV'!$A$2:$H$41,5,0)*$U1542</f>
        <v>1322.942442155180</v>
      </c>
      <c r="AA1542" s="59">
        <f>VLOOKUP($S1542,'Districts_EV'!$A$2:$H$41,6,0)*$U1542</f>
        <v>4189.381584712570</v>
      </c>
      <c r="AB1542" s="59">
        <f>VLOOKUP($S1542,'Districts_EV'!$A$2:$H$41,7,0)*$U1542</f>
        <v>7478.126004079360</v>
      </c>
      <c r="AC1542" s="60">
        <f>VLOOKUP($S1542,'Districts_EV'!$A$2:$H$41,8,0)*$U1542</f>
        <v>9834.799544909811</v>
      </c>
    </row>
    <row r="1543" ht="19.95" customHeight="1">
      <c r="Q1543" s="137">
        <v>197</v>
      </c>
      <c r="R1543" t="s" s="92">
        <v>540</v>
      </c>
      <c r="S1543" t="s" s="92">
        <v>34</v>
      </c>
      <c r="T1543" s="62">
        <v>25628</v>
      </c>
      <c r="U1543" s="93">
        <v>0.0979457682826623</v>
      </c>
      <c r="V1543" s="36">
        <v>41.074985</v>
      </c>
      <c r="W1543" s="36">
        <v>28.9618782</v>
      </c>
      <c r="X1543" s="62">
        <f>VLOOKUP($S1543,'Districts_EV'!$A$2:$H$41,3,0)*$U1543</f>
        <v>10.2697316980015</v>
      </c>
      <c r="Y1543" s="62">
        <f>VLOOKUP($S1543,'Districts_EV'!$A$2:$H$41,4,0)*$U1543</f>
        <v>166.166361404556</v>
      </c>
      <c r="Z1543" s="62">
        <f>VLOOKUP($S1543,'Districts_EV'!$A$2:$H$41,5,0)*$U1543</f>
        <v>1128.903836032130</v>
      </c>
      <c r="AA1543" s="62">
        <f>VLOOKUP($S1543,'Districts_EV'!$A$2:$H$41,6,0)*$U1543</f>
        <v>3574.916633470320</v>
      </c>
      <c r="AB1543" s="62">
        <f>VLOOKUP($S1543,'Districts_EV'!$A$2:$H$41,7,0)*$U1543</f>
        <v>6381.294350632520</v>
      </c>
      <c r="AC1543" s="63">
        <f>VLOOKUP($S1543,'Districts_EV'!$A$2:$H$41,8,0)*$U1543</f>
        <v>8392.309883692920</v>
      </c>
    </row>
    <row r="1544" ht="19.95" customHeight="1">
      <c r="Q1544" s="136">
        <v>199</v>
      </c>
      <c r="R1544" t="s" s="90">
        <v>541</v>
      </c>
      <c r="S1544" t="s" s="90">
        <v>34</v>
      </c>
      <c r="T1544" s="59">
        <v>30047</v>
      </c>
      <c r="U1544" s="91">
        <v>0.114834419369016</v>
      </c>
      <c r="V1544" s="39">
        <v>41.0746256</v>
      </c>
      <c r="W1544" s="39">
        <v>28.9799888</v>
      </c>
      <c r="X1544" s="59">
        <f>VLOOKUP($S1544,'Districts_EV'!$A$2:$H$41,3,0)*$U1544</f>
        <v>12.0405270926272</v>
      </c>
      <c r="Y1544" s="59">
        <f>VLOOKUP($S1544,'Districts_EV'!$A$2:$H$41,4,0)*$U1544</f>
        <v>194.818193426045</v>
      </c>
      <c r="Z1544" s="59">
        <f>VLOOKUP($S1544,'Districts_EV'!$A$2:$H$41,5,0)*$U1544</f>
        <v>1323.5591369306</v>
      </c>
      <c r="AA1544" s="59">
        <f>VLOOKUP($S1544,'Districts_EV'!$A$2:$H$41,6,0)*$U1544</f>
        <v>4191.334481265890</v>
      </c>
      <c r="AB1544" s="59">
        <f>VLOOKUP($S1544,'Districts_EV'!$A$2:$H$41,7,0)*$U1544</f>
        <v>7481.611961661250</v>
      </c>
      <c r="AC1544" s="60">
        <f>VLOOKUP($S1544,'Districts_EV'!$A$2:$H$41,8,0)*$U1544</f>
        <v>9839.384075047610</v>
      </c>
    </row>
    <row r="1545" ht="19.95" customHeight="1">
      <c r="Q1545" s="137">
        <v>212</v>
      </c>
      <c r="R1545" t="s" s="92">
        <v>542</v>
      </c>
      <c r="S1545" t="s" s="92">
        <v>34</v>
      </c>
      <c r="T1545" s="62">
        <v>11934</v>
      </c>
      <c r="U1545" s="93">
        <v>0.0456096768645736</v>
      </c>
      <c r="V1545" s="36">
        <v>41.0956169</v>
      </c>
      <c r="W1545" s="36">
        <v>29.0006008</v>
      </c>
      <c r="X1545" s="62">
        <f>VLOOKUP($S1545,'Districts_EV'!$A$2:$H$41,3,0)*$U1545</f>
        <v>4.78222951786913</v>
      </c>
      <c r="Y1545" s="62">
        <f>VLOOKUP($S1545,'Districts_EV'!$A$2:$H$41,4,0)*$U1545</f>
        <v>77.37745266903291</v>
      </c>
      <c r="Z1545" s="62">
        <f>VLOOKUP($S1545,'Districts_EV'!$A$2:$H$41,5,0)*$U1545</f>
        <v>525.688246418273</v>
      </c>
      <c r="AA1545" s="62">
        <f>VLOOKUP($S1545,'Districts_EV'!$A$2:$H$41,6,0)*$U1545</f>
        <v>1664.704819097660</v>
      </c>
      <c r="AB1545" s="62">
        <f>VLOOKUP($S1545,'Districts_EV'!$A$2:$H$41,7,0)*$U1545</f>
        <v>2971.529841597020</v>
      </c>
      <c r="AC1545" s="63">
        <f>VLOOKUP($S1545,'Districts_EV'!$A$2:$H$41,8,0)*$U1545</f>
        <v>3907.984476041490</v>
      </c>
    </row>
    <row r="1546" ht="19.95" customHeight="1">
      <c r="Q1546" s="136">
        <v>216</v>
      </c>
      <c r="R1546" t="s" s="90">
        <v>543</v>
      </c>
      <c r="S1546" t="s" s="90">
        <v>34</v>
      </c>
      <c r="T1546" s="59">
        <v>33039</v>
      </c>
      <c r="U1546" s="91">
        <v>0.126269324109992</v>
      </c>
      <c r="V1546" s="39">
        <v>41.063141</v>
      </c>
      <c r="W1546" s="39">
        <v>28.9635226</v>
      </c>
      <c r="X1546" s="59">
        <f>VLOOKUP($S1546,'Districts_EV'!$A$2:$H$41,3,0)*$U1546</f>
        <v>13.2394906184748</v>
      </c>
      <c r="Y1546" s="59">
        <f>VLOOKUP($S1546,'Districts_EV'!$A$2:$H$41,4,0)*$U1546</f>
        <v>214.217668739079</v>
      </c>
      <c r="Z1546" s="59">
        <f>VLOOKUP($S1546,'Districts_EV'!$A$2:$H$41,5,0)*$U1546</f>
        <v>1455.3556203631</v>
      </c>
      <c r="AA1546" s="59">
        <f>VLOOKUP($S1546,'Districts_EV'!$A$2:$H$41,6,0)*$U1546</f>
        <v>4608.6963732334</v>
      </c>
      <c r="AB1546" s="59">
        <f>VLOOKUP($S1546,'Districts_EV'!$A$2:$H$41,7,0)*$U1546</f>
        <v>8226.610896306680</v>
      </c>
      <c r="AC1546" s="60">
        <f>VLOOKUP($S1546,'Districts_EV'!$A$2:$H$41,8,0)*$U1546</f>
        <v>10819.1636587845</v>
      </c>
    </row>
    <row r="1547" ht="19.95" customHeight="1">
      <c r="Q1547" s="137">
        <v>307</v>
      </c>
      <c r="R1547" t="s" s="92">
        <v>396</v>
      </c>
      <c r="S1547" t="s" s="92">
        <v>34</v>
      </c>
      <c r="T1547" s="62">
        <v>12672</v>
      </c>
      <c r="U1547" s="93">
        <v>0.0484301847853089</v>
      </c>
      <c r="V1547" s="36">
        <v>41.0593001</v>
      </c>
      <c r="W1547" s="36">
        <v>28.9564044</v>
      </c>
      <c r="X1547" s="62">
        <f>VLOOKUP($S1547,'Districts_EV'!$A$2:$H$41,3,0)*$U1547</f>
        <v>5.07796316829543</v>
      </c>
      <c r="Y1547" s="62">
        <f>VLOOKUP($S1547,'Districts_EV'!$A$2:$H$41,4,0)*$U1547</f>
        <v>82.1624836787317</v>
      </c>
      <c r="Z1547" s="62">
        <f>VLOOKUP($S1547,'Districts_EV'!$A$2:$H$41,5,0)*$U1547</f>
        <v>558.196871008241</v>
      </c>
      <c r="AA1547" s="62">
        <f>VLOOKUP($S1547,'Districts_EV'!$A$2:$H$41,6,0)*$U1547</f>
        <v>1767.650365980020</v>
      </c>
      <c r="AB1547" s="62">
        <f>VLOOKUP($S1547,'Districts_EV'!$A$2:$H$41,7,0)*$U1547</f>
        <v>3155.289605557020</v>
      </c>
      <c r="AC1547" s="63">
        <f>VLOOKUP($S1547,'Districts_EV'!$A$2:$H$41,8,0)*$U1547</f>
        <v>4149.654707591570</v>
      </c>
    </row>
    <row r="1548" ht="19.95" customHeight="1">
      <c r="Q1548" s="136">
        <v>322</v>
      </c>
      <c r="R1548" t="s" s="90">
        <v>544</v>
      </c>
      <c r="S1548" t="s" s="90">
        <v>34</v>
      </c>
      <c r="T1548" s="59">
        <v>22545</v>
      </c>
      <c r="U1548" s="91">
        <v>0.08616307733465819</v>
      </c>
      <c r="V1548" s="39">
        <v>41.0968122</v>
      </c>
      <c r="W1548" s="39">
        <v>28.9892146</v>
      </c>
      <c r="X1548" s="59">
        <f>VLOOKUP($S1548,'Districts_EV'!$A$2:$H$41,3,0)*$U1548</f>
        <v>9.03430236973014</v>
      </c>
      <c r="Y1548" s="59">
        <f>VLOOKUP($S1548,'Districts_EV'!$A$2:$H$41,4,0)*$U1548</f>
        <v>146.176861942630</v>
      </c>
      <c r="Z1548" s="59">
        <f>VLOOKUP($S1548,'Districts_EV'!$A$2:$H$41,5,0)*$U1548</f>
        <v>993.098836559406</v>
      </c>
      <c r="AA1548" s="59">
        <f>VLOOKUP($S1548,'Districts_EV'!$A$2:$H$41,6,0)*$U1548</f>
        <v>3144.860913906210</v>
      </c>
      <c r="AB1548" s="59">
        <f>VLOOKUP($S1548,'Districts_EV'!$A$2:$H$41,7,0)*$U1548</f>
        <v>5613.636691704780</v>
      </c>
      <c r="AC1548" s="60">
        <f>VLOOKUP($S1548,'Districts_EV'!$A$2:$H$41,8,0)*$U1548</f>
        <v>7382.730854060280</v>
      </c>
    </row>
    <row r="1549" ht="19.95" customHeight="1">
      <c r="Q1549" s="137">
        <v>427</v>
      </c>
      <c r="R1549" t="s" s="92">
        <v>131</v>
      </c>
      <c r="S1549" t="s" s="92">
        <v>34</v>
      </c>
      <c r="T1549" s="62">
        <v>30404</v>
      </c>
      <c r="U1549" s="93">
        <v>0.116198811411974</v>
      </c>
      <c r="V1549" s="36">
        <v>41.079396</v>
      </c>
      <c r="W1549" s="36">
        <v>28.9692391</v>
      </c>
      <c r="X1549" s="62">
        <f>VLOOKUP($S1549,'Districts_EV'!$A$2:$H$41,3,0)*$U1549</f>
        <v>12.1835852405977</v>
      </c>
      <c r="Y1549" s="62">
        <f>VLOOKUP($S1549,'Districts_EV'!$A$2:$H$41,4,0)*$U1549</f>
        <v>197.132903548624</v>
      </c>
      <c r="Z1549" s="62">
        <f>VLOOKUP($S1549,'Districts_EV'!$A$2:$H$41,5,0)*$U1549</f>
        <v>1339.2848537038</v>
      </c>
      <c r="AA1549" s="62">
        <f>VLOOKUP($S1549,'Districts_EV'!$A$2:$H$41,6,0)*$U1549</f>
        <v>4241.133343375670</v>
      </c>
      <c r="AB1549" s="62">
        <f>VLOOKUP($S1549,'Districts_EV'!$A$2:$H$41,7,0)*$U1549</f>
        <v>7570.503879999670</v>
      </c>
      <c r="AC1549" s="63">
        <f>VLOOKUP($S1549,'Districts_EV'!$A$2:$H$41,8,0)*$U1549</f>
        <v>9956.289593561731</v>
      </c>
    </row>
    <row r="1550" ht="19.95" customHeight="1">
      <c r="Q1550" s="136">
        <v>496</v>
      </c>
      <c r="R1550" t="s" s="90">
        <v>362</v>
      </c>
      <c r="S1550" t="s" s="90">
        <v>34</v>
      </c>
      <c r="T1550" s="59">
        <v>38313</v>
      </c>
      <c r="U1550" s="91">
        <v>0.146425636811832</v>
      </c>
      <c r="V1550" s="39">
        <v>41.0965753</v>
      </c>
      <c r="W1550" s="39">
        <v>28.9719887</v>
      </c>
      <c r="X1550" s="59">
        <f>VLOOKUP($S1550,'Districts_EV'!$A$2:$H$41,3,0)*$U1550</f>
        <v>15.3529042666432</v>
      </c>
      <c r="Y1550" s="59">
        <f>VLOOKUP($S1550,'Districts_EV'!$A$2:$H$41,4,0)*$U1550</f>
        <v>248.413134247415</v>
      </c>
      <c r="Z1550" s="59">
        <f>VLOOKUP($S1550,'Districts_EV'!$A$2:$H$41,5,0)*$U1550</f>
        <v>1687.673352188980</v>
      </c>
      <c r="AA1550" s="59">
        <f>VLOOKUP($S1550,'Districts_EV'!$A$2:$H$41,6,0)*$U1550</f>
        <v>5344.380403392690</v>
      </c>
      <c r="AB1550" s="59">
        <f>VLOOKUP($S1550,'Districts_EV'!$A$2:$H$41,7,0)*$U1550</f>
        <v>9539.820916801280</v>
      </c>
      <c r="AC1550" s="60">
        <f>VLOOKUP($S1550,'Districts_EV'!$A$2:$H$41,8,0)*$U1550</f>
        <v>12546.2216549838</v>
      </c>
    </row>
    <row r="1551" ht="19.95" customHeight="1">
      <c r="Q1551" s="137">
        <v>237</v>
      </c>
      <c r="R1551" t="s" s="92">
        <v>545</v>
      </c>
      <c r="S1551" t="s" s="92">
        <v>35</v>
      </c>
      <c r="T1551" s="62">
        <v>31275</v>
      </c>
      <c r="U1551" s="93">
        <v>0.119527622250674</v>
      </c>
      <c r="V1551" s="36">
        <v>40.9023827</v>
      </c>
      <c r="W1551" s="36">
        <v>29.1731105</v>
      </c>
      <c r="X1551" s="62">
        <f>VLOOKUP($S1551,'Districts_EV'!$A$2:$H$41,3,0)*$U1551</f>
        <v>17.5803896002489</v>
      </c>
      <c r="Y1551" s="62">
        <f>VLOOKUP($S1551,'Districts_EV'!$A$2:$H$41,4,0)*$U1551</f>
        <v>278.173668819327</v>
      </c>
      <c r="Z1551" s="62">
        <f>VLOOKUP($S1551,'Districts_EV'!$A$2:$H$41,5,0)*$U1551</f>
        <v>1852.662708866920</v>
      </c>
      <c r="AA1551" s="62">
        <f>VLOOKUP($S1551,'Districts_EV'!$A$2:$H$41,6,0)*$U1551</f>
        <v>5771.475137945330</v>
      </c>
      <c r="AB1551" s="62">
        <f>VLOOKUP($S1551,'Districts_EV'!$A$2:$H$41,7,0)*$U1551</f>
        <v>10193.5565396761</v>
      </c>
      <c r="AC1551" s="63">
        <f>VLOOKUP($S1551,'Districts_EV'!$A$2:$H$41,8,0)*$U1551</f>
        <v>13350.5877812457</v>
      </c>
    </row>
    <row r="1552" ht="19.95" customHeight="1">
      <c r="Q1552" s="136">
        <v>253</v>
      </c>
      <c r="R1552" t="s" s="90">
        <v>546</v>
      </c>
      <c r="S1552" t="s" s="90">
        <v>35</v>
      </c>
      <c r="T1552" s="59">
        <v>28760</v>
      </c>
      <c r="U1552" s="91">
        <v>0.109915728726759</v>
      </c>
      <c r="V1552" s="39">
        <v>40.8965692</v>
      </c>
      <c r="W1552" s="39">
        <v>29.1797353</v>
      </c>
      <c r="X1552" s="59">
        <f>VLOOKUP($S1552,'Districts_EV'!$A$2:$H$41,3,0)*$U1552</f>
        <v>16.1666508362321</v>
      </c>
      <c r="Y1552" s="59">
        <f>VLOOKUP($S1552,'Districts_EV'!$A$2:$H$41,4,0)*$U1552</f>
        <v>255.804147569748</v>
      </c>
      <c r="Z1552" s="59">
        <f>VLOOKUP($S1552,'Districts_EV'!$A$2:$H$41,5,0)*$U1552</f>
        <v>1703.679600543970</v>
      </c>
      <c r="AA1552" s="59">
        <f>VLOOKUP($S1552,'Districts_EV'!$A$2:$H$41,6,0)*$U1552</f>
        <v>5307.358112463880</v>
      </c>
      <c r="AB1552" s="59">
        <f>VLOOKUP($S1552,'Districts_EV'!$A$2:$H$41,7,0)*$U1552</f>
        <v>9373.834886685319</v>
      </c>
      <c r="AC1552" s="60">
        <f>VLOOKUP($S1552,'Districts_EV'!$A$2:$H$41,8,0)*$U1552</f>
        <v>12276.9913537531</v>
      </c>
    </row>
    <row r="1553" ht="19.95" customHeight="1">
      <c r="Q1553" s="137">
        <v>269</v>
      </c>
      <c r="R1553" t="s" s="92">
        <v>547</v>
      </c>
      <c r="S1553" t="s" s="92">
        <v>35</v>
      </c>
      <c r="T1553" s="62">
        <v>8143</v>
      </c>
      <c r="U1553" s="93">
        <v>0.03112113278936</v>
      </c>
      <c r="V1553" s="36">
        <v>40.88858</v>
      </c>
      <c r="W1553" s="36">
        <v>29.1856536</v>
      </c>
      <c r="X1553" s="62">
        <f>VLOOKUP($S1553,'Districts_EV'!$A$2:$H$41,3,0)*$U1553</f>
        <v>4.57736570790811</v>
      </c>
      <c r="Y1553" s="62">
        <f>VLOOKUP($S1553,'Districts_EV'!$A$2:$H$41,4,0)*$U1553</f>
        <v>72.42743997428521</v>
      </c>
      <c r="Z1553" s="62">
        <f>VLOOKUP($S1553,'Districts_EV'!$A$2:$H$41,5,0)*$U1553</f>
        <v>482.373539194349</v>
      </c>
      <c r="AA1553" s="62">
        <f>VLOOKUP($S1553,'Districts_EV'!$A$2:$H$41,6,0)*$U1553</f>
        <v>1502.705740952470</v>
      </c>
      <c r="AB1553" s="62">
        <f>VLOOKUP($S1553,'Districts_EV'!$A$2:$H$41,7,0)*$U1553</f>
        <v>2654.072930538180</v>
      </c>
      <c r="AC1553" s="63">
        <f>VLOOKUP($S1553,'Districts_EV'!$A$2:$H$41,8,0)*$U1553</f>
        <v>3476.061912156140</v>
      </c>
    </row>
    <row r="1554" ht="19.95" customHeight="1">
      <c r="Q1554" s="136">
        <v>279</v>
      </c>
      <c r="R1554" t="s" s="90">
        <v>548</v>
      </c>
      <c r="S1554" t="s" s="90">
        <v>35</v>
      </c>
      <c r="T1554" s="59">
        <v>41544</v>
      </c>
      <c r="U1554" s="91">
        <v>0.158773958074564</v>
      </c>
      <c r="V1554" s="39">
        <v>40.9326933</v>
      </c>
      <c r="W1554" s="39">
        <v>29.2127458</v>
      </c>
      <c r="X1554" s="59">
        <f>VLOOKUP($S1554,'Districts_EV'!$A$2:$H$41,3,0)*$U1554</f>
        <v>23.3528283150356</v>
      </c>
      <c r="Y1554" s="59">
        <f>VLOOKUP($S1554,'Districts_EV'!$A$2:$H$41,4,0)*$U1554</f>
        <v>369.510692164032</v>
      </c>
      <c r="Z1554" s="59">
        <f>VLOOKUP($S1554,'Districts_EV'!$A$2:$H$41,5,0)*$U1554</f>
        <v>2460.975845792720</v>
      </c>
      <c r="AA1554" s="59">
        <f>VLOOKUP($S1554,'Districts_EV'!$A$2:$H$41,6,0)*$U1554</f>
        <v>7666.512010577150</v>
      </c>
      <c r="AB1554" s="59">
        <f>VLOOKUP($S1554,'Districts_EV'!$A$2:$H$41,7,0)*$U1554</f>
        <v>13540.5631617682</v>
      </c>
      <c r="AC1554" s="60">
        <f>VLOOKUP($S1554,'Districts_EV'!$A$2:$H$41,8,0)*$U1554</f>
        <v>17734.1908484115</v>
      </c>
    </row>
    <row r="1555" ht="19.95" customHeight="1">
      <c r="Q1555" s="137">
        <v>284</v>
      </c>
      <c r="R1555" t="s" s="92">
        <v>549</v>
      </c>
      <c r="S1555" t="s" s="92">
        <v>35</v>
      </c>
      <c r="T1555" s="62">
        <v>31049</v>
      </c>
      <c r="U1555" s="93">
        <v>0.118663889472779</v>
      </c>
      <c r="V1555" s="36">
        <v>40.8911521</v>
      </c>
      <c r="W1555" s="36">
        <v>29.1909073</v>
      </c>
      <c r="X1555" s="62">
        <f>VLOOKUP($S1555,'Districts_EV'!$A$2:$H$41,3,0)*$U1555</f>
        <v>17.4533498544565</v>
      </c>
      <c r="Y1555" s="62">
        <f>VLOOKUP($S1555,'Districts_EV'!$A$2:$H$41,4,0)*$U1555</f>
        <v>276.163524961511</v>
      </c>
      <c r="Z1555" s="62">
        <f>VLOOKUP($S1555,'Districts_EV'!$A$2:$H$41,5,0)*$U1555</f>
        <v>1839.2749623536</v>
      </c>
      <c r="AA1555" s="62">
        <f>VLOOKUP($S1555,'Districts_EV'!$A$2:$H$41,6,0)*$U1555</f>
        <v>5729.769194502440</v>
      </c>
      <c r="AB1555" s="62">
        <f>VLOOKUP($S1555,'Districts_EV'!$A$2:$H$41,7,0)*$U1555</f>
        <v>10119.8956674788</v>
      </c>
      <c r="AC1555" s="63">
        <f>VLOOKUP($S1555,'Districts_EV'!$A$2:$H$41,8,0)*$U1555</f>
        <v>13254.1135098288</v>
      </c>
    </row>
    <row r="1556" ht="19.95" customHeight="1">
      <c r="Q1556" s="136">
        <v>289</v>
      </c>
      <c r="R1556" t="s" s="90">
        <v>344</v>
      </c>
      <c r="S1556" t="s" s="90">
        <v>35</v>
      </c>
      <c r="T1556" s="59">
        <v>26464</v>
      </c>
      <c r="U1556" s="91">
        <v>0.101140815195582</v>
      </c>
      <c r="V1556" s="39">
        <v>40.9180416</v>
      </c>
      <c r="W1556" s="39">
        <v>29.2052689</v>
      </c>
      <c r="X1556" s="59">
        <f>VLOOKUP($S1556,'Districts_EV'!$A$2:$H$41,3,0)*$U1556</f>
        <v>14.8760169586246</v>
      </c>
      <c r="Y1556" s="59">
        <f>VLOOKUP($S1556,'Districts_EV'!$A$2:$H$41,4,0)*$U1556</f>
        <v>235.382509085041</v>
      </c>
      <c r="Z1556" s="59">
        <f>VLOOKUP($S1556,'Districts_EV'!$A$2:$H$41,5,0)*$U1556</f>
        <v>1567.669574019310</v>
      </c>
      <c r="AA1556" s="59">
        <f>VLOOKUP($S1556,'Districts_EV'!$A$2:$H$41,6,0)*$U1556</f>
        <v>4883.655253415980</v>
      </c>
      <c r="AB1556" s="59">
        <f>VLOOKUP($S1556,'Districts_EV'!$A$2:$H$41,7,0)*$U1556</f>
        <v>8625.492574452001</v>
      </c>
      <c r="AC1556" s="60">
        <f>VLOOKUP($S1556,'Districts_EV'!$A$2:$H$41,8,0)*$U1556</f>
        <v>11296.8810565271</v>
      </c>
    </row>
    <row r="1557" ht="19.95" customHeight="1">
      <c r="Q1557" s="137">
        <v>303</v>
      </c>
      <c r="R1557" t="s" s="92">
        <v>550</v>
      </c>
      <c r="S1557" t="s" s="92">
        <v>35</v>
      </c>
      <c r="T1557" s="62">
        <v>11471</v>
      </c>
      <c r="U1557" s="93">
        <v>0.043840171217825</v>
      </c>
      <c r="V1557" s="36">
        <v>40.8919905</v>
      </c>
      <c r="W1557" s="36">
        <v>29.2205714</v>
      </c>
      <c r="X1557" s="62">
        <f>VLOOKUP($S1557,'Districts_EV'!$A$2:$H$41,3,0)*$U1557</f>
        <v>6.44811028311605</v>
      </c>
      <c r="Y1557" s="62">
        <f>VLOOKUP($S1557,'Districts_EV'!$A$2:$H$41,4,0)*$U1557</f>
        <v>102.028142446890</v>
      </c>
      <c r="Z1557" s="62">
        <f>VLOOKUP($S1557,'Districts_EV'!$A$2:$H$41,5,0)*$U1557</f>
        <v>679.516992275376</v>
      </c>
      <c r="AA1557" s="62">
        <f>VLOOKUP($S1557,'Districts_EV'!$A$2:$H$41,6,0)*$U1557</f>
        <v>2116.853439084590</v>
      </c>
      <c r="AB1557" s="62">
        <f>VLOOKUP($S1557,'Districts_EV'!$A$2:$H$41,7,0)*$U1557</f>
        <v>3738.778163601070</v>
      </c>
      <c r="AC1557" s="63">
        <f>VLOOKUP($S1557,'Districts_EV'!$A$2:$H$41,8,0)*$U1557</f>
        <v>4896.709590365120</v>
      </c>
    </row>
    <row r="1558" ht="19.95" customHeight="1">
      <c r="Q1558" s="136">
        <v>359</v>
      </c>
      <c r="R1558" t="s" s="90">
        <v>150</v>
      </c>
      <c r="S1558" t="s" s="90">
        <v>35</v>
      </c>
      <c r="T1558" s="59">
        <v>47943</v>
      </c>
      <c r="U1558" s="91">
        <v>0.183229825533623</v>
      </c>
      <c r="V1558" s="39">
        <v>40.9026067</v>
      </c>
      <c r="W1558" s="39">
        <v>29.2306579</v>
      </c>
      <c r="X1558" s="59">
        <f>VLOOKUP($S1558,'Districts_EV'!$A$2:$H$41,3,0)*$U1558</f>
        <v>26.9498519138204</v>
      </c>
      <c r="Y1558" s="59">
        <f>VLOOKUP($S1558,'Districts_EV'!$A$2:$H$41,4,0)*$U1558</f>
        <v>426.426225554116</v>
      </c>
      <c r="Z1558" s="59">
        <f>VLOOKUP($S1558,'Districts_EV'!$A$2:$H$41,5,0)*$U1558</f>
        <v>2840.038633132110</v>
      </c>
      <c r="AA1558" s="59">
        <f>VLOOKUP($S1558,'Districts_EV'!$A$2:$H$41,6,0)*$U1558</f>
        <v>8847.380736643099</v>
      </c>
      <c r="AB1558" s="59">
        <f>VLOOKUP($S1558,'Districts_EV'!$A$2:$H$41,7,0)*$U1558</f>
        <v>15626.2088307494</v>
      </c>
      <c r="AC1558" s="60">
        <f>VLOOKUP($S1558,'Districts_EV'!$A$2:$H$41,8,0)*$U1558</f>
        <v>20465.7787368909</v>
      </c>
    </row>
    <row r="1559" ht="19.95" customHeight="1">
      <c r="Q1559" s="137">
        <v>372</v>
      </c>
      <c r="R1559" t="s" s="92">
        <v>551</v>
      </c>
      <c r="S1559" t="s" s="92">
        <v>35</v>
      </c>
      <c r="T1559" s="62">
        <v>18790</v>
      </c>
      <c r="U1559" s="93">
        <v>0.0718121190116757</v>
      </c>
      <c r="V1559" s="36">
        <v>40.88858</v>
      </c>
      <c r="W1559" s="36">
        <v>29.1856536</v>
      </c>
      <c r="X1559" s="62">
        <f>VLOOKUP($S1559,'Districts_EV'!$A$2:$H$41,3,0)*$U1559</f>
        <v>10.5622868293741</v>
      </c>
      <c r="Y1559" s="62">
        <f>VLOOKUP($S1559,'Districts_EV'!$A$2:$H$41,4,0)*$U1559</f>
        <v>167.126562337814</v>
      </c>
      <c r="Z1559" s="62">
        <f>VLOOKUP($S1559,'Districts_EV'!$A$2:$H$41,5,0)*$U1559</f>
        <v>1113.078570730910</v>
      </c>
      <c r="AA1559" s="62">
        <f>VLOOKUP($S1559,'Districts_EV'!$A$2:$H$41,6,0)*$U1559</f>
        <v>3467.498572086090</v>
      </c>
      <c r="AB1559" s="62">
        <f>VLOOKUP($S1559,'Districts_EV'!$A$2:$H$41,7,0)*$U1559</f>
        <v>6124.2822503761</v>
      </c>
      <c r="AC1559" s="63">
        <f>VLOOKUP($S1559,'Districts_EV'!$A$2:$H$41,8,0)*$U1559</f>
        <v>8021.024601426260</v>
      </c>
    </row>
    <row r="1560" ht="19.95" customHeight="1">
      <c r="Q1560" s="136">
        <v>376</v>
      </c>
      <c r="R1560" t="s" s="90">
        <v>552</v>
      </c>
      <c r="S1560" t="s" s="90">
        <v>35</v>
      </c>
      <c r="T1560" s="59">
        <v>16238</v>
      </c>
      <c r="U1560" s="91">
        <v>0.0620588179090787</v>
      </c>
      <c r="V1560" s="39">
        <v>40.9204738</v>
      </c>
      <c r="W1560" s="39">
        <v>29.2246565</v>
      </c>
      <c r="X1560" s="59">
        <f>VLOOKUP($S1560,'Districts_EV'!$A$2:$H$41,3,0)*$U1560</f>
        <v>9.12774952290458</v>
      </c>
      <c r="Y1560" s="59">
        <f>VLOOKUP($S1560,'Districts_EV'!$A$2:$H$41,4,0)*$U1560</f>
        <v>144.427946739831</v>
      </c>
      <c r="Z1560" s="59">
        <f>VLOOKUP($S1560,'Districts_EV'!$A$2:$H$41,5,0)*$U1560</f>
        <v>961.903663200030</v>
      </c>
      <c r="AA1560" s="59">
        <f>VLOOKUP($S1560,'Districts_EV'!$A$2:$H$41,6,0)*$U1560</f>
        <v>2996.553582412660</v>
      </c>
      <c r="AB1560" s="59">
        <f>VLOOKUP($S1560,'Districts_EV'!$A$2:$H$41,7,0)*$U1560</f>
        <v>5292.501074061040</v>
      </c>
      <c r="AC1560" s="60">
        <f>VLOOKUP($S1560,'Districts_EV'!$A$2:$H$41,8,0)*$U1560</f>
        <v>6931.633713568890</v>
      </c>
    </row>
    <row r="1561" ht="19.95" customHeight="1">
      <c r="Q1561" s="137">
        <v>399</v>
      </c>
      <c r="R1561" t="s" s="92">
        <v>553</v>
      </c>
      <c r="S1561" t="s" s="92">
        <v>35</v>
      </c>
      <c r="T1561" s="62">
        <v>27267</v>
      </c>
      <c r="U1561" s="93">
        <v>0.104209741835623</v>
      </c>
      <c r="V1561" s="36">
        <v>40.9131929</v>
      </c>
      <c r="W1561" s="36">
        <v>29.1687352</v>
      </c>
      <c r="X1561" s="62">
        <f>VLOOKUP($S1561,'Districts_EV'!$A$2:$H$41,3,0)*$U1561</f>
        <v>15.3274015421258</v>
      </c>
      <c r="Y1561" s="62">
        <f>VLOOKUP($S1561,'Districts_EV'!$A$2:$H$41,4,0)*$U1561</f>
        <v>242.524745889578</v>
      </c>
      <c r="Z1561" s="62">
        <f>VLOOKUP($S1561,'Districts_EV'!$A$2:$H$41,5,0)*$U1561</f>
        <v>1615.237540613080</v>
      </c>
      <c r="AA1561" s="62">
        <f>VLOOKUP($S1561,'Districts_EV'!$A$2:$H$41,6,0)*$U1561</f>
        <v>5031.840530339070</v>
      </c>
      <c r="AB1561" s="62">
        <f>VLOOKUP($S1561,'Districts_EV'!$A$2:$H$41,7,0)*$U1561</f>
        <v>8887.216823895929</v>
      </c>
      <c r="AC1561" s="63">
        <f>VLOOKUP($S1561,'Districts_EV'!$A$2:$H$41,8,0)*$U1561</f>
        <v>11639.6635341719</v>
      </c>
    </row>
    <row r="1562" ht="19.95" customHeight="1">
      <c r="Q1562" s="136">
        <v>407</v>
      </c>
      <c r="R1562" t="s" s="90">
        <v>554</v>
      </c>
      <c r="S1562" t="s" s="90">
        <v>35</v>
      </c>
      <c r="T1562" s="59">
        <v>12201</v>
      </c>
      <c r="U1562" s="91">
        <v>0.0466301045269534</v>
      </c>
      <c r="V1562" s="39">
        <v>40.8939427</v>
      </c>
      <c r="W1562" s="39">
        <v>29.2153856</v>
      </c>
      <c r="X1562" s="59">
        <f>VLOOKUP($S1562,'Districts_EV'!$A$2:$H$41,3,0)*$U1562</f>
        <v>6.85845990448077</v>
      </c>
      <c r="Y1562" s="59">
        <f>VLOOKUP($S1562,'Districts_EV'!$A$2:$H$41,4,0)*$U1562</f>
        <v>108.521084996470</v>
      </c>
      <c r="Z1562" s="59">
        <f>VLOOKUP($S1562,'Districts_EV'!$A$2:$H$41,5,0)*$U1562</f>
        <v>722.760598269711</v>
      </c>
      <c r="AA1562" s="59">
        <f>VLOOKUP($S1562,'Districts_EV'!$A$2:$H$41,6,0)*$U1562</f>
        <v>2251.567327196510</v>
      </c>
      <c r="AB1562" s="59">
        <f>VLOOKUP($S1562,'Districts_EV'!$A$2:$H$41,7,0)*$U1562</f>
        <v>3976.709299459220</v>
      </c>
      <c r="AC1562" s="60">
        <f>VLOOKUP($S1562,'Districts_EV'!$A$2:$H$41,8,0)*$U1562</f>
        <v>5208.330024587640</v>
      </c>
    </row>
    <row r="1563" ht="19.95" customHeight="1">
      <c r="Q1563" s="137">
        <v>415</v>
      </c>
      <c r="R1563" t="s" s="92">
        <v>555</v>
      </c>
      <c r="S1563" t="s" s="92">
        <v>35</v>
      </c>
      <c r="T1563" s="62">
        <v>26713</v>
      </c>
      <c r="U1563" s="93">
        <v>0.102092449981846</v>
      </c>
      <c r="V1563" s="36">
        <v>40.9132162</v>
      </c>
      <c r="W1563" s="36">
        <v>29.1924269</v>
      </c>
      <c r="X1563" s="62">
        <f>VLOOKUP($S1563,'Districts_EV'!$A$2:$H$41,3,0)*$U1563</f>
        <v>15.0159855281038</v>
      </c>
      <c r="Y1563" s="62">
        <f>VLOOKUP($S1563,'Districts_EV'!$A$2:$H$41,4,0)*$U1563</f>
        <v>237.597225105376</v>
      </c>
      <c r="Z1563" s="62">
        <f>VLOOKUP($S1563,'Districts_EV'!$A$2:$H$41,5,0)*$U1563</f>
        <v>1582.419790310530</v>
      </c>
      <c r="AA1563" s="62">
        <f>VLOOKUP($S1563,'Districts_EV'!$A$2:$H$41,6,0)*$U1563</f>
        <v>4929.605607032220</v>
      </c>
      <c r="AB1563" s="62">
        <f>VLOOKUP($S1563,'Districts_EV'!$A$2:$H$41,7,0)*$U1563</f>
        <v>8706.649907093990</v>
      </c>
      <c r="AC1563" s="63">
        <f>VLOOKUP($S1563,'Districts_EV'!$A$2:$H$41,8,0)*$U1563</f>
        <v>11403.1735060085</v>
      </c>
    </row>
    <row r="1564" ht="19.95" customHeight="1">
      <c r="Q1564" s="136">
        <v>428</v>
      </c>
      <c r="R1564" t="s" s="90">
        <v>160</v>
      </c>
      <c r="S1564" t="s" s="90">
        <v>35</v>
      </c>
      <c r="T1564" s="59">
        <v>21609</v>
      </c>
      <c r="U1564" s="91">
        <v>0.0825858477766525</v>
      </c>
      <c r="V1564" s="39">
        <v>40.9077831</v>
      </c>
      <c r="W1564" s="39">
        <v>29.2213083</v>
      </c>
      <c r="X1564" s="59">
        <f>VLOOKUP($S1564,'Districts_EV'!$A$2:$H$41,3,0)*$U1564</f>
        <v>12.1469109151648</v>
      </c>
      <c r="Y1564" s="59">
        <f>VLOOKUP($S1564,'Districts_EV'!$A$2:$H$41,4,0)*$U1564</f>
        <v>192.199993909411</v>
      </c>
      <c r="Z1564" s="59">
        <f>VLOOKUP($S1564,'Districts_EV'!$A$2:$H$41,5,0)*$U1564</f>
        <v>1280.069975248770</v>
      </c>
      <c r="AA1564" s="59">
        <f>VLOOKUP($S1564,'Districts_EV'!$A$2:$H$41,6,0)*$U1564</f>
        <v>3987.715627685380</v>
      </c>
      <c r="AB1564" s="59">
        <f>VLOOKUP($S1564,'Districts_EV'!$A$2:$H$41,7,0)*$U1564</f>
        <v>7043.087554463920</v>
      </c>
      <c r="AC1564" s="60">
        <f>VLOOKUP($S1564,'Districts_EV'!$A$2:$H$41,8,0)*$U1564</f>
        <v>9224.391730293770</v>
      </c>
    </row>
    <row r="1565" ht="19.95" customHeight="1">
      <c r="Q1565" s="137">
        <v>502</v>
      </c>
      <c r="R1565" t="s" s="92">
        <v>556</v>
      </c>
      <c r="S1565" t="s" s="92">
        <v>35</v>
      </c>
      <c r="T1565" s="62">
        <v>15215</v>
      </c>
      <c r="U1565" s="93">
        <v>0.0581490894498481</v>
      </c>
      <c r="V1565" s="36">
        <v>40.8908085</v>
      </c>
      <c r="W1565" s="36">
        <v>29.2127431</v>
      </c>
      <c r="X1565" s="62">
        <f>VLOOKUP($S1565,'Districts_EV'!$A$2:$H$41,3,0)*$U1565</f>
        <v>8.55269793022498</v>
      </c>
      <c r="Y1565" s="62">
        <f>VLOOKUP($S1565,'Districts_EV'!$A$2:$H$41,4,0)*$U1565</f>
        <v>135.328932728571</v>
      </c>
      <c r="Z1565" s="62">
        <f>VLOOKUP($S1565,'Districts_EV'!$A$2:$H$41,5,0)*$U1565</f>
        <v>901.3033769915299</v>
      </c>
      <c r="AA1565" s="62">
        <f>VLOOKUP($S1565,'Districts_EV'!$A$2:$H$41,6,0)*$U1565</f>
        <v>2807.769599483230</v>
      </c>
      <c r="AB1565" s="62">
        <f>VLOOKUP($S1565,'Districts_EV'!$A$2:$H$41,7,0)*$U1565</f>
        <v>4959.071550796820</v>
      </c>
      <c r="AC1565" s="63">
        <f>VLOOKUP($S1565,'Districts_EV'!$A$2:$H$41,8,0)*$U1565</f>
        <v>6494.938228350210</v>
      </c>
    </row>
    <row r="1566" ht="19.95" customHeight="1">
      <c r="Q1566" s="136">
        <v>518</v>
      </c>
      <c r="R1566" t="s" s="90">
        <v>418</v>
      </c>
      <c r="S1566" t="s" s="90">
        <v>35</v>
      </c>
      <c r="T1566" s="59">
        <v>26844</v>
      </c>
      <c r="U1566" s="91">
        <v>0.102593109246909</v>
      </c>
      <c r="V1566" s="39">
        <v>40.9069182</v>
      </c>
      <c r="W1566" s="39">
        <v>29.1868775</v>
      </c>
      <c r="X1566" s="59">
        <f>VLOOKUP($S1566,'Districts_EV'!$A$2:$H$41,3,0)*$U1566</f>
        <v>15.0896236108419</v>
      </c>
      <c r="Y1566" s="59">
        <f>VLOOKUP($S1566,'Districts_EV'!$A$2:$H$41,4,0)*$U1566</f>
        <v>238.762396987561</v>
      </c>
      <c r="Z1566" s="59">
        <f>VLOOKUP($S1566,'Districts_EV'!$A$2:$H$41,5,0)*$U1566</f>
        <v>1590.179944262940</v>
      </c>
      <c r="AA1566" s="59">
        <f>VLOOKUP($S1566,'Districts_EV'!$A$2:$H$41,6,0)*$U1566</f>
        <v>4953.780291063270</v>
      </c>
      <c r="AB1566" s="59">
        <f>VLOOKUP($S1566,'Districts_EV'!$A$2:$H$41,7,0)*$U1566</f>
        <v>8749.347138323350</v>
      </c>
      <c r="AC1566" s="60">
        <f>VLOOKUP($S1566,'Districts_EV'!$A$2:$H$41,8,0)*$U1566</f>
        <v>11459.0944332457</v>
      </c>
    </row>
    <row r="1567" ht="19.95" customHeight="1">
      <c r="Q1567" s="137">
        <v>521</v>
      </c>
      <c r="R1567" t="s" s="92">
        <v>557</v>
      </c>
      <c r="S1567" t="s" s="92">
        <v>35</v>
      </c>
      <c r="T1567" s="62">
        <v>14286</v>
      </c>
      <c r="U1567" s="93">
        <v>0.0545986126769983</v>
      </c>
      <c r="V1567" s="36">
        <v>40.8910311</v>
      </c>
      <c r="W1567" s="36">
        <v>29.1968295</v>
      </c>
      <c r="X1567" s="62">
        <f>VLOOKUP($S1567,'Districts_EV'!$A$2:$H$41,3,0)*$U1567</f>
        <v>8.03048587783069</v>
      </c>
      <c r="Y1567" s="62">
        <f>VLOOKUP($S1567,'Districts_EV'!$A$2:$H$41,4,0)*$U1567</f>
        <v>127.065996251092</v>
      </c>
      <c r="Z1567" s="62">
        <f>VLOOKUP($S1567,'Districts_EV'!$A$2:$H$41,5,0)*$U1567</f>
        <v>846.271445527505</v>
      </c>
      <c r="AA1567" s="62">
        <f>VLOOKUP($S1567,'Districts_EV'!$A$2:$H$41,6,0)*$U1567</f>
        <v>2636.332336392860</v>
      </c>
      <c r="AB1567" s="62">
        <f>VLOOKUP($S1567,'Districts_EV'!$A$2:$H$41,7,0)*$U1567</f>
        <v>4656.279735437620</v>
      </c>
      <c r="AC1567" s="63">
        <f>VLOOKUP($S1567,'Districts_EV'!$A$2:$H$41,8,0)*$U1567</f>
        <v>6098.369210004010</v>
      </c>
    </row>
    <row r="1568" ht="19.95" customHeight="1">
      <c r="Q1568" s="136">
        <v>524</v>
      </c>
      <c r="R1568" t="s" s="90">
        <v>558</v>
      </c>
      <c r="S1568" t="s" s="90">
        <v>35</v>
      </c>
      <c r="T1568" s="59">
        <v>29960</v>
      </c>
      <c r="U1568" s="91">
        <v>0.114501920467792</v>
      </c>
      <c r="V1568" s="39">
        <v>40.9061849</v>
      </c>
      <c r="W1568" s="39">
        <v>29.1614584</v>
      </c>
      <c r="X1568" s="59">
        <f>VLOOKUP($S1568,'Districts_EV'!$A$2:$H$41,3,0)*$U1568</f>
        <v>16.8411981590234</v>
      </c>
      <c r="Y1568" s="59">
        <f>VLOOKUP($S1568,'Districts_EV'!$A$2:$H$41,4,0)*$U1568</f>
        <v>266.477477788235</v>
      </c>
      <c r="Z1568" s="59">
        <f>VLOOKUP($S1568,'Districts_EV'!$A$2:$H$41,5,0)*$U1568</f>
        <v>1774.764980260690</v>
      </c>
      <c r="AA1568" s="59">
        <f>VLOOKUP($S1568,'Districts_EV'!$A$2:$H$41,6,0)*$U1568</f>
        <v>5528.805599771130</v>
      </c>
      <c r="AB1568" s="59">
        <f>VLOOKUP($S1568,'Districts_EV'!$A$2:$H$41,7,0)*$U1568</f>
        <v>9764.954562068569</v>
      </c>
      <c r="AC1568" s="60">
        <f>VLOOKUP($S1568,'Districts_EV'!$A$2:$H$41,8,0)*$U1568</f>
        <v>12789.244122338</v>
      </c>
    </row>
    <row r="1569" ht="19.95" customHeight="1">
      <c r="Q1569" s="137">
        <v>592</v>
      </c>
      <c r="R1569" t="s" s="92">
        <v>559</v>
      </c>
      <c r="S1569" t="s" s="92">
        <v>35</v>
      </c>
      <c r="T1569" s="62">
        <v>11356</v>
      </c>
      <c r="U1569" s="93">
        <v>0.043400661175976</v>
      </c>
      <c r="V1569" s="36">
        <v>40.8884287</v>
      </c>
      <c r="W1569" s="36">
        <v>29.1896109</v>
      </c>
      <c r="X1569" s="62">
        <f>VLOOKUP($S1569,'Districts_EV'!$A$2:$H$41,3,0)*$U1569</f>
        <v>6.38346616468189</v>
      </c>
      <c r="Y1569" s="62">
        <f>VLOOKUP($S1569,'Districts_EV'!$A$2:$H$41,4,0)*$U1569</f>
        <v>101.005281634285</v>
      </c>
      <c r="Z1569" s="62">
        <f>VLOOKUP($S1569,'Districts_EV'!$A$2:$H$41,5,0)*$U1569</f>
        <v>672.704643385857</v>
      </c>
      <c r="AA1569" s="62">
        <f>VLOOKUP($S1569,'Districts_EV'!$A$2:$H$41,6,0)*$U1569</f>
        <v>2095.631388217650</v>
      </c>
      <c r="AB1569" s="62">
        <f>VLOOKUP($S1569,'Districts_EV'!$A$2:$H$41,7,0)*$U1569</f>
        <v>3701.295861376850</v>
      </c>
      <c r="AC1569" s="63">
        <f>VLOOKUP($S1569,'Districts_EV'!$A$2:$H$41,8,0)*$U1569</f>
        <v>4847.618700042390</v>
      </c>
    </row>
    <row r="1570" ht="19.95" customHeight="1">
      <c r="Q1570" s="136">
        <v>633</v>
      </c>
      <c r="R1570" t="s" s="90">
        <v>560</v>
      </c>
      <c r="S1570" t="s" s="90">
        <v>35</v>
      </c>
      <c r="T1570" s="59">
        <v>16305</v>
      </c>
      <c r="U1570" s="91">
        <v>0.0623148802812864</v>
      </c>
      <c r="V1570" s="39">
        <v>40.9184915</v>
      </c>
      <c r="W1570" s="39">
        <v>29.2257746</v>
      </c>
      <c r="X1570" s="59">
        <f>VLOOKUP($S1570,'Districts_EV'!$A$2:$H$41,3,0)*$U1570</f>
        <v>9.1654117484271</v>
      </c>
      <c r="Y1570" s="59">
        <f>VLOOKUP($S1570,'Districts_EV'!$A$2:$H$41,4,0)*$U1570</f>
        <v>145.023874343697</v>
      </c>
      <c r="Z1570" s="59">
        <f>VLOOKUP($S1570,'Districts_EV'!$A$2:$H$41,5,0)*$U1570</f>
        <v>965.872596900880</v>
      </c>
      <c r="AA1570" s="59">
        <f>VLOOKUP($S1570,'Districts_EV'!$A$2:$H$41,6,0)*$U1570</f>
        <v>3008.917733787320</v>
      </c>
      <c r="AB1570" s="59">
        <f>VLOOKUP($S1570,'Districts_EV'!$A$2:$H$41,7,0)*$U1570</f>
        <v>5314.338589269940</v>
      </c>
      <c r="AC1570" s="60">
        <f>VLOOKUP($S1570,'Districts_EV'!$A$2:$H$41,8,0)*$U1570</f>
        <v>6960.234493148220</v>
      </c>
    </row>
    <row r="1571" ht="19.95" customHeight="1">
      <c r="Q1571" s="137">
        <v>58</v>
      </c>
      <c r="R1571" t="s" s="92">
        <v>561</v>
      </c>
      <c r="S1571" t="s" s="92">
        <v>36</v>
      </c>
      <c r="T1571" s="62">
        <v>33002</v>
      </c>
      <c r="U1571" s="93">
        <v>0.12612791653131</v>
      </c>
      <c r="V1571" s="36">
        <v>40.9898801</v>
      </c>
      <c r="W1571" s="36">
        <v>28.7861851</v>
      </c>
      <c r="X1571" s="62">
        <f>VLOOKUP($S1571,'Districts_EV'!$A$2:$H$41,3,0)*$U1571</f>
        <v>22.5192863786748</v>
      </c>
      <c r="Y1571" s="62">
        <f>VLOOKUP($S1571,'Districts_EV'!$A$2:$H$41,4,0)*$U1571</f>
        <v>364.049259712406</v>
      </c>
      <c r="Z1571" s="62">
        <f>VLOOKUP($S1571,'Districts_EV'!$A$2:$H$41,5,0)*$U1571</f>
        <v>2477.545840304920</v>
      </c>
      <c r="AA1571" s="62">
        <f>VLOOKUP($S1571,'Districts_EV'!$A$2:$H$41,6,0)*$U1571</f>
        <v>7856.316391155040</v>
      </c>
      <c r="AB1571" s="62">
        <f>VLOOKUP($S1571,'Districts_EV'!$A$2:$H$41,7,0)*$U1571</f>
        <v>14035.9048741394</v>
      </c>
      <c r="AC1571" s="63">
        <f>VLOOKUP($S1571,'Districts_EV'!$A$2:$H$41,8,0)*$U1571</f>
        <v>18465.7699283681</v>
      </c>
    </row>
    <row r="1572" ht="19.95" customHeight="1">
      <c r="Q1572" s="136">
        <v>74</v>
      </c>
      <c r="R1572" t="s" s="90">
        <v>562</v>
      </c>
      <c r="S1572" t="s" s="90">
        <v>36</v>
      </c>
      <c r="T1572" s="59">
        <v>13776</v>
      </c>
      <c r="U1572" s="91">
        <v>0.0526494811870593</v>
      </c>
      <c r="V1572" s="39">
        <v>41.001718</v>
      </c>
      <c r="W1572" s="39">
        <v>28.785421</v>
      </c>
      <c r="X1572" s="59">
        <f>VLOOKUP($S1572,'Districts_EV'!$A$2:$H$41,3,0)*$U1572</f>
        <v>9.400208749549281</v>
      </c>
      <c r="Y1572" s="59">
        <f>VLOOKUP($S1572,'Districts_EV'!$A$2:$H$41,4,0)*$U1572</f>
        <v>151.964808247928</v>
      </c>
      <c r="Z1572" s="59">
        <f>VLOOKUP($S1572,'Districts_EV'!$A$2:$H$41,5,0)*$U1572</f>
        <v>1034.200093813730</v>
      </c>
      <c r="AA1572" s="59">
        <f>VLOOKUP($S1572,'Districts_EV'!$A$2:$H$41,6,0)*$U1572</f>
        <v>3279.456233093510</v>
      </c>
      <c r="AB1572" s="59">
        <f>VLOOKUP($S1572,'Districts_EV'!$A$2:$H$41,7,0)*$U1572</f>
        <v>5858.997198537810</v>
      </c>
      <c r="AC1572" s="60">
        <f>VLOOKUP($S1572,'Districts_EV'!$A$2:$H$41,8,0)*$U1572</f>
        <v>7708.152431161730</v>
      </c>
    </row>
    <row r="1573" ht="19.95" customHeight="1">
      <c r="Q1573" s="137">
        <v>100</v>
      </c>
      <c r="R1573" t="s" s="92">
        <v>361</v>
      </c>
      <c r="S1573" t="s" s="92">
        <v>36</v>
      </c>
      <c r="T1573" s="62">
        <v>53351</v>
      </c>
      <c r="U1573" s="93">
        <v>0.203898262979878</v>
      </c>
      <c r="V1573" s="36">
        <v>41.0531043</v>
      </c>
      <c r="W1573" s="36">
        <v>28.8058591</v>
      </c>
      <c r="X1573" s="62">
        <f>VLOOKUP($S1573,'Districts_EV'!$A$2:$H$41,3,0)*$U1573</f>
        <v>36.4046557053719</v>
      </c>
      <c r="Y1573" s="62">
        <f>VLOOKUP($S1573,'Districts_EV'!$A$2:$H$41,4,0)*$U1573</f>
        <v>588.521667017653</v>
      </c>
      <c r="Z1573" s="62">
        <f>VLOOKUP($S1573,'Districts_EV'!$A$2:$H$41,5,0)*$U1573</f>
        <v>4005.198113026720</v>
      </c>
      <c r="AA1573" s="62">
        <f>VLOOKUP($S1573,'Districts_EV'!$A$2:$H$41,6,0)*$U1573</f>
        <v>12700.5131744898</v>
      </c>
      <c r="AB1573" s="62">
        <f>VLOOKUP($S1573,'Districts_EV'!$A$2:$H$41,7,0)*$U1573</f>
        <v>22690.4296994186</v>
      </c>
      <c r="AC1573" s="63">
        <f>VLOOKUP($S1573,'Districts_EV'!$A$2:$H$41,8,0)*$U1573</f>
        <v>29851.7450896421</v>
      </c>
    </row>
    <row r="1574" ht="19.95" customHeight="1">
      <c r="Q1574" s="136">
        <v>104</v>
      </c>
      <c r="R1574" t="s" s="90">
        <v>563</v>
      </c>
      <c r="S1574" t="s" s="90">
        <v>36</v>
      </c>
      <c r="T1574" s="59">
        <v>67272</v>
      </c>
      <c r="U1574" s="91">
        <v>0.257101909002312</v>
      </c>
      <c r="V1574" s="39">
        <v>41.008684</v>
      </c>
      <c r="W1574" s="39">
        <v>28.7774562</v>
      </c>
      <c r="X1574" s="59">
        <f>VLOOKUP($S1574,'Districts_EV'!$A$2:$H$41,3,0)*$U1574</f>
        <v>45.9038068379558</v>
      </c>
      <c r="Y1574" s="59">
        <f>VLOOKUP($S1574,'Districts_EV'!$A$2:$H$41,4,0)*$U1574</f>
        <v>742.085988708957</v>
      </c>
      <c r="Z1574" s="59">
        <f>VLOOKUP($S1574,'Districts_EV'!$A$2:$H$41,5,0)*$U1574</f>
        <v>5050.283733379570</v>
      </c>
      <c r="AA1574" s="59">
        <f>VLOOKUP($S1574,'Districts_EV'!$A$2:$H$41,6,0)*$U1574</f>
        <v>16014.4874936605</v>
      </c>
      <c r="AB1574" s="59">
        <f>VLOOKUP($S1574,'Districts_EV'!$A$2:$H$41,7,0)*$U1574</f>
        <v>28611.0960757865</v>
      </c>
      <c r="AC1574" s="60">
        <f>VLOOKUP($S1574,'Districts_EV'!$A$2:$H$41,8,0)*$U1574</f>
        <v>37641.0300776068</v>
      </c>
    </row>
    <row r="1575" ht="19.95" customHeight="1">
      <c r="Q1575" s="137">
        <v>121</v>
      </c>
      <c r="R1575" t="s" s="92">
        <v>143</v>
      </c>
      <c r="S1575" t="s" s="92">
        <v>36</v>
      </c>
      <c r="T1575" s="62">
        <v>14667</v>
      </c>
      <c r="U1575" s="93">
        <v>0.0560547285547763</v>
      </c>
      <c r="V1575" s="36">
        <v>41.0008891</v>
      </c>
      <c r="W1575" s="36">
        <v>28.7959206</v>
      </c>
      <c r="X1575" s="62">
        <f>VLOOKUP($S1575,'Districts_EV'!$A$2:$H$41,3,0)*$U1575</f>
        <v>10.0081926342653</v>
      </c>
      <c r="Y1575" s="62">
        <f>VLOOKUP($S1575,'Districts_EV'!$A$2:$H$41,4,0)*$U1575</f>
        <v>161.793542579294</v>
      </c>
      <c r="Z1575" s="62">
        <f>VLOOKUP($S1575,'Districts_EV'!$A$2:$H$41,5,0)*$U1575</f>
        <v>1101.089777581730</v>
      </c>
      <c r="AA1575" s="62">
        <f>VLOOKUP($S1575,'Districts_EV'!$A$2:$H$41,6,0)*$U1575</f>
        <v>3491.563920643330</v>
      </c>
      <c r="AB1575" s="62">
        <f>VLOOKUP($S1575,'Districts_EV'!$A$2:$H$41,7,0)*$U1575</f>
        <v>6237.943663687140</v>
      </c>
      <c r="AC1575" s="63">
        <f>VLOOKUP($S1575,'Districts_EV'!$A$2:$H$41,8,0)*$U1575</f>
        <v>8206.698004344440</v>
      </c>
    </row>
    <row r="1576" ht="19.95" customHeight="1">
      <c r="Q1576" s="136">
        <v>123</v>
      </c>
      <c r="R1576" t="s" s="90">
        <v>532</v>
      </c>
      <c r="S1576" t="s" s="90">
        <v>36</v>
      </c>
      <c r="T1576" s="59">
        <v>30092</v>
      </c>
      <c r="U1576" s="91">
        <v>0.115006401559305</v>
      </c>
      <c r="V1576" s="39">
        <v>40.9942991</v>
      </c>
      <c r="W1576" s="39">
        <v>28.7911487</v>
      </c>
      <c r="X1576" s="59">
        <f>VLOOKUP($S1576,'Districts_EV'!$A$2:$H$41,3,0)*$U1576</f>
        <v>20.5336151053598</v>
      </c>
      <c r="Y1576" s="59">
        <f>VLOOKUP($S1576,'Districts_EV'!$A$2:$H$41,4,0)*$U1576</f>
        <v>331.948679572926</v>
      </c>
      <c r="Z1576" s="59">
        <f>VLOOKUP($S1576,'Districts_EV'!$A$2:$H$41,5,0)*$U1576</f>
        <v>2259.0845835542</v>
      </c>
      <c r="AA1576" s="59">
        <f>VLOOKUP($S1576,'Districts_EV'!$A$2:$H$41,6,0)*$U1576</f>
        <v>7163.574111951940</v>
      </c>
      <c r="AB1576" s="59">
        <f>VLOOKUP($S1576,'Districts_EV'!$A$2:$H$41,7,0)*$U1576</f>
        <v>12798.2682707898</v>
      </c>
      <c r="AC1576" s="60">
        <f>VLOOKUP($S1576,'Districts_EV'!$A$2:$H$41,8,0)*$U1576</f>
        <v>16837.5234435626</v>
      </c>
    </row>
    <row r="1577" ht="19.95" customHeight="1">
      <c r="Q1577" s="137">
        <v>137</v>
      </c>
      <c r="R1577" t="s" s="92">
        <v>148</v>
      </c>
      <c r="S1577" t="s" s="92">
        <v>36</v>
      </c>
      <c r="T1577" s="62">
        <v>19408</v>
      </c>
      <c r="U1577" s="93">
        <v>0.07417400775830769</v>
      </c>
      <c r="V1577" s="36">
        <v>40.9926219</v>
      </c>
      <c r="W1577" s="36">
        <v>28.773674</v>
      </c>
      <c r="X1577" s="62">
        <f>VLOOKUP($S1577,'Districts_EV'!$A$2:$H$41,3,0)*$U1577</f>
        <v>13.2432673788656</v>
      </c>
      <c r="Y1577" s="62">
        <f>VLOOKUP($S1577,'Districts_EV'!$A$2:$H$41,4,0)*$U1577</f>
        <v>214.092116614096</v>
      </c>
      <c r="Z1577" s="62">
        <f>VLOOKUP($S1577,'Districts_EV'!$A$2:$H$41,5,0)*$U1577</f>
        <v>1457.008959112720</v>
      </c>
      <c r="AA1577" s="62">
        <f>VLOOKUP($S1577,'Districts_EV'!$A$2:$H$41,6,0)*$U1577</f>
        <v>4620.1863074825</v>
      </c>
      <c r="AB1577" s="62">
        <f>VLOOKUP($S1577,'Districts_EV'!$A$2:$H$41,7,0)*$U1577</f>
        <v>8254.313126395320</v>
      </c>
      <c r="AC1577" s="63">
        <f>VLOOKUP($S1577,'Districts_EV'!$A$2:$H$41,8,0)*$U1577</f>
        <v>10859.4528443661</v>
      </c>
    </row>
    <row r="1578" ht="19.95" customHeight="1">
      <c r="Q1578" s="136">
        <v>156</v>
      </c>
      <c r="R1578" t="s" s="90">
        <v>120</v>
      </c>
      <c r="S1578" t="s" s="90">
        <v>36</v>
      </c>
      <c r="T1578" s="59">
        <v>73048</v>
      </c>
      <c r="U1578" s="91">
        <v>0.279176778582485</v>
      </c>
      <c r="V1578" s="39">
        <v>41.0234463</v>
      </c>
      <c r="W1578" s="39">
        <v>28.7965109</v>
      </c>
      <c r="X1578" s="59">
        <f>VLOOKUP($S1578,'Districts_EV'!$A$2:$H$41,3,0)*$U1578</f>
        <v>49.8451254890445</v>
      </c>
      <c r="Y1578" s="59">
        <f>VLOOKUP($S1578,'Districts_EV'!$A$2:$H$41,4,0)*$U1578</f>
        <v>805.801779391307</v>
      </c>
      <c r="Z1578" s="59">
        <f>VLOOKUP($S1578,'Districts_EV'!$A$2:$H$41,5,0)*$U1578</f>
        <v>5483.903052620880</v>
      </c>
      <c r="AA1578" s="59">
        <f>VLOOKUP($S1578,'Districts_EV'!$A$2:$H$41,6,0)*$U1578</f>
        <v>17389.4975983606</v>
      </c>
      <c r="AB1578" s="59">
        <f>VLOOKUP($S1578,'Districts_EV'!$A$2:$H$41,7,0)*$U1578</f>
        <v>31067.6558767996</v>
      </c>
      <c r="AC1578" s="60">
        <f>VLOOKUP($S1578,'Districts_EV'!$A$2:$H$41,8,0)*$U1578</f>
        <v>40872.9035127397</v>
      </c>
    </row>
    <row r="1579" ht="19.95" customHeight="1">
      <c r="Q1579" s="137">
        <v>158</v>
      </c>
      <c r="R1579" t="s" s="92">
        <v>160</v>
      </c>
      <c r="S1579" t="s" s="92">
        <v>36</v>
      </c>
      <c r="T1579" s="62">
        <v>51065</v>
      </c>
      <c r="U1579" s="93">
        <v>0.19516156771321</v>
      </c>
      <c r="V1579" s="36">
        <v>40.9967292</v>
      </c>
      <c r="W1579" s="36">
        <v>28.7712054</v>
      </c>
      <c r="X1579" s="62">
        <f>VLOOKUP($S1579,'Districts_EV'!$A$2:$H$41,3,0)*$U1579</f>
        <v>34.8447778597368</v>
      </c>
      <c r="Y1579" s="62">
        <f>VLOOKUP($S1579,'Districts_EV'!$A$2:$H$41,4,0)*$U1579</f>
        <v>563.304510248289</v>
      </c>
      <c r="Z1579" s="62">
        <f>VLOOKUP($S1579,'Districts_EV'!$A$2:$H$41,5,0)*$U1579</f>
        <v>3833.582156692650</v>
      </c>
      <c r="AA1579" s="62">
        <f>VLOOKUP($S1579,'Districts_EV'!$A$2:$H$41,6,0)*$U1579</f>
        <v>12156.3176933014</v>
      </c>
      <c r="AB1579" s="62">
        <f>VLOOKUP($S1579,'Districts_EV'!$A$2:$H$41,7,0)*$U1579</f>
        <v>21718.1832130759</v>
      </c>
      <c r="AC1579" s="63">
        <f>VLOOKUP($S1579,'Districts_EV'!$A$2:$H$41,8,0)*$U1579</f>
        <v>28572.6483665268</v>
      </c>
    </row>
    <row r="1580" ht="19.95" customHeight="1">
      <c r="Q1580" s="136">
        <v>183</v>
      </c>
      <c r="R1580" t="s" s="90">
        <v>146</v>
      </c>
      <c r="S1580" t="s" s="90">
        <v>36</v>
      </c>
      <c r="T1580" s="59">
        <v>25229</v>
      </c>
      <c r="U1580" s="91">
        <v>0.0964208595287688</v>
      </c>
      <c r="V1580" s="39">
        <v>41.0044603</v>
      </c>
      <c r="W1580" s="39">
        <v>28.7894267</v>
      </c>
      <c r="X1580" s="59">
        <f>VLOOKUP($S1580,'Districts_EV'!$A$2:$H$41,3,0)*$U1580</f>
        <v>17.215292286758</v>
      </c>
      <c r="Y1580" s="59">
        <f>VLOOKUP($S1580,'Districts_EV'!$A$2:$H$41,4,0)*$U1580</f>
        <v>278.304308020250</v>
      </c>
      <c r="Z1580" s="59">
        <f>VLOOKUP($S1580,'Districts_EV'!$A$2:$H$41,5,0)*$U1580</f>
        <v>1894.006545210980</v>
      </c>
      <c r="AA1580" s="59">
        <f>VLOOKUP($S1580,'Districts_EV'!$A$2:$H$41,6,0)*$U1580</f>
        <v>6005.908921654780</v>
      </c>
      <c r="AB1580" s="59">
        <f>VLOOKUP($S1580,'Districts_EV'!$A$2:$H$41,7,0)*$U1580</f>
        <v>10730.0116377693</v>
      </c>
      <c r="AC1580" s="60">
        <f>VLOOKUP($S1580,'Districts_EV'!$A$2:$H$41,8,0)*$U1580</f>
        <v>14116.5053488516</v>
      </c>
    </row>
    <row r="1581" ht="19.95" customHeight="1">
      <c r="Q1581" s="137">
        <v>184</v>
      </c>
      <c r="R1581" t="s" s="92">
        <v>564</v>
      </c>
      <c r="S1581" t="s" s="92">
        <v>36</v>
      </c>
      <c r="T1581" s="62">
        <v>29995</v>
      </c>
      <c r="U1581" s="93">
        <v>0.114635684393572</v>
      </c>
      <c r="V1581" s="36">
        <v>40.9896625</v>
      </c>
      <c r="W1581" s="36">
        <v>28.7775673</v>
      </c>
      <c r="X1581" s="62">
        <f>VLOOKUP($S1581,'Districts_EV'!$A$2:$H$41,3,0)*$U1581</f>
        <v>20.4674260629161</v>
      </c>
      <c r="Y1581" s="62">
        <f>VLOOKUP($S1581,'Districts_EV'!$A$2:$H$41,4,0)*$U1581</f>
        <v>330.878660234945</v>
      </c>
      <c r="Z1581" s="62">
        <f>VLOOKUP($S1581,'Districts_EV'!$A$2:$H$41,5,0)*$U1581</f>
        <v>2251.802541662520</v>
      </c>
      <c r="AA1581" s="62">
        <f>VLOOKUP($S1581,'Districts_EV'!$A$2:$H$41,6,0)*$U1581</f>
        <v>7140.4827026452</v>
      </c>
      <c r="AB1581" s="62">
        <f>VLOOKUP($S1581,'Districts_EV'!$A$2:$H$41,7,0)*$U1581</f>
        <v>12757.0137173448</v>
      </c>
      <c r="AC1581" s="63">
        <f>VLOOKUP($S1581,'Districts_EV'!$A$2:$H$41,8,0)*$U1581</f>
        <v>16783.2485607358</v>
      </c>
    </row>
    <row r="1582" ht="19.95" customHeight="1">
      <c r="Q1582" s="136">
        <v>190</v>
      </c>
      <c r="R1582" t="s" s="90">
        <v>565</v>
      </c>
      <c r="S1582" t="s" s="90">
        <v>36</v>
      </c>
      <c r="T1582" s="59">
        <v>33233</v>
      </c>
      <c r="U1582" s="91">
        <v>0.127010758441459</v>
      </c>
      <c r="V1582" s="39">
        <v>41.0209912</v>
      </c>
      <c r="W1582" s="39">
        <v>28.7868135</v>
      </c>
      <c r="X1582" s="59">
        <f>VLOOKUP($S1582,'Districts_EV'!$A$2:$H$41,3,0)*$U1582</f>
        <v>22.6769118302679</v>
      </c>
      <c r="Y1582" s="59">
        <f>VLOOKUP($S1582,'Districts_EV'!$A$2:$H$41,4,0)*$U1582</f>
        <v>366.597450094612</v>
      </c>
      <c r="Z1582" s="59">
        <f>VLOOKUP($S1582,'Districts_EV'!$A$2:$H$41,5,0)*$U1582</f>
        <v>2494.8876101707</v>
      </c>
      <c r="AA1582" s="59">
        <f>VLOOKUP($S1582,'Districts_EV'!$A$2:$H$41,6,0)*$U1582</f>
        <v>7911.307273112410</v>
      </c>
      <c r="AB1582" s="59">
        <f>VLOOKUP($S1582,'Districts_EV'!$A$2:$H$41,7,0)*$U1582</f>
        <v>14134.150253993</v>
      </c>
      <c r="AC1582" s="60">
        <f>VLOOKUP($S1582,'Districts_EV'!$A$2:$H$41,8,0)*$U1582</f>
        <v>18595.0224843784</v>
      </c>
    </row>
    <row r="1583" ht="19.95" customHeight="1">
      <c r="Q1583" s="137">
        <v>251</v>
      </c>
      <c r="R1583" t="s" s="92">
        <v>128</v>
      </c>
      <c r="S1583" t="s" s="92">
        <v>36</v>
      </c>
      <c r="T1583" s="62">
        <v>42737</v>
      </c>
      <c r="U1583" s="93">
        <v>0.163333397030441</v>
      </c>
      <c r="V1583" s="36">
        <v>41.0504345</v>
      </c>
      <c r="W1583" s="36">
        <v>28.7973722</v>
      </c>
      <c r="X1583" s="62">
        <f>VLOOKUP($S1583,'Districts_EV'!$A$2:$H$41,3,0)*$U1583</f>
        <v>29.1620732672393</v>
      </c>
      <c r="Y1583" s="62">
        <f>VLOOKUP($S1583,'Districts_EV'!$A$2:$H$41,4,0)*$U1583</f>
        <v>471.437282962521</v>
      </c>
      <c r="Z1583" s="62">
        <f>VLOOKUP($S1583,'Districts_EV'!$A$2:$H$41,5,0)*$U1583</f>
        <v>3208.377570362750</v>
      </c>
      <c r="AA1583" s="62">
        <f>VLOOKUP($S1583,'Districts_EV'!$A$2:$H$41,6,0)*$U1583</f>
        <v>10173.7892736438</v>
      </c>
      <c r="AB1583" s="62">
        <f>VLOOKUP($S1583,'Districts_EV'!$A$2:$H$41,7,0)*$U1583</f>
        <v>18176.2458822525</v>
      </c>
      <c r="AC1583" s="63">
        <f>VLOOKUP($S1583,'Districts_EV'!$A$2:$H$41,8,0)*$U1583</f>
        <v>23912.8419316608</v>
      </c>
    </row>
    <row r="1584" ht="19.95" customHeight="1">
      <c r="Q1584" s="136">
        <v>266</v>
      </c>
      <c r="R1584" t="s" s="90">
        <v>566</v>
      </c>
      <c r="S1584" t="s" s="90">
        <v>36</v>
      </c>
      <c r="T1584" s="59">
        <v>36848</v>
      </c>
      <c r="U1584" s="91">
        <v>0.140826661061321</v>
      </c>
      <c r="V1584" s="39">
        <v>41.0080103</v>
      </c>
      <c r="W1584" s="39">
        <v>28.7994582</v>
      </c>
      <c r="X1584" s="59">
        <f>VLOOKUP($S1584,'Districts_EV'!$A$2:$H$41,3,0)*$U1584</f>
        <v>25.1436477935098</v>
      </c>
      <c r="Y1584" s="59">
        <f>VLOOKUP($S1584,'Districts_EV'!$A$2:$H$41,4,0)*$U1584</f>
        <v>406.474974907058</v>
      </c>
      <c r="Z1584" s="59">
        <f>VLOOKUP($S1584,'Districts_EV'!$A$2:$H$41,5,0)*$U1584</f>
        <v>2766.275047680620</v>
      </c>
      <c r="AA1584" s="59">
        <f>VLOOKUP($S1584,'Districts_EV'!$A$2:$H$41,6,0)*$U1584</f>
        <v>8771.878867380199</v>
      </c>
      <c r="AB1584" s="59">
        <f>VLOOKUP($S1584,'Districts_EV'!$A$2:$H$41,7,0)*$U1584</f>
        <v>15671.6266529995</v>
      </c>
      <c r="AC1584" s="60">
        <f>VLOOKUP($S1584,'Districts_EV'!$A$2:$H$41,8,0)*$U1584</f>
        <v>20617.741055709</v>
      </c>
    </row>
    <row r="1585" ht="19.95" customHeight="1">
      <c r="Q1585" s="137">
        <v>373</v>
      </c>
      <c r="R1585" t="s" s="92">
        <v>567</v>
      </c>
      <c r="S1585" t="s" s="92">
        <v>36</v>
      </c>
      <c r="T1585" s="62">
        <v>78180</v>
      </c>
      <c r="U1585" s="93">
        <v>0.298790391928303</v>
      </c>
      <c r="V1585" s="36">
        <v>41.0184293</v>
      </c>
      <c r="W1585" s="36">
        <v>28.7667075</v>
      </c>
      <c r="X1585" s="62">
        <f>VLOOKUP($S1585,'Districts_EV'!$A$2:$H$41,3,0)*$U1585</f>
        <v>53.347003487207</v>
      </c>
      <c r="Y1585" s="62">
        <f>VLOOKUP($S1585,'Districts_EV'!$A$2:$H$41,4,0)*$U1585</f>
        <v>862.413524159626</v>
      </c>
      <c r="Z1585" s="62">
        <f>VLOOKUP($S1585,'Districts_EV'!$A$2:$H$41,5,0)*$U1585</f>
        <v>5869.1756195091</v>
      </c>
      <c r="AA1585" s="62">
        <f>VLOOKUP($S1585,'Districts_EV'!$A$2:$H$41,6,0)*$U1585</f>
        <v>18611.199789725</v>
      </c>
      <c r="AB1585" s="62">
        <f>VLOOKUP($S1585,'Districts_EV'!$A$2:$H$41,7,0)*$U1585</f>
        <v>33250.3194673118</v>
      </c>
      <c r="AC1585" s="63">
        <f>VLOOKUP($S1585,'Districts_EV'!$A$2:$H$41,8,0)*$U1585</f>
        <v>43744.4364886923</v>
      </c>
    </row>
    <row r="1586" ht="19.95" customHeight="1">
      <c r="Q1586" s="136">
        <v>429</v>
      </c>
      <c r="R1586" t="s" s="90">
        <v>166</v>
      </c>
      <c r="S1586" t="s" s="90">
        <v>36</v>
      </c>
      <c r="T1586" s="59">
        <v>12166</v>
      </c>
      <c r="U1586" s="91">
        <v>0.0464963406011733</v>
      </c>
      <c r="V1586" s="39">
        <v>41.0018684</v>
      </c>
      <c r="W1586" s="39">
        <v>28.7996739</v>
      </c>
      <c r="X1586" s="59">
        <f>VLOOKUP($S1586,'Districts_EV'!$A$2:$H$41,3,0)*$U1586</f>
        <v>8.30160711723407</v>
      </c>
      <c r="Y1586" s="59">
        <f>VLOOKUP($S1586,'Districts_EV'!$A$2:$H$41,4,0)*$U1586</f>
        <v>134.204693462855</v>
      </c>
      <c r="Z1586" s="59">
        <f>VLOOKUP($S1586,'Districts_EV'!$A$2:$H$41,5,0)*$U1586</f>
        <v>913.3332129310249</v>
      </c>
      <c r="AA1586" s="59">
        <f>VLOOKUP($S1586,'Districts_EV'!$A$2:$H$41,6,0)*$U1586</f>
        <v>2896.186449754330</v>
      </c>
      <c r="AB1586" s="59">
        <f>VLOOKUP($S1586,'Districts_EV'!$A$2:$H$41,7,0)*$U1586</f>
        <v>5174.256672285940</v>
      </c>
      <c r="AC1586" s="60">
        <f>VLOOKUP($S1586,'Districts_EV'!$A$2:$H$41,8,0)*$U1586</f>
        <v>6807.301283210920</v>
      </c>
    </row>
    <row r="1587" ht="19.95" customHeight="1">
      <c r="Q1587" s="137">
        <v>440</v>
      </c>
      <c r="R1587" t="s" s="92">
        <v>568</v>
      </c>
      <c r="S1587" t="s" s="92">
        <v>36</v>
      </c>
      <c r="T1587" s="62">
        <v>4092</v>
      </c>
      <c r="U1587" s="93">
        <v>0.0156389138369227</v>
      </c>
      <c r="V1587" s="36">
        <v>40.9940333</v>
      </c>
      <c r="W1587" s="36">
        <v>28.7975927</v>
      </c>
      <c r="X1587" s="62">
        <f>VLOOKUP($S1587,'Districts_EV'!$A$2:$H$41,3,0)*$U1587</f>
        <v>2.79222228536264</v>
      </c>
      <c r="Y1587" s="62">
        <f>VLOOKUP($S1587,'Districts_EV'!$A$2:$H$41,4,0)*$U1587</f>
        <v>45.139372484794</v>
      </c>
      <c r="Z1587" s="62">
        <f>VLOOKUP($S1587,'Districts_EV'!$A$2:$H$41,5,0)*$U1587</f>
        <v>307.197066193799</v>
      </c>
      <c r="AA1587" s="62">
        <f>VLOOKUP($S1587,'Districts_EV'!$A$2:$H$41,6,0)*$U1587</f>
        <v>974.124194673250</v>
      </c>
      <c r="AB1587" s="62">
        <f>VLOOKUP($S1587,'Districts_EV'!$A$2:$H$41,7,0)*$U1587</f>
        <v>1740.346728833970</v>
      </c>
      <c r="AC1587" s="63">
        <f>VLOOKUP($S1587,'Districts_EV'!$A$2:$H$41,8,0)*$U1587</f>
        <v>2289.616706468780</v>
      </c>
    </row>
    <row r="1588" ht="19.95" customHeight="1">
      <c r="Q1588" s="136">
        <v>471</v>
      </c>
      <c r="R1588" t="s" s="90">
        <v>569</v>
      </c>
      <c r="S1588" t="s" s="90">
        <v>36</v>
      </c>
      <c r="T1588" s="59">
        <v>37997</v>
      </c>
      <c r="U1588" s="91">
        <v>0.14521793965336</v>
      </c>
      <c r="V1588" s="39">
        <v>41.0282913</v>
      </c>
      <c r="W1588" s="39">
        <v>28.7720425</v>
      </c>
      <c r="X1588" s="59">
        <f>VLOOKUP($S1588,'Districts_EV'!$A$2:$H$41,3,0)*$U1588</f>
        <v>25.9276808839012</v>
      </c>
      <c r="Y1588" s="59">
        <f>VLOOKUP($S1588,'Districts_EV'!$A$2:$H$41,4,0)*$U1588</f>
        <v>419.149740054914</v>
      </c>
      <c r="Z1588" s="59">
        <f>VLOOKUP($S1588,'Districts_EV'!$A$2:$H$41,5,0)*$U1588</f>
        <v>2852.533461428580</v>
      </c>
      <c r="AA1588" s="59">
        <f>VLOOKUP($S1588,'Districts_EV'!$A$2:$H$41,6,0)*$U1588</f>
        <v>9045.4049425707</v>
      </c>
      <c r="AB1588" s="59">
        <f>VLOOKUP($S1588,'Districts_EV'!$A$2:$H$41,7,0)*$U1588</f>
        <v>16160.301724219</v>
      </c>
      <c r="AC1588" s="60">
        <f>VLOOKUP($S1588,'Districts_EV'!$A$2:$H$41,8,0)*$U1588</f>
        <v>21260.6466265136</v>
      </c>
    </row>
    <row r="1589" ht="19.95" customHeight="1">
      <c r="Q1589" s="137">
        <v>510</v>
      </c>
      <c r="R1589" t="s" s="92">
        <v>570</v>
      </c>
      <c r="S1589" t="s" s="92">
        <v>36</v>
      </c>
      <c r="T1589" s="62">
        <v>93229</v>
      </c>
      <c r="U1589" s="93">
        <v>0.356305058187308</v>
      </c>
      <c r="V1589" s="36">
        <v>41.0553307</v>
      </c>
      <c r="W1589" s="36">
        <v>28.7819332</v>
      </c>
      <c r="X1589" s="62">
        <f>VLOOKUP($S1589,'Districts_EV'!$A$2:$H$41,3,0)*$U1589</f>
        <v>63.6158581236738</v>
      </c>
      <c r="Y1589" s="62">
        <f>VLOOKUP($S1589,'Districts_EV'!$A$2:$H$41,4,0)*$U1589</f>
        <v>1028.420957327680</v>
      </c>
      <c r="Z1589" s="62">
        <f>VLOOKUP($S1589,'Districts_EV'!$A$2:$H$41,5,0)*$U1589</f>
        <v>6998.943129076660</v>
      </c>
      <c r="AA1589" s="62">
        <f>VLOOKUP($S1589,'Districts_EV'!$A$2:$H$41,6,0)*$U1589</f>
        <v>22193.7010129991</v>
      </c>
      <c r="AB1589" s="62">
        <f>VLOOKUP($S1589,'Districts_EV'!$A$2:$H$41,7,0)*$U1589</f>
        <v>39650.7295167307</v>
      </c>
      <c r="AC1589" s="63">
        <f>VLOOKUP($S1589,'Districts_EV'!$A$2:$H$41,8,0)*$U1589</f>
        <v>52164.8768150971</v>
      </c>
    </row>
    <row r="1590" ht="19.95" customHeight="1">
      <c r="Q1590" s="136">
        <v>576</v>
      </c>
      <c r="R1590" t="s" s="90">
        <v>30</v>
      </c>
      <c r="S1590" t="s" s="90">
        <v>36</v>
      </c>
      <c r="T1590" s="59">
        <v>10544</v>
      </c>
      <c r="U1590" s="91">
        <v>0.040297338097877</v>
      </c>
      <c r="V1590" s="39">
        <v>40.9920419</v>
      </c>
      <c r="W1590" s="39">
        <v>28.76962</v>
      </c>
      <c r="X1590" s="59">
        <f>VLOOKUP($S1590,'Districts_EV'!$A$2:$H$41,3,0)*$U1590</f>
        <v>7.19481714977117</v>
      </c>
      <c r="Y1590" s="59">
        <f>VLOOKUP($S1590,'Districts_EV'!$A$2:$H$41,4,0)*$U1590</f>
        <v>116.312205151434</v>
      </c>
      <c r="Z1590" s="59">
        <f>VLOOKUP($S1590,'Districts_EV'!$A$2:$H$41,5,0)*$U1590</f>
        <v>791.565460886465</v>
      </c>
      <c r="AA1590" s="59">
        <f>VLOOKUP($S1590,'Districts_EV'!$A$2:$H$41,6,0)*$U1590</f>
        <v>2510.059997222560</v>
      </c>
      <c r="AB1590" s="59">
        <f>VLOOKUP($S1590,'Districts_EV'!$A$2:$H$41,7,0)*$U1590</f>
        <v>4484.412489937770</v>
      </c>
      <c r="AC1590" s="60">
        <f>VLOOKUP($S1590,'Districts_EV'!$A$2:$H$41,8,0)*$U1590</f>
        <v>5899.735716766060</v>
      </c>
    </row>
    <row r="1591" ht="19.95" customHeight="1">
      <c r="Q1591" s="137">
        <v>692</v>
      </c>
      <c r="R1591" t="s" s="92">
        <v>571</v>
      </c>
      <c r="S1591" t="s" s="92">
        <v>36</v>
      </c>
      <c r="T1591" s="62">
        <v>10461</v>
      </c>
      <c r="U1591" s="93">
        <v>0.0399801265024555</v>
      </c>
      <c r="V1591" s="36">
        <v>41.0486117</v>
      </c>
      <c r="W1591" s="36">
        <v>28.7538529</v>
      </c>
      <c r="X1591" s="62">
        <f>VLOOKUP($S1591,'Districts_EV'!$A$2:$H$41,3,0)*$U1591</f>
        <v>7.13818116499964</v>
      </c>
      <c r="Y1591" s="62">
        <f>VLOOKUP($S1591,'Districts_EV'!$A$2:$H$41,4,0)*$U1591</f>
        <v>115.396621594191</v>
      </c>
      <c r="Z1591" s="62">
        <f>VLOOKUP($S1591,'Districts_EV'!$A$2:$H$41,5,0)*$U1591</f>
        <v>785.334435350275</v>
      </c>
      <c r="AA1591" s="62">
        <f>VLOOKUP($S1591,'Districts_EV'!$A$2:$H$41,6,0)*$U1591</f>
        <v>2490.301368640480</v>
      </c>
      <c r="AB1591" s="62">
        <f>VLOOKUP($S1591,'Districts_EV'!$A$2:$H$41,7,0)*$U1591</f>
        <v>4449.112201938450</v>
      </c>
      <c r="AC1591" s="63">
        <f>VLOOKUP($S1591,'Districts_EV'!$A$2:$H$41,8,0)*$U1591</f>
        <v>5853.294322182260</v>
      </c>
    </row>
    <row r="1592" ht="19.95" customHeight="1">
      <c r="Q1592" s="136">
        <v>85</v>
      </c>
      <c r="R1592" t="s" s="90">
        <v>572</v>
      </c>
      <c r="S1592" t="s" s="90">
        <v>37</v>
      </c>
      <c r="T1592" s="59">
        <v>59271</v>
      </c>
      <c r="U1592" s="91">
        <v>0.226523475568974</v>
      </c>
      <c r="V1592" s="39">
        <v>40.9713562</v>
      </c>
      <c r="W1592" s="39">
        <v>29.1302616</v>
      </c>
      <c r="X1592" s="59">
        <f>VLOOKUP($S1592,'Districts_EV'!$A$2:$H$41,3,0)*$U1592</f>
        <v>27.5916312101203</v>
      </c>
      <c r="Y1592" s="59">
        <f>VLOOKUP($S1592,'Districts_EV'!$A$2:$H$41,4,0)*$U1592</f>
        <v>414.271102667188</v>
      </c>
      <c r="Z1592" s="59">
        <f>VLOOKUP($S1592,'Districts_EV'!$A$2:$H$41,5,0)*$U1592</f>
        <v>2631.134665416720</v>
      </c>
      <c r="AA1592" s="59">
        <f>VLOOKUP($S1592,'Districts_EV'!$A$2:$H$41,6,0)*$U1592</f>
        <v>7881.635597788990</v>
      </c>
      <c r="AB1592" s="59">
        <f>VLOOKUP($S1592,'Districts_EV'!$A$2:$H$41,7,0)*$U1592</f>
        <v>13577.228481239</v>
      </c>
      <c r="AC1592" s="60">
        <f>VLOOKUP($S1592,'Districts_EV'!$A$2:$H$41,8,0)*$U1592</f>
        <v>17614.555162784</v>
      </c>
    </row>
    <row r="1593" ht="19.95" customHeight="1">
      <c r="Q1593" s="137">
        <v>217</v>
      </c>
      <c r="R1593" t="s" s="92">
        <v>573</v>
      </c>
      <c r="S1593" t="s" s="92">
        <v>37</v>
      </c>
      <c r="T1593" s="62">
        <v>30375</v>
      </c>
      <c r="U1593" s="93">
        <v>0.116087978444899</v>
      </c>
      <c r="V1593" s="36">
        <v>40.951875</v>
      </c>
      <c r="W1593" s="36">
        <v>29.1016652</v>
      </c>
      <c r="X1593" s="62">
        <f>VLOOKUP($S1593,'Districts_EV'!$A$2:$H$41,3,0)*$U1593</f>
        <v>14.1400650909788</v>
      </c>
      <c r="Y1593" s="62">
        <f>VLOOKUP($S1593,'Districts_EV'!$A$2:$H$41,4,0)*$U1593</f>
        <v>212.304242268831</v>
      </c>
      <c r="Z1593" s="62">
        <f>VLOOKUP($S1593,'Districts_EV'!$A$2:$H$41,5,0)*$U1593</f>
        <v>1348.394922677750</v>
      </c>
      <c r="AA1593" s="62">
        <f>VLOOKUP($S1593,'Districts_EV'!$A$2:$H$41,6,0)*$U1593</f>
        <v>4039.153739313350</v>
      </c>
      <c r="AB1593" s="62">
        <f>VLOOKUP($S1593,'Districts_EV'!$A$2:$H$41,7,0)*$U1593</f>
        <v>6958.011761529860</v>
      </c>
      <c r="AC1593" s="63">
        <f>VLOOKUP($S1593,'Districts_EV'!$A$2:$H$41,8,0)*$U1593</f>
        <v>9027.047174327519</v>
      </c>
    </row>
    <row r="1594" ht="19.95" customHeight="1">
      <c r="Q1594" s="136">
        <v>260</v>
      </c>
      <c r="R1594" t="s" s="90">
        <v>497</v>
      </c>
      <c r="S1594" t="s" s="90">
        <v>37</v>
      </c>
      <c r="T1594" s="59">
        <v>41773</v>
      </c>
      <c r="U1594" s="91">
        <v>0.159649156331811</v>
      </c>
      <c r="V1594" s="39">
        <v>40.9233504</v>
      </c>
      <c r="W1594" s="39">
        <v>29.1336656</v>
      </c>
      <c r="X1594" s="59">
        <f>VLOOKUP($S1594,'Districts_EV'!$A$2:$H$41,3,0)*$U1594</f>
        <v>19.4460226846241</v>
      </c>
      <c r="Y1594" s="59">
        <f>VLOOKUP($S1594,'Districts_EV'!$A$2:$H$41,4,0)*$U1594</f>
        <v>291.969880240193</v>
      </c>
      <c r="Z1594" s="59">
        <f>VLOOKUP($S1594,'Districts_EV'!$A$2:$H$41,5,0)*$U1594</f>
        <v>1854.370406749550</v>
      </c>
      <c r="AA1594" s="59">
        <f>VLOOKUP($S1594,'Districts_EV'!$A$2:$H$41,6,0)*$U1594</f>
        <v>5554.817091434940</v>
      </c>
      <c r="AB1594" s="59">
        <f>VLOOKUP($S1594,'Districts_EV'!$A$2:$H$41,7,0)*$U1594</f>
        <v>9568.955565905730</v>
      </c>
      <c r="AC1594" s="60">
        <f>VLOOKUP($S1594,'Districts_EV'!$A$2:$H$41,8,0)*$U1594</f>
        <v>12414.3816168949</v>
      </c>
    </row>
    <row r="1595" ht="19.95" customHeight="1">
      <c r="Q1595" s="137">
        <v>261</v>
      </c>
      <c r="R1595" t="s" s="92">
        <v>574</v>
      </c>
      <c r="S1595" t="s" s="92">
        <v>37</v>
      </c>
      <c r="T1595" s="62">
        <v>82651</v>
      </c>
      <c r="U1595" s="93">
        <v>0.315877777990101</v>
      </c>
      <c r="V1595" s="36">
        <v>40.9363954</v>
      </c>
      <c r="W1595" s="36">
        <v>29.147589</v>
      </c>
      <c r="X1595" s="62">
        <f>VLOOKUP($S1595,'Districts_EV'!$A$2:$H$41,3,0)*$U1595</f>
        <v>38.4754080603947</v>
      </c>
      <c r="Y1595" s="62">
        <f>VLOOKUP($S1595,'Districts_EV'!$A$2:$H$41,4,0)*$U1595</f>
        <v>577.684211613533</v>
      </c>
      <c r="Z1595" s="62">
        <f>VLOOKUP($S1595,'Districts_EV'!$A$2:$H$41,5,0)*$U1595</f>
        <v>3669.010329357650</v>
      </c>
      <c r="AA1595" s="62">
        <f>VLOOKUP($S1595,'Districts_EV'!$A$2:$H$41,6,0)*$U1595</f>
        <v>10990.6204348308</v>
      </c>
      <c r="AB1595" s="62">
        <f>VLOOKUP($S1595,'Districts_EV'!$A$2:$H$41,7,0)*$U1595</f>
        <v>18932.893172089</v>
      </c>
      <c r="AC1595" s="63">
        <f>VLOOKUP($S1595,'Districts_EV'!$A$2:$H$41,8,0)*$U1595</f>
        <v>24562.7811030565</v>
      </c>
    </row>
    <row r="1596" ht="19.95" customHeight="1">
      <c r="Q1596" s="136">
        <v>268</v>
      </c>
      <c r="R1596" t="s" s="90">
        <v>575</v>
      </c>
      <c r="S1596" t="s" s="90">
        <v>37</v>
      </c>
      <c r="T1596" s="59">
        <v>25940</v>
      </c>
      <c r="U1596" s="91">
        <v>0.09913817813533091</v>
      </c>
      <c r="V1596" s="39">
        <v>40.9489271</v>
      </c>
      <c r="W1596" s="39">
        <v>29.1219958</v>
      </c>
      <c r="X1596" s="59">
        <f>VLOOKUP($S1596,'Districts_EV'!$A$2:$H$41,3,0)*$U1596</f>
        <v>12.0754992085594</v>
      </c>
      <c r="Y1596" s="59">
        <f>VLOOKUP($S1596,'Districts_EV'!$A$2:$H$41,4,0)*$U1596</f>
        <v>181.306075537563</v>
      </c>
      <c r="Z1596" s="59">
        <f>VLOOKUP($S1596,'Districts_EV'!$A$2:$H$41,5,0)*$U1596</f>
        <v>1151.5181660662</v>
      </c>
      <c r="AA1596" s="59">
        <f>VLOOKUP($S1596,'Districts_EV'!$A$2:$H$41,6,0)*$U1596</f>
        <v>3449.4040493099</v>
      </c>
      <c r="AB1596" s="59">
        <f>VLOOKUP($S1596,'Districts_EV'!$A$2:$H$41,7,0)*$U1596</f>
        <v>5942.084776759980</v>
      </c>
      <c r="AC1596" s="60">
        <f>VLOOKUP($S1596,'Districts_EV'!$A$2:$H$41,8,0)*$U1596</f>
        <v>7709.023990191130</v>
      </c>
    </row>
    <row r="1597" ht="19.95" customHeight="1">
      <c r="Q1597" s="137">
        <v>280</v>
      </c>
      <c r="R1597" t="s" s="92">
        <v>576</v>
      </c>
      <c r="S1597" t="s" s="92">
        <v>37</v>
      </c>
      <c r="T1597" s="62">
        <v>19052</v>
      </c>
      <c r="U1597" s="93">
        <v>0.0728134375418012</v>
      </c>
      <c r="V1597" s="36">
        <v>40.9248017</v>
      </c>
      <c r="W1597" s="36">
        <v>29.1291275</v>
      </c>
      <c r="X1597" s="62">
        <f>VLOOKUP($S1597,'Districts_EV'!$A$2:$H$41,3,0)*$U1597</f>
        <v>8.86902123829887</v>
      </c>
      <c r="Y1597" s="62">
        <f>VLOOKUP($S1597,'Districts_EV'!$A$2:$H$41,4,0)*$U1597</f>
        <v>133.162812303070</v>
      </c>
      <c r="Z1597" s="62">
        <f>VLOOKUP($S1597,'Districts_EV'!$A$2:$H$41,5,0)*$U1597</f>
        <v>845.748808785398</v>
      </c>
      <c r="AA1597" s="62">
        <f>VLOOKUP($S1597,'Districts_EV'!$A$2:$H$41,6,0)*$U1597</f>
        <v>2533.463606301160</v>
      </c>
      <c r="AB1597" s="62">
        <f>VLOOKUP($S1597,'Districts_EV'!$A$2:$H$41,7,0)*$U1597</f>
        <v>4364.248233108370</v>
      </c>
      <c r="AC1597" s="63">
        <f>VLOOKUP($S1597,'Districts_EV'!$A$2:$H$41,8,0)*$U1597</f>
        <v>5662.001737128810</v>
      </c>
    </row>
    <row r="1598" ht="19.95" customHeight="1">
      <c r="Q1598" s="136">
        <v>293</v>
      </c>
      <c r="R1598" t="s" s="90">
        <v>577</v>
      </c>
      <c r="S1598" t="s" s="90">
        <v>37</v>
      </c>
      <c r="T1598" s="59">
        <v>30255</v>
      </c>
      <c r="U1598" s="91">
        <v>0.115629359270796</v>
      </c>
      <c r="V1598" s="39">
        <v>40.9278843</v>
      </c>
      <c r="W1598" s="39">
        <v>29.131346</v>
      </c>
      <c r="X1598" s="59">
        <f>VLOOKUP($S1598,'Districts_EV'!$A$2:$H$41,3,0)*$U1598</f>
        <v>14.0842031054343</v>
      </c>
      <c r="Y1598" s="59">
        <f>VLOOKUP($S1598,'Districts_EV'!$A$2:$H$41,4,0)*$U1598</f>
        <v>211.465509459868</v>
      </c>
      <c r="Z1598" s="59">
        <f>VLOOKUP($S1598,'Districts_EV'!$A$2:$H$41,5,0)*$U1598</f>
        <v>1343.067930390630</v>
      </c>
      <c r="AA1598" s="59">
        <f>VLOOKUP($S1598,'Districts_EV'!$A$2:$H$41,6,0)*$U1598</f>
        <v>4023.196588738290</v>
      </c>
      <c r="AB1598" s="59">
        <f>VLOOKUP($S1598,'Districts_EV'!$A$2:$H$41,7,0)*$U1598</f>
        <v>6930.523320002850</v>
      </c>
      <c r="AC1598" s="60">
        <f>VLOOKUP($S1598,'Districts_EV'!$A$2:$H$41,8,0)*$U1598</f>
        <v>8991.384765737610</v>
      </c>
    </row>
    <row r="1599" ht="19.95" customHeight="1">
      <c r="Q1599" s="137">
        <v>314</v>
      </c>
      <c r="R1599" t="s" s="92">
        <v>578</v>
      </c>
      <c r="S1599" t="s" s="92">
        <v>37</v>
      </c>
      <c r="T1599" s="62">
        <v>16172</v>
      </c>
      <c r="U1599" s="93">
        <v>0.0618065773633219</v>
      </c>
      <c r="V1599" s="36">
        <v>40.94118975</v>
      </c>
      <c r="W1599" s="36">
        <v>29.1378052286966</v>
      </c>
      <c r="X1599" s="62">
        <f>VLOOKUP($S1599,'Districts_EV'!$A$2:$H$41,3,0)*$U1599</f>
        <v>7.52833358522829</v>
      </c>
      <c r="Y1599" s="62">
        <f>VLOOKUP($S1599,'Districts_EV'!$A$2:$H$41,4,0)*$U1599</f>
        <v>113.033224887951</v>
      </c>
      <c r="Z1599" s="62">
        <f>VLOOKUP($S1599,'Districts_EV'!$A$2:$H$41,5,0)*$U1599</f>
        <v>717.900993894471</v>
      </c>
      <c r="AA1599" s="62">
        <f>VLOOKUP($S1599,'Districts_EV'!$A$2:$H$41,6,0)*$U1599</f>
        <v>2150.4919924996</v>
      </c>
      <c r="AB1599" s="62">
        <f>VLOOKUP($S1599,'Districts_EV'!$A$2:$H$41,7,0)*$U1599</f>
        <v>3704.525636459610</v>
      </c>
      <c r="AC1599" s="63">
        <f>VLOOKUP($S1599,'Districts_EV'!$A$2:$H$41,8,0)*$U1599</f>
        <v>4806.103930970350</v>
      </c>
    </row>
    <row r="1600" ht="19.95" customHeight="1">
      <c r="Q1600" s="136">
        <v>336</v>
      </c>
      <c r="R1600" t="s" s="90">
        <v>142</v>
      </c>
      <c r="S1600" t="s" s="90">
        <v>37</v>
      </c>
      <c r="T1600" s="59">
        <v>19848</v>
      </c>
      <c r="U1600" s="91">
        <v>0.07585561139668651</v>
      </c>
      <c r="V1600" s="39">
        <v>40.9441446</v>
      </c>
      <c r="W1600" s="39">
        <v>29.1127963</v>
      </c>
      <c r="X1600" s="59">
        <f>VLOOKUP($S1600,'Districts_EV'!$A$2:$H$41,3,0)*$U1600</f>
        <v>9.239572409078111</v>
      </c>
      <c r="Y1600" s="59">
        <f>VLOOKUP($S1600,'Districts_EV'!$A$2:$H$41,4,0)*$U1600</f>
        <v>138.726406602527</v>
      </c>
      <c r="Z1600" s="59">
        <f>VLOOKUP($S1600,'Districts_EV'!$A$2:$H$41,5,0)*$U1600</f>
        <v>881.084524289975</v>
      </c>
      <c r="AA1600" s="59">
        <f>VLOOKUP($S1600,'Districts_EV'!$A$2:$H$41,6,0)*$U1600</f>
        <v>2639.312705115760</v>
      </c>
      <c r="AB1600" s="59">
        <f>VLOOKUP($S1600,'Districts_EV'!$A$2:$H$41,7,0)*$U1600</f>
        <v>4546.588228571010</v>
      </c>
      <c r="AC1600" s="60">
        <f>VLOOKUP($S1600,'Districts_EV'!$A$2:$H$41,8,0)*$U1600</f>
        <v>5898.562380775390</v>
      </c>
    </row>
    <row r="1601" ht="19.95" customHeight="1">
      <c r="Q1601" s="137">
        <v>367</v>
      </c>
      <c r="R1601" t="s" s="92">
        <v>408</v>
      </c>
      <c r="S1601" t="s" s="92">
        <v>37</v>
      </c>
      <c r="T1601" s="62">
        <v>21745</v>
      </c>
      <c r="U1601" s="93">
        <v>0.0831056161739695</v>
      </c>
      <c r="V1601" s="36">
        <v>40.9286404</v>
      </c>
      <c r="W1601" s="36">
        <v>29.16732</v>
      </c>
      <c r="X1601" s="62">
        <f>VLOOKUP($S1601,'Districts_EV'!$A$2:$H$41,3,0)*$U1601</f>
        <v>10.1226572972291</v>
      </c>
      <c r="Y1601" s="62">
        <f>VLOOKUP($S1601,'Districts_EV'!$A$2:$H$41,4,0)*$U1601</f>
        <v>151.985374424221</v>
      </c>
      <c r="Z1601" s="62">
        <f>VLOOKUP($S1601,'Districts_EV'!$A$2:$H$41,5,0)*$U1601</f>
        <v>965.295394028894</v>
      </c>
      <c r="AA1601" s="62">
        <f>VLOOKUP($S1601,'Districts_EV'!$A$2:$H$41,6,0)*$U1601</f>
        <v>2891.568660456580</v>
      </c>
      <c r="AB1601" s="62">
        <f>VLOOKUP($S1601,'Districts_EV'!$A$2:$H$41,7,0)*$U1601</f>
        <v>4981.134675044160</v>
      </c>
      <c r="AC1601" s="63">
        <f>VLOOKUP($S1601,'Districts_EV'!$A$2:$H$41,8,0)*$U1601</f>
        <v>6462.325623234620</v>
      </c>
    </row>
    <row r="1602" ht="19.95" customHeight="1">
      <c r="Q1602" s="136">
        <v>379</v>
      </c>
      <c r="R1602" t="s" s="90">
        <v>579</v>
      </c>
      <c r="S1602" t="s" s="90">
        <v>37</v>
      </c>
      <c r="T1602" s="59">
        <v>21982</v>
      </c>
      <c r="U1602" s="91">
        <v>0.0840113890428236</v>
      </c>
      <c r="V1602" s="39">
        <v>40.9392248</v>
      </c>
      <c r="W1602" s="39">
        <v>29.1183959</v>
      </c>
      <c r="X1602" s="59">
        <f>VLOOKUP($S1602,'Districts_EV'!$A$2:$H$41,3,0)*$U1602</f>
        <v>10.2329847186797</v>
      </c>
      <c r="Y1602" s="59">
        <f>VLOOKUP($S1602,'Districts_EV'!$A$2:$H$41,4,0)*$U1602</f>
        <v>153.641871721924</v>
      </c>
      <c r="Z1602" s="59">
        <f>VLOOKUP($S1602,'Districts_EV'!$A$2:$H$41,5,0)*$U1602</f>
        <v>975.816203795961</v>
      </c>
      <c r="AA1602" s="59">
        <f>VLOOKUP($S1602,'Districts_EV'!$A$2:$H$41,6,0)*$U1602</f>
        <v>2923.084032842340</v>
      </c>
      <c r="AB1602" s="59">
        <f>VLOOKUP($S1602,'Districts_EV'!$A$2:$H$41,7,0)*$U1602</f>
        <v>5035.424347060060</v>
      </c>
      <c r="AC1602" s="60">
        <f>VLOOKUP($S1602,'Districts_EV'!$A$2:$H$41,8,0)*$U1602</f>
        <v>6532.758880199750</v>
      </c>
    </row>
    <row r="1603" ht="19.95" customHeight="1">
      <c r="Q1603" s="137">
        <v>382</v>
      </c>
      <c r="R1603" t="s" s="92">
        <v>580</v>
      </c>
      <c r="S1603" t="s" s="92">
        <v>37</v>
      </c>
      <c r="T1603" s="62">
        <v>15441</v>
      </c>
      <c r="U1603" s="93">
        <v>0.0590128222277426</v>
      </c>
      <c r="V1603" s="36">
        <v>40.9376784</v>
      </c>
      <c r="W1603" s="36">
        <v>29.1602109</v>
      </c>
      <c r="X1603" s="62">
        <f>VLOOKUP($S1603,'Districts_EV'!$A$2:$H$41,3,0)*$U1603</f>
        <v>7.18804098995239</v>
      </c>
      <c r="Y1603" s="62">
        <f>VLOOKUP($S1603,'Districts_EV'!$A$2:$H$41,4,0)*$U1603</f>
        <v>107.923944193350</v>
      </c>
      <c r="Z1603" s="62">
        <f>VLOOKUP($S1603,'Districts_EV'!$A$2:$H$41,5,0)*$U1603</f>
        <v>685.450732545420</v>
      </c>
      <c r="AA1603" s="62">
        <f>VLOOKUP($S1603,'Districts_EV'!$A$2:$H$41,6,0)*$U1603</f>
        <v>2053.2863502465</v>
      </c>
      <c r="AB1603" s="62">
        <f>VLOOKUP($S1603,'Districts_EV'!$A$2:$H$41,7,0)*$U1603</f>
        <v>3537.075213490780</v>
      </c>
      <c r="AC1603" s="63">
        <f>VLOOKUP($S1603,'Districts_EV'!$A$2:$H$41,8,0)*$U1603</f>
        <v>4588.860425309990</v>
      </c>
    </row>
    <row r="1604" ht="19.95" customHeight="1">
      <c r="Q1604" s="136">
        <v>389</v>
      </c>
      <c r="R1604" t="s" s="90">
        <v>581</v>
      </c>
      <c r="S1604" t="s" s="90">
        <v>37</v>
      </c>
      <c r="T1604" s="59">
        <v>15288</v>
      </c>
      <c r="U1604" s="91">
        <v>0.0584280827807609</v>
      </c>
      <c r="V1604" s="39">
        <v>40.9277685</v>
      </c>
      <c r="W1604" s="39">
        <v>29.1577237</v>
      </c>
      <c r="X1604" s="59">
        <f>VLOOKUP($S1604,'Districts_EV'!$A$2:$H$41,3,0)*$U1604</f>
        <v>7.11681695838301</v>
      </c>
      <c r="Y1604" s="59">
        <f>VLOOKUP($S1604,'Districts_EV'!$A$2:$H$41,4,0)*$U1604</f>
        <v>106.854559861922</v>
      </c>
      <c r="Z1604" s="59">
        <f>VLOOKUP($S1604,'Districts_EV'!$A$2:$H$41,5,0)*$U1604</f>
        <v>678.658817379339</v>
      </c>
      <c r="AA1604" s="59">
        <f>VLOOKUP($S1604,'Districts_EV'!$A$2:$H$41,6,0)*$U1604</f>
        <v>2032.940983263290</v>
      </c>
      <c r="AB1604" s="59">
        <f>VLOOKUP($S1604,'Districts_EV'!$A$2:$H$41,7,0)*$U1604</f>
        <v>3502.027450543810</v>
      </c>
      <c r="AC1604" s="60">
        <f>VLOOKUP($S1604,'Districts_EV'!$A$2:$H$41,8,0)*$U1604</f>
        <v>4543.390854357820</v>
      </c>
    </row>
    <row r="1605" ht="19.95" customHeight="1">
      <c r="Q1605" s="137">
        <v>398</v>
      </c>
      <c r="R1605" t="s" s="92">
        <v>553</v>
      </c>
      <c r="S1605" t="s" s="92">
        <v>37</v>
      </c>
      <c r="T1605" s="62">
        <v>35382</v>
      </c>
      <c r="U1605" s="93">
        <v>0.135223863484359</v>
      </c>
      <c r="V1605" s="36">
        <v>40.9162851</v>
      </c>
      <c r="W1605" s="36">
        <v>29.1470405</v>
      </c>
      <c r="X1605" s="62">
        <f>VLOOKUP($S1605,'Districts_EV'!$A$2:$H$41,3,0)*$U1605</f>
        <v>16.4709064378276</v>
      </c>
      <c r="Y1605" s="62">
        <f>VLOOKUP($S1605,'Districts_EV'!$A$2:$H$41,4,0)*$U1605</f>
        <v>247.300368722823</v>
      </c>
      <c r="Z1605" s="62">
        <f>VLOOKUP($S1605,'Districts_EV'!$A$2:$H$41,5,0)*$U1605</f>
        <v>1570.663675857910</v>
      </c>
      <c r="AA1605" s="62">
        <f>VLOOKUP($S1605,'Districts_EV'!$A$2:$H$41,6,0)*$U1605</f>
        <v>4704.965847057930</v>
      </c>
      <c r="AB1605" s="62">
        <f>VLOOKUP($S1605,'Districts_EV'!$A$2:$H$41,7,0)*$U1605</f>
        <v>8104.966984245230</v>
      </c>
      <c r="AC1605" s="63">
        <f>VLOOKUP($S1605,'Districts_EV'!$A$2:$H$41,8,0)*$U1605</f>
        <v>10515.0611727426</v>
      </c>
    </row>
    <row r="1606" ht="19.95" customHeight="1">
      <c r="Q1606" s="136">
        <v>433</v>
      </c>
      <c r="R1606" t="s" s="90">
        <v>582</v>
      </c>
      <c r="S1606" t="s" s="90">
        <v>37</v>
      </c>
      <c r="T1606" s="59">
        <v>20099</v>
      </c>
      <c r="U1606" s="91">
        <v>0.07681488983585261</v>
      </c>
      <c r="V1606" s="39">
        <v>40.9490261</v>
      </c>
      <c r="W1606" s="39">
        <v>29.1281559</v>
      </c>
      <c r="X1606" s="59">
        <f>VLOOKUP($S1606,'Districts_EV'!$A$2:$H$41,3,0)*$U1606</f>
        <v>9.35641706217559</v>
      </c>
      <c r="Y1606" s="59">
        <f>VLOOKUP($S1606,'Districts_EV'!$A$2:$H$41,4,0)*$U1606</f>
        <v>140.480756061275</v>
      </c>
      <c r="Z1606" s="59">
        <f>VLOOKUP($S1606,'Districts_EV'!$A$2:$H$41,5,0)*$U1606</f>
        <v>892.226816490538</v>
      </c>
      <c r="AA1606" s="59">
        <f>VLOOKUP($S1606,'Districts_EV'!$A$2:$H$41,6,0)*$U1606</f>
        <v>2672.689745068610</v>
      </c>
      <c r="AB1606" s="59">
        <f>VLOOKUP($S1606,'Districts_EV'!$A$2:$H$41,7,0)*$U1606</f>
        <v>4604.084885431720</v>
      </c>
      <c r="AC1606" s="60">
        <f>VLOOKUP($S1606,'Districts_EV'!$A$2:$H$41,8,0)*$U1606</f>
        <v>5973.156252076</v>
      </c>
    </row>
    <row r="1607" ht="19.95" customHeight="1">
      <c r="Q1607" s="137">
        <v>603</v>
      </c>
      <c r="R1607" t="s" s="92">
        <v>550</v>
      </c>
      <c r="S1607" t="s" s="92">
        <v>37</v>
      </c>
      <c r="T1607" s="62">
        <v>12893</v>
      </c>
      <c r="U1607" s="93">
        <v>0.0492748084309492</v>
      </c>
      <c r="V1607" s="36">
        <v>40.9201889</v>
      </c>
      <c r="W1607" s="36">
        <v>29.1277394070895</v>
      </c>
      <c r="X1607" s="62">
        <f>VLOOKUP($S1607,'Districts_EV'!$A$2:$H$41,3,0)*$U1607</f>
        <v>6.0019048302219</v>
      </c>
      <c r="Y1607" s="62">
        <f>VLOOKUP($S1607,'Districts_EV'!$A$2:$H$41,4,0)*$U1607</f>
        <v>90.1148508830299</v>
      </c>
      <c r="Z1607" s="62">
        <f>VLOOKUP($S1607,'Districts_EV'!$A$2:$H$41,5,0)*$U1607</f>
        <v>572.3409296488639</v>
      </c>
      <c r="AA1607" s="62">
        <f>VLOOKUP($S1607,'Districts_EV'!$A$2:$H$41,6,0)*$U1607</f>
        <v>1714.462853035950</v>
      </c>
      <c r="AB1607" s="62">
        <f>VLOOKUP($S1607,'Districts_EV'!$A$2:$H$41,7,0)*$U1607</f>
        <v>2953.403971733480</v>
      </c>
      <c r="AC1607" s="63">
        <f>VLOOKUP($S1607,'Districts_EV'!$A$2:$H$41,8,0)*$U1607</f>
        <v>3831.628616250360</v>
      </c>
    </row>
    <row r="1608" ht="19.95" customHeight="1">
      <c r="Q1608" s="136">
        <v>690</v>
      </c>
      <c r="R1608" t="s" s="90">
        <v>583</v>
      </c>
      <c r="S1608" t="s" s="90">
        <v>37</v>
      </c>
      <c r="T1608" s="59">
        <v>21640</v>
      </c>
      <c r="U1608" s="91">
        <v>0.0827043243966291</v>
      </c>
      <c r="V1608" s="39">
        <v>40.9585576</v>
      </c>
      <c r="W1608" s="39">
        <v>29.1485408</v>
      </c>
      <c r="X1608" s="59">
        <f>VLOOKUP($S1608,'Districts_EV'!$A$2:$H$41,3,0)*$U1608</f>
        <v>10.0737780598776</v>
      </c>
      <c r="Y1608" s="59">
        <f>VLOOKUP($S1608,'Districts_EV'!$A$2:$H$41,4,0)*$U1608</f>
        <v>151.251483216378</v>
      </c>
      <c r="Z1608" s="59">
        <f>VLOOKUP($S1608,'Districts_EV'!$A$2:$H$41,5,0)*$U1608</f>
        <v>960.634275777662</v>
      </c>
      <c r="AA1608" s="59">
        <f>VLOOKUP($S1608,'Districts_EV'!$A$2:$H$41,6,0)*$U1608</f>
        <v>2877.6061537034</v>
      </c>
      <c r="AB1608" s="59">
        <f>VLOOKUP($S1608,'Districts_EV'!$A$2:$H$41,7,0)*$U1608</f>
        <v>4957.082288708010</v>
      </c>
      <c r="AC1608" s="60">
        <f>VLOOKUP($S1608,'Districts_EV'!$A$2:$H$41,8,0)*$U1608</f>
        <v>6431.121015718420</v>
      </c>
    </row>
    <row r="1609" ht="19.95" customHeight="1">
      <c r="Q1609" s="137">
        <v>770</v>
      </c>
      <c r="R1609" t="s" s="92">
        <v>584</v>
      </c>
      <c r="S1609" t="s" s="92">
        <v>37</v>
      </c>
      <c r="T1609" s="62">
        <v>7779</v>
      </c>
      <c r="U1609" s="93">
        <v>0.0297299879612467</v>
      </c>
      <c r="V1609" s="36">
        <v>40.970546</v>
      </c>
      <c r="W1609" s="36">
        <v>29.1986185</v>
      </c>
      <c r="X1609" s="62">
        <f>VLOOKUP($S1609,'Districts_EV'!$A$2:$H$41,3,0)*$U1609</f>
        <v>3.62125321292919</v>
      </c>
      <c r="Y1609" s="62">
        <f>VLOOKUP($S1609,'Districts_EV'!$A$2:$H$41,4,0)*$U1609</f>
        <v>54.3708543410447</v>
      </c>
      <c r="Z1609" s="62">
        <f>VLOOKUP($S1609,'Districts_EV'!$A$2:$H$41,5,0)*$U1609</f>
        <v>345.322275012682</v>
      </c>
      <c r="AA1609" s="62">
        <f>VLOOKUP($S1609,'Districts_EV'!$A$2:$H$41,6,0)*$U1609</f>
        <v>1034.422286028590</v>
      </c>
      <c r="AB1609" s="62">
        <f>VLOOKUP($S1609,'Districts_EV'!$A$2:$H$41,7,0)*$U1609</f>
        <v>1781.938221989820</v>
      </c>
      <c r="AC1609" s="63">
        <f>VLOOKUP($S1609,'Districts_EV'!$A$2:$H$41,8,0)*$U1609</f>
        <v>2311.815636842590</v>
      </c>
    </row>
    <row r="1610" ht="19.95" customHeight="1">
      <c r="Q1610" s="136">
        <v>187</v>
      </c>
      <c r="R1610" t="s" s="90">
        <v>585</v>
      </c>
      <c r="S1610" t="s" s="90">
        <v>38</v>
      </c>
      <c r="T1610" s="59">
        <v>28009</v>
      </c>
      <c r="U1610" s="91">
        <v>0.107045537062162</v>
      </c>
      <c r="V1610" s="39">
        <v>40.8660896</v>
      </c>
      <c r="W1610" s="39">
        <v>29.2894246</v>
      </c>
      <c r="X1610" s="59">
        <f>VLOOKUP($S1610,'Districts_EV'!$A$2:$H$41,3,0)*$U1610</f>
        <v>3.58120359406292</v>
      </c>
      <c r="Y1610" s="59">
        <f>VLOOKUP($S1610,'Districts_EV'!$A$2:$H$41,4,0)*$U1610</f>
        <v>55.4008764431531</v>
      </c>
      <c r="Z1610" s="59">
        <f>VLOOKUP($S1610,'Districts_EV'!$A$2:$H$41,5,0)*$U1610</f>
        <v>361.161041383330</v>
      </c>
      <c r="AA1610" s="59">
        <f>VLOOKUP($S1610,'Districts_EV'!$A$2:$H$41,6,0)*$U1610</f>
        <v>1105.428081961980</v>
      </c>
      <c r="AB1610" s="59">
        <f>VLOOKUP($S1610,'Districts_EV'!$A$2:$H$41,7,0)*$U1610</f>
        <v>1930.437752840050</v>
      </c>
      <c r="AC1610" s="60">
        <f>VLOOKUP($S1610,'Districts_EV'!$A$2:$H$41,8,0)*$U1610</f>
        <v>2517.387510611680</v>
      </c>
    </row>
    <row r="1611" ht="19.95" customHeight="1">
      <c r="Q1611" s="137">
        <v>203</v>
      </c>
      <c r="R1611" t="s" s="92">
        <v>30</v>
      </c>
      <c r="S1611" t="s" s="92">
        <v>38</v>
      </c>
      <c r="T1611" s="62">
        <v>21209</v>
      </c>
      <c r="U1611" s="93">
        <v>0.08105711719630811</v>
      </c>
      <c r="V1611" s="36">
        <v>40.8676856</v>
      </c>
      <c r="W1611" s="36">
        <v>29.2977107</v>
      </c>
      <c r="X1611" s="62">
        <f>VLOOKUP($S1611,'Districts_EV'!$A$2:$H$41,3,0)*$U1611</f>
        <v>2.71176218452927</v>
      </c>
      <c r="Y1611" s="62">
        <f>VLOOKUP($S1611,'Districts_EV'!$A$2:$H$41,4,0)*$U1611</f>
        <v>41.9507011490176</v>
      </c>
      <c r="Z1611" s="62">
        <f>VLOOKUP($S1611,'Districts_EV'!$A$2:$H$41,5,0)*$U1611</f>
        <v>273.478686375774</v>
      </c>
      <c r="AA1611" s="62">
        <f>VLOOKUP($S1611,'Districts_EV'!$A$2:$H$41,6,0)*$U1611</f>
        <v>837.053239684806</v>
      </c>
      <c r="AB1611" s="62">
        <f>VLOOKUP($S1611,'Districts_EV'!$A$2:$H$41,7,0)*$U1611</f>
        <v>1461.767799635280</v>
      </c>
      <c r="AC1611" s="63">
        <f>VLOOKUP($S1611,'Districts_EV'!$A$2:$H$41,8,0)*$U1611</f>
        <v>1906.218419528120</v>
      </c>
    </row>
    <row r="1612" ht="19.95" customHeight="1">
      <c r="Q1612" s="136">
        <v>221</v>
      </c>
      <c r="R1612" t="s" s="90">
        <v>27</v>
      </c>
      <c r="S1612" t="s" s="90">
        <v>38</v>
      </c>
      <c r="T1612" s="59">
        <v>31553</v>
      </c>
      <c r="U1612" s="91">
        <v>0.120590090004013</v>
      </c>
      <c r="V1612" s="39">
        <v>40.8851987</v>
      </c>
      <c r="W1612" s="39">
        <v>29.2726983</v>
      </c>
      <c r="X1612" s="59">
        <f>VLOOKUP($S1612,'Districts_EV'!$A$2:$H$41,3,0)*$U1612</f>
        <v>4.03433599926693</v>
      </c>
      <c r="Y1612" s="59">
        <f>VLOOKUP($S1612,'Districts_EV'!$A$2:$H$41,4,0)*$U1612</f>
        <v>62.4107913317438</v>
      </c>
      <c r="Z1612" s="59">
        <f>VLOOKUP($S1612,'Districts_EV'!$A$2:$H$41,5,0)*$U1612</f>
        <v>406.859021699033</v>
      </c>
      <c r="AA1612" s="59">
        <f>VLOOKUP($S1612,'Districts_EV'!$A$2:$H$41,6,0)*$U1612</f>
        <v>1245.298735054680</v>
      </c>
      <c r="AB1612" s="59">
        <f>VLOOKUP($S1612,'Districts_EV'!$A$2:$H$41,7,0)*$U1612</f>
        <v>2174.697504922070</v>
      </c>
      <c r="AC1612" s="60">
        <f>VLOOKUP($S1612,'Districts_EV'!$A$2:$H$41,8,0)*$U1612</f>
        <v>2835.914460435240</v>
      </c>
    </row>
    <row r="1613" ht="19.95" customHeight="1">
      <c r="Q1613" s="137">
        <v>223</v>
      </c>
      <c r="R1613" t="s" s="92">
        <v>586</v>
      </c>
      <c r="S1613" t="s" s="92">
        <v>38</v>
      </c>
      <c r="T1613" s="62">
        <v>14088</v>
      </c>
      <c r="U1613" s="93">
        <v>0.0538418910397279</v>
      </c>
      <c r="V1613" s="36">
        <v>40.8624956</v>
      </c>
      <c r="W1613" s="36">
        <v>29.2950466</v>
      </c>
      <c r="X1613" s="62">
        <f>VLOOKUP($S1613,'Districts_EV'!$A$2:$H$41,3,0)*$U1613</f>
        <v>1.80127802610441</v>
      </c>
      <c r="Y1613" s="62">
        <f>VLOOKUP($S1613,'Districts_EV'!$A$2:$H$41,4,0)*$U1613</f>
        <v>27.8655984623207</v>
      </c>
      <c r="Z1613" s="62">
        <f>VLOOKUP($S1613,'Districts_EV'!$A$2:$H$41,5,0)*$U1613</f>
        <v>181.657208433302</v>
      </c>
      <c r="AA1613" s="62">
        <f>VLOOKUP($S1613,'Districts_EV'!$A$2:$H$41,6,0)*$U1613</f>
        <v>556.009526176602</v>
      </c>
      <c r="AB1613" s="62">
        <f>VLOOKUP($S1613,'Districts_EV'!$A$2:$H$41,7,0)*$U1613</f>
        <v>970.973867757173</v>
      </c>
      <c r="AC1613" s="63">
        <f>VLOOKUP($S1613,'Districts_EV'!$A$2:$H$41,8,0)*$U1613</f>
        <v>1266.198552233120</v>
      </c>
    </row>
    <row r="1614" ht="19.95" customHeight="1">
      <c r="Q1614" s="136">
        <v>245</v>
      </c>
      <c r="R1614" t="s" s="90">
        <v>587</v>
      </c>
      <c r="S1614" t="s" s="90">
        <v>38</v>
      </c>
      <c r="T1614" s="59">
        <v>31480</v>
      </c>
      <c r="U1614" s="91">
        <v>0.1203110966731</v>
      </c>
      <c r="V1614" s="39">
        <v>40.872231</v>
      </c>
      <c r="W1614" s="39">
        <v>29.2705129</v>
      </c>
      <c r="X1614" s="59">
        <f>VLOOKUP($S1614,'Districts_EV'!$A$2:$H$41,3,0)*$U1614</f>
        <v>4.02500229001751</v>
      </c>
      <c r="Y1614" s="59">
        <f>VLOOKUP($S1614,'Districts_EV'!$A$2:$H$41,4,0)*$U1614</f>
        <v>62.2663997440273</v>
      </c>
      <c r="Z1614" s="59">
        <f>VLOOKUP($S1614,'Districts_EV'!$A$2:$H$41,5,0)*$U1614</f>
        <v>405.917725829098</v>
      </c>
      <c r="AA1614" s="59">
        <f>VLOOKUP($S1614,'Districts_EV'!$A$2:$H$41,6,0)*$U1614</f>
        <v>1242.417652189060</v>
      </c>
      <c r="AB1614" s="59">
        <f>VLOOKUP($S1614,'Districts_EV'!$A$2:$H$41,7,0)*$U1614</f>
        <v>2169.666195130310</v>
      </c>
      <c r="AC1614" s="60">
        <f>VLOOKUP($S1614,'Districts_EV'!$A$2:$H$41,8,0)*$U1614</f>
        <v>2829.353380486830</v>
      </c>
    </row>
    <row r="1615" ht="19.95" customHeight="1">
      <c r="Q1615" s="137">
        <v>290</v>
      </c>
      <c r="R1615" t="s" s="92">
        <v>588</v>
      </c>
      <c r="S1615" t="s" s="92">
        <v>38</v>
      </c>
      <c r="T1615" s="62">
        <v>11264</v>
      </c>
      <c r="U1615" s="93">
        <v>0.0430490531424968</v>
      </c>
      <c r="V1615" s="36">
        <v>40.8855757</v>
      </c>
      <c r="W1615" s="36">
        <v>29.2216182</v>
      </c>
      <c r="X1615" s="62">
        <f>VLOOKUP($S1615,'Districts_EV'!$A$2:$H$41,3,0)*$U1615</f>
        <v>1.44020412308632</v>
      </c>
      <c r="Y1615" s="62">
        <f>VLOOKUP($S1615,'Districts_EV'!$A$2:$H$41,4,0)*$U1615</f>
        <v>22.2798197813445</v>
      </c>
      <c r="Z1615" s="62">
        <f>VLOOKUP($S1615,'Districts_EV'!$A$2:$H$41,5,0)*$U1615</f>
        <v>145.243242177223</v>
      </c>
      <c r="AA1615" s="62">
        <f>VLOOKUP($S1615,'Districts_EV'!$A$2:$H$41,6,0)*$U1615</f>
        <v>444.555032854432</v>
      </c>
      <c r="AB1615" s="62">
        <f>VLOOKUP($S1615,'Districts_EV'!$A$2:$H$41,7,0)*$U1615</f>
        <v>776.337993073310</v>
      </c>
      <c r="AC1615" s="63">
        <f>VLOOKUP($S1615,'Districts_EV'!$A$2:$H$41,8,0)*$U1615</f>
        <v>1012.383623818420</v>
      </c>
    </row>
    <row r="1616" ht="19.95" customHeight="1">
      <c r="Q1616" s="136">
        <v>312</v>
      </c>
      <c r="R1616" t="s" s="90">
        <v>589</v>
      </c>
      <c r="S1616" t="s" s="90">
        <v>38</v>
      </c>
      <c r="T1616" s="59">
        <v>60252</v>
      </c>
      <c r="U1616" s="91">
        <v>0.230272687317269</v>
      </c>
      <c r="V1616" s="39">
        <v>40.8811385</v>
      </c>
      <c r="W1616" s="39">
        <v>29.2868227</v>
      </c>
      <c r="X1616" s="59">
        <f>VLOOKUP($S1616,'Districts_EV'!$A$2:$H$41,3,0)*$U1616</f>
        <v>7.70376232459134</v>
      </c>
      <c r="Y1616" s="59">
        <f>VLOOKUP($S1616,'Districts_EV'!$A$2:$H$41,4,0)*$U1616</f>
        <v>119.176464973861</v>
      </c>
      <c r="Z1616" s="59">
        <f>VLOOKUP($S1616,'Districts_EV'!$A$2:$H$41,5,0)*$U1616</f>
        <v>776.917243222836</v>
      </c>
      <c r="AA1616" s="59">
        <f>VLOOKUP($S1616,'Districts_EV'!$A$2:$H$41,6,0)*$U1616</f>
        <v>2377.958970130080</v>
      </c>
      <c r="AB1616" s="59">
        <f>VLOOKUP($S1616,'Districts_EV'!$A$2:$H$41,7,0)*$U1616</f>
        <v>4152.691473602010</v>
      </c>
      <c r="AC1616" s="60">
        <f>VLOOKUP($S1616,'Districts_EV'!$A$2:$H$41,8,0)*$U1616</f>
        <v>5415.3176582304</v>
      </c>
    </row>
    <row r="1617" ht="19.95" customHeight="1">
      <c r="Q1617" s="137">
        <v>326</v>
      </c>
      <c r="R1617" t="s" s="92">
        <v>146</v>
      </c>
      <c r="S1617" t="s" s="92">
        <v>38</v>
      </c>
      <c r="T1617" s="62">
        <v>36918</v>
      </c>
      <c r="U1617" s="93">
        <v>0.141094188912881</v>
      </c>
      <c r="V1617" s="36">
        <v>40.8780711</v>
      </c>
      <c r="W1617" s="36">
        <v>29.263908</v>
      </c>
      <c r="X1617" s="62">
        <f>VLOOKUP($S1617,'Districts_EV'!$A$2:$H$41,3,0)*$U1617</f>
        <v>4.72029969958279</v>
      </c>
      <c r="Y1617" s="62">
        <f>VLOOKUP($S1617,'Districts_EV'!$A$2:$H$41,4,0)*$U1617</f>
        <v>73.0225840454254</v>
      </c>
      <c r="Z1617" s="62">
        <f>VLOOKUP($S1617,'Districts_EV'!$A$2:$H$41,5,0)*$U1617</f>
        <v>476.037820907199</v>
      </c>
      <c r="AA1617" s="62">
        <f>VLOOKUP($S1617,'Districts_EV'!$A$2:$H$41,6,0)*$U1617</f>
        <v>1457.038592233650</v>
      </c>
      <c r="AB1617" s="62">
        <f>VLOOKUP($S1617,'Districts_EV'!$A$2:$H$41,7,0)*$U1617</f>
        <v>2544.464313590230</v>
      </c>
      <c r="AC1617" s="63">
        <f>VLOOKUP($S1617,'Districts_EV'!$A$2:$H$41,8,0)*$U1617</f>
        <v>3318.108897738650</v>
      </c>
    </row>
    <row r="1618" ht="19.95" customHeight="1">
      <c r="Q1618" s="136">
        <v>329</v>
      </c>
      <c r="R1618" t="s" s="90">
        <v>590</v>
      </c>
      <c r="S1618" t="s" s="90">
        <v>38</v>
      </c>
      <c r="T1618" s="59">
        <v>15263</v>
      </c>
      <c r="U1618" s="91">
        <v>0.0583325371194894</v>
      </c>
      <c r="V1618" s="39">
        <v>40.8832021</v>
      </c>
      <c r="W1618" s="39">
        <v>29.2309095</v>
      </c>
      <c r="X1618" s="59">
        <f>VLOOKUP($S1618,'Districts_EV'!$A$2:$H$41,3,0)*$U1618</f>
        <v>1.95151238731059</v>
      </c>
      <c r="Y1618" s="59">
        <f>VLOOKUP($S1618,'Districts_EV'!$A$2:$H$41,4,0)*$U1618</f>
        <v>30.1897096344691</v>
      </c>
      <c r="Z1618" s="59">
        <f>VLOOKUP($S1618,'Districts_EV'!$A$2:$H$41,5,0)*$U1618</f>
        <v>196.808203600049</v>
      </c>
      <c r="AA1618" s="59">
        <f>VLOOKUP($S1618,'Districts_EV'!$A$2:$H$41,6,0)*$U1618</f>
        <v>602.383120246555</v>
      </c>
      <c r="AB1618" s="59">
        <f>VLOOKUP($S1618,'Districts_EV'!$A$2:$H$41,7,0)*$U1618</f>
        <v>1051.957278788880</v>
      </c>
      <c r="AC1618" s="60">
        <f>VLOOKUP($S1618,'Districts_EV'!$A$2:$H$41,8,0)*$U1618</f>
        <v>1371.804976060060</v>
      </c>
    </row>
    <row r="1619" ht="19.95" customHeight="1">
      <c r="Q1619" s="137">
        <v>330</v>
      </c>
      <c r="R1619" t="s" s="92">
        <v>591</v>
      </c>
      <c r="S1619" t="s" s="92">
        <v>38</v>
      </c>
      <c r="T1619" s="62">
        <v>33575</v>
      </c>
      <c r="U1619" s="93">
        <v>0.128317823087654</v>
      </c>
      <c r="V1619" s="36">
        <v>40.8605709</v>
      </c>
      <c r="W1619" s="36">
        <v>29.2821813</v>
      </c>
      <c r="X1619" s="62">
        <f>VLOOKUP($S1619,'Districts_EV'!$A$2:$H$41,3,0)*$U1619</f>
        <v>4.29286695957238</v>
      </c>
      <c r="Y1619" s="62">
        <f>VLOOKUP($S1619,'Districts_EV'!$A$2:$H$41,4,0)*$U1619</f>
        <v>66.4102405147943</v>
      </c>
      <c r="Z1619" s="62">
        <f>VLOOKUP($S1619,'Districts_EV'!$A$2:$H$41,5,0)*$U1619</f>
        <v>432.931627849810</v>
      </c>
      <c r="AA1619" s="62">
        <f>VLOOKUP($S1619,'Districts_EV'!$A$2:$H$41,6,0)*$U1619</f>
        <v>1325.100783743570</v>
      </c>
      <c r="AB1619" s="62">
        <f>VLOOKUP($S1619,'Districts_EV'!$A$2:$H$41,7,0)*$U1619</f>
        <v>2314.057893948550</v>
      </c>
      <c r="AC1619" s="63">
        <f>VLOOKUP($S1619,'Districts_EV'!$A$2:$H$41,8,0)*$U1619</f>
        <v>3017.647387225090</v>
      </c>
    </row>
    <row r="1620" ht="19.95" customHeight="1">
      <c r="Q1620" s="136">
        <v>347</v>
      </c>
      <c r="R1620" t="s" s="90">
        <v>592</v>
      </c>
      <c r="S1620" t="s" s="90">
        <v>38</v>
      </c>
      <c r="T1620" s="59">
        <v>26717</v>
      </c>
      <c r="U1620" s="91">
        <v>0.10210773728765</v>
      </c>
      <c r="V1620" s="39">
        <v>40.8683853</v>
      </c>
      <c r="W1620" s="39">
        <v>29.3087934</v>
      </c>
      <c r="X1620" s="59">
        <f>VLOOKUP($S1620,'Districts_EV'!$A$2:$H$41,3,0)*$U1620</f>
        <v>3.41600972625153</v>
      </c>
      <c r="Y1620" s="59">
        <f>VLOOKUP($S1620,'Districts_EV'!$A$2:$H$41,4,0)*$U1620</f>
        <v>52.8453431372675</v>
      </c>
      <c r="Z1620" s="59">
        <f>VLOOKUP($S1620,'Districts_EV'!$A$2:$H$41,5,0)*$U1620</f>
        <v>344.501393931895</v>
      </c>
      <c r="AA1620" s="59">
        <f>VLOOKUP($S1620,'Districts_EV'!$A$2:$H$41,6,0)*$U1620</f>
        <v>1054.436861929320</v>
      </c>
      <c r="AB1620" s="59">
        <f>VLOOKUP($S1620,'Districts_EV'!$A$2:$H$41,7,0)*$U1620</f>
        <v>1841.390461731150</v>
      </c>
      <c r="AC1620" s="60">
        <f>VLOOKUP($S1620,'Districts_EV'!$A$2:$H$41,8,0)*$U1620</f>
        <v>2401.265383305810</v>
      </c>
    </row>
    <row r="1621" ht="19.95" customHeight="1">
      <c r="Q1621" s="137">
        <v>357</v>
      </c>
      <c r="R1621" t="s" s="92">
        <v>196</v>
      </c>
      <c r="S1621" t="s" s="92">
        <v>38</v>
      </c>
      <c r="T1621" s="62">
        <v>5909</v>
      </c>
      <c r="U1621" s="93">
        <v>0.0225831724981369</v>
      </c>
      <c r="V1621" s="36">
        <v>40.8903637</v>
      </c>
      <c r="W1621" s="36">
        <v>29.2419118</v>
      </c>
      <c r="X1621" s="62">
        <f>VLOOKUP($S1621,'Districts_EV'!$A$2:$H$41,3,0)*$U1621</f>
        <v>0.7555190130785751</v>
      </c>
      <c r="Y1621" s="62">
        <f>VLOOKUP($S1621,'Districts_EV'!$A$2:$H$41,4,0)*$U1621</f>
        <v>11.6878067372128</v>
      </c>
      <c r="Z1621" s="62">
        <f>VLOOKUP($S1621,'Districts_EV'!$A$2:$H$41,5,0)*$U1621</f>
        <v>76.1933876087722</v>
      </c>
      <c r="AA1621" s="62">
        <f>VLOOKUP($S1621,'Districts_EV'!$A$2:$H$41,6,0)*$U1621</f>
        <v>233.209844561155</v>
      </c>
      <c r="AB1621" s="62">
        <f>VLOOKUP($S1621,'Districts_EV'!$A$2:$H$41,7,0)*$U1621</f>
        <v>407.260404924556</v>
      </c>
      <c r="AC1621" s="63">
        <f>VLOOKUP($S1621,'Districts_EV'!$A$2:$H$41,8,0)*$U1621</f>
        <v>531.087964590113</v>
      </c>
    </row>
    <row r="1622" ht="19.95" customHeight="1">
      <c r="Q1622" s="136">
        <v>368</v>
      </c>
      <c r="R1622" t="s" s="90">
        <v>525</v>
      </c>
      <c r="S1622" t="s" s="90">
        <v>38</v>
      </c>
      <c r="T1622" s="59">
        <v>25596</v>
      </c>
      <c r="U1622" s="91">
        <v>0.0978234698362347</v>
      </c>
      <c r="V1622" s="39">
        <v>40.8920988</v>
      </c>
      <c r="W1622" s="39">
        <v>29.2483221</v>
      </c>
      <c r="X1622" s="59">
        <f>VLOOKUP($S1622,'Districts_EV'!$A$2:$H$41,3,0)*$U1622</f>
        <v>3.27267975270929</v>
      </c>
      <c r="Y1622" s="59">
        <f>VLOOKUP($S1622,'Districts_EV'!$A$2:$H$41,4,0)*$U1622</f>
        <v>50.628042180690</v>
      </c>
      <c r="Z1622" s="59">
        <f>VLOOKUP($S1622,'Districts_EV'!$A$2:$H$41,5,0)*$U1622</f>
        <v>330.046699819619</v>
      </c>
      <c r="AA1622" s="59">
        <f>VLOOKUP($S1622,'Districts_EV'!$A$2:$H$41,6,0)*$U1622</f>
        <v>1010.194479842160</v>
      </c>
      <c r="AB1622" s="59">
        <f>VLOOKUP($S1622,'Districts_EV'!$A$2:$H$41,7,0)*$U1622</f>
        <v>1764.1288415043</v>
      </c>
      <c r="AC1622" s="60">
        <f>VLOOKUP($S1622,'Districts_EV'!$A$2:$H$41,8,0)*$U1622</f>
        <v>2300.512361084530</v>
      </c>
    </row>
    <row r="1623" ht="19.95" customHeight="1">
      <c r="Q1623" s="137">
        <v>385</v>
      </c>
      <c r="R1623" t="s" s="92">
        <v>593</v>
      </c>
      <c r="S1623" t="s" s="92">
        <v>38</v>
      </c>
      <c r="T1623" s="62">
        <v>6262</v>
      </c>
      <c r="U1623" s="93">
        <v>0.0239322772352907</v>
      </c>
      <c r="V1623" s="36">
        <v>40.8929124</v>
      </c>
      <c r="W1623" s="36">
        <v>29.2256257</v>
      </c>
      <c r="X1623" s="62">
        <f>VLOOKUP($S1623,'Districts_EV'!$A$2:$H$41,3,0)*$U1623</f>
        <v>0.800653250955834</v>
      </c>
      <c r="Y1623" s="62">
        <f>VLOOKUP($S1623,'Districts_EV'!$A$2:$H$41,4,0)*$U1623</f>
        <v>12.3860290723348</v>
      </c>
      <c r="Z1623" s="62">
        <f>VLOOKUP($S1623,'Districts_EV'!$A$2:$H$41,5,0)*$U1623</f>
        <v>80.7451333907818</v>
      </c>
      <c r="AA1623" s="62">
        <f>VLOOKUP($S1623,'Districts_EV'!$A$2:$H$41,6,0)*$U1623</f>
        <v>247.141656226425</v>
      </c>
      <c r="AB1623" s="62">
        <f>VLOOKUP($S1623,'Districts_EV'!$A$2:$H$41,7,0)*$U1623</f>
        <v>431.589889260037</v>
      </c>
      <c r="AC1623" s="63">
        <f>VLOOKUP($S1623,'Districts_EV'!$A$2:$H$41,8,0)*$U1623</f>
        <v>562.814830641948</v>
      </c>
    </row>
    <row r="1624" ht="19.95" customHeight="1">
      <c r="Q1624" s="136">
        <v>387</v>
      </c>
      <c r="R1624" t="s" s="90">
        <v>594</v>
      </c>
      <c r="S1624" t="s" s="90">
        <v>38</v>
      </c>
      <c r="T1624" s="59">
        <v>23741</v>
      </c>
      <c r="U1624" s="91">
        <v>0.0907339817698878</v>
      </c>
      <c r="V1624" s="39">
        <v>40.9130716</v>
      </c>
      <c r="W1624" s="39">
        <v>29.2779541</v>
      </c>
      <c r="X1624" s="59">
        <f>VLOOKUP($S1624,'Districts_EV'!$A$2:$H$41,3,0)*$U1624</f>
        <v>3.03550125054974</v>
      </c>
      <c r="Y1624" s="59">
        <f>VLOOKUP($S1624,'Districts_EV'!$A$2:$H$41,4,0)*$U1624</f>
        <v>46.9589134791281</v>
      </c>
      <c r="Z1624" s="59">
        <f>VLOOKUP($S1624,'Districts_EV'!$A$2:$H$41,5,0)*$U1624</f>
        <v>306.127469152117</v>
      </c>
      <c r="AA1624" s="59">
        <f>VLOOKUP($S1624,'Districts_EV'!$A$2:$H$41,6,0)*$U1624</f>
        <v>936.983401544484</v>
      </c>
      <c r="AB1624" s="59">
        <f>VLOOKUP($S1624,'Districts_EV'!$A$2:$H$41,7,0)*$U1624</f>
        <v>1636.278435152120</v>
      </c>
      <c r="AC1624" s="60">
        <f>VLOOKUP($S1624,'Districts_EV'!$A$2:$H$41,8,0)*$U1624</f>
        <v>2133.789028149240</v>
      </c>
    </row>
    <row r="1625" ht="19.95" customHeight="1">
      <c r="Q1625" s="137">
        <v>396</v>
      </c>
      <c r="R1625" t="s" s="92">
        <v>595</v>
      </c>
      <c r="S1625" t="s" s="92">
        <v>38</v>
      </c>
      <c r="T1625" s="62">
        <v>30775</v>
      </c>
      <c r="U1625" s="93">
        <v>0.117616709025243</v>
      </c>
      <c r="V1625" s="36">
        <v>40.9142051</v>
      </c>
      <c r="W1625" s="36">
        <v>29.3002734</v>
      </c>
      <c r="X1625" s="62">
        <f>VLOOKUP($S1625,'Districts_EV'!$A$2:$H$41,3,0)*$U1625</f>
        <v>3.9348616732938</v>
      </c>
      <c r="Y1625" s="62">
        <f>VLOOKUP($S1625,'Districts_EV'!$A$2:$H$41,4,0)*$U1625</f>
        <v>60.8719330407382</v>
      </c>
      <c r="Z1625" s="62">
        <f>VLOOKUP($S1625,'Districts_EV'!$A$2:$H$41,5,0)*$U1625</f>
        <v>396.827128729050</v>
      </c>
      <c r="AA1625" s="62">
        <f>VLOOKUP($S1625,'Districts_EV'!$A$2:$H$41,6,0)*$U1625</f>
        <v>1214.593495747080</v>
      </c>
      <c r="AB1625" s="62">
        <f>VLOOKUP($S1625,'Districts_EV'!$A$2:$H$41,7,0)*$U1625</f>
        <v>2121.076148511280</v>
      </c>
      <c r="AC1625" s="63">
        <f>VLOOKUP($S1625,'Districts_EV'!$A$2:$H$41,8,0)*$U1625</f>
        <v>2765.989526190670</v>
      </c>
    </row>
    <row r="1626" ht="19.95" customHeight="1">
      <c r="Q1626" s="136">
        <v>403</v>
      </c>
      <c r="R1626" t="s" s="90">
        <v>596</v>
      </c>
      <c r="S1626" t="s" s="90">
        <v>38</v>
      </c>
      <c r="T1626" s="59">
        <v>18465</v>
      </c>
      <c r="U1626" s="91">
        <v>0.0705700254151459</v>
      </c>
      <c r="V1626" s="39">
        <v>40.894557</v>
      </c>
      <c r="W1626" s="39">
        <v>29.2395687</v>
      </c>
      <c r="X1626" s="59">
        <f>VLOOKUP($S1626,'Districts_EV'!$A$2:$H$41,3,0)*$U1626</f>
        <v>2.36091700397629</v>
      </c>
      <c r="Y1626" s="59">
        <f>VLOOKUP($S1626,'Districts_EV'!$A$2:$H$41,4,0)*$U1626</f>
        <v>36.523159824443</v>
      </c>
      <c r="Z1626" s="59">
        <f>VLOOKUP($S1626,'Districts_EV'!$A$2:$H$41,5,0)*$U1626</f>
        <v>238.096277237430</v>
      </c>
      <c r="AA1626" s="59">
        <f>VLOOKUP($S1626,'Districts_EV'!$A$2:$H$41,6,0)*$U1626</f>
        <v>728.756097448250</v>
      </c>
      <c r="AB1626" s="59">
        <f>VLOOKUP($S1626,'Districts_EV'!$A$2:$H$41,7,0)*$U1626</f>
        <v>1272.645689106770</v>
      </c>
      <c r="AC1626" s="60">
        <f>VLOOKUP($S1626,'Districts_EV'!$A$2:$H$41,8,0)*$U1626</f>
        <v>1659.5937157144</v>
      </c>
    </row>
    <row r="1627" ht="19.95" customHeight="1">
      <c r="Q1627" s="137">
        <v>405</v>
      </c>
      <c r="R1627" t="s" s="92">
        <v>16</v>
      </c>
      <c r="S1627" t="s" s="92">
        <v>38</v>
      </c>
      <c r="T1627" s="62">
        <v>12417</v>
      </c>
      <c r="U1627" s="93">
        <v>0.0474556190403394</v>
      </c>
      <c r="V1627" s="36">
        <v>40.8839106</v>
      </c>
      <c r="W1627" s="36">
        <v>29.2353786</v>
      </c>
      <c r="X1627" s="62">
        <f>VLOOKUP($S1627,'Districts_EV'!$A$2:$H$41,3,0)*$U1627</f>
        <v>1.5876255856146</v>
      </c>
      <c r="Y1627" s="62">
        <f>VLOOKUP($S1627,'Districts_EV'!$A$2:$H$41,4,0)*$U1627</f>
        <v>24.5604156804824</v>
      </c>
      <c r="Z1627" s="62">
        <f>VLOOKUP($S1627,'Districts_EV'!$A$2:$H$41,5,0)*$U1627</f>
        <v>160.110559136592</v>
      </c>
      <c r="AA1627" s="62">
        <f>VLOOKUP($S1627,'Districts_EV'!$A$2:$H$41,6,0)*$U1627</f>
        <v>490.060355375842</v>
      </c>
      <c r="AB1627" s="62">
        <f>VLOOKUP($S1627,'Districts_EV'!$A$2:$H$41,7,0)*$U1627</f>
        <v>855.805118962295</v>
      </c>
      <c r="AC1627" s="63">
        <f>VLOOKUP($S1627,'Districts_EV'!$A$2:$H$41,8,0)*$U1627</f>
        <v>1116.012735880080</v>
      </c>
    </row>
    <row r="1628" ht="19.95" customHeight="1">
      <c r="Q1628" s="136">
        <v>420</v>
      </c>
      <c r="R1628" t="s" s="90">
        <v>248</v>
      </c>
      <c r="S1628" t="s" s="90">
        <v>38</v>
      </c>
      <c r="T1628" s="59">
        <v>48246</v>
      </c>
      <c r="U1628" s="91">
        <v>0.184387838948233</v>
      </c>
      <c r="V1628" s="39">
        <v>40.8752422</v>
      </c>
      <c r="W1628" s="39">
        <v>29.2552958</v>
      </c>
      <c r="X1628" s="59">
        <f>VLOOKUP($S1628,'Districts_EV'!$A$2:$H$41,3,0)*$U1628</f>
        <v>6.16868680064119</v>
      </c>
      <c r="Y1628" s="59">
        <f>VLOOKUP($S1628,'Districts_EV'!$A$2:$H$41,4,0)*$U1628</f>
        <v>95.4289937118912</v>
      </c>
      <c r="Z1628" s="59">
        <f>VLOOKUP($S1628,'Districts_EV'!$A$2:$H$41,5,0)*$U1628</f>
        <v>622.106308778611</v>
      </c>
      <c r="AA1628" s="59">
        <f>VLOOKUP($S1628,'Districts_EV'!$A$2:$H$41,6,0)*$U1628</f>
        <v>1904.119505956580</v>
      </c>
      <c r="AB1628" s="59">
        <f>VLOOKUP($S1628,'Districts_EV'!$A$2:$H$41,7,0)*$U1628</f>
        <v>3325.213317987820</v>
      </c>
      <c r="AC1628" s="60">
        <f>VLOOKUP($S1628,'Districts_EV'!$A$2:$H$41,8,0)*$U1628</f>
        <v>4336.244701237850</v>
      </c>
    </row>
    <row r="1629" ht="19.95" customHeight="1">
      <c r="Q1629" s="137">
        <v>443</v>
      </c>
      <c r="R1629" t="s" s="92">
        <v>597</v>
      </c>
      <c r="S1629" t="s" s="92">
        <v>38</v>
      </c>
      <c r="T1629" s="62">
        <v>16043</v>
      </c>
      <c r="U1629" s="93">
        <v>0.0613135617511609</v>
      </c>
      <c r="V1629" s="36">
        <v>40.8781658</v>
      </c>
      <c r="W1629" s="36">
        <v>29.2367481</v>
      </c>
      <c r="X1629" s="62">
        <f>VLOOKUP($S1629,'Districts_EV'!$A$2:$H$41,3,0)*$U1629</f>
        <v>2.05124243134533</v>
      </c>
      <c r="Y1629" s="62">
        <f>VLOOKUP($S1629,'Districts_EV'!$A$2:$H$41,4,0)*$U1629</f>
        <v>31.7325238593847</v>
      </c>
      <c r="Z1629" s="62">
        <f>VLOOKUP($S1629,'Districts_EV'!$A$2:$H$41,5,0)*$U1629</f>
        <v>206.865885497974</v>
      </c>
      <c r="AA1629" s="62">
        <f>VLOOKUP($S1629,'Districts_EV'!$A$2:$H$41,6,0)*$U1629</f>
        <v>633.167293331291</v>
      </c>
      <c r="AB1629" s="62">
        <f>VLOOKUP($S1629,'Districts_EV'!$A$2:$H$41,7,0)*$U1629</f>
        <v>1105.716479303540</v>
      </c>
      <c r="AC1629" s="63">
        <f>VLOOKUP($S1629,'Districts_EV'!$A$2:$H$41,8,0)*$U1629</f>
        <v>1441.909665919640</v>
      </c>
    </row>
    <row r="1630" ht="19.95" customHeight="1">
      <c r="Q1630" s="136">
        <v>454</v>
      </c>
      <c r="R1630" t="s" s="90">
        <v>598</v>
      </c>
      <c r="S1630" t="s" s="90">
        <v>38</v>
      </c>
      <c r="T1630" s="59">
        <v>16720</v>
      </c>
      <c r="U1630" s="91">
        <v>0.0639009382583937</v>
      </c>
      <c r="V1630" s="39">
        <v>40.9069317</v>
      </c>
      <c r="W1630" s="39">
        <v>29.2844986</v>
      </c>
      <c r="X1630" s="59">
        <f>VLOOKUP($S1630,'Districts_EV'!$A$2:$H$41,3,0)*$U1630</f>
        <v>2.13780299520625</v>
      </c>
      <c r="Y1630" s="59">
        <f>VLOOKUP($S1630,'Districts_EV'!$A$2:$H$41,4,0)*$U1630</f>
        <v>33.0716074879332</v>
      </c>
      <c r="Z1630" s="59">
        <f>VLOOKUP($S1630,'Districts_EV'!$A$2:$H$41,5,0)*$U1630</f>
        <v>215.595437606815</v>
      </c>
      <c r="AA1630" s="59">
        <f>VLOOKUP($S1630,'Districts_EV'!$A$2:$H$41,6,0)*$U1630</f>
        <v>659.886376893298</v>
      </c>
      <c r="AB1630" s="59">
        <f>VLOOKUP($S1630,'Districts_EV'!$A$2:$H$41,7,0)*$U1630</f>
        <v>1152.376708468190</v>
      </c>
      <c r="AC1630" s="60">
        <f>VLOOKUP($S1630,'Districts_EV'!$A$2:$H$41,8,0)*$U1630</f>
        <v>1502.756941605460</v>
      </c>
    </row>
    <row r="1631" ht="19.95" customHeight="1">
      <c r="Q1631" s="137">
        <v>466</v>
      </c>
      <c r="R1631" t="s" s="92">
        <v>599</v>
      </c>
      <c r="S1631" t="s" s="92">
        <v>38</v>
      </c>
      <c r="T1631" s="62">
        <v>15521</v>
      </c>
      <c r="U1631" s="93">
        <v>0.0593185683438115</v>
      </c>
      <c r="V1631" s="36">
        <v>40.8771819</v>
      </c>
      <c r="W1631" s="36">
        <v>29.230314</v>
      </c>
      <c r="X1631" s="62">
        <f>VLOOKUP($S1631,'Districts_EV'!$A$2:$H$41,3,0)*$U1631</f>
        <v>1.98450001726054</v>
      </c>
      <c r="Y1631" s="62">
        <f>VLOOKUP($S1631,'Districts_EV'!$A$2:$H$41,4,0)*$U1631</f>
        <v>30.7000251088643</v>
      </c>
      <c r="Z1631" s="62">
        <f>VLOOKUP($S1631,'Districts_EV'!$A$2:$H$41,5,0)*$U1631</f>
        <v>200.134975304747</v>
      </c>
      <c r="AA1631" s="62">
        <f>VLOOKUP($S1631,'Districts_EV'!$A$2:$H$41,6,0)*$U1631</f>
        <v>612.565577497660</v>
      </c>
      <c r="AB1631" s="62">
        <f>VLOOKUP($S1631,'Districts_EV'!$A$2:$H$41,7,0)*$U1631</f>
        <v>1069.739168189880</v>
      </c>
      <c r="AC1631" s="63">
        <f>VLOOKUP($S1631,'Districts_EV'!$A$2:$H$41,8,0)*$U1631</f>
        <v>1394.993450398230</v>
      </c>
    </row>
    <row r="1632" ht="19.95" customHeight="1">
      <c r="Q1632" s="136">
        <v>500</v>
      </c>
      <c r="R1632" t="s" s="90">
        <v>600</v>
      </c>
      <c r="S1632" t="s" s="90">
        <v>38</v>
      </c>
      <c r="T1632" s="59">
        <v>13852</v>
      </c>
      <c r="U1632" s="91">
        <v>0.0529399399973247</v>
      </c>
      <c r="V1632" s="39">
        <v>40.896909</v>
      </c>
      <c r="W1632" s="39">
        <v>29.2743647</v>
      </c>
      <c r="X1632" s="59">
        <f>VLOOKUP($S1632,'Districts_EV'!$A$2:$H$41,3,0)*$U1632</f>
        <v>1.77110329483236</v>
      </c>
      <c r="Y1632" s="59">
        <f>VLOOKUP($S1632,'Districts_EV'!$A$2:$H$41,4,0)*$U1632</f>
        <v>27.398798260936</v>
      </c>
      <c r="Z1632" s="59">
        <f>VLOOKUP($S1632,'Districts_EV'!$A$2:$H$41,5,0)*$U1632</f>
        <v>178.614114935981</v>
      </c>
      <c r="AA1632" s="59">
        <f>VLOOKUP($S1632,'Districts_EV'!$A$2:$H$41,6,0)*$U1632</f>
        <v>546.695340474041</v>
      </c>
      <c r="AB1632" s="59">
        <f>VLOOKUP($S1632,'Districts_EV'!$A$2:$H$41,7,0)*$U1632</f>
        <v>954.708263498889</v>
      </c>
      <c r="AC1632" s="60">
        <f>VLOOKUP($S1632,'Districts_EV'!$A$2:$H$41,8,0)*$U1632</f>
        <v>1244.987389660220</v>
      </c>
    </row>
    <row r="1633" ht="19.95" customHeight="1">
      <c r="Q1633" s="137">
        <v>513</v>
      </c>
      <c r="R1633" t="s" s="92">
        <v>601</v>
      </c>
      <c r="S1633" t="s" s="92">
        <v>38</v>
      </c>
      <c r="T1633" s="62">
        <v>36461</v>
      </c>
      <c r="U1633" s="93">
        <v>0.139347614224838</v>
      </c>
      <c r="V1633" s="36">
        <v>40.9044885</v>
      </c>
      <c r="W1633" s="36">
        <v>29.2543843</v>
      </c>
      <c r="X1633" s="62">
        <f>VLOOKUP($S1633,'Districts_EV'!$A$2:$H$41,3,0)*$U1633</f>
        <v>4.66186812250091</v>
      </c>
      <c r="Y1633" s="62">
        <f>VLOOKUP($S1633,'Districts_EV'!$A$2:$H$41,4,0)*$U1633</f>
        <v>72.1186531469815</v>
      </c>
      <c r="Z1633" s="62">
        <f>VLOOKUP($S1633,'Districts_EV'!$A$2:$H$41,5,0)*$U1633</f>
        <v>470.145050872134</v>
      </c>
      <c r="AA1633" s="62">
        <f>VLOOKUP($S1633,'Districts_EV'!$A$2:$H$41,6,0)*$U1633</f>
        <v>1439.002224157090</v>
      </c>
      <c r="AB1633" s="62">
        <f>VLOOKUP($S1633,'Districts_EV'!$A$2:$H$41,7,0)*$U1633</f>
        <v>2512.9669358528</v>
      </c>
      <c r="AC1633" s="63">
        <f>VLOOKUP($S1633,'Districts_EV'!$A$2:$H$41,8,0)*$U1633</f>
        <v>3277.034739705540</v>
      </c>
    </row>
    <row r="1634" ht="19.95" customHeight="1">
      <c r="Q1634" s="136">
        <v>553</v>
      </c>
      <c r="R1634" t="s" s="90">
        <v>126</v>
      </c>
      <c r="S1634" t="s" s="90">
        <v>38</v>
      </c>
      <c r="T1634" s="59">
        <v>57841</v>
      </c>
      <c r="U1634" s="91">
        <v>0.221058263744243</v>
      </c>
      <c r="V1634" s="39">
        <v>40.9312919</v>
      </c>
      <c r="W1634" s="39">
        <v>29.3043382</v>
      </c>
      <c r="X1634" s="59">
        <f>VLOOKUP($S1634,'Districts_EV'!$A$2:$H$41,3,0)*$U1634</f>
        <v>7.39549420129933</v>
      </c>
      <c r="Y1634" s="59">
        <f>VLOOKUP($S1634,'Districts_EV'!$A$2:$H$41,4,0)*$U1634</f>
        <v>114.407586645307</v>
      </c>
      <c r="Z1634" s="59">
        <f>VLOOKUP($S1634,'Districts_EV'!$A$2:$H$41,5,0)*$U1634</f>
        <v>745.8286905870669</v>
      </c>
      <c r="AA1634" s="59">
        <f>VLOOKUP($S1634,'Districts_EV'!$A$2:$H$41,6,0)*$U1634</f>
        <v>2282.804301787390</v>
      </c>
      <c r="AB1634" s="59">
        <f>VLOOKUP($S1634,'Districts_EV'!$A$2:$H$41,7,0)*$U1634</f>
        <v>3986.520406370140</v>
      </c>
      <c r="AC1634" s="60">
        <f>VLOOKUP($S1634,'Districts_EV'!$A$2:$H$41,8,0)*$U1634</f>
        <v>5198.622264318260</v>
      </c>
    </row>
    <row r="1635" ht="19.95" customHeight="1">
      <c r="Q1635" s="137">
        <v>555</v>
      </c>
      <c r="R1635" t="s" s="92">
        <v>602</v>
      </c>
      <c r="S1635" t="s" s="92">
        <v>38</v>
      </c>
      <c r="T1635" s="62">
        <v>14532</v>
      </c>
      <c r="U1635" s="93">
        <v>0.0555387819839101</v>
      </c>
      <c r="V1635" s="36">
        <v>40.9161119</v>
      </c>
      <c r="W1635" s="36">
        <v>29.2580922</v>
      </c>
      <c r="X1635" s="62">
        <f>VLOOKUP($S1635,'Districts_EV'!$A$2:$H$41,3,0)*$U1635</f>
        <v>1.85804743578572</v>
      </c>
      <c r="Y1635" s="62">
        <f>VLOOKUP($S1635,'Districts_EV'!$A$2:$H$41,4,0)*$U1635</f>
        <v>28.7438157903496</v>
      </c>
      <c r="Z1635" s="62">
        <f>VLOOKUP($S1635,'Districts_EV'!$A$2:$H$41,5,0)*$U1635</f>
        <v>187.382350436736</v>
      </c>
      <c r="AA1635" s="62">
        <f>VLOOKUP($S1635,'Districts_EV'!$A$2:$H$41,6,0)*$U1635</f>
        <v>573.532824701759</v>
      </c>
      <c r="AB1635" s="62">
        <f>VLOOKUP($S1635,'Districts_EV'!$A$2:$H$41,7,0)*$U1635</f>
        <v>1001.575258819370</v>
      </c>
      <c r="AC1635" s="63">
        <f>VLOOKUP($S1635,'Districts_EV'!$A$2:$H$41,8,0)*$U1635</f>
        <v>1306.104298768570</v>
      </c>
    </row>
    <row r="1636" ht="19.95" customHeight="1">
      <c r="Q1636" s="136">
        <v>564</v>
      </c>
      <c r="R1636" t="s" s="90">
        <v>603</v>
      </c>
      <c r="S1636" t="s" s="90">
        <v>38</v>
      </c>
      <c r="T1636" s="59">
        <v>11782</v>
      </c>
      <c r="U1636" s="91">
        <v>0.0450287592440427</v>
      </c>
      <c r="V1636" s="39">
        <v>40.9027998</v>
      </c>
      <c r="W1636" s="39">
        <v>29.267275</v>
      </c>
      <c r="X1636" s="59">
        <f>VLOOKUP($S1636,'Districts_EV'!$A$2:$H$41,3,0)*$U1636</f>
        <v>1.50643510104785</v>
      </c>
      <c r="Y1636" s="59">
        <f>VLOOKUP($S1636,'Districts_EV'!$A$2:$H$41,4,0)*$U1636</f>
        <v>23.3044066640448</v>
      </c>
      <c r="Z1636" s="59">
        <f>VLOOKUP($S1636,'Districts_EV'!$A$2:$H$41,5,0)*$U1636</f>
        <v>151.922574514563</v>
      </c>
      <c r="AA1636" s="59">
        <f>VLOOKUP($S1636,'Districts_EV'!$A$2:$H$41,6,0)*$U1636</f>
        <v>464.998881133782</v>
      </c>
      <c r="AB1636" s="59">
        <f>VLOOKUP($S1636,'Districts_EV'!$A$2:$H$41,7,0)*$U1636</f>
        <v>812.039615979202</v>
      </c>
      <c r="AC1636" s="60">
        <f>VLOOKUP($S1636,'Districts_EV'!$A$2:$H$41,8,0)*$U1636</f>
        <v>1058.940328109780</v>
      </c>
    </row>
    <row r="1637" ht="19.95" customHeight="1">
      <c r="Q1637" s="137">
        <v>587</v>
      </c>
      <c r="R1637" t="s" s="92">
        <v>360</v>
      </c>
      <c r="S1637" t="s" s="92">
        <v>38</v>
      </c>
      <c r="T1637" s="62">
        <v>15987</v>
      </c>
      <c r="U1637" s="93">
        <v>0.0610995394699127</v>
      </c>
      <c r="V1637" s="36">
        <v>40.928438</v>
      </c>
      <c r="W1637" s="36">
        <v>29.2834947</v>
      </c>
      <c r="X1637" s="62">
        <f>VLOOKUP($S1637,'Districts_EV'!$A$2:$H$41,3,0)*$U1637</f>
        <v>2.04408232561976</v>
      </c>
      <c r="Y1637" s="62">
        <f>VLOOKUP($S1637,'Districts_EV'!$A$2:$H$41,4,0)*$U1637</f>
        <v>31.6217577099036</v>
      </c>
      <c r="Z1637" s="62">
        <f>VLOOKUP($S1637,'Districts_EV'!$A$2:$H$41,5,0)*$U1637</f>
        <v>206.143795515559</v>
      </c>
      <c r="AA1637" s="62">
        <f>VLOOKUP($S1637,'Districts_EV'!$A$2:$H$41,6,0)*$U1637</f>
        <v>630.957147571361</v>
      </c>
      <c r="AB1637" s="62">
        <f>VLOOKUP($S1637,'Districts_EV'!$A$2:$H$41,7,0)*$U1637</f>
        <v>1101.8568443948</v>
      </c>
      <c r="AC1637" s="63">
        <f>VLOOKUP($S1637,'Districts_EV'!$A$2:$H$41,8,0)*$U1637</f>
        <v>1436.876508698950</v>
      </c>
    </row>
    <row r="1638" ht="19.95" customHeight="1">
      <c r="Q1638" s="136">
        <v>588</v>
      </c>
      <c r="R1638" t="s" s="90">
        <v>604</v>
      </c>
      <c r="S1638" t="s" s="90">
        <v>38</v>
      </c>
      <c r="T1638" s="59">
        <v>7925</v>
      </c>
      <c r="U1638" s="91">
        <v>0.0302879746230724</v>
      </c>
      <c r="V1638" s="39">
        <v>40.9286057</v>
      </c>
      <c r="W1638" s="39">
        <v>29.3240794</v>
      </c>
      <c r="X1638" s="59">
        <f>VLOOKUP($S1638,'Districts_EV'!$A$2:$H$41,3,0)*$U1638</f>
        <v>1.01328281919914</v>
      </c>
      <c r="Y1638" s="59">
        <f>VLOOKUP($S1638,'Districts_EV'!$A$2:$H$41,4,0)*$U1638</f>
        <v>15.6753881185329</v>
      </c>
      <c r="Z1638" s="59">
        <f>VLOOKUP($S1638,'Districts_EV'!$A$2:$H$41,5,0)*$U1638</f>
        <v>102.188626975718</v>
      </c>
      <c r="AA1638" s="59">
        <f>VLOOKUP($S1638,'Districts_EV'!$A$2:$H$41,6,0)*$U1638</f>
        <v>312.775091918624</v>
      </c>
      <c r="AB1638" s="59">
        <f>VLOOKUP($S1638,'Districts_EV'!$A$2:$H$41,7,0)*$U1638</f>
        <v>546.207261639381</v>
      </c>
      <c r="AC1638" s="60">
        <f>VLOOKUP($S1638,'Districts_EV'!$A$2:$H$41,8,0)*$U1638</f>
        <v>712.281624534886</v>
      </c>
    </row>
    <row r="1639" ht="19.95" customHeight="1">
      <c r="Q1639" s="137">
        <v>714</v>
      </c>
      <c r="R1639" t="s" s="92">
        <v>605</v>
      </c>
      <c r="S1639" t="s" s="92">
        <v>38</v>
      </c>
      <c r="T1639" s="62">
        <v>2930</v>
      </c>
      <c r="U1639" s="93">
        <v>0.0111979515010223</v>
      </c>
      <c r="V1639" s="36">
        <v>40.89662</v>
      </c>
      <c r="W1639" s="36">
        <v>29.2865221</v>
      </c>
      <c r="X1639" s="62">
        <f>VLOOKUP($S1639,'Districts_EV'!$A$2:$H$41,3,0)*$U1639</f>
        <v>0.374626960284348</v>
      </c>
      <c r="Y1639" s="62">
        <f>VLOOKUP($S1639,'Districts_EV'!$A$2:$H$41,4,0)*$U1639</f>
        <v>5.79544317820837</v>
      </c>
      <c r="Z1639" s="62">
        <f>VLOOKUP($S1639,'Districts_EV'!$A$2:$H$41,5,0)*$U1639</f>
        <v>37.7807794370793</v>
      </c>
      <c r="AA1639" s="62">
        <f>VLOOKUP($S1639,'Districts_EV'!$A$2:$H$41,6,0)*$U1639</f>
        <v>115.637983510607</v>
      </c>
      <c r="AB1639" s="62">
        <f>VLOOKUP($S1639,'Districts_EV'!$A$2:$H$41,7,0)*$U1639</f>
        <v>201.941612189701</v>
      </c>
      <c r="AC1639" s="63">
        <f>VLOOKUP($S1639,'Districts_EV'!$A$2:$H$41,8,0)*$U1639</f>
        <v>263.341976011004</v>
      </c>
    </row>
    <row r="1640" ht="19.95" customHeight="1">
      <c r="Q1640" s="136">
        <v>782</v>
      </c>
      <c r="R1640" t="s" s="90">
        <v>510</v>
      </c>
      <c r="S1640" t="s" s="90">
        <v>38</v>
      </c>
      <c r="T1640" s="59">
        <v>3414</v>
      </c>
      <c r="U1640" s="91">
        <v>0.013047715503239</v>
      </c>
      <c r="V1640" s="39">
        <v>40.9055698</v>
      </c>
      <c r="W1640" s="39">
        <v>29.2991635</v>
      </c>
      <c r="X1640" s="59">
        <f>VLOOKUP($S1640,'Districts_EV'!$A$2:$H$41,3,0)*$U1640</f>
        <v>0.436510731198215</v>
      </c>
      <c r="Y1640" s="59">
        <f>VLOOKUP($S1640,'Districts_EV'!$A$2:$H$41,4,0)*$U1640</f>
        <v>6.75277918443803</v>
      </c>
      <c r="Z1640" s="59">
        <f>VLOOKUP($S1640,'Districts_EV'!$A$2:$H$41,5,0)*$U1640</f>
        <v>44.0216999993819</v>
      </c>
      <c r="AA1640" s="59">
        <f>VLOOKUP($S1640,'Districts_EV'!$A$2:$H$41,6,0)*$U1640</f>
        <v>134.739957578572</v>
      </c>
      <c r="AB1640" s="59">
        <f>VLOOKUP($S1640,'Districts_EV'!$A$2:$H$41,7,0)*$U1640</f>
        <v>235.299885329570</v>
      </c>
      <c r="AC1640" s="60">
        <f>VLOOKUP($S1640,'Districts_EV'!$A$2:$H$41,8,0)*$U1640</f>
        <v>306.842834846952</v>
      </c>
    </row>
    <row r="1641" ht="19.95" customHeight="1">
      <c r="Q1641" s="137">
        <v>845</v>
      </c>
      <c r="R1641" t="s" s="92">
        <v>606</v>
      </c>
      <c r="S1641" t="s" s="92">
        <v>38</v>
      </c>
      <c r="T1641" s="62">
        <v>1172</v>
      </c>
      <c r="U1641" s="93">
        <v>0.00447918060040894</v>
      </c>
      <c r="V1641" s="36">
        <v>40.969167</v>
      </c>
      <c r="W1641" s="36">
        <v>29.4585414</v>
      </c>
      <c r="X1641" s="62">
        <f>VLOOKUP($S1641,'Districts_EV'!$A$2:$H$41,3,0)*$U1641</f>
        <v>0.14985078411374</v>
      </c>
      <c r="Y1641" s="62">
        <f>VLOOKUP($S1641,'Districts_EV'!$A$2:$H$41,4,0)*$U1641</f>
        <v>2.31817727128336</v>
      </c>
      <c r="Z1641" s="62">
        <f>VLOOKUP($S1641,'Districts_EV'!$A$2:$H$41,5,0)*$U1641</f>
        <v>15.1123117748318</v>
      </c>
      <c r="AA1641" s="62">
        <f>VLOOKUP($S1641,'Districts_EV'!$A$2:$H$41,6,0)*$U1641</f>
        <v>46.2551934042432</v>
      </c>
      <c r="AB1641" s="62">
        <f>VLOOKUP($S1641,'Districts_EV'!$A$2:$H$41,7,0)*$U1641</f>
        <v>80.77664487588071</v>
      </c>
      <c r="AC1641" s="63">
        <f>VLOOKUP($S1641,'Districts_EV'!$A$2:$H$41,8,0)*$U1641</f>
        <v>105.336790404402</v>
      </c>
    </row>
    <row r="1642" ht="19.95" customHeight="1">
      <c r="Q1642" s="136">
        <v>855</v>
      </c>
      <c r="R1642" t="s" s="90">
        <v>607</v>
      </c>
      <c r="S1642" t="s" s="90">
        <v>38</v>
      </c>
      <c r="T1642" s="59">
        <v>1244</v>
      </c>
      <c r="U1642" s="91">
        <v>0.00475435210487092</v>
      </c>
      <c r="V1642" s="39">
        <v>40.9556044</v>
      </c>
      <c r="W1642" s="39">
        <v>29.3352858</v>
      </c>
      <c r="X1642" s="59">
        <f>VLOOKUP($S1642,'Districts_EV'!$A$2:$H$41,3,0)*$U1642</f>
        <v>0.159056634332331</v>
      </c>
      <c r="Y1642" s="59">
        <f>VLOOKUP($S1642,'Districts_EV'!$A$2:$H$41,4,0)*$U1642</f>
        <v>2.46059089204479</v>
      </c>
      <c r="Z1642" s="59">
        <f>VLOOKUP($S1642,'Districts_EV'!$A$2:$H$41,5,0)*$U1642</f>
        <v>16.0407131807941</v>
      </c>
      <c r="AA1642" s="59">
        <f>VLOOKUP($S1642,'Districts_EV'!$A$2:$H$41,6,0)*$U1642</f>
        <v>49.0968093812956</v>
      </c>
      <c r="AB1642" s="59">
        <f>VLOOKUP($S1642,'Districts_EV'!$A$2:$H$41,7,0)*$U1642</f>
        <v>85.7390326156959</v>
      </c>
      <c r="AC1642" s="60">
        <f>VLOOKUP($S1642,'Districts_EV'!$A$2:$H$41,8,0)*$U1642</f>
        <v>111.807992545287</v>
      </c>
    </row>
    <row r="1643" ht="19.95" customHeight="1">
      <c r="Q1643" s="137">
        <v>900</v>
      </c>
      <c r="R1643" t="s" s="92">
        <v>608</v>
      </c>
      <c r="S1643" t="s" s="92">
        <v>38</v>
      </c>
      <c r="T1643" s="62">
        <v>256</v>
      </c>
      <c r="U1643" s="93">
        <v>0.000978387571420382</v>
      </c>
      <c r="V1643" s="36">
        <v>40.9903172</v>
      </c>
      <c r="W1643" s="36">
        <v>29.3394622</v>
      </c>
      <c r="X1643" s="62">
        <f>VLOOKUP($S1643,'Districts_EV'!$A$2:$H$41,3,0)*$U1643</f>
        <v>0.0327319118883254</v>
      </c>
      <c r="Y1643" s="62">
        <f>VLOOKUP($S1643,'Districts_EV'!$A$2:$H$41,4,0)*$U1643</f>
        <v>0.506359540485101</v>
      </c>
      <c r="Z1643" s="62">
        <f>VLOOKUP($S1643,'Districts_EV'!$A$2:$H$41,5,0)*$U1643</f>
        <v>3.30098277675506</v>
      </c>
      <c r="AA1643" s="62">
        <f>VLOOKUP($S1643,'Districts_EV'!$A$2:$H$41,6,0)*$U1643</f>
        <v>10.1035234739644</v>
      </c>
      <c r="AB1643" s="62">
        <f>VLOOKUP($S1643,'Districts_EV'!$A$2:$H$41,7,0)*$U1643</f>
        <v>17.6440452971207</v>
      </c>
      <c r="AC1643" s="63">
        <f>VLOOKUP($S1643,'Districts_EV'!$A$2:$H$41,8,0)*$U1643</f>
        <v>23.0087187231458</v>
      </c>
    </row>
    <row r="1644" ht="19.95" customHeight="1">
      <c r="Q1644" s="136">
        <v>915</v>
      </c>
      <c r="R1644" t="s" s="90">
        <v>609</v>
      </c>
      <c r="S1644" t="s" s="90">
        <v>38</v>
      </c>
      <c r="T1644" s="59">
        <v>400</v>
      </c>
      <c r="U1644" s="91">
        <v>0.00152873058034435</v>
      </c>
      <c r="V1644" s="39">
        <v>40.990429</v>
      </c>
      <c r="W1644" s="39">
        <v>29.4014388</v>
      </c>
      <c r="X1644" s="59">
        <f>VLOOKUP($S1644,'Districts_EV'!$A$2:$H$41,3,0)*$U1644</f>
        <v>0.0511436123255086</v>
      </c>
      <c r="Y1644" s="59">
        <f>VLOOKUP($S1644,'Districts_EV'!$A$2:$H$41,4,0)*$U1644</f>
        <v>0.791186782007973</v>
      </c>
      <c r="Z1644" s="59">
        <f>VLOOKUP($S1644,'Districts_EV'!$A$2:$H$41,5,0)*$U1644</f>
        <v>5.15778558867979</v>
      </c>
      <c r="AA1644" s="59">
        <f>VLOOKUP($S1644,'Districts_EV'!$A$2:$H$41,6,0)*$U1644</f>
        <v>15.7867554280694</v>
      </c>
      <c r="AB1644" s="59">
        <f>VLOOKUP($S1644,'Districts_EV'!$A$2:$H$41,7,0)*$U1644</f>
        <v>27.5688207767511</v>
      </c>
      <c r="AC1644" s="60">
        <f>VLOOKUP($S1644,'Districts_EV'!$A$2:$H$41,8,0)*$U1644</f>
        <v>35.9511230049154</v>
      </c>
    </row>
    <row r="1645" ht="19.95" customHeight="1">
      <c r="Q1645" s="137">
        <v>919</v>
      </c>
      <c r="R1645" t="s" s="92">
        <v>610</v>
      </c>
      <c r="S1645" t="s" s="92">
        <v>38</v>
      </c>
      <c r="T1645" s="62">
        <v>441</v>
      </c>
      <c r="U1645" s="93">
        <v>0.00168542546482964</v>
      </c>
      <c r="V1645" s="36">
        <v>41.0119123</v>
      </c>
      <c r="W1645" s="36">
        <v>29.3604996</v>
      </c>
      <c r="X1645" s="62">
        <f>VLOOKUP($S1645,'Districts_EV'!$A$2:$H$41,3,0)*$U1645</f>
        <v>0.056385832588873</v>
      </c>
      <c r="Y1645" s="62">
        <f>VLOOKUP($S1645,'Districts_EV'!$A$2:$H$41,4,0)*$U1645</f>
        <v>0.872283427163787</v>
      </c>
      <c r="Z1645" s="62">
        <f>VLOOKUP($S1645,'Districts_EV'!$A$2:$H$41,5,0)*$U1645</f>
        <v>5.68645861151945</v>
      </c>
      <c r="AA1645" s="62">
        <f>VLOOKUP($S1645,'Districts_EV'!$A$2:$H$41,6,0)*$U1645</f>
        <v>17.4048978594464</v>
      </c>
      <c r="AB1645" s="62">
        <f>VLOOKUP($S1645,'Districts_EV'!$A$2:$H$41,7,0)*$U1645</f>
        <v>30.394624906368</v>
      </c>
      <c r="AC1645" s="63">
        <f>VLOOKUP($S1645,'Districts_EV'!$A$2:$H$41,8,0)*$U1645</f>
        <v>39.6361131129191</v>
      </c>
    </row>
    <row r="1646" ht="19.95" customHeight="1">
      <c r="Q1646" s="136">
        <v>167</v>
      </c>
      <c r="R1646" t="s" s="90">
        <v>120</v>
      </c>
      <c r="S1646" t="s" s="90">
        <v>39</v>
      </c>
      <c r="T1646" s="59">
        <v>22817</v>
      </c>
      <c r="U1646" s="91">
        <v>0.08720261412929239</v>
      </c>
      <c r="V1646" s="39">
        <v>41.0112928</v>
      </c>
      <c r="W1646" s="39">
        <v>29.2122553</v>
      </c>
      <c r="X1646" s="59">
        <f>VLOOKUP($S1646,'Districts_EV'!$A$2:$H$41,3,0)*$U1646</f>
        <v>0.899506187024527</v>
      </c>
      <c r="Y1646" s="59">
        <f>VLOOKUP($S1646,'Districts_EV'!$A$2:$H$41,4,0)*$U1646</f>
        <v>16.5440648316669</v>
      </c>
      <c r="Z1646" s="59">
        <f>VLOOKUP($S1646,'Districts_EV'!$A$2:$H$41,5,0)*$U1646</f>
        <v>126.598833620541</v>
      </c>
      <c r="AA1646" s="59">
        <f>VLOOKUP($S1646,'Districts_EV'!$A$2:$H$41,6,0)*$U1646</f>
        <v>443.015461137549</v>
      </c>
      <c r="AB1646" s="59">
        <f>VLOOKUP($S1646,'Districts_EV'!$A$2:$H$41,7,0)*$U1646</f>
        <v>845.170363955325</v>
      </c>
      <c r="AC1646" s="60">
        <f>VLOOKUP($S1646,'Districts_EV'!$A$2:$H$41,8,0)*$U1646</f>
        <v>1142.4046814566</v>
      </c>
    </row>
    <row r="1647" ht="19.95" customHeight="1">
      <c r="Q1647" s="137">
        <v>219</v>
      </c>
      <c r="R1647" t="s" s="92">
        <v>128</v>
      </c>
      <c r="S1647" t="s" s="92">
        <v>39</v>
      </c>
      <c r="T1647" s="62">
        <v>28687</v>
      </c>
      <c r="U1647" s="93">
        <v>0.109636735395846</v>
      </c>
      <c r="V1647" s="36">
        <v>41.0106272</v>
      </c>
      <c r="W1647" s="36">
        <v>29.2232789</v>
      </c>
      <c r="X1647" s="62">
        <f>VLOOKUP($S1647,'Districts_EV'!$A$2:$H$41,3,0)*$U1647</f>
        <v>1.13091703498149</v>
      </c>
      <c r="Y1647" s="62">
        <f>VLOOKUP($S1647,'Districts_EV'!$A$2:$H$41,4,0)*$U1647</f>
        <v>20.8002624282785</v>
      </c>
      <c r="Z1647" s="62">
        <f>VLOOKUP($S1647,'Districts_EV'!$A$2:$H$41,5,0)*$U1647</f>
        <v>159.168196523315</v>
      </c>
      <c r="AA1647" s="62">
        <f>VLOOKUP($S1647,'Districts_EV'!$A$2:$H$41,6,0)*$U1647</f>
        <v>556.9875327016219</v>
      </c>
      <c r="AB1647" s="62">
        <f>VLOOKUP($S1647,'Districts_EV'!$A$2:$H$41,7,0)*$U1647</f>
        <v>1062.6025433136</v>
      </c>
      <c r="AC1647" s="63">
        <f>VLOOKUP($S1647,'Districts_EV'!$A$2:$H$41,8,0)*$U1647</f>
        <v>1436.304645525070</v>
      </c>
    </row>
    <row r="1648" ht="19.95" customHeight="1">
      <c r="Q1648" s="136">
        <v>262</v>
      </c>
      <c r="R1648" t="s" s="90">
        <v>611</v>
      </c>
      <c r="S1648" t="s" s="90">
        <v>39</v>
      </c>
      <c r="T1648" s="59">
        <v>25603</v>
      </c>
      <c r="U1648" s="91">
        <v>0.0978502226213908</v>
      </c>
      <c r="V1648" s="39">
        <v>41.0104122</v>
      </c>
      <c r="W1648" s="39">
        <v>29.2048777</v>
      </c>
      <c r="X1648" s="59">
        <f>VLOOKUP($S1648,'Districts_EV'!$A$2:$H$41,3,0)*$U1648</f>
        <v>1.0093376388828</v>
      </c>
      <c r="Y1648" s="59">
        <f>VLOOKUP($S1648,'Districts_EV'!$A$2:$H$41,4,0)*$U1648</f>
        <v>18.5641272684914</v>
      </c>
      <c r="Z1648" s="59">
        <f>VLOOKUP($S1648,'Districts_EV'!$A$2:$H$41,5,0)*$U1648</f>
        <v>142.056797001653</v>
      </c>
      <c r="AA1648" s="59">
        <f>VLOOKUP($S1648,'Districts_EV'!$A$2:$H$41,6,0)*$U1648</f>
        <v>497.108509072388</v>
      </c>
      <c r="AB1648" s="59">
        <f>VLOOKUP($S1648,'Districts_EV'!$A$2:$H$41,7,0)*$U1648</f>
        <v>948.367306321961</v>
      </c>
      <c r="AC1648" s="60">
        <f>VLOOKUP($S1648,'Districts_EV'!$A$2:$H$41,8,0)*$U1648</f>
        <v>1281.894511080920</v>
      </c>
    </row>
    <row r="1649" ht="19.95" customHeight="1">
      <c r="Q1649" s="137">
        <v>265</v>
      </c>
      <c r="R1649" t="s" s="92">
        <v>612</v>
      </c>
      <c r="S1649" t="s" s="92">
        <v>39</v>
      </c>
      <c r="T1649" s="62">
        <v>19404</v>
      </c>
      <c r="U1649" s="93">
        <v>0.0741587204525043</v>
      </c>
      <c r="V1649" s="36">
        <v>41.0069937</v>
      </c>
      <c r="W1649" s="36">
        <v>29.2176514</v>
      </c>
      <c r="X1649" s="62">
        <f>VLOOKUP($S1649,'Districts_EV'!$A$2:$H$41,3,0)*$U1649</f>
        <v>0.764956745103384</v>
      </c>
      <c r="Y1649" s="62">
        <f>VLOOKUP($S1649,'Districts_EV'!$A$2:$H$41,4,0)*$U1649</f>
        <v>14.0693795851192</v>
      </c>
      <c r="Z1649" s="62">
        <f>VLOOKUP($S1649,'Districts_EV'!$A$2:$H$41,5,0)*$U1649</f>
        <v>107.661996212166</v>
      </c>
      <c r="AA1649" s="62">
        <f>VLOOKUP($S1649,'Districts_EV'!$A$2:$H$41,6,0)*$U1649</f>
        <v>376.748565013499</v>
      </c>
      <c r="AB1649" s="62">
        <f>VLOOKUP($S1649,'Districts_EV'!$A$2:$H$41,7,0)*$U1649</f>
        <v>718.748553367627</v>
      </c>
      <c r="AC1649" s="63">
        <f>VLOOKUP($S1649,'Districts_EV'!$A$2:$H$41,8,0)*$U1649</f>
        <v>971.522129946261</v>
      </c>
    </row>
    <row r="1650" ht="19.95" customHeight="1">
      <c r="Q1650" s="136">
        <v>305</v>
      </c>
      <c r="R1650" t="s" s="90">
        <v>613</v>
      </c>
      <c r="S1650" t="s" s="90">
        <v>39</v>
      </c>
      <c r="T1650" s="59">
        <v>18424</v>
      </c>
      <c r="U1650" s="91">
        <v>0.07041333053066059</v>
      </c>
      <c r="V1650" s="39">
        <v>41.0086084</v>
      </c>
      <c r="W1650" s="39">
        <v>29.2456768</v>
      </c>
      <c r="X1650" s="59">
        <f>VLOOKUP($S1650,'Districts_EV'!$A$2:$H$41,3,0)*$U1650</f>
        <v>0.726322566057758</v>
      </c>
      <c r="Y1650" s="59">
        <f>VLOOKUP($S1650,'Districts_EV'!$A$2:$H$41,4,0)*$U1650</f>
        <v>13.358804858598</v>
      </c>
      <c r="Z1650" s="59">
        <f>VLOOKUP($S1650,'Districts_EV'!$A$2:$H$41,5,0)*$U1650</f>
        <v>102.224521655996</v>
      </c>
      <c r="AA1650" s="59">
        <f>VLOOKUP($S1650,'Districts_EV'!$A$2:$H$41,6,0)*$U1650</f>
        <v>357.720859709787</v>
      </c>
      <c r="AB1650" s="59">
        <f>VLOOKUP($S1650,'Districts_EV'!$A$2:$H$41,7,0)*$U1650</f>
        <v>682.448121379362</v>
      </c>
      <c r="AC1650" s="60">
        <f>VLOOKUP($S1650,'Districts_EV'!$A$2:$H$41,8,0)*$U1650</f>
        <v>922.455355706550</v>
      </c>
    </row>
    <row r="1651" ht="19.95" customHeight="1">
      <c r="Q1651" s="137">
        <v>343</v>
      </c>
      <c r="R1651" t="s" s="92">
        <v>194</v>
      </c>
      <c r="S1651" t="s" s="92">
        <v>39</v>
      </c>
      <c r="T1651" s="62">
        <v>20155</v>
      </c>
      <c r="U1651" s="93">
        <v>0.07702891211710081</v>
      </c>
      <c r="V1651" s="36">
        <v>41.013189</v>
      </c>
      <c r="W1651" s="36">
        <v>29.2416963</v>
      </c>
      <c r="X1651" s="62">
        <f>VLOOKUP($S1651,'Districts_EV'!$A$2:$H$41,3,0)*$U1651</f>
        <v>0.794563141494471</v>
      </c>
      <c r="Y1651" s="62">
        <f>VLOOKUP($S1651,'Districts_EV'!$A$2:$H$41,4,0)*$U1651</f>
        <v>14.6139118500349</v>
      </c>
      <c r="Z1651" s="62">
        <f>VLOOKUP($S1651,'Districts_EV'!$A$2:$H$41,5,0)*$U1651</f>
        <v>111.828877224088</v>
      </c>
      <c r="AA1651" s="62">
        <f>VLOOKUP($S1651,'Districts_EV'!$A$2:$H$41,6,0)*$U1651</f>
        <v>391.330000404405</v>
      </c>
      <c r="AB1651" s="62">
        <f>VLOOKUP($S1651,'Districts_EV'!$A$2:$H$41,7,0)*$U1651</f>
        <v>746.566537472919</v>
      </c>
      <c r="AC1651" s="63">
        <f>VLOOKUP($S1651,'Districts_EV'!$A$2:$H$41,8,0)*$U1651</f>
        <v>1009.123300817710</v>
      </c>
    </row>
    <row r="1652" ht="19.95" customHeight="1">
      <c r="Q1652" s="136">
        <v>374</v>
      </c>
      <c r="R1652" t="s" s="90">
        <v>614</v>
      </c>
      <c r="S1652" t="s" s="90">
        <v>39</v>
      </c>
      <c r="T1652" s="59">
        <v>21755</v>
      </c>
      <c r="U1652" s="91">
        <v>0.0831438344384781</v>
      </c>
      <c r="V1652" s="39">
        <v>41.0069576</v>
      </c>
      <c r="W1652" s="39">
        <v>29.2112136</v>
      </c>
      <c r="X1652" s="59">
        <f>VLOOKUP($S1652,'Districts_EV'!$A$2:$H$41,3,0)*$U1652</f>
        <v>0.857639352181205</v>
      </c>
      <c r="Y1652" s="59">
        <f>VLOOKUP($S1652,'Districts_EV'!$A$2:$H$41,4,0)*$U1652</f>
        <v>15.7740338525184</v>
      </c>
      <c r="Z1652" s="59">
        <f>VLOOKUP($S1652,'Districts_EV'!$A$2:$H$41,5,0)*$U1652</f>
        <v>120.706386703549</v>
      </c>
      <c r="AA1652" s="59">
        <f>VLOOKUP($S1652,'Districts_EV'!$A$2:$H$41,6,0)*$U1652</f>
        <v>422.395641716587</v>
      </c>
      <c r="AB1652" s="59">
        <f>VLOOKUP($S1652,'Districts_EV'!$A$2:$H$41,7,0)*$U1652</f>
        <v>805.832548882328</v>
      </c>
      <c r="AC1652" s="60">
        <f>VLOOKUP($S1652,'Districts_EV'!$A$2:$H$41,8,0)*$U1652</f>
        <v>1089.232319984580</v>
      </c>
    </row>
    <row r="1653" ht="19.95" customHeight="1">
      <c r="Q1653" s="137">
        <v>383</v>
      </c>
      <c r="R1653" t="s" s="92">
        <v>615</v>
      </c>
      <c r="S1653" t="s" s="92">
        <v>39</v>
      </c>
      <c r="T1653" s="62">
        <v>18226</v>
      </c>
      <c r="U1653" s="93">
        <v>0.0696566088933902</v>
      </c>
      <c r="V1653" s="36">
        <v>41.006145</v>
      </c>
      <c r="W1653" s="36">
        <v>29.2405436</v>
      </c>
      <c r="X1653" s="62">
        <f>VLOOKUP($S1653,'Districts_EV'!$A$2:$H$41,3,0)*$U1653</f>
        <v>0.718516884985276</v>
      </c>
      <c r="Y1653" s="62">
        <f>VLOOKUP($S1653,'Districts_EV'!$A$2:$H$41,4,0)*$U1653</f>
        <v>13.2152397607907</v>
      </c>
      <c r="Z1653" s="62">
        <f>VLOOKUP($S1653,'Districts_EV'!$A$2:$H$41,5,0)*$U1653</f>
        <v>101.125929857912</v>
      </c>
      <c r="AA1653" s="62">
        <f>VLOOKUP($S1653,'Districts_EV'!$A$2:$H$41,6,0)*$U1653</f>
        <v>353.876486597404</v>
      </c>
      <c r="AB1653" s="62">
        <f>VLOOKUP($S1653,'Districts_EV'!$A$2:$H$41,7,0)*$U1653</f>
        <v>675.113952467448</v>
      </c>
      <c r="AC1653" s="63">
        <f>VLOOKUP($S1653,'Districts_EV'!$A$2:$H$41,8,0)*$U1653</f>
        <v>912.5418645846501</v>
      </c>
    </row>
    <row r="1654" ht="19.95" customHeight="1">
      <c r="Q1654" s="136">
        <v>386</v>
      </c>
      <c r="R1654" t="s" s="90">
        <v>77</v>
      </c>
      <c r="S1654" t="s" s="90">
        <v>39</v>
      </c>
      <c r="T1654" s="59">
        <v>20761</v>
      </c>
      <c r="U1654" s="91">
        <v>0.0793449389463224</v>
      </c>
      <c r="V1654" s="39">
        <v>41.0181749</v>
      </c>
      <c r="W1654" s="39">
        <v>29.249504</v>
      </c>
      <c r="X1654" s="59">
        <f>VLOOKUP($S1654,'Districts_EV'!$A$2:$H$41,3,0)*$U1654</f>
        <v>0.818453256292071</v>
      </c>
      <c r="Y1654" s="59">
        <f>VLOOKUP($S1654,'Districts_EV'!$A$2:$H$41,4,0)*$U1654</f>
        <v>15.0533080584755</v>
      </c>
      <c r="Z1654" s="59">
        <f>VLOOKUP($S1654,'Districts_EV'!$A$2:$H$41,5,0)*$U1654</f>
        <v>115.191233939433</v>
      </c>
      <c r="AA1654" s="59">
        <f>VLOOKUP($S1654,'Districts_EV'!$A$2:$H$41,6,0)*$U1654</f>
        <v>403.096112051394</v>
      </c>
      <c r="AB1654" s="59">
        <f>VLOOKUP($S1654,'Districts_EV'!$A$2:$H$41,7,0)*$U1654</f>
        <v>769.013539294232</v>
      </c>
      <c r="AC1654" s="60">
        <f>VLOOKUP($S1654,'Districts_EV'!$A$2:$H$41,8,0)*$U1654</f>
        <v>1039.464591827160</v>
      </c>
    </row>
    <row r="1655" ht="19.95" customHeight="1">
      <c r="Q1655" s="137">
        <v>432</v>
      </c>
      <c r="R1655" t="s" s="92">
        <v>616</v>
      </c>
      <c r="S1655" t="s" s="92">
        <v>39</v>
      </c>
      <c r="T1655" s="62">
        <v>19545</v>
      </c>
      <c r="U1655" s="93">
        <v>0.07469759798207561</v>
      </c>
      <c r="V1655" s="36">
        <v>40.9633154</v>
      </c>
      <c r="W1655" s="36">
        <v>29.2422828</v>
      </c>
      <c r="X1655" s="62">
        <f>VLOOKUP($S1655,'Districts_EV'!$A$2:$H$41,3,0)*$U1655</f>
        <v>0.770515336170152</v>
      </c>
      <c r="Y1655" s="62">
        <f>VLOOKUP($S1655,'Districts_EV'!$A$2:$H$41,4,0)*$U1655</f>
        <v>14.171615336588</v>
      </c>
      <c r="Z1655" s="62">
        <f>VLOOKUP($S1655,'Districts_EV'!$A$2:$H$41,5,0)*$U1655</f>
        <v>108.444326735043</v>
      </c>
      <c r="AA1655" s="62">
        <f>VLOOKUP($S1655,'Districts_EV'!$A$2:$H$41,6,0)*$U1655</f>
        <v>379.486224654135</v>
      </c>
      <c r="AB1655" s="62">
        <f>VLOOKUP($S1655,'Districts_EV'!$A$2:$H$41,7,0)*$U1655</f>
        <v>723.971370623080</v>
      </c>
      <c r="AC1655" s="63">
        <f>VLOOKUP($S1655,'Districts_EV'!$A$2:$H$41,8,0)*$U1655</f>
        <v>978.581737260340</v>
      </c>
    </row>
    <row r="1656" ht="19.95" customHeight="1">
      <c r="Q1656" s="136">
        <v>447</v>
      </c>
      <c r="R1656" t="s" s="90">
        <v>617</v>
      </c>
      <c r="S1656" t="s" s="90">
        <v>39</v>
      </c>
      <c r="T1656" s="59">
        <v>24340</v>
      </c>
      <c r="U1656" s="91">
        <v>0.0930232558139535</v>
      </c>
      <c r="V1656" s="39">
        <v>41.0053334</v>
      </c>
      <c r="W1656" s="39">
        <v>29.1936719</v>
      </c>
      <c r="X1656" s="59">
        <f>VLOOKUP($S1656,'Districts_EV'!$A$2:$H$41,3,0)*$U1656</f>
        <v>0.959546855071963</v>
      </c>
      <c r="Y1656" s="59">
        <f>VLOOKUP($S1656,'Districts_EV'!$A$2:$H$41,4,0)*$U1656</f>
        <v>17.6483559627809</v>
      </c>
      <c r="Z1656" s="59">
        <f>VLOOKUP($S1656,'Districts_EV'!$A$2:$H$41,5,0)*$U1656</f>
        <v>135.049112956303</v>
      </c>
      <c r="AA1656" s="59">
        <f>VLOOKUP($S1656,'Districts_EV'!$A$2:$H$41,6,0)*$U1656</f>
        <v>472.586068461583</v>
      </c>
      <c r="AB1656" s="59">
        <f>VLOOKUP($S1656,'Districts_EV'!$A$2:$H$41,7,0)*$U1656</f>
        <v>901.584198565658</v>
      </c>
      <c r="AC1656" s="60">
        <f>VLOOKUP($S1656,'Districts_EV'!$A$2:$H$41,8,0)*$U1656</f>
        <v>1218.658454076070</v>
      </c>
    </row>
    <row r="1657" ht="19.95" customHeight="1">
      <c r="Q1657" s="137">
        <v>463</v>
      </c>
      <c r="R1657" t="s" s="92">
        <v>437</v>
      </c>
      <c r="S1657" t="s" s="92">
        <v>39</v>
      </c>
      <c r="T1657" s="62">
        <v>20949</v>
      </c>
      <c r="U1657" s="93">
        <v>0.0800634423190843</v>
      </c>
      <c r="V1657" s="36">
        <v>40.9670161</v>
      </c>
      <c r="W1657" s="36">
        <v>29.2303824</v>
      </c>
      <c r="X1657" s="62">
        <f>VLOOKUP($S1657,'Districts_EV'!$A$2:$H$41,3,0)*$U1657</f>
        <v>0.825864711047763</v>
      </c>
      <c r="Y1657" s="62">
        <f>VLOOKUP($S1657,'Districts_EV'!$A$2:$H$41,4,0)*$U1657</f>
        <v>15.1896223937674</v>
      </c>
      <c r="Z1657" s="62">
        <f>VLOOKUP($S1657,'Districts_EV'!$A$2:$H$41,5,0)*$U1657</f>
        <v>116.234341303270</v>
      </c>
      <c r="AA1657" s="62">
        <f>VLOOKUP($S1657,'Districts_EV'!$A$2:$H$41,6,0)*$U1657</f>
        <v>406.746324905576</v>
      </c>
      <c r="AB1657" s="62">
        <f>VLOOKUP($S1657,'Districts_EV'!$A$2:$H$41,7,0)*$U1657</f>
        <v>775.977295634838</v>
      </c>
      <c r="AC1657" s="63">
        <f>VLOOKUP($S1657,'Districts_EV'!$A$2:$H$41,8,0)*$U1657</f>
        <v>1048.877401579270</v>
      </c>
    </row>
    <row r="1658" ht="19.95" customHeight="1">
      <c r="Q1658" s="136">
        <v>503</v>
      </c>
      <c r="R1658" t="s" s="90">
        <v>119</v>
      </c>
      <c r="S1658" t="s" s="90">
        <v>39</v>
      </c>
      <c r="T1658" s="59">
        <v>15823</v>
      </c>
      <c r="U1658" s="91">
        <v>0.0604727599319715</v>
      </c>
      <c r="V1658" s="39">
        <v>41.0127344</v>
      </c>
      <c r="W1658" s="39">
        <v>29.2592977</v>
      </c>
      <c r="X1658" s="59">
        <f>VLOOKUP($S1658,'Districts_EV'!$A$2:$H$41,3,0)*$U1658</f>
        <v>0.623784301060134</v>
      </c>
      <c r="Y1658" s="59">
        <f>VLOOKUP($S1658,'Districts_EV'!$A$2:$H$41,4,0)*$U1658</f>
        <v>11.4728815283107</v>
      </c>
      <c r="Z1658" s="59">
        <f>VLOOKUP($S1658,'Districts_EV'!$A$2:$H$41,5,0)*$U1658</f>
        <v>87.7930203084465</v>
      </c>
      <c r="AA1658" s="59">
        <f>VLOOKUP($S1658,'Districts_EV'!$A$2:$H$41,6,0)*$U1658</f>
        <v>307.219776551669</v>
      </c>
      <c r="AB1658" s="59">
        <f>VLOOKUP($S1658,'Districts_EV'!$A$2:$H$41,7,0)*$U1658</f>
        <v>586.103811581939</v>
      </c>
      <c r="AC1658" s="60">
        <f>VLOOKUP($S1658,'Districts_EV'!$A$2:$H$41,8,0)*$U1658</f>
        <v>792.228131423401</v>
      </c>
    </row>
    <row r="1659" ht="19.95" customHeight="1">
      <c r="Q1659" s="137">
        <v>506</v>
      </c>
      <c r="R1659" t="s" s="92">
        <v>411</v>
      </c>
      <c r="S1659" t="s" s="92">
        <v>39</v>
      </c>
      <c r="T1659" s="62">
        <v>40149</v>
      </c>
      <c r="U1659" s="93">
        <v>0.153442510175613</v>
      </c>
      <c r="V1659" s="36">
        <v>40.9865128</v>
      </c>
      <c r="W1659" s="36">
        <v>29.2359802</v>
      </c>
      <c r="X1659" s="62">
        <f>VLOOKUP($S1659,'Districts_EV'!$A$2:$H$41,3,0)*$U1659</f>
        <v>1.58277923928859</v>
      </c>
      <c r="Y1659" s="62">
        <f>VLOOKUP($S1659,'Districts_EV'!$A$2:$H$41,4,0)*$U1659</f>
        <v>29.1110864235699</v>
      </c>
      <c r="Z1659" s="62">
        <f>VLOOKUP($S1659,'Districts_EV'!$A$2:$H$41,5,0)*$U1659</f>
        <v>222.764455056805</v>
      </c>
      <c r="AA1659" s="62">
        <f>VLOOKUP($S1659,'Districts_EV'!$A$2:$H$41,6,0)*$U1659</f>
        <v>779.534020651771</v>
      </c>
      <c r="AB1659" s="62">
        <f>VLOOKUP($S1659,'Districts_EV'!$A$2:$H$41,7,0)*$U1659</f>
        <v>1487.169432547770</v>
      </c>
      <c r="AC1659" s="63">
        <f>VLOOKUP($S1659,'Districts_EV'!$A$2:$H$41,8,0)*$U1659</f>
        <v>2010.185631581760</v>
      </c>
    </row>
    <row r="1660" ht="19.95" customHeight="1">
      <c r="Q1660" s="136">
        <v>540</v>
      </c>
      <c r="R1660" t="s" s="90">
        <v>30</v>
      </c>
      <c r="S1660" t="s" s="90">
        <v>39</v>
      </c>
      <c r="T1660" s="59">
        <v>27938</v>
      </c>
      <c r="U1660" s="91">
        <v>0.106774187384151</v>
      </c>
      <c r="V1660" s="39">
        <v>40.9576787</v>
      </c>
      <c r="W1660" s="39">
        <v>29.2143124</v>
      </c>
      <c r="X1660" s="59">
        <f>VLOOKUP($S1660,'Districts_EV'!$A$2:$H$41,3,0)*$U1660</f>
        <v>1.10138948385376</v>
      </c>
      <c r="Y1660" s="59">
        <f>VLOOKUP($S1660,'Districts_EV'!$A$2:$H$41,4,0)*$U1660</f>
        <v>20.2571803158658</v>
      </c>
      <c r="Z1660" s="59">
        <f>VLOOKUP($S1660,'Districts_EV'!$A$2:$H$41,5,0)*$U1660</f>
        <v>155.012412398242</v>
      </c>
      <c r="AA1660" s="59">
        <f>VLOOKUP($S1660,'Districts_EV'!$A$2:$H$41,6,0)*$U1660</f>
        <v>542.444929362355</v>
      </c>
      <c r="AB1660" s="59">
        <f>VLOOKUP($S1660,'Districts_EV'!$A$2:$H$41,7,0)*$U1660</f>
        <v>1034.858641722570</v>
      </c>
      <c r="AC1660" s="60">
        <f>VLOOKUP($S1660,'Districts_EV'!$A$2:$H$41,8,0)*$U1660</f>
        <v>1398.803610927570</v>
      </c>
    </row>
    <row r="1661" ht="19.95" customHeight="1">
      <c r="Q1661" s="137">
        <v>559</v>
      </c>
      <c r="R1661" t="s" s="92">
        <v>618</v>
      </c>
      <c r="S1661" t="s" s="92">
        <v>39</v>
      </c>
      <c r="T1661" s="62">
        <v>31716</v>
      </c>
      <c r="U1661" s="93">
        <v>0.121213047715503</v>
      </c>
      <c r="V1661" s="36">
        <v>40.9923179</v>
      </c>
      <c r="W1661" s="36">
        <v>29.2333854</v>
      </c>
      <c r="X1661" s="62">
        <f>VLOOKUP($S1661,'Districts_EV'!$A$2:$H$41,3,0)*$U1661</f>
        <v>1.25032818633781</v>
      </c>
      <c r="Y1661" s="62">
        <f>VLOOKUP($S1661,'Districts_EV'!$A$2:$H$41,4,0)*$U1661</f>
        <v>22.996518394230</v>
      </c>
      <c r="Z1661" s="62">
        <f>VLOOKUP($S1661,'Districts_EV'!$A$2:$H$41,5,0)*$U1661</f>
        <v>175.974431656619</v>
      </c>
      <c r="AA1661" s="62">
        <f>VLOOKUP($S1661,'Districts_EV'!$A$2:$H$41,6,0)*$U1661</f>
        <v>615.798674910745</v>
      </c>
      <c r="AB1661" s="62">
        <f>VLOOKUP($S1661,'Districts_EV'!$A$2:$H$41,7,0)*$U1661</f>
        <v>1174.800511163040</v>
      </c>
      <c r="AC1661" s="63">
        <f>VLOOKUP($S1661,'Districts_EV'!$A$2:$H$41,8,0)*$U1661</f>
        <v>1587.961032435350</v>
      </c>
    </row>
    <row r="1662" ht="19.95" customHeight="1">
      <c r="Q1662" s="136">
        <v>662</v>
      </c>
      <c r="R1662" t="s" s="90">
        <v>29</v>
      </c>
      <c r="S1662" t="s" s="90">
        <v>39</v>
      </c>
      <c r="T1662" s="59">
        <v>18918</v>
      </c>
      <c r="U1662" s="91">
        <v>0.0723013127973859</v>
      </c>
      <c r="V1662" s="39">
        <v>40.9905196</v>
      </c>
      <c r="W1662" s="39">
        <v>29.2288624</v>
      </c>
      <c r="X1662" s="59">
        <f>VLOOKUP($S1662,'Districts_EV'!$A$2:$H$41,3,0)*$U1662</f>
        <v>0.745797346107288</v>
      </c>
      <c r="Y1662" s="59">
        <f>VLOOKUP($S1662,'Districts_EV'!$A$2:$H$41,4,0)*$U1662</f>
        <v>13.7169925268648</v>
      </c>
      <c r="Z1662" s="59">
        <f>VLOOKUP($S1662,'Districts_EV'!$A$2:$H$41,5,0)*$U1662</f>
        <v>104.965452707779</v>
      </c>
      <c r="AA1662" s="59">
        <f>VLOOKUP($S1662,'Districts_EV'!$A$2:$H$41,6,0)*$U1662</f>
        <v>367.312376464923</v>
      </c>
      <c r="AB1662" s="59">
        <f>VLOOKUP($S1662,'Districts_EV'!$A$2:$H$41,7,0)*$U1662</f>
        <v>700.746502402018</v>
      </c>
      <c r="AC1662" s="60">
        <f>VLOOKUP($S1662,'Districts_EV'!$A$2:$H$41,8,0)*$U1662</f>
        <v>947.189015374322</v>
      </c>
    </row>
    <row r="1663" ht="19.95" customHeight="1">
      <c r="Q1663" s="137">
        <v>684</v>
      </c>
      <c r="R1663" t="s" s="92">
        <v>619</v>
      </c>
      <c r="S1663" t="s" s="92">
        <v>39</v>
      </c>
      <c r="T1663" s="62">
        <v>5458</v>
      </c>
      <c r="U1663" s="93">
        <v>0.0208595287687986</v>
      </c>
      <c r="V1663" s="36">
        <v>41.0223751</v>
      </c>
      <c r="W1663" s="36">
        <v>29.25177</v>
      </c>
      <c r="X1663" s="62">
        <f>VLOOKUP($S1663,'Districts_EV'!$A$2:$H$41,3,0)*$U1663</f>
        <v>0.215168723705126</v>
      </c>
      <c r="Y1663" s="62">
        <f>VLOOKUP($S1663,'Districts_EV'!$A$2:$H$41,4,0)*$U1663</f>
        <v>3.95746618097199</v>
      </c>
      <c r="Z1663" s="62">
        <f>VLOOKUP($S1663,'Districts_EV'!$A$2:$H$41,5,0)*$U1663</f>
        <v>30.2834042118119</v>
      </c>
      <c r="AA1663" s="62">
        <f>VLOOKUP($S1663,'Districts_EV'!$A$2:$H$41,6,0)*$U1663</f>
        <v>105.972668926184</v>
      </c>
      <c r="AB1663" s="62">
        <f>VLOOKUP($S1663,'Districts_EV'!$A$2:$H$41,7,0)*$U1663</f>
        <v>202.171181420352</v>
      </c>
      <c r="AC1663" s="63">
        <f>VLOOKUP($S1663,'Districts_EV'!$A$2:$H$41,8,0)*$U1663</f>
        <v>273.271891632998</v>
      </c>
    </row>
    <row r="1664" ht="19.95" customHeight="1">
      <c r="Q1664" s="136">
        <v>828</v>
      </c>
      <c r="R1664" t="s" s="90">
        <v>620</v>
      </c>
      <c r="S1664" t="s" s="90">
        <v>39</v>
      </c>
      <c r="T1664" s="59">
        <v>1723</v>
      </c>
      <c r="U1664" s="91">
        <v>0.00658500697483327</v>
      </c>
      <c r="V1664" s="39">
        <v>41.0178264</v>
      </c>
      <c r="W1664" s="39">
        <v>29.2782951</v>
      </c>
      <c r="X1664" s="59">
        <f>VLOOKUP($S1664,'Districts_EV'!$A$2:$H$41,3,0)*$U1664</f>
        <v>0.0679251943832782</v>
      </c>
      <c r="Y1664" s="59">
        <f>VLOOKUP($S1664,'Districts_EV'!$A$2:$H$41,4,0)*$U1664</f>
        <v>1.24930638142447</v>
      </c>
      <c r="Z1664" s="59">
        <f>VLOOKUP($S1664,'Districts_EV'!$A$2:$H$41,5,0)*$U1664</f>
        <v>9.559968020694759</v>
      </c>
      <c r="AA1664" s="59">
        <f>VLOOKUP($S1664,'Districts_EV'!$A$2:$H$41,6,0)*$U1664</f>
        <v>33.453812488057</v>
      </c>
      <c r="AB1664" s="59">
        <f>VLOOKUP($S1664,'Districts_EV'!$A$2:$H$41,7,0)*$U1664</f>
        <v>63.8220860365089</v>
      </c>
      <c r="AC1664" s="60">
        <f>VLOOKUP($S1664,'Districts_EV'!$A$2:$H$41,8,0)*$U1664</f>
        <v>86.267400015327</v>
      </c>
    </row>
    <row r="1665" ht="19.95" customHeight="1">
      <c r="Q1665" s="137">
        <v>401</v>
      </c>
      <c r="R1665" t="s" s="92">
        <v>621</v>
      </c>
      <c r="S1665" t="s" s="92">
        <v>40</v>
      </c>
      <c r="T1665" s="62">
        <v>15813</v>
      </c>
      <c r="U1665" s="93">
        <v>0.0604345416674629</v>
      </c>
      <c r="V1665" s="36">
        <v>41.0957471</v>
      </c>
      <c r="W1665" s="36">
        <v>29.0354378</v>
      </c>
      <c r="X1665" s="62">
        <f>VLOOKUP($S1665,'Districts_EV'!$A$2:$H$41,3,0)*$U1665</f>
        <v>6.56321015858221</v>
      </c>
      <c r="Y1665" s="62">
        <f>VLOOKUP($S1665,'Districts_EV'!$A$2:$H$41,4,0)*$U1665</f>
        <v>91.02594511018999</v>
      </c>
      <c r="Z1665" s="62">
        <f>VLOOKUP($S1665,'Districts_EV'!$A$2:$H$41,5,0)*$U1665</f>
        <v>537.354388990963</v>
      </c>
      <c r="AA1665" s="62">
        <f>VLOOKUP($S1665,'Districts_EV'!$A$2:$H$41,6,0)*$U1665</f>
        <v>1516.783542420380</v>
      </c>
      <c r="AB1665" s="62">
        <f>VLOOKUP($S1665,'Districts_EV'!$A$2:$H$41,7,0)*$U1665</f>
        <v>2518.374331934420</v>
      </c>
      <c r="AC1665" s="63">
        <f>VLOOKUP($S1665,'Districts_EV'!$A$2:$H$41,8,0)*$U1665</f>
        <v>3224.133414544070</v>
      </c>
    </row>
    <row r="1666" ht="19.95" customHeight="1">
      <c r="Q1666" s="136">
        <v>414</v>
      </c>
      <c r="R1666" t="s" s="90">
        <v>393</v>
      </c>
      <c r="S1666" t="s" s="90">
        <v>40</v>
      </c>
      <c r="T1666" s="59">
        <v>11628</v>
      </c>
      <c r="U1666" s="91">
        <v>0.0444401979706102</v>
      </c>
      <c r="V1666" s="39">
        <v>41.1135256</v>
      </c>
      <c r="W1666" s="39">
        <v>29.0320167</v>
      </c>
      <c r="X1666" s="59">
        <f>VLOOKUP($S1666,'Districts_EV'!$A$2:$H$41,3,0)*$U1666</f>
        <v>4.82621942224714</v>
      </c>
      <c r="Y1666" s="59">
        <f>VLOOKUP($S1666,'Districts_EV'!$A$2:$H$41,4,0)*$U1666</f>
        <v>66.9354132512041</v>
      </c>
      <c r="Z1666" s="59">
        <f>VLOOKUP($S1666,'Districts_EV'!$A$2:$H$41,5,0)*$U1666</f>
        <v>395.140506873264</v>
      </c>
      <c r="AA1666" s="59">
        <f>VLOOKUP($S1666,'Districts_EV'!$A$2:$H$41,6,0)*$U1666</f>
        <v>1115.358188279530</v>
      </c>
      <c r="AB1666" s="59">
        <f>VLOOKUP($S1666,'Districts_EV'!$A$2:$H$41,7,0)*$U1666</f>
        <v>1851.8723032779</v>
      </c>
      <c r="AC1666" s="60">
        <f>VLOOKUP($S1666,'Districts_EV'!$A$2:$H$41,8,0)*$U1666</f>
        <v>2370.848247917440</v>
      </c>
    </row>
    <row r="1667" ht="19.95" customHeight="1">
      <c r="Q1667" s="137">
        <v>441</v>
      </c>
      <c r="R1667" t="s" s="92">
        <v>622</v>
      </c>
      <c r="S1667" t="s" s="92">
        <v>40</v>
      </c>
      <c r="T1667" s="62">
        <v>5225</v>
      </c>
      <c r="U1667" s="93">
        <v>0.019969043205748</v>
      </c>
      <c r="V1667" s="36">
        <v>41.1685803</v>
      </c>
      <c r="W1667" s="36">
        <v>29.0572623</v>
      </c>
      <c r="X1667" s="62">
        <f>VLOOKUP($S1667,'Districts_EV'!$A$2:$H$41,3,0)*$U1667</f>
        <v>2.16864434823196</v>
      </c>
      <c r="Y1667" s="62">
        <f>VLOOKUP($S1667,'Districts_EV'!$A$2:$H$41,4,0)*$U1667</f>
        <v>30.0771873269299</v>
      </c>
      <c r="Z1667" s="62">
        <f>VLOOKUP($S1667,'Districts_EV'!$A$2:$H$41,5,0)*$U1667</f>
        <v>177.554966323770</v>
      </c>
      <c r="AA1667" s="62">
        <f>VLOOKUP($S1667,'Districts_EV'!$A$2:$H$41,6,0)*$U1667</f>
        <v>501.182192445866</v>
      </c>
      <c r="AB1667" s="62">
        <f>VLOOKUP($S1667,'Districts_EV'!$A$2:$H$41,7,0)*$U1667</f>
        <v>832.132162420625</v>
      </c>
      <c r="AC1667" s="63">
        <f>VLOOKUP($S1667,'Districts_EV'!$A$2:$H$41,8,0)*$U1667</f>
        <v>1065.3321375446</v>
      </c>
    </row>
    <row r="1668" ht="19.95" customHeight="1">
      <c r="Q1668" s="136">
        <v>472</v>
      </c>
      <c r="R1668" t="s" s="90">
        <v>623</v>
      </c>
      <c r="S1668" t="s" s="90">
        <v>40</v>
      </c>
      <c r="T1668" s="59">
        <v>3868</v>
      </c>
      <c r="U1668" s="91">
        <v>0.0147828247119298</v>
      </c>
      <c r="V1668" s="39">
        <v>41.174584</v>
      </c>
      <c r="W1668" s="39">
        <v>28.9912462</v>
      </c>
      <c r="X1668" s="59">
        <f>VLOOKUP($S1668,'Districts_EV'!$A$2:$H$41,3,0)*$U1668</f>
        <v>1.6054193950165</v>
      </c>
      <c r="Y1668" s="59">
        <f>VLOOKUP($S1668,'Districts_EV'!$A$2:$H$41,4,0)*$U1668</f>
        <v>22.2657532211607</v>
      </c>
      <c r="Z1668" s="59">
        <f>VLOOKUP($S1668,'Districts_EV'!$A$2:$H$41,5,0)*$U1668</f>
        <v>131.441647797195</v>
      </c>
      <c r="AA1668" s="59">
        <f>VLOOKUP($S1668,'Districts_EV'!$A$2:$H$41,6,0)*$U1668</f>
        <v>371.018702465188</v>
      </c>
      <c r="AB1668" s="59">
        <f>VLOOKUP($S1668,'Districts_EV'!$A$2:$H$41,7,0)*$U1668</f>
        <v>616.016689807268</v>
      </c>
      <c r="AC1668" s="60">
        <f>VLOOKUP($S1668,'Districts_EV'!$A$2:$H$41,8,0)*$U1668</f>
        <v>788.651618760288</v>
      </c>
    </row>
    <row r="1669" ht="19.95" customHeight="1">
      <c r="Q1669" s="137">
        <v>473</v>
      </c>
      <c r="R1669" t="s" s="92">
        <v>624</v>
      </c>
      <c r="S1669" t="s" s="92">
        <v>40</v>
      </c>
      <c r="T1669" s="62">
        <v>16089</v>
      </c>
      <c r="U1669" s="93">
        <v>0.0614893657679005</v>
      </c>
      <c r="V1669" s="36">
        <v>41.1150511</v>
      </c>
      <c r="W1669" s="36">
        <v>29.055486</v>
      </c>
      <c r="X1669" s="62">
        <f>VLOOKUP($S1669,'Districts_EV'!$A$2:$H$41,3,0)*$U1669</f>
        <v>6.67776438635485</v>
      </c>
      <c r="Y1669" s="62">
        <f>VLOOKUP($S1669,'Districts_EV'!$A$2:$H$41,4,0)*$U1669</f>
        <v>92.6147113689905</v>
      </c>
      <c r="Z1669" s="62">
        <f>VLOOKUP($S1669,'Districts_EV'!$A$2:$H$41,5,0)*$U1669</f>
        <v>546.733369030267</v>
      </c>
      <c r="AA1669" s="62">
        <f>VLOOKUP($S1669,'Districts_EV'!$A$2:$H$41,6,0)*$U1669</f>
        <v>1543.257472585940</v>
      </c>
      <c r="AB1669" s="62">
        <f>VLOOKUP($S1669,'Districts_EV'!$A$2:$H$41,7,0)*$U1669</f>
        <v>2562.330021279510</v>
      </c>
      <c r="AC1669" s="63">
        <f>VLOOKUP($S1669,'Districts_EV'!$A$2:$H$41,8,0)*$U1669</f>
        <v>3280.407418364610</v>
      </c>
    </row>
    <row r="1670" ht="19.95" customHeight="1">
      <c r="Q1670" s="136">
        <v>488</v>
      </c>
      <c r="R1670" t="s" s="90">
        <v>625</v>
      </c>
      <c r="S1670" t="s" s="90">
        <v>40</v>
      </c>
      <c r="T1670" s="59">
        <v>15183</v>
      </c>
      <c r="U1670" s="91">
        <v>0.0580267910034205</v>
      </c>
      <c r="V1670" s="39">
        <v>41.1296186</v>
      </c>
      <c r="W1670" s="39">
        <v>29.0442745</v>
      </c>
      <c r="X1670" s="59">
        <f>VLOOKUP($S1670,'Districts_EV'!$A$2:$H$41,3,0)*$U1670</f>
        <v>6.30172768214467</v>
      </c>
      <c r="Y1670" s="59">
        <f>VLOOKUP($S1670,'Districts_EV'!$A$2:$H$41,4,0)*$U1670</f>
        <v>87.39941343249311</v>
      </c>
      <c r="Z1670" s="59">
        <f>VLOOKUP($S1670,'Districts_EV'!$A$2:$H$41,5,0)*$U1670</f>
        <v>515.945847596901</v>
      </c>
      <c r="AA1670" s="59">
        <f>VLOOKUP($S1670,'Districts_EV'!$A$2:$H$41,6,0)*$U1670</f>
        <v>1456.353919216380</v>
      </c>
      <c r="AB1670" s="59">
        <f>VLOOKUP($S1670,'Districts_EV'!$A$2:$H$41,7,0)*$U1670</f>
        <v>2418.040693211930</v>
      </c>
      <c r="AC1670" s="60">
        <f>VLOOKUP($S1670,'Districts_EV'!$A$2:$H$41,8,0)*$U1670</f>
        <v>3095.681884084140</v>
      </c>
    </row>
    <row r="1671" ht="19.95" customHeight="1">
      <c r="Q1671" s="137">
        <v>498</v>
      </c>
      <c r="R1671" t="s" s="92">
        <v>626</v>
      </c>
      <c r="S1671" t="s" s="92">
        <v>40</v>
      </c>
      <c r="T1671" s="62">
        <v>7049</v>
      </c>
      <c r="U1671" s="93">
        <v>0.0269400546521182</v>
      </c>
      <c r="V1671" s="36">
        <v>41.1459737</v>
      </c>
      <c r="W1671" s="36">
        <v>29.0465248</v>
      </c>
      <c r="X1671" s="62">
        <f>VLOOKUP($S1671,'Districts_EV'!$A$2:$H$41,3,0)*$U1671</f>
        <v>2.92569837525112</v>
      </c>
      <c r="Y1671" s="62">
        <f>VLOOKUP($S1671,'Districts_EV'!$A$2:$H$41,4,0)*$U1671</f>
        <v>40.5768599937854</v>
      </c>
      <c r="Z1671" s="62">
        <f>VLOOKUP($S1671,'Districts_EV'!$A$2:$H$41,5,0)*$U1671</f>
        <v>239.537790931341</v>
      </c>
      <c r="AA1671" s="62">
        <f>VLOOKUP($S1671,'Districts_EV'!$A$2:$H$41,6,0)*$U1671</f>
        <v>676.1403396269679</v>
      </c>
      <c r="AB1671" s="62">
        <f>VLOOKUP($S1671,'Districts_EV'!$A$2:$H$41,7,0)*$U1671</f>
        <v>1122.621935483820</v>
      </c>
      <c r="AC1671" s="63">
        <f>VLOOKUP($S1671,'Districts_EV'!$A$2:$H$41,8,0)*$U1671</f>
        <v>1437.2299019238</v>
      </c>
    </row>
    <row r="1672" ht="19.95" customHeight="1">
      <c r="Q1672" s="136">
        <v>499</v>
      </c>
      <c r="R1672" t="s" s="90">
        <v>627</v>
      </c>
      <c r="S1672" t="s" s="90">
        <v>40</v>
      </c>
      <c r="T1672" s="59">
        <v>10785</v>
      </c>
      <c r="U1672" s="91">
        <v>0.0412183982725344</v>
      </c>
      <c r="V1672" s="39">
        <v>41.08491705</v>
      </c>
      <c r="W1672" s="39">
        <v>29.0567125239769</v>
      </c>
      <c r="X1672" s="59">
        <f>VLOOKUP($S1672,'Districts_EV'!$A$2:$H$41,3,0)*$U1672</f>
        <v>4.47633096568071</v>
      </c>
      <c r="Y1672" s="59">
        <f>VLOOKUP($S1672,'Districts_EV'!$A$2:$H$41,4,0)*$U1672</f>
        <v>62.0827684824763</v>
      </c>
      <c r="Z1672" s="59">
        <f>VLOOKUP($S1672,'Districts_EV'!$A$2:$H$41,5,0)*$U1672</f>
        <v>366.493839579304</v>
      </c>
      <c r="AA1672" s="59">
        <f>VLOOKUP($S1672,'Districts_EV'!$A$2:$H$41,6,0)*$U1672</f>
        <v>1034.497597230370</v>
      </c>
      <c r="AB1672" s="59">
        <f>VLOOKUP($S1672,'Districts_EV'!$A$2:$H$41,7,0)*$U1672</f>
        <v>1717.616339082570</v>
      </c>
      <c r="AC1672" s="60">
        <f>VLOOKUP($S1672,'Districts_EV'!$A$2:$H$41,8,0)*$U1672</f>
        <v>2198.967866682970</v>
      </c>
    </row>
    <row r="1673" ht="19.95" customHeight="1">
      <c r="Q1673" s="137">
        <v>517</v>
      </c>
      <c r="R1673" t="s" s="92">
        <v>628</v>
      </c>
      <c r="S1673" t="s" s="92">
        <v>40</v>
      </c>
      <c r="T1673" s="62">
        <v>5089</v>
      </c>
      <c r="U1673" s="93">
        <v>0.0194492748084309</v>
      </c>
      <c r="V1673" s="36">
        <v>41.1587199</v>
      </c>
      <c r="W1673" s="36">
        <v>29.0326</v>
      </c>
      <c r="X1673" s="62">
        <f>VLOOKUP($S1673,'Districts_EV'!$A$2:$H$41,3,0)*$U1673</f>
        <v>2.11219733744544</v>
      </c>
      <c r="Y1673" s="62">
        <f>VLOOKUP($S1673,'Districts_EV'!$A$2:$H$41,4,0)*$U1673</f>
        <v>29.2943169965064</v>
      </c>
      <c r="Z1673" s="62">
        <f>VLOOKUP($S1673,'Districts_EV'!$A$2:$H$41,5,0)*$U1673</f>
        <v>172.933439927592</v>
      </c>
      <c r="AA1673" s="62">
        <f>VLOOKUP($S1673,'Districts_EV'!$A$2:$H$41,6,0)*$U1673</f>
        <v>488.137067436748</v>
      </c>
      <c r="AB1673" s="62">
        <f>VLOOKUP($S1673,'Districts_EV'!$A$2:$H$41,7,0)*$U1673</f>
        <v>810.472837236087</v>
      </c>
      <c r="AC1673" s="63">
        <f>VLOOKUP($S1673,'Districts_EV'!$A$2:$H$41,8,0)*$U1673</f>
        <v>1037.602918270710</v>
      </c>
    </row>
    <row r="1674" ht="19.95" customHeight="1">
      <c r="Q1674" s="136">
        <v>535</v>
      </c>
      <c r="R1674" t="s" s="90">
        <v>160</v>
      </c>
      <c r="S1674" t="s" s="90">
        <v>40</v>
      </c>
      <c r="T1674" s="59">
        <v>11247</v>
      </c>
      <c r="U1674" s="91">
        <v>0.0429840820928322</v>
      </c>
      <c r="V1674" s="39">
        <v>41.1478306</v>
      </c>
      <c r="W1674" s="39">
        <v>29.0347131</v>
      </c>
      <c r="X1674" s="59">
        <f>VLOOKUP($S1674,'Districts_EV'!$A$2:$H$41,3,0)*$U1674</f>
        <v>4.66808478173491</v>
      </c>
      <c r="Y1674" s="59">
        <f>VLOOKUP($S1674,'Districts_EV'!$A$2:$H$41,4,0)*$U1674</f>
        <v>64.74222504612069</v>
      </c>
      <c r="Z1674" s="59">
        <f>VLOOKUP($S1674,'Districts_EV'!$A$2:$H$41,5,0)*$U1674</f>
        <v>382.193436601617</v>
      </c>
      <c r="AA1674" s="59">
        <f>VLOOKUP($S1674,'Districts_EV'!$A$2:$H$41,6,0)*$U1674</f>
        <v>1078.812654246640</v>
      </c>
      <c r="AB1674" s="59">
        <f>VLOOKUP($S1674,'Districts_EV'!$A$2:$H$41,7,0)*$U1674</f>
        <v>1791.1943408124</v>
      </c>
      <c r="AC1674" s="60">
        <f>VLOOKUP($S1674,'Districts_EV'!$A$2:$H$41,8,0)*$U1674</f>
        <v>2293.165655686910</v>
      </c>
    </row>
    <row r="1675" ht="19.95" customHeight="1">
      <c r="Q1675" s="137">
        <v>545</v>
      </c>
      <c r="R1675" t="s" s="92">
        <v>131</v>
      </c>
      <c r="S1675" t="s" s="92">
        <v>40</v>
      </c>
      <c r="T1675" s="62">
        <v>12750</v>
      </c>
      <c r="U1675" s="93">
        <v>0.048728287248476</v>
      </c>
      <c r="V1675" s="36">
        <v>41.1717313</v>
      </c>
      <c r="W1675" s="36">
        <v>29.0518358</v>
      </c>
      <c r="X1675" s="62">
        <f>VLOOKUP($S1675,'Districts_EV'!$A$2:$H$41,3,0)*$U1675</f>
        <v>5.29190726123589</v>
      </c>
      <c r="Y1675" s="62">
        <f>VLOOKUP($S1675,'Districts_EV'!$A$2:$H$41,4,0)*$U1675</f>
        <v>73.3940934771973</v>
      </c>
      <c r="Z1675" s="62">
        <f>VLOOKUP($S1675,'Districts_EV'!$A$2:$H$41,5,0)*$U1675</f>
        <v>433.268099641736</v>
      </c>
      <c r="AA1675" s="62">
        <f>VLOOKUP($S1675,'Districts_EV'!$A$2:$H$41,6,0)*$U1675</f>
        <v>1222.980469604750</v>
      </c>
      <c r="AB1675" s="62">
        <f>VLOOKUP($S1675,'Districts_EV'!$A$2:$H$41,7,0)*$U1675</f>
        <v>2030.561736050330</v>
      </c>
      <c r="AC1675" s="63">
        <f>VLOOKUP($S1675,'Districts_EV'!$A$2:$H$41,8,0)*$U1675</f>
        <v>2599.614306927010</v>
      </c>
    </row>
    <row r="1676" ht="19.95" customHeight="1">
      <c r="Q1676" s="136">
        <v>550</v>
      </c>
      <c r="R1676" t="s" s="90">
        <v>629</v>
      </c>
      <c r="S1676" t="s" s="90">
        <v>40</v>
      </c>
      <c r="T1676" s="59">
        <v>6704</v>
      </c>
      <c r="U1676" s="91">
        <v>0.0256215245265712</v>
      </c>
      <c r="V1676" s="39">
        <v>41.117034</v>
      </c>
      <c r="W1676" s="39">
        <v>29.0413306</v>
      </c>
      <c r="X1676" s="59">
        <f>VLOOKUP($S1676,'Districts_EV'!$A$2:$H$41,3,0)*$U1676</f>
        <v>2.78250559053532</v>
      </c>
      <c r="Y1676" s="59">
        <f>VLOOKUP($S1676,'Districts_EV'!$A$2:$H$41,4,0)*$U1676</f>
        <v>38.5909021702847</v>
      </c>
      <c r="Z1676" s="59">
        <f>VLOOKUP($S1676,'Districts_EV'!$A$2:$H$41,5,0)*$U1676</f>
        <v>227.814065882211</v>
      </c>
      <c r="AA1676" s="59">
        <f>VLOOKUP($S1676,'Districts_EV'!$A$2:$H$41,6,0)*$U1676</f>
        <v>643.047926920016</v>
      </c>
      <c r="AB1676" s="59">
        <f>VLOOKUP($S1676,'Districts_EV'!$A$2:$H$41,7,0)*$U1676</f>
        <v>1067.677323802460</v>
      </c>
      <c r="AC1676" s="60">
        <f>VLOOKUP($S1676,'Districts_EV'!$A$2:$H$41,8,0)*$U1676</f>
        <v>1366.887397148130</v>
      </c>
    </row>
    <row r="1677" ht="19.95" customHeight="1">
      <c r="Q1677" s="137">
        <v>569</v>
      </c>
      <c r="R1677" t="s" s="92">
        <v>630</v>
      </c>
      <c r="S1677" t="s" s="92">
        <v>40</v>
      </c>
      <c r="T1677" s="62">
        <v>8841</v>
      </c>
      <c r="U1677" s="93">
        <v>0.0337887676520609</v>
      </c>
      <c r="V1677" s="36">
        <v>41.1639734</v>
      </c>
      <c r="W1677" s="36">
        <v>29.0424644</v>
      </c>
      <c r="X1677" s="62">
        <f>VLOOKUP($S1677,'Districts_EV'!$A$2:$H$41,3,0)*$U1677</f>
        <v>3.66947075267345</v>
      </c>
      <c r="Y1677" s="62">
        <f>VLOOKUP($S1677,'Districts_EV'!$A$2:$H$41,4,0)*$U1677</f>
        <v>50.8923278770119</v>
      </c>
      <c r="Z1677" s="62">
        <f>VLOOKUP($S1677,'Districts_EV'!$A$2:$H$41,5,0)*$U1677</f>
        <v>300.433197563340</v>
      </c>
      <c r="AA1677" s="62">
        <f>VLOOKUP($S1677,'Districts_EV'!$A$2:$H$41,6,0)*$U1677</f>
        <v>848.029045629456</v>
      </c>
      <c r="AB1677" s="62">
        <f>VLOOKUP($S1677,'Districts_EV'!$A$2:$H$41,7,0)*$U1677</f>
        <v>1408.0153967389</v>
      </c>
      <c r="AC1677" s="63">
        <f>VLOOKUP($S1677,'Districts_EV'!$A$2:$H$41,8,0)*$U1677</f>
        <v>1802.603144120920</v>
      </c>
    </row>
    <row r="1678" ht="19.95" customHeight="1">
      <c r="Q1678" s="136">
        <v>570</v>
      </c>
      <c r="R1678" t="s" s="90">
        <v>631</v>
      </c>
      <c r="S1678" t="s" s="90">
        <v>40</v>
      </c>
      <c r="T1678" s="59">
        <v>8954</v>
      </c>
      <c r="U1678" s="91">
        <v>0.0342206340410082</v>
      </c>
      <c r="V1678" s="39">
        <v>41.103131</v>
      </c>
      <c r="W1678" s="39">
        <v>29.0536894</v>
      </c>
      <c r="X1678" s="59">
        <f>VLOOKUP($S1678,'Districts_EV'!$A$2:$H$41,3,0)*$U1678</f>
        <v>3.71637157781225</v>
      </c>
      <c r="Y1678" s="59">
        <f>VLOOKUP($S1678,'Districts_EV'!$A$2:$H$41,4,0)*$U1678</f>
        <v>51.542801019202</v>
      </c>
      <c r="Z1678" s="59">
        <f>VLOOKUP($S1678,'Districts_EV'!$A$2:$H$41,5,0)*$U1678</f>
        <v>304.273142289577</v>
      </c>
      <c r="AA1678" s="59">
        <f>VLOOKUP($S1678,'Districts_EV'!$A$2:$H$41,6,0)*$U1678</f>
        <v>858.868009791443</v>
      </c>
      <c r="AB1678" s="59">
        <f>VLOOKUP($S1678,'Districts_EV'!$A$2:$H$41,7,0)*$U1678</f>
        <v>1426.011747811350</v>
      </c>
      <c r="AC1678" s="60">
        <f>VLOOKUP($S1678,'Districts_EV'!$A$2:$H$41,8,0)*$U1678</f>
        <v>1825.642863076430</v>
      </c>
    </row>
    <row r="1679" ht="19.95" customHeight="1">
      <c r="Q1679" s="137">
        <v>572</v>
      </c>
      <c r="R1679" t="s" s="92">
        <v>632</v>
      </c>
      <c r="S1679" t="s" s="92">
        <v>40</v>
      </c>
      <c r="T1679" s="62">
        <v>18103</v>
      </c>
      <c r="U1679" s="93">
        <v>0.06918652423993429</v>
      </c>
      <c r="V1679" s="36">
        <v>41.1385739</v>
      </c>
      <c r="W1679" s="36">
        <v>29.0530421</v>
      </c>
      <c r="X1679" s="62">
        <f>VLOOKUP($S1679,'Districts_EV'!$A$2:$H$41,3,0)*$U1679</f>
        <v>7.51367820785517</v>
      </c>
      <c r="Y1679" s="62">
        <f>VLOOKUP($S1679,'Districts_EV'!$A$2:$H$41,4,0)*$U1679</f>
        <v>104.208099938643</v>
      </c>
      <c r="Z1679" s="62">
        <f>VLOOKUP($S1679,'Districts_EV'!$A$2:$H$41,5,0)*$U1679</f>
        <v>615.172737867793</v>
      </c>
      <c r="AA1679" s="62">
        <f>VLOOKUP($S1679,'Districts_EV'!$A$2:$H$41,6,0)*$U1679</f>
        <v>1736.440426765080</v>
      </c>
      <c r="AB1679" s="62">
        <f>VLOOKUP($S1679,'Districts_EV'!$A$2:$H$41,7,0)*$U1679</f>
        <v>2883.079145703460</v>
      </c>
      <c r="AC1679" s="63">
        <f>VLOOKUP($S1679,'Districts_EV'!$A$2:$H$41,8,0)*$U1679</f>
        <v>3691.044533199980</v>
      </c>
    </row>
    <row r="1680" ht="19.95" customHeight="1">
      <c r="Q1680" s="136">
        <v>577</v>
      </c>
      <c r="R1680" t="s" s="90">
        <v>633</v>
      </c>
      <c r="S1680" t="s" s="90">
        <v>40</v>
      </c>
      <c r="T1680" s="59">
        <v>4500</v>
      </c>
      <c r="U1680" s="91">
        <v>0.0171982190288739</v>
      </c>
      <c r="V1680" s="39">
        <v>41.1689299</v>
      </c>
      <c r="W1680" s="39">
        <v>29.0352598</v>
      </c>
      <c r="X1680" s="59">
        <f>VLOOKUP($S1680,'Districts_EV'!$A$2:$H$41,3,0)*$U1680</f>
        <v>1.86773197455384</v>
      </c>
      <c r="Y1680" s="59">
        <f>VLOOKUP($S1680,'Districts_EV'!$A$2:$H$41,4,0)*$U1680</f>
        <v>25.9037976978344</v>
      </c>
      <c r="Z1680" s="59">
        <f>VLOOKUP($S1680,'Districts_EV'!$A$2:$H$41,5,0)*$U1680</f>
        <v>152.918152814731</v>
      </c>
      <c r="AA1680" s="59">
        <f>VLOOKUP($S1680,'Districts_EV'!$A$2:$H$41,6,0)*$U1680</f>
        <v>431.640165742852</v>
      </c>
      <c r="AB1680" s="59">
        <f>VLOOKUP($S1680,'Districts_EV'!$A$2:$H$41,7,0)*$U1680</f>
        <v>716.668848017764</v>
      </c>
      <c r="AC1680" s="60">
        <f>VLOOKUP($S1680,'Districts_EV'!$A$2:$H$41,8,0)*$U1680</f>
        <v>917.5109318565929</v>
      </c>
    </row>
    <row r="1681" ht="19.95" customHeight="1">
      <c r="Q1681" s="137">
        <v>578</v>
      </c>
      <c r="R1681" t="s" s="92">
        <v>107</v>
      </c>
      <c r="S1681" t="s" s="92">
        <v>40</v>
      </c>
      <c r="T1681" s="62">
        <v>15481</v>
      </c>
      <c r="U1681" s="93">
        <v>0.0591656952857771</v>
      </c>
      <c r="V1681" s="36">
        <v>41.1231548</v>
      </c>
      <c r="W1681" s="36">
        <v>29.070613</v>
      </c>
      <c r="X1681" s="62">
        <f>VLOOKUP($S1681,'Districts_EV'!$A$2:$H$41,3,0)*$U1681</f>
        <v>6.42541304401513</v>
      </c>
      <c r="Y1681" s="62">
        <f>VLOOKUP($S1681,'Districts_EV'!$A$2:$H$41,4,0)*$U1681</f>
        <v>89.1148204800387</v>
      </c>
      <c r="Z1681" s="62">
        <f>VLOOKUP($S1681,'Districts_EV'!$A$2:$H$41,5,0)*$U1681</f>
        <v>526.072427494410</v>
      </c>
      <c r="AA1681" s="62">
        <f>VLOOKUP($S1681,'Districts_EV'!$A$2:$H$41,6,0)*$U1681</f>
        <v>1484.938090192240</v>
      </c>
      <c r="AB1681" s="62">
        <f>VLOOKUP($S1681,'Districts_EV'!$A$2:$H$41,7,0)*$U1681</f>
        <v>2465.500096925110</v>
      </c>
      <c r="AC1681" s="63">
        <f>VLOOKUP($S1681,'Districts_EV'!$A$2:$H$41,8,0)*$U1681</f>
        <v>3156.441496904870</v>
      </c>
    </row>
    <row r="1682" ht="19.95" customHeight="1">
      <c r="Q1682" s="136">
        <v>584</v>
      </c>
      <c r="R1682" t="s" s="90">
        <v>634</v>
      </c>
      <c r="S1682" t="s" s="90">
        <v>40</v>
      </c>
      <c r="T1682" s="59">
        <v>9458</v>
      </c>
      <c r="U1682" s="91">
        <v>0.0361468345722421</v>
      </c>
      <c r="V1682" s="39">
        <v>41.1292759</v>
      </c>
      <c r="W1682" s="39">
        <v>29.0250803</v>
      </c>
      <c r="X1682" s="59">
        <f>VLOOKUP($S1682,'Districts_EV'!$A$2:$H$41,3,0)*$U1682</f>
        <v>3.92555755896228</v>
      </c>
      <c r="Y1682" s="59">
        <f>VLOOKUP($S1682,'Districts_EV'!$A$2:$H$41,4,0)*$U1682</f>
        <v>54.4440263613595</v>
      </c>
      <c r="Z1682" s="59">
        <f>VLOOKUP($S1682,'Districts_EV'!$A$2:$H$41,5,0)*$U1682</f>
        <v>321.399975404827</v>
      </c>
      <c r="AA1682" s="59">
        <f>VLOOKUP($S1682,'Districts_EV'!$A$2:$H$41,6,0)*$U1682</f>
        <v>907.211708354643</v>
      </c>
      <c r="AB1682" s="59">
        <f>VLOOKUP($S1682,'Districts_EV'!$A$2:$H$41,7,0)*$U1682</f>
        <v>1506.278658789340</v>
      </c>
      <c r="AC1682" s="60">
        <f>VLOOKUP($S1682,'Districts_EV'!$A$2:$H$41,8,0)*$U1682</f>
        <v>1928.404087444370</v>
      </c>
    </row>
    <row r="1683" ht="19.95" customHeight="1">
      <c r="Q1683" s="137">
        <v>590</v>
      </c>
      <c r="R1683" t="s" s="92">
        <v>635</v>
      </c>
      <c r="S1683" t="s" s="92">
        <v>40</v>
      </c>
      <c r="T1683" s="62">
        <v>17903</v>
      </c>
      <c r="U1683" s="93">
        <v>0.0684221589497621</v>
      </c>
      <c r="V1683" s="36">
        <v>41.1068809</v>
      </c>
      <c r="W1683" s="36">
        <v>29.0411147</v>
      </c>
      <c r="X1683" s="62">
        <f>VLOOKUP($S1683,'Districts_EV'!$A$2:$H$41,3,0)*$U1683</f>
        <v>7.43066789787499</v>
      </c>
      <c r="Y1683" s="62">
        <f>VLOOKUP($S1683,'Districts_EV'!$A$2:$H$41,4,0)*$U1683</f>
        <v>103.056820040962</v>
      </c>
      <c r="Z1683" s="62">
        <f>VLOOKUP($S1683,'Districts_EV'!$A$2:$H$41,5,0)*$U1683</f>
        <v>608.376375520471</v>
      </c>
      <c r="AA1683" s="62">
        <f>VLOOKUP($S1683,'Districts_EV'!$A$2:$H$41,6,0)*$U1683</f>
        <v>1717.256419398730</v>
      </c>
      <c r="AB1683" s="62">
        <f>VLOOKUP($S1683,'Districts_EV'!$A$2:$H$41,7,0)*$U1683</f>
        <v>2851.227196902670</v>
      </c>
      <c r="AC1683" s="63">
        <f>VLOOKUP($S1683,'Districts_EV'!$A$2:$H$41,8,0)*$U1683</f>
        <v>3650.266269561910</v>
      </c>
    </row>
    <row r="1684" ht="19.95" customHeight="1">
      <c r="Q1684" s="136">
        <v>595</v>
      </c>
      <c r="R1684" t="s" s="90">
        <v>636</v>
      </c>
      <c r="S1684" t="s" s="90">
        <v>40</v>
      </c>
      <c r="T1684" s="59">
        <v>3442</v>
      </c>
      <c r="U1684" s="91">
        <v>0.0131547266438631</v>
      </c>
      <c r="V1684" s="39">
        <v>41.1727356</v>
      </c>
      <c r="W1684" s="39">
        <v>29.0608022</v>
      </c>
      <c r="X1684" s="59">
        <f>VLOOKUP($S1684,'Districts_EV'!$A$2:$H$41,3,0)*$U1684</f>
        <v>1.42860743475874</v>
      </c>
      <c r="Y1684" s="59">
        <f>VLOOKUP($S1684,'Districts_EV'!$A$2:$H$41,4,0)*$U1684</f>
        <v>19.8135270390991</v>
      </c>
      <c r="Z1684" s="59">
        <f>VLOOKUP($S1684,'Districts_EV'!$A$2:$H$41,5,0)*$U1684</f>
        <v>116.965395997401</v>
      </c>
      <c r="AA1684" s="59">
        <f>VLOOKUP($S1684,'Districts_EV'!$A$2:$H$41,6,0)*$U1684</f>
        <v>330.156766774866</v>
      </c>
      <c r="AB1684" s="59">
        <f>VLOOKUP($S1684,'Districts_EV'!$A$2:$H$41,7,0)*$U1684</f>
        <v>548.172038861587</v>
      </c>
      <c r="AC1684" s="60">
        <f>VLOOKUP($S1684,'Districts_EV'!$A$2:$H$41,8,0)*$U1684</f>
        <v>701.793917211199</v>
      </c>
    </row>
    <row r="1685" ht="19.95" customHeight="1">
      <c r="Q1685" s="137">
        <v>611</v>
      </c>
      <c r="R1685" t="s" s="92">
        <v>637</v>
      </c>
      <c r="S1685" t="s" s="92">
        <v>40</v>
      </c>
      <c r="T1685" s="62">
        <v>5181</v>
      </c>
      <c r="U1685" s="93">
        <v>0.0198008828419101</v>
      </c>
      <c r="V1685" s="36">
        <v>41.0955584</v>
      </c>
      <c r="W1685" s="36">
        <v>29.0525824</v>
      </c>
      <c r="X1685" s="62">
        <f>VLOOKUP($S1685,'Districts_EV'!$A$2:$H$41,3,0)*$U1685</f>
        <v>2.15038208003632</v>
      </c>
      <c r="Y1685" s="62">
        <f>VLOOKUP($S1685,'Districts_EV'!$A$2:$H$41,4,0)*$U1685</f>
        <v>29.8239057494399</v>
      </c>
      <c r="Z1685" s="62">
        <f>VLOOKUP($S1685,'Districts_EV'!$A$2:$H$41,5,0)*$U1685</f>
        <v>176.059766607359</v>
      </c>
      <c r="AA1685" s="62">
        <f>VLOOKUP($S1685,'Districts_EV'!$A$2:$H$41,6,0)*$U1685</f>
        <v>496.961710825269</v>
      </c>
      <c r="AB1685" s="62">
        <f>VLOOKUP($S1685,'Districts_EV'!$A$2:$H$41,7,0)*$U1685</f>
        <v>825.124733684450</v>
      </c>
      <c r="AC1685" s="63">
        <f>VLOOKUP($S1685,'Districts_EV'!$A$2:$H$41,8,0)*$U1685</f>
        <v>1056.360919544220</v>
      </c>
    </row>
    <row r="1686" ht="19.95" customHeight="1">
      <c r="Q1686" s="136">
        <v>631</v>
      </c>
      <c r="R1686" t="s" s="90">
        <v>638</v>
      </c>
      <c r="S1686" t="s" s="90">
        <v>40</v>
      </c>
      <c r="T1686" s="59">
        <v>6119</v>
      </c>
      <c r="U1686" s="91">
        <v>0.0233857560528176</v>
      </c>
      <c r="V1686" s="39">
        <v>41.1685803</v>
      </c>
      <c r="W1686" s="39">
        <v>29.0572623</v>
      </c>
      <c r="X1686" s="59">
        <f>VLOOKUP($S1686,'Districts_EV'!$A$2:$H$41,3,0)*$U1686</f>
        <v>2.53970043384332</v>
      </c>
      <c r="Y1686" s="59">
        <f>VLOOKUP($S1686,'Districts_EV'!$A$2:$H$41,4,0)*$U1686</f>
        <v>35.2234084695663</v>
      </c>
      <c r="Z1686" s="59">
        <f>VLOOKUP($S1686,'Districts_EV'!$A$2:$H$41,5,0)*$U1686</f>
        <v>207.934706016297</v>
      </c>
      <c r="AA1686" s="59">
        <f>VLOOKUP($S1686,'Districts_EV'!$A$2:$H$41,6,0)*$U1686</f>
        <v>586.934705373446</v>
      </c>
      <c r="AB1686" s="59">
        <f>VLOOKUP($S1686,'Districts_EV'!$A$2:$H$41,7,0)*$U1686</f>
        <v>974.510373560153</v>
      </c>
      <c r="AC1686" s="60">
        <f>VLOOKUP($S1686,'Districts_EV'!$A$2:$H$41,8,0)*$U1686</f>
        <v>1247.610976006770</v>
      </c>
    </row>
    <row r="1687" ht="19.95" customHeight="1">
      <c r="Q1687" s="137">
        <v>652</v>
      </c>
      <c r="R1687" t="s" s="92">
        <v>639</v>
      </c>
      <c r="S1687" t="s" s="92">
        <v>40</v>
      </c>
      <c r="T1687" s="62">
        <v>13207</v>
      </c>
      <c r="U1687" s="93">
        <v>0.0504748619365195</v>
      </c>
      <c r="V1687" s="36">
        <v>41.1817996</v>
      </c>
      <c r="W1687" s="36">
        <v>29.0379835</v>
      </c>
      <c r="X1687" s="62">
        <f>VLOOKUP($S1687,'Districts_EV'!$A$2:$H$41,3,0)*$U1687</f>
        <v>5.48158581954059</v>
      </c>
      <c r="Y1687" s="62">
        <f>VLOOKUP($S1687,'Districts_EV'!$A$2:$H$41,4,0)*$U1687</f>
        <v>76.0247680433997</v>
      </c>
      <c r="Z1687" s="62">
        <f>VLOOKUP($S1687,'Districts_EV'!$A$2:$H$41,5,0)*$U1687</f>
        <v>448.797787605366</v>
      </c>
      <c r="AA1687" s="62">
        <f>VLOOKUP($S1687,'Districts_EV'!$A$2:$H$41,6,0)*$U1687</f>
        <v>1266.815926436860</v>
      </c>
      <c r="AB1687" s="62">
        <f>VLOOKUP($S1687,'Districts_EV'!$A$2:$H$41,7,0)*$U1687</f>
        <v>2103.343439060140</v>
      </c>
      <c r="AC1687" s="63">
        <f>VLOOKUP($S1687,'Districts_EV'!$A$2:$H$41,8,0)*$U1687</f>
        <v>2692.792639340010</v>
      </c>
    </row>
    <row r="1688" ht="19.95" customHeight="1">
      <c r="Q1688" s="136">
        <v>653</v>
      </c>
      <c r="R1688" t="s" s="90">
        <v>640</v>
      </c>
      <c r="S1688" t="s" s="90">
        <v>40</v>
      </c>
      <c r="T1688" s="59">
        <v>7948</v>
      </c>
      <c r="U1688" s="91">
        <v>0.0303758766314422</v>
      </c>
      <c r="V1688" s="39">
        <v>41.0997797</v>
      </c>
      <c r="W1688" s="39">
        <v>28.9864026</v>
      </c>
      <c r="X1688" s="59">
        <f>VLOOKUP($S1688,'Districts_EV'!$A$2:$H$41,3,0)*$U1688</f>
        <v>3.29882971861199</v>
      </c>
      <c r="Y1688" s="59">
        <f>VLOOKUP($S1688,'Districts_EV'!$A$2:$H$41,4,0)*$U1688</f>
        <v>45.7518631338639</v>
      </c>
      <c r="Z1688" s="59">
        <f>VLOOKUP($S1688,'Districts_EV'!$A$2:$H$41,5,0)*$U1688</f>
        <v>270.087439682551</v>
      </c>
      <c r="AA1688" s="59">
        <f>VLOOKUP($S1688,'Districts_EV'!$A$2:$H$41,6,0)*$U1688</f>
        <v>762.3724527387089</v>
      </c>
      <c r="AB1688" s="59">
        <f>VLOOKUP($S1688,'Districts_EV'!$A$2:$H$41,7,0)*$U1688</f>
        <v>1265.796445343380</v>
      </c>
      <c r="AC1688" s="60">
        <f>VLOOKUP($S1688,'Districts_EV'!$A$2:$H$41,8,0)*$U1688</f>
        <v>1620.528196976940</v>
      </c>
    </row>
    <row r="1689" ht="19.95" customHeight="1">
      <c r="Q1689" s="137">
        <v>660</v>
      </c>
      <c r="R1689" t="s" s="92">
        <v>641</v>
      </c>
      <c r="S1689" t="s" s="92">
        <v>40</v>
      </c>
      <c r="T1689" s="62">
        <v>2379</v>
      </c>
      <c r="U1689" s="93">
        <v>0.009092125126598001</v>
      </c>
      <c r="V1689" s="36">
        <v>41.1690422</v>
      </c>
      <c r="W1689" s="36">
        <v>28.9897188</v>
      </c>
      <c r="X1689" s="62">
        <f>VLOOKUP($S1689,'Districts_EV'!$A$2:$H$41,3,0)*$U1689</f>
        <v>0.9874076372141321</v>
      </c>
      <c r="Y1689" s="62">
        <f>VLOOKUP($S1689,'Districts_EV'!$A$2:$H$41,4,0)*$U1689</f>
        <v>13.6944743829218</v>
      </c>
      <c r="Z1689" s="62">
        <f>VLOOKUP($S1689,'Districts_EV'!$A$2:$H$41,5,0)*$U1689</f>
        <v>80.8427301213875</v>
      </c>
      <c r="AA1689" s="62">
        <f>VLOOKUP($S1689,'Districts_EV'!$A$2:$H$41,6,0)*$U1689</f>
        <v>228.193767622721</v>
      </c>
      <c r="AB1689" s="62">
        <f>VLOOKUP($S1689,'Districts_EV'!$A$2:$H$41,7,0)*$U1689</f>
        <v>378.878930985391</v>
      </c>
      <c r="AC1689" s="63">
        <f>VLOOKUP($S1689,'Districts_EV'!$A$2:$H$41,8,0)*$U1689</f>
        <v>485.057445974852</v>
      </c>
    </row>
    <row r="1690" ht="19.95" customHeight="1">
      <c r="Q1690" s="136">
        <v>685</v>
      </c>
      <c r="R1690" t="s" s="90">
        <v>642</v>
      </c>
      <c r="S1690" t="s" s="90">
        <v>40</v>
      </c>
      <c r="T1690" s="59">
        <v>35317</v>
      </c>
      <c r="U1690" s="91">
        <v>0.134975444765053</v>
      </c>
      <c r="V1690" s="39">
        <v>41.1157496</v>
      </c>
      <c r="W1690" s="39">
        <v>28.9985596</v>
      </c>
      <c r="X1690" s="59">
        <f>VLOOKUP($S1690,'Districts_EV'!$A$2:$H$41,3,0)*$U1690</f>
        <v>14.6583755878484</v>
      </c>
      <c r="Y1690" s="59">
        <f>VLOOKUP($S1690,'Districts_EV'!$A$2:$H$41,4,0)*$U1690</f>
        <v>203.298760732092</v>
      </c>
      <c r="Z1690" s="59">
        <f>VLOOKUP($S1690,'Districts_EV'!$A$2:$H$41,5,0)*$U1690</f>
        <v>1200.135645101740</v>
      </c>
      <c r="AA1690" s="59">
        <f>VLOOKUP($S1690,'Districts_EV'!$A$2:$H$41,6,0)*$U1690</f>
        <v>3387.607940786730</v>
      </c>
      <c r="AB1690" s="59">
        <f>VLOOKUP($S1690,'Districts_EV'!$A$2:$H$41,7,0)*$U1690</f>
        <v>5624.576378987410</v>
      </c>
      <c r="AC1690" s="60">
        <f>VLOOKUP($S1690,'Districts_EV'!$A$2:$H$41,8,0)*$U1690</f>
        <v>7200.829684528720</v>
      </c>
    </row>
    <row r="1691" ht="19.95" customHeight="1">
      <c r="Q1691" s="137">
        <v>705</v>
      </c>
      <c r="R1691" t="s" s="92">
        <v>643</v>
      </c>
      <c r="S1691" t="s" s="92">
        <v>40</v>
      </c>
      <c r="T1691" s="62">
        <v>18867</v>
      </c>
      <c r="U1691" s="93">
        <v>0.07210639964839199</v>
      </c>
      <c r="V1691" s="36">
        <v>41.1963806</v>
      </c>
      <c r="W1691" s="36">
        <v>29.0292004</v>
      </c>
      <c r="X1691" s="62">
        <f>VLOOKUP($S1691,'Districts_EV'!$A$2:$H$41,3,0)*$U1691</f>
        <v>7.83077759197942</v>
      </c>
      <c r="Y1691" s="62">
        <f>VLOOKUP($S1691,'Districts_EV'!$A$2:$H$41,4,0)*$U1691</f>
        <v>108.605989147787</v>
      </c>
      <c r="Z1691" s="62">
        <f>VLOOKUP($S1691,'Districts_EV'!$A$2:$H$41,5,0)*$U1691</f>
        <v>641.134842034561</v>
      </c>
      <c r="AA1691" s="62">
        <f>VLOOKUP($S1691,'Districts_EV'!$A$2:$H$41,6,0)*$U1691</f>
        <v>1809.723334904530</v>
      </c>
      <c r="AB1691" s="62">
        <f>VLOOKUP($S1691,'Districts_EV'!$A$2:$H$41,7,0)*$U1691</f>
        <v>3004.753590122480</v>
      </c>
      <c r="AC1691" s="63">
        <f>VLOOKUP($S1691,'Districts_EV'!$A$2:$H$41,8,0)*$U1691</f>
        <v>3846.817500297410</v>
      </c>
    </row>
    <row r="1692" ht="19.95" customHeight="1">
      <c r="Q1692" s="136">
        <v>712</v>
      </c>
      <c r="R1692" t="s" s="90">
        <v>644</v>
      </c>
      <c r="S1692" t="s" s="90">
        <v>40</v>
      </c>
      <c r="T1692" s="59">
        <v>8091</v>
      </c>
      <c r="U1692" s="91">
        <v>0.0309223978139153</v>
      </c>
      <c r="V1692" s="39">
        <v>41.1099991</v>
      </c>
      <c r="W1692" s="39">
        <v>29.020591</v>
      </c>
      <c r="X1692" s="59">
        <f>VLOOKUP($S1692,'Districts_EV'!$A$2:$H$41,3,0)*$U1692</f>
        <v>3.35818209024781</v>
      </c>
      <c r="Y1692" s="59">
        <f>VLOOKUP($S1692,'Districts_EV'!$A$2:$H$41,4,0)*$U1692</f>
        <v>46.5750282607062</v>
      </c>
      <c r="Z1692" s="59">
        <f>VLOOKUP($S1692,'Districts_EV'!$A$2:$H$41,5,0)*$U1692</f>
        <v>274.946838760886</v>
      </c>
      <c r="AA1692" s="59">
        <f>VLOOKUP($S1692,'Districts_EV'!$A$2:$H$41,6,0)*$U1692</f>
        <v>776.089018005648</v>
      </c>
      <c r="AB1692" s="59">
        <f>VLOOKUP($S1692,'Districts_EV'!$A$2:$H$41,7,0)*$U1692</f>
        <v>1288.570588735940</v>
      </c>
      <c r="AC1692" s="60">
        <f>VLOOKUP($S1692,'Districts_EV'!$A$2:$H$41,8,0)*$U1692</f>
        <v>1649.684655478160</v>
      </c>
    </row>
    <row r="1693" ht="19.95" customHeight="1">
      <c r="Q1693" s="137">
        <v>719</v>
      </c>
      <c r="R1693" t="s" s="92">
        <v>144</v>
      </c>
      <c r="S1693" t="s" s="92">
        <v>40</v>
      </c>
      <c r="T1693" s="62">
        <v>8201</v>
      </c>
      <c r="U1693" s="93">
        <v>0.03134279872351</v>
      </c>
      <c r="V1693" s="36">
        <v>41.1626163</v>
      </c>
      <c r="W1693" s="36">
        <v>29.0278664</v>
      </c>
      <c r="X1693" s="62">
        <f>VLOOKUP($S1693,'Districts_EV'!$A$2:$H$41,3,0)*$U1693</f>
        <v>3.40383776073691</v>
      </c>
      <c r="Y1693" s="62">
        <f>VLOOKUP($S1693,'Districts_EV'!$A$2:$H$41,4,0)*$U1693</f>
        <v>47.2082322044311</v>
      </c>
      <c r="Z1693" s="62">
        <f>VLOOKUP($S1693,'Districts_EV'!$A$2:$H$41,5,0)*$U1693</f>
        <v>278.684838051913</v>
      </c>
      <c r="AA1693" s="62">
        <f>VLOOKUP($S1693,'Districts_EV'!$A$2:$H$41,6,0)*$U1693</f>
        <v>786.640222057140</v>
      </c>
      <c r="AB1693" s="62">
        <f>VLOOKUP($S1693,'Districts_EV'!$A$2:$H$41,7,0)*$U1693</f>
        <v>1306.089160576380</v>
      </c>
      <c r="AC1693" s="63">
        <f>VLOOKUP($S1693,'Districts_EV'!$A$2:$H$41,8,0)*$U1693</f>
        <v>1672.1127004791</v>
      </c>
    </row>
    <row r="1694" ht="19.95" customHeight="1">
      <c r="Q1694" s="136">
        <v>721</v>
      </c>
      <c r="R1694" t="s" s="90">
        <v>645</v>
      </c>
      <c r="S1694" t="s" s="90">
        <v>40</v>
      </c>
      <c r="T1694" s="59">
        <v>5405</v>
      </c>
      <c r="U1694" s="91">
        <v>0.020656971966903</v>
      </c>
      <c r="V1694" s="39">
        <v>41.1573969</v>
      </c>
      <c r="W1694" s="39">
        <v>29.0220693</v>
      </c>
      <c r="X1694" s="59">
        <f>VLOOKUP($S1694,'Districts_EV'!$A$2:$H$41,3,0)*$U1694</f>
        <v>2.24335362721412</v>
      </c>
      <c r="Y1694" s="59">
        <f>VLOOKUP($S1694,'Districts_EV'!$A$2:$H$41,4,0)*$U1694</f>
        <v>31.1133392348433</v>
      </c>
      <c r="Z1694" s="59">
        <f>VLOOKUP($S1694,'Districts_EV'!$A$2:$H$41,5,0)*$U1694</f>
        <v>183.671692436360</v>
      </c>
      <c r="AA1694" s="59">
        <f>VLOOKUP($S1694,'Districts_EV'!$A$2:$H$41,6,0)*$U1694</f>
        <v>518.447799075581</v>
      </c>
      <c r="AB1694" s="59">
        <f>VLOOKUP($S1694,'Districts_EV'!$A$2:$H$41,7,0)*$U1694</f>
        <v>860.798916341337</v>
      </c>
      <c r="AC1694" s="60">
        <f>VLOOKUP($S1694,'Districts_EV'!$A$2:$H$41,8,0)*$U1694</f>
        <v>1102.032574818860</v>
      </c>
    </row>
    <row r="1695" ht="19.95" customHeight="1">
      <c r="Q1695" s="137">
        <v>735</v>
      </c>
      <c r="R1695" t="s" s="92">
        <v>646</v>
      </c>
      <c r="S1695" t="s" s="92">
        <v>40</v>
      </c>
      <c r="T1695" s="62">
        <v>3331</v>
      </c>
      <c r="U1695" s="93">
        <v>0.0127305039078175</v>
      </c>
      <c r="V1695" s="36">
        <v>41.2457696</v>
      </c>
      <c r="W1695" s="36">
        <v>29.0364997</v>
      </c>
      <c r="X1695" s="62">
        <f>VLOOKUP($S1695,'Districts_EV'!$A$2:$H$41,3,0)*$U1695</f>
        <v>1.38253671271974</v>
      </c>
      <c r="Y1695" s="62">
        <f>VLOOKUP($S1695,'Districts_EV'!$A$2:$H$41,4,0)*$U1695</f>
        <v>19.1745666958858</v>
      </c>
      <c r="Z1695" s="62">
        <f>VLOOKUP($S1695,'Districts_EV'!$A$2:$H$41,5,0)*$U1695</f>
        <v>113.193414894637</v>
      </c>
      <c r="AA1695" s="62">
        <f>VLOOKUP($S1695,'Districts_EV'!$A$2:$H$41,6,0)*$U1695</f>
        <v>319.509642686541</v>
      </c>
      <c r="AB1695" s="62">
        <f>VLOOKUP($S1695,'Districts_EV'!$A$2:$H$41,7,0)*$U1695</f>
        <v>530.494207277147</v>
      </c>
      <c r="AC1695" s="63">
        <f>VLOOKUP($S1695,'Districts_EV'!$A$2:$H$41,8,0)*$U1695</f>
        <v>679.161980892067</v>
      </c>
    </row>
    <row r="1696" ht="19.95" customHeight="1">
      <c r="Q1696" s="136">
        <v>742</v>
      </c>
      <c r="R1696" t="s" s="90">
        <v>647</v>
      </c>
      <c r="S1696" t="s" s="90">
        <v>40</v>
      </c>
      <c r="T1696" s="59">
        <v>3765</v>
      </c>
      <c r="U1696" s="91">
        <v>0.0143891765874912</v>
      </c>
      <c r="V1696" s="39">
        <v>41.1824719</v>
      </c>
      <c r="W1696" s="39">
        <v>29.0734128</v>
      </c>
      <c r="X1696" s="59">
        <f>VLOOKUP($S1696,'Districts_EV'!$A$2:$H$41,3,0)*$U1696</f>
        <v>1.56266908537672</v>
      </c>
      <c r="Y1696" s="59">
        <f>VLOOKUP($S1696,'Districts_EV'!$A$2:$H$41,4,0)*$U1696</f>
        <v>21.6728440738548</v>
      </c>
      <c r="Z1696" s="59">
        <f>VLOOKUP($S1696,'Districts_EV'!$A$2:$H$41,5,0)*$U1696</f>
        <v>127.941521188325</v>
      </c>
      <c r="AA1696" s="59">
        <f>VLOOKUP($S1696,'Districts_EV'!$A$2:$H$41,6,0)*$U1696</f>
        <v>361.138938671520</v>
      </c>
      <c r="AB1696" s="59">
        <f>VLOOKUP($S1696,'Districts_EV'!$A$2:$H$41,7,0)*$U1696</f>
        <v>599.612936174864</v>
      </c>
      <c r="AC1696" s="60">
        <f>VLOOKUP($S1696,'Districts_EV'!$A$2:$H$41,8,0)*$U1696</f>
        <v>767.650812986685</v>
      </c>
    </row>
    <row r="1697" ht="19.95" customHeight="1">
      <c r="Q1697" s="137">
        <v>757</v>
      </c>
      <c r="R1697" t="s" s="92">
        <v>648</v>
      </c>
      <c r="S1697" t="s" s="92">
        <v>40</v>
      </c>
      <c r="T1697" s="62">
        <v>8178</v>
      </c>
      <c r="U1697" s="93">
        <v>0.0312548967151402</v>
      </c>
      <c r="V1697" s="36">
        <v>41.2198771</v>
      </c>
      <c r="W1697" s="36">
        <v>29.0224631</v>
      </c>
      <c r="X1697" s="62">
        <f>VLOOKUP($S1697,'Districts_EV'!$A$2:$H$41,3,0)*$U1697</f>
        <v>3.39429157508919</v>
      </c>
      <c r="Y1697" s="62">
        <f>VLOOKUP($S1697,'Districts_EV'!$A$2:$H$41,4,0)*$U1697</f>
        <v>47.0758350161977</v>
      </c>
      <c r="Z1697" s="62">
        <f>VLOOKUP($S1697,'Districts_EV'!$A$2:$H$41,5,0)*$U1697</f>
        <v>277.903256381971</v>
      </c>
      <c r="AA1697" s="62">
        <f>VLOOKUP($S1697,'Districts_EV'!$A$2:$H$41,6,0)*$U1697</f>
        <v>784.434061210010</v>
      </c>
      <c r="AB1697" s="62">
        <f>VLOOKUP($S1697,'Districts_EV'!$A$2:$H$41,7,0)*$U1697</f>
        <v>1302.426186464280</v>
      </c>
      <c r="AC1697" s="63">
        <f>VLOOKUP($S1697,'Districts_EV'!$A$2:$H$41,8,0)*$U1697</f>
        <v>1667.423200160720</v>
      </c>
    </row>
    <row r="1698" ht="19.95" customHeight="1">
      <c r="Q1698" s="136">
        <v>761</v>
      </c>
      <c r="R1698" t="s" s="90">
        <v>649</v>
      </c>
      <c r="S1698" t="s" s="90">
        <v>40</v>
      </c>
      <c r="T1698" s="59">
        <v>4193</v>
      </c>
      <c r="U1698" s="91">
        <v>0.0160249183084596</v>
      </c>
      <c r="V1698" s="39">
        <v>41.2367356</v>
      </c>
      <c r="W1698" s="39">
        <v>28.9851056</v>
      </c>
      <c r="X1698" s="59">
        <f>VLOOKUP($S1698,'Districts_EV'!$A$2:$H$41,3,0)*$U1698</f>
        <v>1.74031114873428</v>
      </c>
      <c r="Y1698" s="59">
        <f>VLOOKUP($S1698,'Districts_EV'!$A$2:$H$41,4,0)*$U1698</f>
        <v>24.1365830548932</v>
      </c>
      <c r="Z1698" s="59">
        <f>VLOOKUP($S1698,'Districts_EV'!$A$2:$H$41,5,0)*$U1698</f>
        <v>142.485736611592</v>
      </c>
      <c r="AA1698" s="59">
        <f>VLOOKUP($S1698,'Districts_EV'!$A$2:$H$41,6,0)*$U1698</f>
        <v>402.192714435506</v>
      </c>
      <c r="AB1698" s="59">
        <f>VLOOKUP($S1698,'Districts_EV'!$A$2:$H$41,7,0)*$U1698</f>
        <v>667.776106608552</v>
      </c>
      <c r="AC1698" s="60">
        <f>VLOOKUP($S1698,'Districts_EV'!$A$2:$H$41,8,0)*$U1698</f>
        <v>854.916297172154</v>
      </c>
    </row>
    <row r="1699" ht="19.95" customHeight="1">
      <c r="Q1699" s="137">
        <v>769</v>
      </c>
      <c r="R1699" t="s" s="92">
        <v>650</v>
      </c>
      <c r="S1699" t="s" s="92">
        <v>40</v>
      </c>
      <c r="T1699" s="62">
        <v>4550</v>
      </c>
      <c r="U1699" s="93">
        <v>0.0173893103514169</v>
      </c>
      <c r="V1699" s="36">
        <v>41.2334035</v>
      </c>
      <c r="W1699" s="36">
        <v>29.1109327</v>
      </c>
      <c r="X1699" s="62">
        <f>VLOOKUP($S1699,'Districts_EV'!$A$2:$H$41,3,0)*$U1699</f>
        <v>1.88848455204888</v>
      </c>
      <c r="Y1699" s="62">
        <f>VLOOKUP($S1699,'Districts_EV'!$A$2:$H$41,4,0)*$U1699</f>
        <v>26.1916176722547</v>
      </c>
      <c r="Z1699" s="62">
        <f>VLOOKUP($S1699,'Districts_EV'!$A$2:$H$41,5,0)*$U1699</f>
        <v>154.617243401561</v>
      </c>
      <c r="AA1699" s="62">
        <f>VLOOKUP($S1699,'Districts_EV'!$A$2:$H$41,6,0)*$U1699</f>
        <v>436.436167584438</v>
      </c>
      <c r="AB1699" s="62">
        <f>VLOOKUP($S1699,'Districts_EV'!$A$2:$H$41,7,0)*$U1699</f>
        <v>724.631835217960</v>
      </c>
      <c r="AC1699" s="63">
        <f>VLOOKUP($S1699,'Districts_EV'!$A$2:$H$41,8,0)*$U1699</f>
        <v>927.705497766109</v>
      </c>
    </row>
    <row r="1700" ht="19.95" customHeight="1">
      <c r="Q1700" s="136">
        <v>802</v>
      </c>
      <c r="R1700" t="s" s="90">
        <v>651</v>
      </c>
      <c r="S1700" t="s" s="90">
        <v>40</v>
      </c>
      <c r="T1700" s="59">
        <v>1306</v>
      </c>
      <c r="U1700" s="91">
        <v>0.00499130534482429</v>
      </c>
      <c r="V1700" s="39">
        <v>41.1685803</v>
      </c>
      <c r="W1700" s="39">
        <v>29.0572623</v>
      </c>
      <c r="X1700" s="59">
        <f>VLOOKUP($S1700,'Districts_EV'!$A$2:$H$41,3,0)*$U1700</f>
        <v>0.542057324170515</v>
      </c>
      <c r="Y1700" s="59">
        <f>VLOOKUP($S1700,'Districts_EV'!$A$2:$H$41,4,0)*$U1700</f>
        <v>7.51785773186037</v>
      </c>
      <c r="Z1700" s="59">
        <f>VLOOKUP($S1700,'Districts_EV'!$A$2:$H$41,5,0)*$U1700</f>
        <v>44.3802461280085</v>
      </c>
      <c r="AA1700" s="59">
        <f>VLOOKUP($S1700,'Districts_EV'!$A$2:$H$41,6,0)*$U1700</f>
        <v>125.271568102259</v>
      </c>
      <c r="AB1700" s="59">
        <f>VLOOKUP($S1700,'Districts_EV'!$A$2:$H$41,7,0)*$U1700</f>
        <v>207.993225669155</v>
      </c>
      <c r="AC1700" s="60">
        <f>VLOOKUP($S1700,'Districts_EV'!$A$2:$H$41,8,0)*$U1700</f>
        <v>266.282061556602</v>
      </c>
    </row>
    <row r="1701" ht="19.95" customHeight="1">
      <c r="Q1701" s="137">
        <v>810</v>
      </c>
      <c r="R1701" t="s" s="92">
        <v>652</v>
      </c>
      <c r="S1701" t="s" s="92">
        <v>40</v>
      </c>
      <c r="T1701" s="62">
        <v>393</v>
      </c>
      <c r="U1701" s="93">
        <v>0.00150197779518832</v>
      </c>
      <c r="V1701" s="36">
        <v>41.2147913</v>
      </c>
      <c r="W1701" s="36">
        <v>29.1085398</v>
      </c>
      <c r="X1701" s="62">
        <f>VLOOKUP($S1701,'Districts_EV'!$A$2:$H$41,3,0)*$U1701</f>
        <v>0.163115259111036</v>
      </c>
      <c r="Y1701" s="62">
        <f>VLOOKUP($S1701,'Districts_EV'!$A$2:$H$41,4,0)*$U1701</f>
        <v>2.2622649989442</v>
      </c>
      <c r="Z1701" s="62">
        <f>VLOOKUP($S1701,'Districts_EV'!$A$2:$H$41,5,0)*$U1701</f>
        <v>13.3548520124865</v>
      </c>
      <c r="AA1701" s="62">
        <f>VLOOKUP($S1701,'Districts_EV'!$A$2:$H$41,6,0)*$U1701</f>
        <v>37.6965744748757</v>
      </c>
      <c r="AB1701" s="62">
        <f>VLOOKUP($S1701,'Districts_EV'!$A$2:$H$41,7,0)*$U1701</f>
        <v>62.5890793935514</v>
      </c>
      <c r="AC1701" s="63">
        <f>VLOOKUP($S1701,'Districts_EV'!$A$2:$H$41,8,0)*$U1701</f>
        <v>80.1292880488091</v>
      </c>
    </row>
    <row r="1702" ht="19.95" customHeight="1">
      <c r="Q1702" s="136">
        <v>867</v>
      </c>
      <c r="R1702" t="s" s="90">
        <v>653</v>
      </c>
      <c r="S1702" t="s" s="90">
        <v>40</v>
      </c>
      <c r="T1702" s="59">
        <v>333</v>
      </c>
      <c r="U1702" s="91">
        <v>0.00127266820813667</v>
      </c>
      <c r="V1702" s="39">
        <v>41.251854</v>
      </c>
      <c r="W1702" s="39">
        <v>28.9774507</v>
      </c>
      <c r="X1702" s="59">
        <f>VLOOKUP($S1702,'Districts_EV'!$A$2:$H$41,3,0)*$U1702</f>
        <v>0.138212166116985</v>
      </c>
      <c r="Y1702" s="59">
        <f>VLOOKUP($S1702,'Districts_EV'!$A$2:$H$41,4,0)*$U1702</f>
        <v>1.91688102963975</v>
      </c>
      <c r="Z1702" s="59">
        <f>VLOOKUP($S1702,'Districts_EV'!$A$2:$H$41,5,0)*$U1702</f>
        <v>11.3159433082901</v>
      </c>
      <c r="AA1702" s="59">
        <f>VLOOKUP($S1702,'Districts_EV'!$A$2:$H$41,6,0)*$U1702</f>
        <v>31.9413722649711</v>
      </c>
      <c r="AB1702" s="59">
        <f>VLOOKUP($S1702,'Districts_EV'!$A$2:$H$41,7,0)*$U1702</f>
        <v>53.0334947533146</v>
      </c>
      <c r="AC1702" s="60">
        <f>VLOOKUP($S1702,'Districts_EV'!$A$2:$H$41,8,0)*$U1702</f>
        <v>67.895808957388</v>
      </c>
    </row>
    <row r="1703" ht="19.95" customHeight="1">
      <c r="Q1703" s="137">
        <v>235</v>
      </c>
      <c r="R1703" t="s" s="92">
        <v>654</v>
      </c>
      <c r="S1703" t="s" s="92">
        <v>41</v>
      </c>
      <c r="T1703" s="62">
        <v>18122</v>
      </c>
      <c r="U1703" s="93">
        <v>0.0692591389425006</v>
      </c>
      <c r="V1703" s="36">
        <v>41.0732159</v>
      </c>
      <c r="W1703" s="36">
        <v>28.2502073</v>
      </c>
      <c r="X1703" s="62">
        <f>VLOOKUP($S1703,'Districts_EV'!$A$2:$H$41,3,0)*$U1703</f>
        <v>9.112491200815031</v>
      </c>
      <c r="Y1703" s="62">
        <f>VLOOKUP($S1703,'Districts_EV'!$A$2:$H$41,4,0)*$U1703</f>
        <v>166.273307038766</v>
      </c>
      <c r="Z1703" s="62">
        <f>VLOOKUP($S1703,'Districts_EV'!$A$2:$H$41,5,0)*$U1703</f>
        <v>1266.018641157080</v>
      </c>
      <c r="AA1703" s="62">
        <f>VLOOKUP($S1703,'Districts_EV'!$A$2:$H$41,6,0)*$U1703</f>
        <v>4411.439040319610</v>
      </c>
      <c r="AB1703" s="62">
        <f>VLOOKUP($S1703,'Districts_EV'!$A$2:$H$41,7,0)*$U1703</f>
        <v>8391.612807714509</v>
      </c>
      <c r="AC1703" s="63">
        <f>VLOOKUP($S1703,'Districts_EV'!$A$2:$H$41,8,0)*$U1703</f>
        <v>11328.7458178035</v>
      </c>
    </row>
    <row r="1704" ht="19.95" customHeight="1">
      <c r="Q1704" s="136">
        <v>393</v>
      </c>
      <c r="R1704" t="s" s="90">
        <v>655</v>
      </c>
      <c r="S1704" t="s" s="90">
        <v>41</v>
      </c>
      <c r="T1704" s="59">
        <v>9002</v>
      </c>
      <c r="U1704" s="91">
        <v>0.0344040817106495</v>
      </c>
      <c r="V1704" s="39">
        <v>41.0754871</v>
      </c>
      <c r="W1704" s="39">
        <v>28.2426423</v>
      </c>
      <c r="X1704" s="59">
        <f>VLOOKUP($S1704,'Districts_EV'!$A$2:$H$41,3,0)*$U1704</f>
        <v>4.52657795992368</v>
      </c>
      <c r="Y1704" s="59">
        <f>VLOOKUP($S1704,'Districts_EV'!$A$2:$H$41,4,0)*$U1704</f>
        <v>82.59531563640731</v>
      </c>
      <c r="Z1704" s="59">
        <f>VLOOKUP($S1704,'Districts_EV'!$A$2:$H$41,5,0)*$U1704</f>
        <v>628.887529394992</v>
      </c>
      <c r="AA1704" s="59">
        <f>VLOOKUP($S1704,'Districts_EV'!$A$2:$H$41,6,0)*$U1704</f>
        <v>2191.357148270450</v>
      </c>
      <c r="AB1704" s="59">
        <f>VLOOKUP($S1704,'Districts_EV'!$A$2:$H$41,7,0)*$U1704</f>
        <v>4168.485735296660</v>
      </c>
      <c r="AC1704" s="60">
        <f>VLOOKUP($S1704,'Districts_EV'!$A$2:$H$41,8,0)*$U1704</f>
        <v>5627.489783239560</v>
      </c>
    </row>
    <row r="1705" ht="19.95" customHeight="1">
      <c r="Q1705" s="137">
        <v>412</v>
      </c>
      <c r="R1705" t="s" s="92">
        <v>30</v>
      </c>
      <c r="S1705" t="s" s="92">
        <v>41</v>
      </c>
      <c r="T1705" s="62">
        <v>7093</v>
      </c>
      <c r="U1705" s="93">
        <v>0.0271082150159561</v>
      </c>
      <c r="V1705" s="36">
        <v>41.0707054</v>
      </c>
      <c r="W1705" s="36">
        <v>28.2478688</v>
      </c>
      <c r="X1705" s="62">
        <f>VLOOKUP($S1705,'Districts_EV'!$A$2:$H$41,3,0)*$U1705</f>
        <v>3.56665379579412</v>
      </c>
      <c r="Y1705" s="62">
        <f>VLOOKUP($S1705,'Districts_EV'!$A$2:$H$41,4,0)*$U1705</f>
        <v>65.07982379571619</v>
      </c>
      <c r="Z1705" s="62">
        <f>VLOOKUP($S1705,'Districts_EV'!$A$2:$H$41,5,0)*$U1705</f>
        <v>495.523133303564</v>
      </c>
      <c r="AA1705" s="62">
        <f>VLOOKUP($S1705,'Districts_EV'!$A$2:$H$41,6,0)*$U1705</f>
        <v>1726.649217138670</v>
      </c>
      <c r="AB1705" s="62">
        <f>VLOOKUP($S1705,'Districts_EV'!$A$2:$H$41,7,0)*$U1705</f>
        <v>3284.500035598660</v>
      </c>
      <c r="AC1705" s="63">
        <f>VLOOKUP($S1705,'Districts_EV'!$A$2:$H$41,8,0)*$U1705</f>
        <v>4434.101869864270</v>
      </c>
    </row>
    <row r="1706" ht="19.95" customHeight="1">
      <c r="Q1706" s="136">
        <v>691</v>
      </c>
      <c r="R1706" t="s" s="90">
        <v>160</v>
      </c>
      <c r="S1706" t="s" s="90">
        <v>41</v>
      </c>
      <c r="T1706" s="59">
        <v>7442</v>
      </c>
      <c r="U1706" s="91">
        <v>0.0284420324473066</v>
      </c>
      <c r="V1706" s="39">
        <v>41.0697432</v>
      </c>
      <c r="W1706" s="39">
        <v>28.2612532</v>
      </c>
      <c r="X1706" s="59">
        <f>VLOOKUP($S1706,'Districts_EV'!$A$2:$H$41,3,0)*$U1706</f>
        <v>3.74214543187648</v>
      </c>
      <c r="Y1706" s="59">
        <f>VLOOKUP($S1706,'Districts_EV'!$A$2:$H$41,4,0)*$U1706</f>
        <v>68.2819750017934</v>
      </c>
      <c r="Z1706" s="59">
        <f>VLOOKUP($S1706,'Districts_EV'!$A$2:$H$41,5,0)*$U1706</f>
        <v>519.904576067267</v>
      </c>
      <c r="AA1706" s="59">
        <f>VLOOKUP($S1706,'Districts_EV'!$A$2:$H$41,6,0)*$U1706</f>
        <v>1811.606298314680</v>
      </c>
      <c r="AB1706" s="59">
        <f>VLOOKUP($S1706,'Districts_EV'!$A$2:$H$41,7,0)*$U1706</f>
        <v>3446.108736067290</v>
      </c>
      <c r="AC1706" s="60">
        <f>VLOOKUP($S1706,'Districts_EV'!$A$2:$H$41,8,0)*$U1706</f>
        <v>4652.274935222050</v>
      </c>
    </row>
    <row r="1707" ht="19.95" customHeight="1">
      <c r="Q1707" s="137">
        <v>699</v>
      </c>
      <c r="R1707" t="s" s="92">
        <v>656</v>
      </c>
      <c r="S1707" t="s" s="92">
        <v>41</v>
      </c>
      <c r="T1707" s="62">
        <v>23579</v>
      </c>
      <c r="U1707" s="93">
        <v>0.0901148458848484</v>
      </c>
      <c r="V1707" s="36">
        <v>41.0749874</v>
      </c>
      <c r="W1707" s="36">
        <v>28.1746116</v>
      </c>
      <c r="X1707" s="62">
        <f>VLOOKUP($S1707,'Districts_EV'!$A$2:$H$41,3,0)*$U1707</f>
        <v>11.8564965248879</v>
      </c>
      <c r="Y1707" s="62">
        <f>VLOOKUP($S1707,'Districts_EV'!$A$2:$H$41,4,0)*$U1707</f>
        <v>216.342473604849</v>
      </c>
      <c r="Z1707" s="62">
        <f>VLOOKUP($S1707,'Districts_EV'!$A$2:$H$41,5,0)*$U1707</f>
        <v>1647.249395201570</v>
      </c>
      <c r="AA1707" s="62">
        <f>VLOOKUP($S1707,'Districts_EV'!$A$2:$H$41,6,0)*$U1707</f>
        <v>5739.836725068760</v>
      </c>
      <c r="AB1707" s="62">
        <f>VLOOKUP($S1707,'Districts_EV'!$A$2:$H$41,7,0)*$U1707</f>
        <v>10918.5431184803</v>
      </c>
      <c r="AC1707" s="63">
        <f>VLOOKUP($S1707,'Districts_EV'!$A$2:$H$41,8,0)*$U1707</f>
        <v>14740.1223726956</v>
      </c>
    </row>
    <row r="1708" ht="19.95" customHeight="1">
      <c r="Q1708" s="136">
        <v>701</v>
      </c>
      <c r="R1708" t="s" s="90">
        <v>363</v>
      </c>
      <c r="S1708" t="s" s="90">
        <v>41</v>
      </c>
      <c r="T1708" s="59">
        <v>14481</v>
      </c>
      <c r="U1708" s="91">
        <v>0.0553438688349162</v>
      </c>
      <c r="V1708" s="39">
        <v>41.0850824</v>
      </c>
      <c r="W1708" s="39">
        <v>28.2406022</v>
      </c>
      <c r="X1708" s="59">
        <f>VLOOKUP($S1708,'Districts_EV'!$A$2:$H$41,3,0)*$U1708</f>
        <v>7.28164579400742</v>
      </c>
      <c r="Y1708" s="59">
        <f>VLOOKUP($S1708,'Districts_EV'!$A$2:$H$41,4,0)*$U1708</f>
        <v>132.866337006311</v>
      </c>
      <c r="Z1708" s="59">
        <f>VLOOKUP($S1708,'Districts_EV'!$A$2:$H$41,5,0)*$U1708</f>
        <v>1011.655222524870</v>
      </c>
      <c r="AA1708" s="59">
        <f>VLOOKUP($S1708,'Districts_EV'!$A$2:$H$41,6,0)*$U1708</f>
        <v>3525.110293724110</v>
      </c>
      <c r="AB1708" s="59">
        <f>VLOOKUP($S1708,'Districts_EV'!$A$2:$H$41,7,0)*$U1708</f>
        <v>6705.603414000320</v>
      </c>
      <c r="AC1708" s="60">
        <f>VLOOKUP($S1708,'Districts_EV'!$A$2:$H$41,8,0)*$U1708</f>
        <v>9052.619368039561</v>
      </c>
    </row>
    <row r="1709" ht="19.95" customHeight="1">
      <c r="Q1709" s="137">
        <v>710</v>
      </c>
      <c r="R1709" t="s" s="92">
        <v>590</v>
      </c>
      <c r="S1709" t="s" s="92">
        <v>41</v>
      </c>
      <c r="T1709" s="62">
        <v>32829</v>
      </c>
      <c r="U1709" s="93">
        <v>0.125466740555311</v>
      </c>
      <c r="V1709" s="36">
        <v>41.0807861</v>
      </c>
      <c r="W1709" s="36">
        <v>28.2573173</v>
      </c>
      <c r="X1709" s="62">
        <f>VLOOKUP($S1709,'Districts_EV'!$A$2:$H$41,3,0)*$U1709</f>
        <v>16.5077791431164</v>
      </c>
      <c r="Y1709" s="62">
        <f>VLOOKUP($S1709,'Districts_EV'!$A$2:$H$41,4,0)*$U1709</f>
        <v>301.213243393425</v>
      </c>
      <c r="Z1709" s="62">
        <f>VLOOKUP($S1709,'Districts_EV'!$A$2:$H$41,5,0)*$U1709</f>
        <v>2293.462419740960</v>
      </c>
      <c r="AA1709" s="62">
        <f>VLOOKUP($S1709,'Districts_EV'!$A$2:$H$41,6,0)*$U1709</f>
        <v>7991.564521280880</v>
      </c>
      <c r="AB1709" s="62">
        <f>VLOOKUP($S1709,'Districts_EV'!$A$2:$H$41,7,0)*$U1709</f>
        <v>15201.8682741672</v>
      </c>
      <c r="AC1709" s="63">
        <f>VLOOKUP($S1709,'Districts_EV'!$A$2:$H$41,8,0)*$U1709</f>
        <v>20522.646311261</v>
      </c>
    </row>
    <row r="1710" ht="19.95" customHeight="1">
      <c r="Q1710" s="136">
        <v>730</v>
      </c>
      <c r="R1710" t="s" s="90">
        <v>657</v>
      </c>
      <c r="S1710" t="s" s="90">
        <v>41</v>
      </c>
      <c r="T1710" s="59">
        <v>19003</v>
      </c>
      <c r="U1710" s="91">
        <v>0.072626168045709</v>
      </c>
      <c r="V1710" s="39">
        <v>41.0548272</v>
      </c>
      <c r="W1710" s="39">
        <v>28.3668</v>
      </c>
      <c r="X1710" s="59">
        <f>VLOOKUP($S1710,'Districts_EV'!$A$2:$H$41,3,0)*$U1710</f>
        <v>9.555494442616039</v>
      </c>
      <c r="Y1710" s="59">
        <f>VLOOKUP($S1710,'Districts_EV'!$A$2:$H$41,4,0)*$U1710</f>
        <v>174.356674409981</v>
      </c>
      <c r="Z1710" s="59">
        <f>VLOOKUP($S1710,'Districts_EV'!$A$2:$H$41,5,0)*$U1710</f>
        <v>1327.566065440240</v>
      </c>
      <c r="AA1710" s="59">
        <f>VLOOKUP($S1710,'Districts_EV'!$A$2:$H$41,6,0)*$U1710</f>
        <v>4625.900898531810</v>
      </c>
      <c r="AB1710" s="59">
        <f>VLOOKUP($S1710,'Districts_EV'!$A$2:$H$41,7,0)*$U1710</f>
        <v>8799.570587407499</v>
      </c>
      <c r="AC1710" s="60">
        <f>VLOOKUP($S1710,'Districts_EV'!$A$2:$H$41,8,0)*$U1710</f>
        <v>11879.4921518442</v>
      </c>
    </row>
    <row r="1711" ht="19.95" customHeight="1">
      <c r="Q1711" s="137">
        <v>772</v>
      </c>
      <c r="R1711" t="s" s="92">
        <v>39</v>
      </c>
      <c r="S1711" t="s" s="92">
        <v>41</v>
      </c>
      <c r="T1711" s="62">
        <v>5114</v>
      </c>
      <c r="U1711" s="93">
        <v>0.0195448204697025</v>
      </c>
      <c r="V1711" s="36">
        <v>41.0774457</v>
      </c>
      <c r="W1711" s="36">
        <v>28.0851547</v>
      </c>
      <c r="X1711" s="62">
        <f>VLOOKUP($S1711,'Districts_EV'!$A$2:$H$41,3,0)*$U1711</f>
        <v>2.57153073617526</v>
      </c>
      <c r="Y1711" s="62">
        <f>VLOOKUP($S1711,'Districts_EV'!$A$2:$H$41,4,0)*$U1711</f>
        <v>46.9220666701386</v>
      </c>
      <c r="Z1711" s="62">
        <f>VLOOKUP($S1711,'Districts_EV'!$A$2:$H$41,5,0)*$U1711</f>
        <v>357.268476485892</v>
      </c>
      <c r="AA1711" s="62">
        <f>VLOOKUP($S1711,'Districts_EV'!$A$2:$H$41,6,0)*$U1711</f>
        <v>1244.901183765290</v>
      </c>
      <c r="AB1711" s="62">
        <f>VLOOKUP($S1711,'Districts_EV'!$A$2:$H$41,7,0)*$U1711</f>
        <v>2368.099983371160</v>
      </c>
      <c r="AC1711" s="63">
        <f>VLOOKUP($S1711,'Districts_EV'!$A$2:$H$41,8,0)*$U1711</f>
        <v>3196.954315872830</v>
      </c>
    </row>
    <row r="1712" ht="19.95" customHeight="1">
      <c r="Q1712" s="136">
        <v>776</v>
      </c>
      <c r="R1712" t="s" s="90">
        <v>150</v>
      </c>
      <c r="S1712" t="s" s="90">
        <v>41</v>
      </c>
      <c r="T1712" s="59">
        <v>1790</v>
      </c>
      <c r="U1712" s="91">
        <v>0.00684106934704095</v>
      </c>
      <c r="V1712" s="39">
        <v>41.092394</v>
      </c>
      <c r="W1712" s="39">
        <v>28.3356266</v>
      </c>
      <c r="X1712" s="59">
        <f>VLOOKUP($S1712,'Districts_EV'!$A$2:$H$41,3,0)*$U1712</f>
        <v>0.900086041797754</v>
      </c>
      <c r="Y1712" s="59">
        <f>VLOOKUP($S1712,'Districts_EV'!$A$2:$H$41,4,0)*$U1712</f>
        <v>16.423640856384</v>
      </c>
      <c r="Z1712" s="59">
        <f>VLOOKUP($S1712,'Districts_EV'!$A$2:$H$41,5,0)*$U1712</f>
        <v>125.050952856814</v>
      </c>
      <c r="AA1712" s="59">
        <f>VLOOKUP($S1712,'Districts_EV'!$A$2:$H$41,6,0)*$U1712</f>
        <v>435.739757321052</v>
      </c>
      <c r="AB1712" s="59">
        <f>VLOOKUP($S1712,'Districts_EV'!$A$2:$H$41,7,0)*$U1712</f>
        <v>828.881300397802</v>
      </c>
      <c r="AC1712" s="60">
        <f>VLOOKUP($S1712,'Districts_EV'!$A$2:$H$41,8,0)*$U1712</f>
        <v>1118.9965243278</v>
      </c>
    </row>
    <row r="1713" ht="19.95" customHeight="1">
      <c r="Q1713" s="137">
        <v>779</v>
      </c>
      <c r="R1713" t="s" s="92">
        <v>658</v>
      </c>
      <c r="S1713" t="s" s="92">
        <v>41</v>
      </c>
      <c r="T1713" s="62">
        <v>7810</v>
      </c>
      <c r="U1713" s="93">
        <v>0.0298484645812234</v>
      </c>
      <c r="V1713" s="36">
        <v>41.0454443</v>
      </c>
      <c r="W1713" s="36">
        <v>28.0437139</v>
      </c>
      <c r="X1713" s="62">
        <f>VLOOKUP($S1713,'Districts_EV'!$A$2:$H$41,3,0)*$U1713</f>
        <v>3.92719105387736</v>
      </c>
      <c r="Y1713" s="62">
        <f>VLOOKUP($S1713,'Districts_EV'!$A$2:$H$41,4,0)*$U1713</f>
        <v>71.6584553566254</v>
      </c>
      <c r="Z1713" s="62">
        <f>VLOOKUP($S1713,'Districts_EV'!$A$2:$H$41,5,0)*$U1713</f>
        <v>545.613375313808</v>
      </c>
      <c r="AA1713" s="62">
        <f>VLOOKUP($S1713,'Districts_EV'!$A$2:$H$41,6,0)*$U1713</f>
        <v>1901.188550099120</v>
      </c>
      <c r="AB1713" s="62">
        <f>VLOOKUP($S1713,'Districts_EV'!$A$2:$H$41,7,0)*$U1713</f>
        <v>3616.515617936780</v>
      </c>
      <c r="AC1713" s="63">
        <f>VLOOKUP($S1713,'Districts_EV'!$A$2:$H$41,8,0)*$U1713</f>
        <v>4882.325617318490</v>
      </c>
    </row>
    <row r="1714" ht="19.95" customHeight="1">
      <c r="Q1714" s="136">
        <v>783</v>
      </c>
      <c r="R1714" t="s" s="90">
        <v>659</v>
      </c>
      <c r="S1714" t="s" s="90">
        <v>41</v>
      </c>
      <c r="T1714" s="59">
        <v>3127</v>
      </c>
      <c r="U1714" s="91">
        <v>0.0119508513118419</v>
      </c>
      <c r="V1714" s="39">
        <v>41.0956929</v>
      </c>
      <c r="W1714" s="39">
        <v>28.0081194</v>
      </c>
      <c r="X1714" s="59">
        <f>VLOOKUP($S1714,'Districts_EV'!$A$2:$H$41,3,0)*$U1714</f>
        <v>1.57238494564334</v>
      </c>
      <c r="Y1714" s="59">
        <f>VLOOKUP($S1714,'Districts_EV'!$A$2:$H$41,4,0)*$U1714</f>
        <v>28.6909077977166</v>
      </c>
      <c r="Z1714" s="59">
        <f>VLOOKUP($S1714,'Districts_EV'!$A$2:$H$41,5,0)*$U1714</f>
        <v>218.454932728076</v>
      </c>
      <c r="AA1714" s="59">
        <f>VLOOKUP($S1714,'Districts_EV'!$A$2:$H$41,6,0)*$U1714</f>
        <v>761.205710135713</v>
      </c>
      <c r="AB1714" s="59">
        <f>VLOOKUP($S1714,'Districts_EV'!$A$2:$H$41,7,0)*$U1714</f>
        <v>1447.995433711690</v>
      </c>
      <c r="AC1714" s="60">
        <f>VLOOKUP($S1714,'Districts_EV'!$A$2:$H$41,8,0)*$U1714</f>
        <v>1954.805660096650</v>
      </c>
    </row>
    <row r="1715" ht="19.95" customHeight="1">
      <c r="Q1715" s="137">
        <v>788</v>
      </c>
      <c r="R1715" t="s" s="92">
        <v>210</v>
      </c>
      <c r="S1715" t="s" s="92">
        <v>41</v>
      </c>
      <c r="T1715" s="62">
        <v>3809</v>
      </c>
      <c r="U1715" s="93">
        <v>0.014557336951329</v>
      </c>
      <c r="V1715" s="36">
        <v>41.1018136</v>
      </c>
      <c r="W1715" s="36">
        <v>28.3751315</v>
      </c>
      <c r="X1715" s="62">
        <f>VLOOKUP($S1715,'Districts_EV'!$A$2:$H$41,3,0)*$U1715</f>
        <v>1.91532275598192</v>
      </c>
      <c r="Y1715" s="62">
        <f>VLOOKUP($S1715,'Districts_EV'!$A$2:$H$41,4,0)*$U1715</f>
        <v>34.9484067161825</v>
      </c>
      <c r="Z1715" s="62">
        <f>VLOOKUP($S1715,'Districts_EV'!$A$2:$H$41,5,0)*$U1715</f>
        <v>266.100044375197</v>
      </c>
      <c r="AA1715" s="62">
        <f>VLOOKUP($S1715,'Districts_EV'!$A$2:$H$41,6,0)*$U1715</f>
        <v>927.224991975353</v>
      </c>
      <c r="AB1715" s="62">
        <f>VLOOKUP($S1715,'Districts_EV'!$A$2:$H$41,7,0)*$U1715</f>
        <v>1763.803839785040</v>
      </c>
      <c r="AC1715" s="63">
        <f>VLOOKUP($S1715,'Districts_EV'!$A$2:$H$41,8,0)*$U1715</f>
        <v>2381.149587242770</v>
      </c>
    </row>
    <row r="1716" ht="19.95" customHeight="1">
      <c r="Q1716" s="136">
        <v>790</v>
      </c>
      <c r="R1716" t="s" s="90">
        <v>265</v>
      </c>
      <c r="S1716" t="s" s="90">
        <v>41</v>
      </c>
      <c r="T1716" s="59">
        <v>1938</v>
      </c>
      <c r="U1716" s="91">
        <v>0.00740669966176836</v>
      </c>
      <c r="V1716" s="39">
        <v>41.0922446</v>
      </c>
      <c r="W1716" s="39">
        <v>28.3325627</v>
      </c>
      <c r="X1716" s="59">
        <f>VLOOKUP($S1716,'Districts_EV'!$A$2:$H$41,3,0)*$U1716</f>
        <v>0.974506563689413</v>
      </c>
      <c r="Y1716" s="59">
        <f>VLOOKUP($S1716,'Districts_EV'!$A$2:$H$41,4,0)*$U1716</f>
        <v>17.7815731730013</v>
      </c>
      <c r="Z1716" s="59">
        <f>VLOOKUP($S1716,'Districts_EV'!$A$2:$H$41,5,0)*$U1716</f>
        <v>135.390361249444</v>
      </c>
      <c r="AA1716" s="59">
        <f>VLOOKUP($S1716,'Districts_EV'!$A$2:$H$41,6,0)*$U1716</f>
        <v>471.767402060446</v>
      </c>
      <c r="AB1716" s="59">
        <f>VLOOKUP($S1716,'Districts_EV'!$A$2:$H$41,7,0)*$U1716</f>
        <v>897.414502888794</v>
      </c>
      <c r="AC1716" s="60">
        <f>VLOOKUP($S1716,'Districts_EV'!$A$2:$H$41,8,0)*$U1716</f>
        <v>1211.516907344840</v>
      </c>
    </row>
    <row r="1717" ht="19.95" customHeight="1">
      <c r="Q1717" s="137">
        <v>818</v>
      </c>
      <c r="R1717" t="s" s="92">
        <v>193</v>
      </c>
      <c r="S1717" t="s" s="92">
        <v>41</v>
      </c>
      <c r="T1717" s="62">
        <v>3027</v>
      </c>
      <c r="U1717" s="93">
        <v>0.0115686686667558</v>
      </c>
      <c r="V1717" s="36">
        <v>41.1022968</v>
      </c>
      <c r="W1717" s="36">
        <v>28.0114577</v>
      </c>
      <c r="X1717" s="62">
        <f>VLOOKUP($S1717,'Districts_EV'!$A$2:$H$41,3,0)*$U1717</f>
        <v>1.52210080923005</v>
      </c>
      <c r="Y1717" s="62">
        <f>VLOOKUP($S1717,'Districts_EV'!$A$2:$H$41,4,0)*$U1717</f>
        <v>27.7733859621644</v>
      </c>
      <c r="Z1717" s="62">
        <f>VLOOKUP($S1717,'Districts_EV'!$A$2:$H$41,5,0)*$U1717</f>
        <v>211.468845976298</v>
      </c>
      <c r="AA1717" s="62">
        <f>VLOOKUP($S1717,'Districts_EV'!$A$2:$H$41,6,0)*$U1717</f>
        <v>736.862706933419</v>
      </c>
      <c r="AB1717" s="62">
        <f>VLOOKUP($S1717,'Districts_EV'!$A$2:$H$41,7,0)*$U1717</f>
        <v>1401.689215812370</v>
      </c>
      <c r="AC1717" s="63">
        <f>VLOOKUP($S1717,'Districts_EV'!$A$2:$H$41,8,0)*$U1717</f>
        <v>1892.291887787840</v>
      </c>
    </row>
    <row r="1718" ht="19.95" customHeight="1">
      <c r="Q1718" s="136">
        <v>824</v>
      </c>
      <c r="R1718" t="s" s="90">
        <v>112</v>
      </c>
      <c r="S1718" t="s" s="90">
        <v>41</v>
      </c>
      <c r="T1718" s="59">
        <v>2988</v>
      </c>
      <c r="U1718" s="91">
        <v>0.0114196174351723</v>
      </c>
      <c r="V1718" s="39">
        <v>41.0798383</v>
      </c>
      <c r="W1718" s="39">
        <v>28.0813497</v>
      </c>
      <c r="X1718" s="59">
        <f>VLOOKUP($S1718,'Districts_EV'!$A$2:$H$41,3,0)*$U1718</f>
        <v>1.50248999602888</v>
      </c>
      <c r="Y1718" s="59">
        <f>VLOOKUP($S1718,'Districts_EV'!$A$2:$H$41,4,0)*$U1718</f>
        <v>27.4155524462993</v>
      </c>
      <c r="Z1718" s="59">
        <f>VLOOKUP($S1718,'Districts_EV'!$A$2:$H$41,5,0)*$U1718</f>
        <v>208.744272143106</v>
      </c>
      <c r="AA1718" s="59">
        <f>VLOOKUP($S1718,'Districts_EV'!$A$2:$H$41,6,0)*$U1718</f>
        <v>727.368935684529</v>
      </c>
      <c r="AB1718" s="59">
        <f>VLOOKUP($S1718,'Districts_EV'!$A$2:$H$41,7,0)*$U1718</f>
        <v>1383.629790831640</v>
      </c>
      <c r="AC1718" s="60">
        <f>VLOOKUP($S1718,'Districts_EV'!$A$2:$H$41,8,0)*$U1718</f>
        <v>1867.911516587410</v>
      </c>
    </row>
    <row r="1719" ht="19.95" customHeight="1">
      <c r="Q1719" s="137">
        <v>825</v>
      </c>
      <c r="R1719" t="s" s="92">
        <v>660</v>
      </c>
      <c r="S1719" t="s" s="92">
        <v>41</v>
      </c>
      <c r="T1719" s="62">
        <v>1293</v>
      </c>
      <c r="U1719" s="93">
        <v>0.0049416216009631</v>
      </c>
      <c r="V1719" s="36">
        <v>41.128601</v>
      </c>
      <c r="W1719" s="36">
        <v>28.323416</v>
      </c>
      <c r="X1719" s="62">
        <f>VLOOKUP($S1719,'Districts_EV'!$A$2:$H$41,3,0)*$U1719</f>
        <v>0.650173883823741</v>
      </c>
      <c r="Y1719" s="62">
        <f>VLOOKUP($S1719,'Districts_EV'!$A$2:$H$41,4,0)*$U1719</f>
        <v>11.8635573336897</v>
      </c>
      <c r="Z1719" s="62">
        <f>VLOOKUP($S1719,'Districts_EV'!$A$2:$H$41,5,0)*$U1719</f>
        <v>90.3301017004805</v>
      </c>
      <c r="AA1719" s="62">
        <f>VLOOKUP($S1719,'Districts_EV'!$A$2:$H$41,6,0)*$U1719</f>
        <v>314.755031405654</v>
      </c>
      <c r="AB1719" s="62">
        <f>VLOOKUP($S1719,'Districts_EV'!$A$2:$H$41,7,0)*$U1719</f>
        <v>598.739397438189</v>
      </c>
      <c r="AC1719" s="63">
        <f>VLOOKUP($S1719,'Districts_EV'!$A$2:$H$41,8,0)*$U1719</f>
        <v>808.303075952983</v>
      </c>
    </row>
    <row r="1720" ht="19.95" customHeight="1">
      <c r="Q1720" s="136">
        <v>826</v>
      </c>
      <c r="R1720" t="s" s="90">
        <v>33</v>
      </c>
      <c r="S1720" t="s" s="90">
        <v>41</v>
      </c>
      <c r="T1720" s="59">
        <v>1483</v>
      </c>
      <c r="U1720" s="91">
        <v>0.00566776862662666</v>
      </c>
      <c r="V1720" s="39">
        <v>41.136646</v>
      </c>
      <c r="W1720" s="39">
        <v>28.363672</v>
      </c>
      <c r="X1720" s="59">
        <f>VLOOKUP($S1720,'Districts_EV'!$A$2:$H$41,3,0)*$U1720</f>
        <v>0.745713743008977</v>
      </c>
      <c r="Y1720" s="59">
        <f>VLOOKUP($S1720,'Districts_EV'!$A$2:$H$41,4,0)*$U1720</f>
        <v>13.6068488212388</v>
      </c>
      <c r="Z1720" s="59">
        <f>VLOOKUP($S1720,'Districts_EV'!$A$2:$H$41,5,0)*$U1720</f>
        <v>103.603666528857</v>
      </c>
      <c r="AA1720" s="59">
        <f>VLOOKUP($S1720,'Districts_EV'!$A$2:$H$41,6,0)*$U1720</f>
        <v>361.006737490011</v>
      </c>
      <c r="AB1720" s="59">
        <f>VLOOKUP($S1720,'Districts_EV'!$A$2:$H$41,7,0)*$U1720</f>
        <v>686.721211446894</v>
      </c>
      <c r="AC1720" s="60">
        <f>VLOOKUP($S1720,'Districts_EV'!$A$2:$H$41,8,0)*$U1720</f>
        <v>927.079243339732</v>
      </c>
    </row>
    <row r="1721" ht="19.95" customHeight="1">
      <c r="Q1721" s="137">
        <v>830</v>
      </c>
      <c r="R1721" t="s" s="92">
        <v>661</v>
      </c>
      <c r="S1721" t="s" s="92">
        <v>41</v>
      </c>
      <c r="T1721" s="62">
        <v>3299</v>
      </c>
      <c r="U1721" s="93">
        <v>0.01260820546139</v>
      </c>
      <c r="V1721" s="36">
        <v>41.23843</v>
      </c>
      <c r="W1721" s="36">
        <v>28.060543</v>
      </c>
      <c r="X1721" s="62">
        <f>VLOOKUP($S1721,'Districts_EV'!$A$2:$H$41,3,0)*$U1721</f>
        <v>1.65887366027419</v>
      </c>
      <c r="Y1721" s="62">
        <f>VLOOKUP($S1721,'Districts_EV'!$A$2:$H$41,4,0)*$U1721</f>
        <v>30.2690453548665</v>
      </c>
      <c r="Z1721" s="62">
        <f>VLOOKUP($S1721,'Districts_EV'!$A$2:$H$41,5,0)*$U1721</f>
        <v>230.471001941133</v>
      </c>
      <c r="AA1721" s="62">
        <f>VLOOKUP($S1721,'Districts_EV'!$A$2:$H$41,6,0)*$U1721</f>
        <v>803.075675643659</v>
      </c>
      <c r="AB1721" s="62">
        <f>VLOOKUP($S1721,'Districts_EV'!$A$2:$H$41,7,0)*$U1721</f>
        <v>1527.642128498520</v>
      </c>
      <c r="AC1721" s="63">
        <f>VLOOKUP($S1721,'Districts_EV'!$A$2:$H$41,8,0)*$U1721</f>
        <v>2062.329348467820</v>
      </c>
    </row>
    <row r="1722" ht="19.95" customHeight="1">
      <c r="Q1722" s="136">
        <v>837</v>
      </c>
      <c r="R1722" t="s" s="90">
        <v>662</v>
      </c>
      <c r="S1722" t="s" s="90">
        <v>41</v>
      </c>
      <c r="T1722" s="59">
        <v>1434</v>
      </c>
      <c r="U1722" s="91">
        <v>0.00548049913053448</v>
      </c>
      <c r="V1722" s="39">
        <v>41.235941</v>
      </c>
      <c r="W1722" s="39">
        <v>28.115909</v>
      </c>
      <c r="X1722" s="59">
        <f>VLOOKUP($S1722,'Districts_EV'!$A$2:$H$41,3,0)*$U1722</f>
        <v>0.721074516166469</v>
      </c>
      <c r="Y1722" s="59">
        <f>VLOOKUP($S1722,'Districts_EV'!$A$2:$H$41,4,0)*$U1722</f>
        <v>13.1572631218183</v>
      </c>
      <c r="Z1722" s="59">
        <f>VLOOKUP($S1722,'Districts_EV'!$A$2:$H$41,5,0)*$U1722</f>
        <v>100.180484020486</v>
      </c>
      <c r="AA1722" s="59">
        <f>VLOOKUP($S1722,'Districts_EV'!$A$2:$H$41,6,0)*$U1722</f>
        <v>349.078665920887</v>
      </c>
      <c r="AB1722" s="59">
        <f>VLOOKUP($S1722,'Districts_EV'!$A$2:$H$41,7,0)*$U1722</f>
        <v>664.0311646762279</v>
      </c>
      <c r="AC1722" s="60">
        <f>VLOOKUP($S1722,'Districts_EV'!$A$2:$H$41,8,0)*$U1722</f>
        <v>896.447494908413</v>
      </c>
    </row>
    <row r="1723" ht="19.95" customHeight="1">
      <c r="Q1723" s="137">
        <v>839</v>
      </c>
      <c r="R1723" t="s" s="92">
        <v>663</v>
      </c>
      <c r="S1723" t="s" s="92">
        <v>41</v>
      </c>
      <c r="T1723" s="62">
        <v>1159</v>
      </c>
      <c r="U1723" s="93">
        <v>0.00442949685654774</v>
      </c>
      <c r="V1723" s="36">
        <v>41.163228</v>
      </c>
      <c r="W1723" s="36">
        <v>28.190187</v>
      </c>
      <c r="X1723" s="62">
        <f>VLOOKUP($S1723,'Districts_EV'!$A$2:$H$41,3,0)*$U1723</f>
        <v>0.582793141029942</v>
      </c>
      <c r="Y1723" s="62">
        <f>VLOOKUP($S1723,'Districts_EV'!$A$2:$H$41,4,0)*$U1723</f>
        <v>10.6340780740498</v>
      </c>
      <c r="Z1723" s="62">
        <f>VLOOKUP($S1723,'Districts_EV'!$A$2:$H$41,5,0)*$U1723</f>
        <v>80.9687454530989</v>
      </c>
      <c r="AA1723" s="62">
        <f>VLOOKUP($S1723,'Districts_EV'!$A$2:$H$41,6,0)*$U1723</f>
        <v>282.135407114580</v>
      </c>
      <c r="AB1723" s="62">
        <f>VLOOKUP($S1723,'Districts_EV'!$A$2:$H$41,7,0)*$U1723</f>
        <v>536.689065453102</v>
      </c>
      <c r="AC1723" s="63">
        <f>VLOOKUP($S1723,'Districts_EV'!$A$2:$H$41,8,0)*$U1723</f>
        <v>724.534621059170</v>
      </c>
    </row>
    <row r="1724" ht="19.95" customHeight="1">
      <c r="Q1724" s="136">
        <v>856</v>
      </c>
      <c r="R1724" t="s" s="90">
        <v>664</v>
      </c>
      <c r="S1724" t="s" s="90">
        <v>41</v>
      </c>
      <c r="T1724" s="59">
        <v>1528</v>
      </c>
      <c r="U1724" s="91">
        <v>0.0058397508169154</v>
      </c>
      <c r="V1724" s="39">
        <v>41.1504819</v>
      </c>
      <c r="W1724" s="39">
        <v>28.236966</v>
      </c>
      <c r="X1724" s="59">
        <f>VLOOKUP($S1724,'Districts_EV'!$A$2:$H$41,3,0)*$U1724</f>
        <v>0.768341604394954</v>
      </c>
      <c r="Y1724" s="59">
        <f>VLOOKUP($S1724,'Districts_EV'!$A$2:$H$41,4,0)*$U1724</f>
        <v>14.0197336472373</v>
      </c>
      <c r="Z1724" s="59">
        <f>VLOOKUP($S1724,'Districts_EV'!$A$2:$H$41,5,0)*$U1724</f>
        <v>106.747405567157</v>
      </c>
      <c r="AA1724" s="59">
        <f>VLOOKUP($S1724,'Districts_EV'!$A$2:$H$41,6,0)*$U1724</f>
        <v>371.961088931043</v>
      </c>
      <c r="AB1724" s="59">
        <f>VLOOKUP($S1724,'Districts_EV'!$A$2:$H$41,7,0)*$U1724</f>
        <v>707.559009501587</v>
      </c>
      <c r="AC1724" s="60">
        <f>VLOOKUP($S1724,'Districts_EV'!$A$2:$H$41,8,0)*$U1724</f>
        <v>955.210440878699</v>
      </c>
    </row>
    <row r="1725" ht="19.95" customHeight="1">
      <c r="Q1725" s="137">
        <v>866</v>
      </c>
      <c r="R1725" t="s" s="92">
        <v>665</v>
      </c>
      <c r="S1725" t="s" s="92">
        <v>41</v>
      </c>
      <c r="T1725" s="62">
        <v>373</v>
      </c>
      <c r="U1725" s="93">
        <v>0.0014255412661711</v>
      </c>
      <c r="V1725" s="36">
        <v>41.132469</v>
      </c>
      <c r="W1725" s="36">
        <v>28.127191</v>
      </c>
      <c r="X1725" s="62">
        <f>VLOOKUP($S1725,'Districts_EV'!$A$2:$H$41,3,0)*$U1725</f>
        <v>0.187559828821543</v>
      </c>
      <c r="Y1725" s="62">
        <f>VLOOKUP($S1725,'Districts_EV'!$A$2:$H$41,4,0)*$U1725</f>
        <v>3.42235644660963</v>
      </c>
      <c r="Z1725" s="62">
        <f>VLOOKUP($S1725,'Districts_EV'!$A$2:$H$41,5,0)*$U1725</f>
        <v>26.0581035841293</v>
      </c>
      <c r="AA1725" s="62">
        <f>VLOOKUP($S1725,'Districts_EV'!$A$2:$H$41,6,0)*$U1725</f>
        <v>90.79940194455421</v>
      </c>
      <c r="AB1725" s="62">
        <f>VLOOKUP($S1725,'Districts_EV'!$A$2:$H$41,7,0)*$U1725</f>
        <v>172.722192764458</v>
      </c>
      <c r="AC1725" s="63">
        <f>VLOOKUP($S1725,'Districts_EV'!$A$2:$H$41,8,0)*$U1725</f>
        <v>233.176370711881</v>
      </c>
    </row>
    <row r="1726" ht="19.95" customHeight="1">
      <c r="Q1726" s="136">
        <v>876</v>
      </c>
      <c r="R1726" t="s" s="90">
        <v>666</v>
      </c>
      <c r="S1726" t="s" s="90">
        <v>41</v>
      </c>
      <c r="T1726" s="59">
        <v>1011</v>
      </c>
      <c r="U1726" s="91">
        <v>0.00386386654182034</v>
      </c>
      <c r="V1726" s="39">
        <v>41.1086064</v>
      </c>
      <c r="W1726" s="39">
        <v>28.1163693</v>
      </c>
      <c r="X1726" s="59">
        <f>VLOOKUP($S1726,'Districts_EV'!$A$2:$H$41,3,0)*$U1726</f>
        <v>0.508372619138285</v>
      </c>
      <c r="Y1726" s="59">
        <f>VLOOKUP($S1726,'Districts_EV'!$A$2:$H$41,4,0)*$U1726</f>
        <v>9.276145757432561</v>
      </c>
      <c r="Z1726" s="59">
        <f>VLOOKUP($S1726,'Districts_EV'!$A$2:$H$41,5,0)*$U1726</f>
        <v>70.6293370604686</v>
      </c>
      <c r="AA1726" s="59">
        <f>VLOOKUP($S1726,'Districts_EV'!$A$2:$H$41,6,0)*$U1726</f>
        <v>246.107762375187</v>
      </c>
      <c r="AB1726" s="59">
        <f>VLOOKUP($S1726,'Districts_EV'!$A$2:$H$41,7,0)*$U1726</f>
        <v>468.155862962111</v>
      </c>
      <c r="AC1726" s="60">
        <f>VLOOKUP($S1726,'Districts_EV'!$A$2:$H$41,8,0)*$U1726</f>
        <v>632.014238042125</v>
      </c>
    </row>
    <row r="1727" ht="19.95" customHeight="1">
      <c r="Q1727" s="137">
        <v>880</v>
      </c>
      <c r="R1727" t="s" s="92">
        <v>667</v>
      </c>
      <c r="S1727" t="s" s="92">
        <v>41</v>
      </c>
      <c r="T1727" s="62">
        <v>1274</v>
      </c>
      <c r="U1727" s="93">
        <v>0.00486900689839674</v>
      </c>
      <c r="V1727" s="36">
        <v>41.1961748</v>
      </c>
      <c r="W1727" s="36">
        <v>28.3362078</v>
      </c>
      <c r="X1727" s="62">
        <f>VLOOKUP($S1727,'Districts_EV'!$A$2:$H$41,3,0)*$U1727</f>
        <v>0.640619897905217</v>
      </c>
      <c r="Y1727" s="62">
        <f>VLOOKUP($S1727,'Districts_EV'!$A$2:$H$41,4,0)*$U1727</f>
        <v>11.6892281849348</v>
      </c>
      <c r="Z1727" s="62">
        <f>VLOOKUP($S1727,'Districts_EV'!$A$2:$H$41,5,0)*$U1727</f>
        <v>89.0027452176428</v>
      </c>
      <c r="AA1727" s="62">
        <f>VLOOKUP($S1727,'Districts_EV'!$A$2:$H$41,6,0)*$U1727</f>
        <v>310.129860797218</v>
      </c>
      <c r="AB1727" s="62">
        <f>VLOOKUP($S1727,'Districts_EV'!$A$2:$H$41,7,0)*$U1727</f>
        <v>589.941216037318</v>
      </c>
      <c r="AC1727" s="63">
        <f>VLOOKUP($S1727,'Districts_EV'!$A$2:$H$41,8,0)*$U1727</f>
        <v>796.425459214308</v>
      </c>
    </row>
    <row r="1728" ht="19.95" customHeight="1">
      <c r="Q1728" s="136">
        <v>881</v>
      </c>
      <c r="R1728" t="s" s="90">
        <v>668</v>
      </c>
      <c r="S1728" t="s" s="90">
        <v>41</v>
      </c>
      <c r="T1728" s="59">
        <v>1109</v>
      </c>
      <c r="U1728" s="91">
        <v>0.0042384055340047</v>
      </c>
      <c r="V1728" s="39">
        <v>41.307926</v>
      </c>
      <c r="W1728" s="39">
        <v>28.242407</v>
      </c>
      <c r="X1728" s="59">
        <f>VLOOKUP($S1728,'Districts_EV'!$A$2:$H$41,3,0)*$U1728</f>
        <v>0.557651072823301</v>
      </c>
      <c r="Y1728" s="59">
        <f>VLOOKUP($S1728,'Districts_EV'!$A$2:$H$41,4,0)*$U1728</f>
        <v>10.1753171562737</v>
      </c>
      <c r="Z1728" s="59">
        <f>VLOOKUP($S1728,'Districts_EV'!$A$2:$H$41,5,0)*$U1728</f>
        <v>77.4757020772103</v>
      </c>
      <c r="AA1728" s="59">
        <f>VLOOKUP($S1728,'Districts_EV'!$A$2:$H$41,6,0)*$U1728</f>
        <v>269.963905513434</v>
      </c>
      <c r="AB1728" s="59">
        <f>VLOOKUP($S1728,'Districts_EV'!$A$2:$H$41,7,0)*$U1728</f>
        <v>513.535956503443</v>
      </c>
      <c r="AC1728" s="60">
        <f>VLOOKUP($S1728,'Districts_EV'!$A$2:$H$41,8,0)*$U1728</f>
        <v>693.277734904763</v>
      </c>
    </row>
    <row r="1729" ht="19.95" customHeight="1">
      <c r="Q1729" s="137">
        <v>883</v>
      </c>
      <c r="R1729" t="s" s="92">
        <v>669</v>
      </c>
      <c r="S1729" t="s" s="92">
        <v>41</v>
      </c>
      <c r="T1729" s="62">
        <v>275</v>
      </c>
      <c r="U1729" s="93">
        <v>0.00105100227398674</v>
      </c>
      <c r="V1729" s="36">
        <v>41.1319035</v>
      </c>
      <c r="W1729" s="36">
        <v>28.2052914</v>
      </c>
      <c r="X1729" s="62">
        <f>VLOOKUP($S1729,'Districts_EV'!$A$2:$H$41,3,0)*$U1729</f>
        <v>0.138281375136527</v>
      </c>
      <c r="Y1729" s="62">
        <f>VLOOKUP($S1729,'Districts_EV'!$A$2:$H$41,4,0)*$U1729</f>
        <v>2.5231850477685</v>
      </c>
      <c r="Z1729" s="62">
        <f>VLOOKUP($S1729,'Districts_EV'!$A$2:$H$41,5,0)*$U1729</f>
        <v>19.2117385673876</v>
      </c>
      <c r="AA1729" s="62">
        <f>VLOOKUP($S1729,'Districts_EV'!$A$2:$H$41,6,0)*$U1729</f>
        <v>66.943258806307</v>
      </c>
      <c r="AB1729" s="62">
        <f>VLOOKUP($S1729,'Districts_EV'!$A$2:$H$41,7,0)*$U1729</f>
        <v>127.342099223126</v>
      </c>
      <c r="AC1729" s="63">
        <f>VLOOKUP($S1729,'Districts_EV'!$A$2:$H$41,8,0)*$U1729</f>
        <v>171.912873849243</v>
      </c>
    </row>
    <row r="1730" ht="19.95" customHeight="1">
      <c r="Q1730" s="136">
        <v>886</v>
      </c>
      <c r="R1730" t="s" s="90">
        <v>670</v>
      </c>
      <c r="S1730" t="s" s="90">
        <v>41</v>
      </c>
      <c r="T1730" s="59">
        <v>954</v>
      </c>
      <c r="U1730" s="91">
        <v>0.00364602243412127</v>
      </c>
      <c r="V1730" s="39">
        <v>41.1111131</v>
      </c>
      <c r="W1730" s="39">
        <v>28.2211333</v>
      </c>
      <c r="X1730" s="59">
        <f>VLOOKUP($S1730,'Districts_EV'!$A$2:$H$41,3,0)*$U1730</f>
        <v>0.479710661382714</v>
      </c>
      <c r="Y1730" s="59">
        <f>VLOOKUP($S1730,'Districts_EV'!$A$2:$H$41,4,0)*$U1730</f>
        <v>8.75315831116782</v>
      </c>
      <c r="Z1730" s="59">
        <f>VLOOKUP($S1730,'Districts_EV'!$A$2:$H$41,5,0)*$U1730</f>
        <v>66.6472676119555</v>
      </c>
      <c r="AA1730" s="59">
        <f>VLOOKUP($S1730,'Districts_EV'!$A$2:$H$41,6,0)*$U1730</f>
        <v>232.232250549879</v>
      </c>
      <c r="AB1730" s="59">
        <f>VLOOKUP($S1730,'Districts_EV'!$A$2:$H$41,7,0)*$U1730</f>
        <v>441.7613187595</v>
      </c>
      <c r="AC1730" s="60">
        <f>VLOOKUP($S1730,'Districts_EV'!$A$2:$H$41,8,0)*$U1730</f>
        <v>596.3813878261</v>
      </c>
    </row>
    <row r="1731" ht="19.95" customHeight="1">
      <c r="Q1731" s="137">
        <v>888</v>
      </c>
      <c r="R1731" t="s" s="92">
        <v>671</v>
      </c>
      <c r="S1731" t="s" s="92">
        <v>41</v>
      </c>
      <c r="T1731" s="62">
        <v>156</v>
      </c>
      <c r="U1731" s="93">
        <v>0.000596204926334295</v>
      </c>
      <c r="V1731" s="36">
        <v>41.2291727</v>
      </c>
      <c r="W1731" s="36">
        <v>28.1915768</v>
      </c>
      <c r="X1731" s="62">
        <f>VLOOKUP($S1731,'Districts_EV'!$A$2:$H$41,3,0)*$U1731</f>
        <v>0.0784432528047205</v>
      </c>
      <c r="Y1731" s="62">
        <f>VLOOKUP($S1731,'Districts_EV'!$A$2:$H$41,4,0)*$U1731</f>
        <v>1.4313340634614</v>
      </c>
      <c r="Z1731" s="62">
        <f>VLOOKUP($S1731,'Districts_EV'!$A$2:$H$41,5,0)*$U1731</f>
        <v>10.8982953327726</v>
      </c>
      <c r="AA1731" s="62">
        <f>VLOOKUP($S1731,'Districts_EV'!$A$2:$H$41,6,0)*$U1731</f>
        <v>37.9750849955777</v>
      </c>
      <c r="AB1731" s="62">
        <f>VLOOKUP($S1731,'Districts_EV'!$A$2:$H$41,7,0)*$U1731</f>
        <v>72.2376999229369</v>
      </c>
      <c r="AC1731" s="63">
        <f>VLOOKUP($S1731,'Districts_EV'!$A$2:$H$41,8,0)*$U1731</f>
        <v>97.521484801752</v>
      </c>
    </row>
    <row r="1732" ht="19.95" customHeight="1">
      <c r="Q1732" s="136">
        <v>901</v>
      </c>
      <c r="R1732" t="s" s="90">
        <v>672</v>
      </c>
      <c r="S1732" t="s" s="90">
        <v>41</v>
      </c>
      <c r="T1732" s="59">
        <v>338</v>
      </c>
      <c r="U1732" s="91">
        <v>0.00129177734039097</v>
      </c>
      <c r="V1732" s="39">
        <v>41.2246766</v>
      </c>
      <c r="W1732" s="39">
        <v>28.2107625</v>
      </c>
      <c r="X1732" s="59">
        <f>VLOOKUP($S1732,'Districts_EV'!$A$2:$H$41,3,0)*$U1732</f>
        <v>0.169960381076894</v>
      </c>
      <c r="Y1732" s="59">
        <f>VLOOKUP($S1732,'Districts_EV'!$A$2:$H$41,4,0)*$U1732</f>
        <v>3.10122380416637</v>
      </c>
      <c r="Z1732" s="59">
        <f>VLOOKUP($S1732,'Districts_EV'!$A$2:$H$41,5,0)*$U1732</f>
        <v>23.6129732210072</v>
      </c>
      <c r="AA1732" s="59">
        <f>VLOOKUP($S1732,'Districts_EV'!$A$2:$H$41,6,0)*$U1732</f>
        <v>82.2793508237515</v>
      </c>
      <c r="AB1732" s="59">
        <f>VLOOKUP($S1732,'Districts_EV'!$A$2:$H$41,7,0)*$U1732</f>
        <v>156.515016499696</v>
      </c>
      <c r="AC1732" s="60">
        <f>VLOOKUP($S1732,'Districts_EV'!$A$2:$H$41,8,0)*$U1732</f>
        <v>211.296550403796</v>
      </c>
    </row>
    <row r="1733" ht="19.95" customHeight="1">
      <c r="Q1733" s="137">
        <v>902</v>
      </c>
      <c r="R1733" t="s" s="92">
        <v>673</v>
      </c>
      <c r="S1733" t="s" s="92">
        <v>41</v>
      </c>
      <c r="T1733" s="62">
        <v>1032</v>
      </c>
      <c r="U1733" s="93">
        <v>0.00394412489728841</v>
      </c>
      <c r="V1733" s="36">
        <v>41.1564501</v>
      </c>
      <c r="W1733" s="36">
        <v>28.1704539</v>
      </c>
      <c r="X1733" s="62">
        <f>VLOOKUP($S1733,'Districts_EV'!$A$2:$H$41,3,0)*$U1733</f>
        <v>0.5189322877850741</v>
      </c>
      <c r="Y1733" s="62">
        <f>VLOOKUP($S1733,'Districts_EV'!$A$2:$H$41,4,0)*$U1733</f>
        <v>9.4688253428985</v>
      </c>
      <c r="Z1733" s="62">
        <f>VLOOKUP($S1733,'Districts_EV'!$A$2:$H$41,5,0)*$U1733</f>
        <v>72.09641527834169</v>
      </c>
      <c r="AA1733" s="62">
        <f>VLOOKUP($S1733,'Districts_EV'!$A$2:$H$41,6,0)*$U1733</f>
        <v>251.219793047668</v>
      </c>
      <c r="AB1733" s="62">
        <f>VLOOKUP($S1733,'Districts_EV'!$A$2:$H$41,7,0)*$U1733</f>
        <v>477.880168720967</v>
      </c>
      <c r="AC1733" s="63">
        <f>VLOOKUP($S1733,'Districts_EV'!$A$2:$H$41,8,0)*$U1733</f>
        <v>645.142130226975</v>
      </c>
    </row>
    <row r="1734" ht="19.95" customHeight="1">
      <c r="Q1734" s="136">
        <v>903</v>
      </c>
      <c r="R1734" t="s" s="90">
        <v>674</v>
      </c>
      <c r="S1734" t="s" s="90">
        <v>41</v>
      </c>
      <c r="T1734" s="59">
        <v>1204</v>
      </c>
      <c r="U1734" s="91">
        <v>0.00460147904683648</v>
      </c>
      <c r="V1734" s="39">
        <v>41.281857</v>
      </c>
      <c r="W1734" s="39">
        <v>28.144777</v>
      </c>
      <c r="X1734" s="59">
        <f>VLOOKUP($S1734,'Districts_EV'!$A$2:$H$41,3,0)*$U1734</f>
        <v>0.605421002415919</v>
      </c>
      <c r="Y1734" s="59">
        <f>VLOOKUP($S1734,'Districts_EV'!$A$2:$H$41,4,0)*$U1734</f>
        <v>11.0469629000483</v>
      </c>
      <c r="Z1734" s="59">
        <f>VLOOKUP($S1734,'Districts_EV'!$A$2:$H$41,5,0)*$U1734</f>
        <v>84.1124844913987</v>
      </c>
      <c r="AA1734" s="59">
        <f>VLOOKUP($S1734,'Districts_EV'!$A$2:$H$41,6,0)*$U1734</f>
        <v>293.089758555612</v>
      </c>
      <c r="AB1734" s="59">
        <f>VLOOKUP($S1734,'Districts_EV'!$A$2:$H$41,7,0)*$U1734</f>
        <v>557.526863507795</v>
      </c>
      <c r="AC1734" s="60">
        <f>VLOOKUP($S1734,'Districts_EV'!$A$2:$H$41,8,0)*$U1734</f>
        <v>752.665818598137</v>
      </c>
    </row>
    <row r="1735" ht="19.95" customHeight="1">
      <c r="Q1735" s="137">
        <v>912</v>
      </c>
      <c r="R1735" t="s" s="92">
        <v>675</v>
      </c>
      <c r="S1735" t="s" s="92">
        <v>41</v>
      </c>
      <c r="T1735" s="62">
        <v>784</v>
      </c>
      <c r="U1735" s="93">
        <v>0.00299631193747492</v>
      </c>
      <c r="V1735" s="36">
        <v>41.3165679</v>
      </c>
      <c r="W1735" s="36">
        <v>28.1741723</v>
      </c>
      <c r="X1735" s="62">
        <f>VLOOKUP($S1735,'Districts_EV'!$A$2:$H$41,3,0)*$U1735</f>
        <v>0.394227629480134</v>
      </c>
      <c r="Y1735" s="62">
        <f>VLOOKUP($S1735,'Districts_EV'!$A$2:$H$41,4,0)*$U1735</f>
        <v>7.1933711907291</v>
      </c>
      <c r="Z1735" s="62">
        <f>VLOOKUP($S1735,'Districts_EV'!$A$2:$H$41,5,0)*$U1735</f>
        <v>54.7709201339341</v>
      </c>
      <c r="AA1735" s="62">
        <f>VLOOKUP($S1735,'Districts_EV'!$A$2:$H$41,6,0)*$U1735</f>
        <v>190.849145105980</v>
      </c>
      <c r="AB1735" s="62">
        <f>VLOOKUP($S1735,'Districts_EV'!$A$2:$H$41,7,0)*$U1735</f>
        <v>363.040748330658</v>
      </c>
      <c r="AC1735" s="63">
        <f>VLOOKUP($S1735,'Districts_EV'!$A$2:$H$41,8,0)*$U1735</f>
        <v>490.107974901113</v>
      </c>
    </row>
    <row r="1736" ht="19.95" customHeight="1">
      <c r="Q1736" s="136">
        <v>936</v>
      </c>
      <c r="R1736" t="s" s="90">
        <v>676</v>
      </c>
      <c r="S1736" t="s" s="90">
        <v>41</v>
      </c>
      <c r="T1736" s="59">
        <v>201</v>
      </c>
      <c r="U1736" s="91">
        <v>0.000768187116623034</v>
      </c>
      <c r="V1736" s="39">
        <v>41.2263051</v>
      </c>
      <c r="W1736" s="39">
        <v>28.3005466</v>
      </c>
      <c r="X1736" s="59">
        <f>VLOOKUP($S1736,'Districts_EV'!$A$2:$H$41,3,0)*$U1736</f>
        <v>0.101071114190698</v>
      </c>
      <c r="Y1736" s="59">
        <f>VLOOKUP($S1736,'Districts_EV'!$A$2:$H$41,4,0)*$U1736</f>
        <v>1.84421888945988</v>
      </c>
      <c r="Z1736" s="59">
        <f>VLOOKUP($S1736,'Districts_EV'!$A$2:$H$41,5,0)*$U1736</f>
        <v>14.0420343710724</v>
      </c>
      <c r="AA1736" s="59">
        <f>VLOOKUP($S1736,'Districts_EV'!$A$2:$H$41,6,0)*$U1736</f>
        <v>48.9294364366097</v>
      </c>
      <c r="AB1736" s="59">
        <f>VLOOKUP($S1736,'Districts_EV'!$A$2:$H$41,7,0)*$U1736</f>
        <v>93.07549797763031</v>
      </c>
      <c r="AC1736" s="60">
        <f>VLOOKUP($S1736,'Districts_EV'!$A$2:$H$41,8,0)*$U1736</f>
        <v>125.652682340719</v>
      </c>
    </row>
    <row r="1737" ht="19.95" customHeight="1">
      <c r="Q1737" s="137">
        <v>938</v>
      </c>
      <c r="R1737" t="s" s="92">
        <v>677</v>
      </c>
      <c r="S1737" t="s" s="92">
        <v>41</v>
      </c>
      <c r="T1737" s="62">
        <v>463</v>
      </c>
      <c r="U1737" s="93">
        <v>0.00176950564674858</v>
      </c>
      <c r="V1737" s="36">
        <v>41.2008973</v>
      </c>
      <c r="W1737" s="36">
        <v>28.261278</v>
      </c>
      <c r="X1737" s="62">
        <f>VLOOKUP($S1737,'Districts_EV'!$A$2:$H$41,3,0)*$U1737</f>
        <v>0.232815551593497</v>
      </c>
      <c r="Y1737" s="62">
        <f>VLOOKUP($S1737,'Districts_EV'!$A$2:$H$41,4,0)*$U1737</f>
        <v>4.2481260986066</v>
      </c>
      <c r="Z1737" s="62">
        <f>VLOOKUP($S1737,'Districts_EV'!$A$2:$H$41,5,0)*$U1737</f>
        <v>32.3455816607289</v>
      </c>
      <c r="AA1737" s="62">
        <f>VLOOKUP($S1737,'Districts_EV'!$A$2:$H$41,6,0)*$U1737</f>
        <v>112.708104826618</v>
      </c>
      <c r="AB1737" s="62">
        <f>VLOOKUP($S1737,'Districts_EV'!$A$2:$H$41,7,0)*$U1737</f>
        <v>214.397788873845</v>
      </c>
      <c r="AC1737" s="63">
        <f>VLOOKUP($S1737,'Districts_EV'!$A$2:$H$41,8,0)*$U1737</f>
        <v>289.438765789815</v>
      </c>
    </row>
    <row r="1738" ht="19.95" customHeight="1">
      <c r="Q1738" s="136">
        <v>292</v>
      </c>
      <c r="R1738" t="s" s="90">
        <v>592</v>
      </c>
      <c r="S1738" t="s" s="90">
        <v>42</v>
      </c>
      <c r="T1738" s="59">
        <v>29261</v>
      </c>
      <c r="U1738" s="91">
        <v>0.11183046377864</v>
      </c>
      <c r="V1738" s="39">
        <v>40.9712912</v>
      </c>
      <c r="W1738" s="39">
        <v>29.2736277</v>
      </c>
      <c r="X1738" s="59">
        <f>VLOOKUP($S1738,'Districts_EV'!$A$2:$H$41,3,0)*$U1738</f>
        <v>5.72909247851978</v>
      </c>
      <c r="Y1738" s="59">
        <f>VLOOKUP($S1738,'Districts_EV'!$A$2:$H$41,4,0)*$U1738</f>
        <v>114.703335946119</v>
      </c>
      <c r="Z1738" s="59">
        <f>VLOOKUP($S1738,'Districts_EV'!$A$2:$H$41,5,0)*$U1738</f>
        <v>950.396178518679</v>
      </c>
      <c r="AA1738" s="59">
        <f>VLOOKUP($S1738,'Districts_EV'!$A$2:$H$41,6,0)*$U1738</f>
        <v>3558.359473637930</v>
      </c>
      <c r="AB1738" s="59">
        <f>VLOOKUP($S1738,'Districts_EV'!$A$2:$H$41,7,0)*$U1738</f>
        <v>7113.673624123550</v>
      </c>
      <c r="AC1738" s="60">
        <f>VLOOKUP($S1738,'Districts_EV'!$A$2:$H$41,8,0)*$U1738</f>
        <v>9816.816236986529</v>
      </c>
    </row>
    <row r="1739" ht="19.95" customHeight="1">
      <c r="Q1739" s="137">
        <v>313</v>
      </c>
      <c r="R1739" t="s" s="92">
        <v>362</v>
      </c>
      <c r="S1739" t="s" s="92">
        <v>42</v>
      </c>
      <c r="T1739" s="62">
        <v>27189</v>
      </c>
      <c r="U1739" s="93">
        <v>0.103911639372456</v>
      </c>
      <c r="V1739" s="36">
        <v>40.9536548</v>
      </c>
      <c r="W1739" s="36">
        <v>29.285281</v>
      </c>
      <c r="X1739" s="62">
        <f>VLOOKUP($S1739,'Districts_EV'!$A$2:$H$41,3,0)*$U1739</f>
        <v>5.32340984240026</v>
      </c>
      <c r="Y1739" s="62">
        <f>VLOOKUP($S1739,'Districts_EV'!$A$2:$H$41,4,0)*$U1739</f>
        <v>106.581080654763</v>
      </c>
      <c r="Z1739" s="62">
        <f>VLOOKUP($S1739,'Districts_EV'!$A$2:$H$41,5,0)*$U1739</f>
        <v>883.097696515645</v>
      </c>
      <c r="AA1739" s="62">
        <f>VLOOKUP($S1739,'Districts_EV'!$A$2:$H$41,6,0)*$U1739</f>
        <v>3306.388562548830</v>
      </c>
      <c r="AB1739" s="62">
        <f>VLOOKUP($S1739,'Districts_EV'!$A$2:$H$41,7,0)*$U1739</f>
        <v>6609.947444253260</v>
      </c>
      <c r="AC1739" s="63">
        <f>VLOOKUP($S1739,'Districts_EV'!$A$2:$H$41,8,0)*$U1739</f>
        <v>9121.677887544040</v>
      </c>
    </row>
    <row r="1740" ht="19.95" customHeight="1">
      <c r="Q1740" s="136">
        <v>316</v>
      </c>
      <c r="R1740" t="s" s="90">
        <v>618</v>
      </c>
      <c r="S1740" t="s" s="90">
        <v>42</v>
      </c>
      <c r="T1740" s="59">
        <v>29276</v>
      </c>
      <c r="U1740" s="91">
        <v>0.111887791175403</v>
      </c>
      <c r="V1740" s="39">
        <v>40.9687304</v>
      </c>
      <c r="W1740" s="39">
        <v>29.2605656</v>
      </c>
      <c r="X1740" s="59">
        <f>VLOOKUP($S1740,'Districts_EV'!$A$2:$H$41,3,0)*$U1740</f>
        <v>5.73202937019053</v>
      </c>
      <c r="Y1740" s="59">
        <f>VLOOKUP($S1740,'Districts_EV'!$A$2:$H$41,4,0)*$U1740</f>
        <v>114.762136056819</v>
      </c>
      <c r="Z1740" s="59">
        <f>VLOOKUP($S1740,'Districts_EV'!$A$2:$H$41,5,0)*$U1740</f>
        <v>950.883377954030</v>
      </c>
      <c r="AA1740" s="59">
        <f>VLOOKUP($S1740,'Districts_EV'!$A$2:$H$41,6,0)*$U1740</f>
        <v>3560.183587376510</v>
      </c>
      <c r="AB1740" s="59">
        <f>VLOOKUP($S1740,'Districts_EV'!$A$2:$H$41,7,0)*$U1740</f>
        <v>7117.320290483620</v>
      </c>
      <c r="AC1740" s="60">
        <f>VLOOKUP($S1740,'Districts_EV'!$A$2:$H$41,8,0)*$U1740</f>
        <v>9821.8486092074</v>
      </c>
    </row>
    <row r="1741" ht="19.95" customHeight="1">
      <c r="Q1741" s="137">
        <v>318</v>
      </c>
      <c r="R1741" t="s" s="92">
        <v>519</v>
      </c>
      <c r="S1741" t="s" s="92">
        <v>42</v>
      </c>
      <c r="T1741" s="62">
        <v>17450</v>
      </c>
      <c r="U1741" s="93">
        <v>0.0666908715675221</v>
      </c>
      <c r="V1741" s="36">
        <v>40.9681451</v>
      </c>
      <c r="W1741" s="36">
        <v>29.2501891</v>
      </c>
      <c r="X1741" s="62">
        <f>VLOOKUP($S1741,'Districts_EV'!$A$2:$H$41,3,0)*$U1741</f>
        <v>3.41658397697174</v>
      </c>
      <c r="Y1741" s="62">
        <f>VLOOKUP($S1741,'Districts_EV'!$A$2:$H$41,4,0)*$U1741</f>
        <v>68.4041287809633</v>
      </c>
      <c r="Z1741" s="62">
        <f>VLOOKUP($S1741,'Districts_EV'!$A$2:$H$41,5,0)*$U1741</f>
        <v>566.775343123985</v>
      </c>
      <c r="AA1741" s="62">
        <f>VLOOKUP($S1741,'Districts_EV'!$A$2:$H$41,6,0)*$U1741</f>
        <v>2122.052315880580</v>
      </c>
      <c r="AB1741" s="62">
        <f>VLOOKUP($S1741,'Districts_EV'!$A$2:$H$41,7,0)*$U1741</f>
        <v>4242.2885322086</v>
      </c>
      <c r="AC1741" s="63">
        <f>VLOOKUP($S1741,'Districts_EV'!$A$2:$H$41,8,0)*$U1741</f>
        <v>5854.326350275610</v>
      </c>
    </row>
    <row r="1742" ht="19.95" customHeight="1">
      <c r="Q1742" s="136">
        <v>325</v>
      </c>
      <c r="R1742" t="s" s="90">
        <v>30</v>
      </c>
      <c r="S1742" t="s" s="90">
        <v>42</v>
      </c>
      <c r="T1742" s="59">
        <v>21541</v>
      </c>
      <c r="U1742" s="91">
        <v>0.0823259635779939</v>
      </c>
      <c r="V1742" s="39">
        <v>40.9583474</v>
      </c>
      <c r="W1742" s="39">
        <v>29.2745466</v>
      </c>
      <c r="X1742" s="59">
        <f>VLOOKUP($S1742,'Districts_EV'!$A$2:$H$41,3,0)*$U1742</f>
        <v>4.21757223197411</v>
      </c>
      <c r="Y1742" s="59">
        <f>VLOOKUP($S1742,'Districts_EV'!$A$2:$H$41,4,0)*$U1742</f>
        <v>84.4408789725347</v>
      </c>
      <c r="Z1742" s="59">
        <f>VLOOKUP($S1742,'Districts_EV'!$A$2:$H$41,5,0)*$U1742</f>
        <v>699.650869125144</v>
      </c>
      <c r="AA1742" s="59">
        <f>VLOOKUP($S1742,'Districts_EV'!$A$2:$H$41,6,0)*$U1742</f>
        <v>2619.548936182440</v>
      </c>
      <c r="AB1742" s="59">
        <f>VLOOKUP($S1742,'Districts_EV'!$A$2:$H$41,7,0)*$U1742</f>
        <v>5236.856004143570</v>
      </c>
      <c r="AC1742" s="60">
        <f>VLOOKUP($S1742,'Districts_EV'!$A$2:$H$41,8,0)*$U1742</f>
        <v>7226.822000646810</v>
      </c>
    </row>
    <row r="1743" ht="19.95" customHeight="1">
      <c r="Q1743" s="137">
        <v>349</v>
      </c>
      <c r="R1743" t="s" s="92">
        <v>243</v>
      </c>
      <c r="S1743" t="s" s="92">
        <v>42</v>
      </c>
      <c r="T1743" s="62">
        <v>19506</v>
      </c>
      <c r="U1743" s="93">
        <v>0.07454854675049211</v>
      </c>
      <c r="V1743" s="36">
        <v>40.9493995</v>
      </c>
      <c r="W1743" s="36">
        <v>29.2784863</v>
      </c>
      <c r="X1743" s="62">
        <f>VLOOKUP($S1743,'Districts_EV'!$A$2:$H$41,3,0)*$U1743</f>
        <v>3.81913392864245</v>
      </c>
      <c r="Y1743" s="62">
        <f>VLOOKUP($S1743,'Districts_EV'!$A$2:$H$41,4,0)*$U1743</f>
        <v>76.463663954239</v>
      </c>
      <c r="Z1743" s="62">
        <f>VLOOKUP($S1743,'Districts_EV'!$A$2:$H$41,5,0)*$U1743</f>
        <v>633.554145729310</v>
      </c>
      <c r="AA1743" s="62">
        <f>VLOOKUP($S1743,'Districts_EV'!$A$2:$H$41,6,0)*$U1743</f>
        <v>2372.077505648520</v>
      </c>
      <c r="AB1743" s="62">
        <f>VLOOKUP($S1743,'Districts_EV'!$A$2:$H$41,7,0)*$U1743</f>
        <v>4742.124934628130</v>
      </c>
      <c r="AC1743" s="63">
        <f>VLOOKUP($S1743,'Districts_EV'!$A$2:$H$41,8,0)*$U1743</f>
        <v>6544.096836015820</v>
      </c>
    </row>
    <row r="1744" ht="19.95" customHeight="1">
      <c r="Q1744" s="136">
        <v>355</v>
      </c>
      <c r="R1744" t="s" s="90">
        <v>377</v>
      </c>
      <c r="S1744" t="s" s="90">
        <v>42</v>
      </c>
      <c r="T1744" s="59">
        <v>20178</v>
      </c>
      <c r="U1744" s="91">
        <v>0.0771168141254706</v>
      </c>
      <c r="V1744" s="39">
        <v>40.9666377</v>
      </c>
      <c r="W1744" s="39">
        <v>29.2804313</v>
      </c>
      <c r="X1744" s="59">
        <f>VLOOKUP($S1744,'Districts_EV'!$A$2:$H$41,3,0)*$U1744</f>
        <v>3.95070667549202</v>
      </c>
      <c r="Y1744" s="59">
        <f>VLOOKUP($S1744,'Districts_EV'!$A$2:$H$41,4,0)*$U1744</f>
        <v>79.09790891359761</v>
      </c>
      <c r="Z1744" s="59">
        <f>VLOOKUP($S1744,'Districts_EV'!$A$2:$H$41,5,0)*$U1744</f>
        <v>655.380680432996</v>
      </c>
      <c r="AA1744" s="59">
        <f>VLOOKUP($S1744,'Districts_EV'!$A$2:$H$41,6,0)*$U1744</f>
        <v>2453.797801136870</v>
      </c>
      <c r="AB1744" s="59">
        <f>VLOOKUP($S1744,'Districts_EV'!$A$2:$H$41,7,0)*$U1744</f>
        <v>4905.495587559030</v>
      </c>
      <c r="AC1744" s="60">
        <f>VLOOKUP($S1744,'Districts_EV'!$A$2:$H$41,8,0)*$U1744</f>
        <v>6769.547111510680</v>
      </c>
    </row>
    <row r="1745" ht="19.95" customHeight="1">
      <c r="Q1745" s="137">
        <v>394</v>
      </c>
      <c r="R1745" t="s" s="92">
        <v>361</v>
      </c>
      <c r="S1745" t="s" s="92">
        <v>42</v>
      </c>
      <c r="T1745" s="62">
        <v>27515</v>
      </c>
      <c r="U1745" s="93">
        <v>0.105157554795437</v>
      </c>
      <c r="V1745" s="36">
        <v>40.9681066</v>
      </c>
      <c r="W1745" s="36">
        <v>29.2676872</v>
      </c>
      <c r="X1745" s="62">
        <f>VLOOKUP($S1745,'Districts_EV'!$A$2:$H$41,3,0)*$U1745</f>
        <v>5.38723828804456</v>
      </c>
      <c r="Y1745" s="62">
        <f>VLOOKUP($S1745,'Districts_EV'!$A$2:$H$41,4,0)*$U1745</f>
        <v>107.859003060642</v>
      </c>
      <c r="Z1745" s="62">
        <f>VLOOKUP($S1745,'Districts_EV'!$A$2:$H$41,5,0)*$U1745</f>
        <v>893.686164243925</v>
      </c>
      <c r="AA1745" s="62">
        <f>VLOOKUP($S1745,'Districts_EV'!$A$2:$H$41,6,0)*$U1745</f>
        <v>3346.0326344673</v>
      </c>
      <c r="AB1745" s="62">
        <f>VLOOKUP($S1745,'Districts_EV'!$A$2:$H$41,7,0)*$U1745</f>
        <v>6689.201659812020</v>
      </c>
      <c r="AC1745" s="63">
        <f>VLOOKUP($S1745,'Districts_EV'!$A$2:$H$41,8,0)*$U1745</f>
        <v>9231.048110477581</v>
      </c>
    </row>
    <row r="1746" ht="19.95" customHeight="1">
      <c r="Q1746" s="136">
        <v>419</v>
      </c>
      <c r="R1746" t="s" s="90">
        <v>585</v>
      </c>
      <c r="S1746" t="s" s="90">
        <v>42</v>
      </c>
      <c r="T1746" s="59">
        <v>15748</v>
      </c>
      <c r="U1746" s="91">
        <v>0.0601861229481569</v>
      </c>
      <c r="V1746" s="39">
        <v>40.9385546</v>
      </c>
      <c r="W1746" s="39">
        <v>29.2869718</v>
      </c>
      <c r="X1746" s="59">
        <f>VLOOKUP($S1746,'Districts_EV'!$A$2:$H$41,3,0)*$U1746</f>
        <v>3.08334466873071</v>
      </c>
      <c r="Y1746" s="59">
        <f>VLOOKUP($S1746,'Districts_EV'!$A$2:$H$41,4,0)*$U1746</f>
        <v>61.7322762202069</v>
      </c>
      <c r="Z1746" s="59">
        <f>VLOOKUP($S1746,'Districts_EV'!$A$2:$H$41,5,0)*$U1746</f>
        <v>511.494447192923</v>
      </c>
      <c r="AA1746" s="59">
        <f>VLOOKUP($S1746,'Districts_EV'!$A$2:$H$41,6,0)*$U1746</f>
        <v>1915.076210343120</v>
      </c>
      <c r="AB1746" s="59">
        <f>VLOOKUP($S1746,'Districts_EV'!$A$2:$H$41,7,0)*$U1746</f>
        <v>3828.513455886590</v>
      </c>
      <c r="AC1746" s="60">
        <f>VLOOKUP($S1746,'Districts_EV'!$A$2:$H$41,8,0)*$U1746</f>
        <v>5283.319848947870</v>
      </c>
    </row>
    <row r="1747" ht="19.95" customHeight="1">
      <c r="Q1747" s="137">
        <v>436</v>
      </c>
      <c r="R1747" t="s" s="92">
        <v>203</v>
      </c>
      <c r="S1747" t="s" s="92">
        <v>42</v>
      </c>
      <c r="T1747" s="62">
        <v>22972</v>
      </c>
      <c r="U1747" s="93">
        <v>0.0877949972291758</v>
      </c>
      <c r="V1747" s="36">
        <v>40.9575291</v>
      </c>
      <c r="W1747" s="36">
        <v>29.2965736</v>
      </c>
      <c r="X1747" s="62">
        <f>VLOOKUP($S1747,'Districts_EV'!$A$2:$H$41,3,0)*$U1747</f>
        <v>4.49775169736359</v>
      </c>
      <c r="Y1747" s="62">
        <f>VLOOKUP($S1747,'Districts_EV'!$A$2:$H$41,4,0)*$U1747</f>
        <v>90.05040953331169</v>
      </c>
      <c r="Z1747" s="62">
        <f>VLOOKUP($S1747,'Districts_EV'!$A$2:$H$41,5,0)*$U1747</f>
        <v>746.129695257546</v>
      </c>
      <c r="AA1747" s="62">
        <f>VLOOKUP($S1747,'Districts_EV'!$A$2:$H$41,6,0)*$U1747</f>
        <v>2793.569386842910</v>
      </c>
      <c r="AB1747" s="62">
        <f>VLOOKUP($S1747,'Districts_EV'!$A$2:$H$41,7,0)*$U1747</f>
        <v>5584.747974893740</v>
      </c>
      <c r="AC1747" s="63">
        <f>VLOOKUP($S1747,'Districts_EV'!$A$2:$H$41,8,0)*$U1747</f>
        <v>7706.910310517550</v>
      </c>
    </row>
    <row r="1748" ht="19.95" customHeight="1">
      <c r="Q1748" s="136">
        <v>490</v>
      </c>
      <c r="R1748" t="s" s="90">
        <v>678</v>
      </c>
      <c r="S1748" t="s" s="90">
        <v>42</v>
      </c>
      <c r="T1748" s="59">
        <v>15937</v>
      </c>
      <c r="U1748" s="91">
        <v>0.0609084481473696</v>
      </c>
      <c r="V1748" s="39">
        <v>40.9414104</v>
      </c>
      <c r="W1748" s="39">
        <v>29.2752522</v>
      </c>
      <c r="X1748" s="59">
        <f>VLOOKUP($S1748,'Districts_EV'!$A$2:$H$41,3,0)*$U1748</f>
        <v>3.12034950378215</v>
      </c>
      <c r="Y1748" s="59">
        <f>VLOOKUP($S1748,'Districts_EV'!$A$2:$H$41,4,0)*$U1748</f>
        <v>62.4731576150265</v>
      </c>
      <c r="Z1748" s="59">
        <f>VLOOKUP($S1748,'Districts_EV'!$A$2:$H$41,5,0)*$U1748</f>
        <v>517.633160078335</v>
      </c>
      <c r="AA1748" s="59">
        <f>VLOOKUP($S1748,'Districts_EV'!$A$2:$H$41,6,0)*$U1748</f>
        <v>1938.060043449220</v>
      </c>
      <c r="AB1748" s="59">
        <f>VLOOKUP($S1748,'Districts_EV'!$A$2:$H$41,7,0)*$U1748</f>
        <v>3874.4614520234</v>
      </c>
      <c r="AC1748" s="60">
        <f>VLOOKUP($S1748,'Districts_EV'!$A$2:$H$41,8,0)*$U1748</f>
        <v>5346.727738930790</v>
      </c>
    </row>
    <row r="1749" ht="19.95" customHeight="1">
      <c r="Q1749" s="137">
        <v>512</v>
      </c>
      <c r="R1749" t="s" s="92">
        <v>679</v>
      </c>
      <c r="S1749" t="s" s="92">
        <v>42</v>
      </c>
      <c r="T1749" s="62">
        <v>20853</v>
      </c>
      <c r="U1749" s="93">
        <v>0.07969654697980159</v>
      </c>
      <c r="V1749" s="36">
        <v>40.9777034</v>
      </c>
      <c r="W1749" s="36">
        <v>29.2635415</v>
      </c>
      <c r="X1749" s="62">
        <f>VLOOKUP($S1749,'Districts_EV'!$A$2:$H$41,3,0)*$U1749</f>
        <v>4.08286680067574</v>
      </c>
      <c r="Y1749" s="62">
        <f>VLOOKUP($S1749,'Districts_EV'!$A$2:$H$41,4,0)*$U1749</f>
        <v>81.7439138950961</v>
      </c>
      <c r="Z1749" s="62">
        <f>VLOOKUP($S1749,'Districts_EV'!$A$2:$H$41,5,0)*$U1749</f>
        <v>677.304655023751</v>
      </c>
      <c r="AA1749" s="62">
        <f>VLOOKUP($S1749,'Districts_EV'!$A$2:$H$41,6,0)*$U1749</f>
        <v>2535.882919372940</v>
      </c>
      <c r="AB1749" s="62">
        <f>VLOOKUP($S1749,'Districts_EV'!$A$2:$H$41,7,0)*$U1749</f>
        <v>5069.595573761940</v>
      </c>
      <c r="AC1749" s="63">
        <f>VLOOKUP($S1749,'Districts_EV'!$A$2:$H$41,8,0)*$U1749</f>
        <v>6996.0038614497</v>
      </c>
    </row>
    <row r="1750" ht="19.95" customHeight="1">
      <c r="Q1750" s="136">
        <v>528</v>
      </c>
      <c r="R1750" t="s" s="90">
        <v>402</v>
      </c>
      <c r="S1750" t="s" s="90">
        <v>42</v>
      </c>
      <c r="T1750" s="59">
        <v>31820</v>
      </c>
      <c r="U1750" s="91">
        <v>0.121610517666393</v>
      </c>
      <c r="V1750" s="39">
        <v>40.978967</v>
      </c>
      <c r="W1750" s="39">
        <v>29.2699958</v>
      </c>
      <c r="X1750" s="59">
        <f>VLOOKUP($S1750,'Districts_EV'!$A$2:$H$41,3,0)*$U1750</f>
        <v>6.23012619754962</v>
      </c>
      <c r="Y1750" s="59">
        <f>VLOOKUP($S1750,'Districts_EV'!$A$2:$H$41,4,0)*$U1750</f>
        <v>124.734634831533</v>
      </c>
      <c r="Z1750" s="59">
        <f>VLOOKUP($S1750,'Districts_EV'!$A$2:$H$41,5,0)*$U1750</f>
        <v>1033.512402189410</v>
      </c>
      <c r="AA1750" s="59">
        <f>VLOOKUP($S1750,'Districts_EV'!$A$2:$H$41,6,0)*$U1750</f>
        <v>3869.553277439560</v>
      </c>
      <c r="AB1750" s="59">
        <f>VLOOKUP($S1750,'Districts_EV'!$A$2:$H$41,7,0)*$U1750</f>
        <v>7735.794905150590</v>
      </c>
      <c r="AC1750" s="60">
        <f>VLOOKUP($S1750,'Districts_EV'!$A$2:$H$41,8,0)*$U1750</f>
        <v>10675.3389378665</v>
      </c>
    </row>
    <row r="1751" ht="19.95" customHeight="1">
      <c r="Q1751" s="137">
        <v>531</v>
      </c>
      <c r="R1751" t="s" s="92">
        <v>422</v>
      </c>
      <c r="S1751" t="s" s="92">
        <v>42</v>
      </c>
      <c r="T1751" s="62">
        <v>12581</v>
      </c>
      <c r="U1751" s="93">
        <v>0.0480823985782806</v>
      </c>
      <c r="V1751" s="36">
        <v>40.9477795</v>
      </c>
      <c r="W1751" s="36">
        <v>29.2994046</v>
      </c>
      <c r="X1751" s="62">
        <f>VLOOKUP($S1751,'Districts_EV'!$A$2:$H$41,3,0)*$U1751</f>
        <v>2.4632689406465</v>
      </c>
      <c r="Y1751" s="62">
        <f>VLOOKUP($S1751,'Districts_EV'!$A$2:$H$41,4,0)*$U1751</f>
        <v>49.3176128477536</v>
      </c>
      <c r="Z1751" s="62">
        <f>VLOOKUP($S1751,'Districts_EV'!$A$2:$H$41,5,0)*$U1751</f>
        <v>408.630406409333</v>
      </c>
      <c r="AA1751" s="62">
        <f>VLOOKUP($S1751,'Districts_EV'!$A$2:$H$41,6,0)*$U1751</f>
        <v>1529.944996337740</v>
      </c>
      <c r="AB1751" s="62">
        <f>VLOOKUP($S1751,'Districts_EV'!$A$2:$H$41,7,0)*$U1751</f>
        <v>3058.5806317316</v>
      </c>
      <c r="AC1751" s="63">
        <f>VLOOKUP($S1751,'Districts_EV'!$A$2:$H$41,8,0)*$U1751</f>
        <v>4220.818327382090</v>
      </c>
    </row>
    <row r="1752" ht="19.95" customHeight="1">
      <c r="Q1752" s="136">
        <v>591</v>
      </c>
      <c r="R1752" t="s" s="90">
        <v>122</v>
      </c>
      <c r="S1752" t="s" s="90">
        <v>42</v>
      </c>
      <c r="T1752" s="59">
        <v>18158</v>
      </c>
      <c r="U1752" s="91">
        <v>0.0693967246947316</v>
      </c>
      <c r="V1752" s="39">
        <v>40.9670242</v>
      </c>
      <c r="W1752" s="39">
        <v>29.2671314</v>
      </c>
      <c r="X1752" s="59">
        <f>VLOOKUP($S1752,'Districts_EV'!$A$2:$H$41,3,0)*$U1752</f>
        <v>3.5552052638311</v>
      </c>
      <c r="Y1752" s="59">
        <f>VLOOKUP($S1752,'Districts_EV'!$A$2:$H$41,4,0)*$U1752</f>
        <v>71.1794940060018</v>
      </c>
      <c r="Z1752" s="59">
        <f>VLOOKUP($S1752,'Districts_EV'!$A$2:$H$41,5,0)*$U1752</f>
        <v>589.7711564725111</v>
      </c>
      <c r="AA1752" s="59">
        <f>VLOOKUP($S1752,'Districts_EV'!$A$2:$H$41,6,0)*$U1752</f>
        <v>2208.150484341520</v>
      </c>
      <c r="AB1752" s="59">
        <f>VLOOKUP($S1752,'Districts_EV'!$A$2:$H$41,7,0)*$U1752</f>
        <v>4414.411184403650</v>
      </c>
      <c r="AC1752" s="60">
        <f>VLOOKUP($S1752,'Districts_EV'!$A$2:$H$41,8,0)*$U1752</f>
        <v>6091.854319100550</v>
      </c>
    </row>
    <row r="1753" ht="19.95" customHeight="1">
      <c r="Q1753" s="137">
        <v>34</v>
      </c>
      <c r="R1753" t="s" s="92">
        <v>680</v>
      </c>
      <c r="S1753" t="s" s="92">
        <v>43</v>
      </c>
      <c r="T1753" s="62">
        <v>72891</v>
      </c>
      <c r="U1753" s="93">
        <v>0.278576751829699</v>
      </c>
      <c r="V1753" s="36">
        <v>41.0898827</v>
      </c>
      <c r="W1753" s="36">
        <v>28.8701918</v>
      </c>
      <c r="X1753" s="62">
        <f>VLOOKUP($S1753,'Districts_EV'!$A$2:$H$41,3,0)*$U1753</f>
        <v>14.4859123792652</v>
      </c>
      <c r="Y1753" s="62">
        <f>VLOOKUP($S1753,'Districts_EV'!$A$2:$H$41,4,0)*$U1753</f>
        <v>283.791910342578</v>
      </c>
      <c r="Z1753" s="62">
        <f>VLOOKUP($S1753,'Districts_EV'!$A$2:$H$41,5,0)*$U1753</f>
        <v>2309.672491641490</v>
      </c>
      <c r="AA1753" s="62">
        <f>VLOOKUP($S1753,'Districts_EV'!$A$2:$H$41,6,0)*$U1753</f>
        <v>8517.145362162350</v>
      </c>
      <c r="AB1753" s="62">
        <f>VLOOKUP($S1753,'Districts_EV'!$A$2:$H$41,7,0)*$U1753</f>
        <v>16846.4519440286</v>
      </c>
      <c r="AC1753" s="63">
        <f>VLOOKUP($S1753,'Districts_EV'!$A$2:$H$41,8,0)*$U1753</f>
        <v>23136.0630027562</v>
      </c>
    </row>
    <row r="1754" ht="19.95" customHeight="1">
      <c r="Q1754" s="136">
        <v>39</v>
      </c>
      <c r="R1754" t="s" s="90">
        <v>364</v>
      </c>
      <c r="S1754" t="s" s="90">
        <v>43</v>
      </c>
      <c r="T1754" s="59">
        <v>38550</v>
      </c>
      <c r="U1754" s="91">
        <v>0.147331409680686</v>
      </c>
      <c r="V1754" s="39">
        <v>41.1003942</v>
      </c>
      <c r="W1754" s="39">
        <v>28.8609026</v>
      </c>
      <c r="X1754" s="59">
        <f>VLOOKUP($S1754,'Districts_EV'!$A$2:$H$41,3,0)*$U1754</f>
        <v>7.66119167278091</v>
      </c>
      <c r="Y1754" s="59">
        <f>VLOOKUP($S1754,'Districts_EV'!$A$2:$H$41,4,0)*$U1754</f>
        <v>150.089560353217</v>
      </c>
      <c r="Z1754" s="59">
        <f>VLOOKUP($S1754,'Districts_EV'!$A$2:$H$41,5,0)*$U1754</f>
        <v>1221.520826340410</v>
      </c>
      <c r="AA1754" s="59">
        <f>VLOOKUP($S1754,'Districts_EV'!$A$2:$H$41,6,0)*$U1754</f>
        <v>4504.478655956950</v>
      </c>
      <c r="AB1754" s="59">
        <f>VLOOKUP($S1754,'Districts_EV'!$A$2:$H$41,7,0)*$U1754</f>
        <v>8909.614663570310</v>
      </c>
      <c r="AC1754" s="60">
        <f>VLOOKUP($S1754,'Districts_EV'!$A$2:$H$41,8,0)*$U1754</f>
        <v>12236.0130709724</v>
      </c>
    </row>
    <row r="1755" ht="19.95" customHeight="1">
      <c r="Q1755" s="137">
        <v>47</v>
      </c>
      <c r="R1755" t="s" s="92">
        <v>193</v>
      </c>
      <c r="S1755" t="s" s="92">
        <v>43</v>
      </c>
      <c r="T1755" s="62">
        <v>54837</v>
      </c>
      <c r="U1755" s="93">
        <v>0.209577497085857</v>
      </c>
      <c r="V1755" s="36">
        <v>41.1115982</v>
      </c>
      <c r="W1755" s="36">
        <v>28.8558273</v>
      </c>
      <c r="X1755" s="62">
        <f>VLOOKUP($S1755,'Districts_EV'!$A$2:$H$41,3,0)*$U1755</f>
        <v>10.897970629320</v>
      </c>
      <c r="Y1755" s="62">
        <f>VLOOKUP($S1755,'Districts_EV'!$A$2:$H$41,4,0)*$U1755</f>
        <v>213.500939587273</v>
      </c>
      <c r="Z1755" s="62">
        <f>VLOOKUP($S1755,'Districts_EV'!$A$2:$H$41,5,0)*$U1755</f>
        <v>1737.601492970930</v>
      </c>
      <c r="AA1755" s="62">
        <f>VLOOKUP($S1755,'Districts_EV'!$A$2:$H$41,6,0)*$U1755</f>
        <v>6407.577070213010</v>
      </c>
      <c r="AB1755" s="62">
        <f>VLOOKUP($S1755,'Districts_EV'!$A$2:$H$41,7,0)*$U1755</f>
        <v>12673.8401895254</v>
      </c>
      <c r="AC1755" s="63">
        <f>VLOOKUP($S1755,'Districts_EV'!$A$2:$H$41,8,0)*$U1755</f>
        <v>17405.6095660938</v>
      </c>
    </row>
    <row r="1756" ht="19.95" customHeight="1">
      <c r="Q1756" s="136">
        <v>150</v>
      </c>
      <c r="R1756" t="s" s="90">
        <v>681</v>
      </c>
      <c r="S1756" t="s" s="90">
        <v>43</v>
      </c>
      <c r="T1756" s="59">
        <v>13328</v>
      </c>
      <c r="U1756" s="91">
        <v>0.0509373029370736</v>
      </c>
      <c r="V1756" s="39">
        <v>41.1170126</v>
      </c>
      <c r="W1756" s="39">
        <v>28.8486379</v>
      </c>
      <c r="X1756" s="59">
        <f>VLOOKUP($S1756,'Districts_EV'!$A$2:$H$41,3,0)*$U1756</f>
        <v>2.64872535965821</v>
      </c>
      <c r="Y1756" s="59">
        <f>VLOOKUP($S1756,'Districts_EV'!$A$2:$H$41,4,0)*$U1756</f>
        <v>51.8908861319762</v>
      </c>
      <c r="Z1756" s="59">
        <f>VLOOKUP($S1756,'Districts_EV'!$A$2:$H$41,5,0)*$U1756</f>
        <v>422.319833293517</v>
      </c>
      <c r="AA1756" s="59">
        <f>VLOOKUP($S1756,'Districts_EV'!$A$2:$H$41,6,0)*$U1756</f>
        <v>1557.346083698950</v>
      </c>
      <c r="AB1756" s="59">
        <f>VLOOKUP($S1756,'Districts_EV'!$A$2:$H$41,7,0)*$U1756</f>
        <v>3080.346153983540</v>
      </c>
      <c r="AC1756" s="60">
        <f>VLOOKUP($S1756,'Districts_EV'!$A$2:$H$41,8,0)*$U1756</f>
        <v>4230.391237611440</v>
      </c>
    </row>
    <row r="1757" ht="19.95" customHeight="1">
      <c r="Q1757" s="137">
        <v>152</v>
      </c>
      <c r="R1757" t="s" s="92">
        <v>682</v>
      </c>
      <c r="S1757" t="s" s="92">
        <v>43</v>
      </c>
      <c r="T1757" s="62">
        <v>34762</v>
      </c>
      <c r="U1757" s="93">
        <v>0.132854331084825</v>
      </c>
      <c r="V1757" s="36">
        <v>41.1032888</v>
      </c>
      <c r="W1757" s="36">
        <v>28.8976417</v>
      </c>
      <c r="X1757" s="62">
        <f>VLOOKUP($S1757,'Districts_EV'!$A$2:$H$41,3,0)*$U1757</f>
        <v>6.90838767650349</v>
      </c>
      <c r="Y1757" s="62">
        <f>VLOOKUP($S1757,'Districts_EV'!$A$2:$H$41,4,0)*$U1757</f>
        <v>135.341460363127</v>
      </c>
      <c r="Z1757" s="62">
        <f>VLOOKUP($S1757,'Districts_EV'!$A$2:$H$41,5,0)*$U1757</f>
        <v>1101.491750071220</v>
      </c>
      <c r="AA1757" s="62">
        <f>VLOOKUP($S1757,'Districts_EV'!$A$2:$H$41,6,0)*$U1757</f>
        <v>4061.859585950080</v>
      </c>
      <c r="AB1757" s="62">
        <f>VLOOKUP($S1757,'Districts_EV'!$A$2:$H$41,7,0)*$U1757</f>
        <v>8034.1381306104</v>
      </c>
      <c r="AC1757" s="63">
        <f>VLOOKUP($S1757,'Districts_EV'!$A$2:$H$41,8,0)*$U1757</f>
        <v>11033.6779863332</v>
      </c>
    </row>
    <row r="1758" ht="19.95" customHeight="1">
      <c r="Q1758" s="136">
        <v>172</v>
      </c>
      <c r="R1758" t="s" s="90">
        <v>683</v>
      </c>
      <c r="S1758" t="s" s="90">
        <v>43</v>
      </c>
      <c r="T1758" s="59">
        <v>46999</v>
      </c>
      <c r="U1758" s="91">
        <v>0.17962202136401</v>
      </c>
      <c r="V1758" s="39">
        <v>41.0974478</v>
      </c>
      <c r="W1758" s="39">
        <v>28.8915429</v>
      </c>
      <c r="X1758" s="59">
        <f>VLOOKUP($S1758,'Districts_EV'!$A$2:$H$41,3,0)*$U1758</f>
        <v>9.340294356135701</v>
      </c>
      <c r="Y1758" s="59">
        <f>VLOOKUP($S1758,'Districts_EV'!$A$2:$H$41,4,0)*$U1758</f>
        <v>182.984675669024</v>
      </c>
      <c r="Z1758" s="59">
        <f>VLOOKUP($S1758,'Districts_EV'!$A$2:$H$41,5,0)*$U1758</f>
        <v>1489.241434946130</v>
      </c>
      <c r="AA1758" s="59">
        <f>VLOOKUP($S1758,'Districts_EV'!$A$2:$H$41,6,0)*$U1758</f>
        <v>5491.724834016120</v>
      </c>
      <c r="AB1758" s="59">
        <f>VLOOKUP($S1758,'Districts_EV'!$A$2:$H$41,7,0)*$U1758</f>
        <v>10862.3341004706</v>
      </c>
      <c r="AC1758" s="60">
        <f>VLOOKUP($S1758,'Districts_EV'!$A$2:$H$41,8,0)*$U1758</f>
        <v>14917.7789448154</v>
      </c>
    </row>
    <row r="1759" ht="19.95" customHeight="1">
      <c r="Q1759" s="137">
        <v>178</v>
      </c>
      <c r="R1759" t="s" s="92">
        <v>418</v>
      </c>
      <c r="S1759" t="s" s="92">
        <v>43</v>
      </c>
      <c r="T1759" s="62">
        <v>63310</v>
      </c>
      <c r="U1759" s="93">
        <v>0.241959832604001</v>
      </c>
      <c r="V1759" s="36">
        <v>41.099194</v>
      </c>
      <c r="W1759" s="36">
        <v>28.8788559</v>
      </c>
      <c r="X1759" s="62">
        <f>VLOOKUP($S1759,'Districts_EV'!$A$2:$H$41,3,0)*$U1759</f>
        <v>12.5818429261676</v>
      </c>
      <c r="Y1759" s="62">
        <f>VLOOKUP($S1759,'Districts_EV'!$A$2:$H$41,4,0)*$U1759</f>
        <v>246.489495874506</v>
      </c>
      <c r="Z1759" s="62">
        <f>VLOOKUP($S1759,'Districts_EV'!$A$2:$H$41,5,0)*$U1759</f>
        <v>2006.082581468530</v>
      </c>
      <c r="AA1759" s="62">
        <f>VLOOKUP($S1759,'Districts_EV'!$A$2:$H$41,6,0)*$U1759</f>
        <v>7397.6275929607</v>
      </c>
      <c r="AB1759" s="62">
        <f>VLOOKUP($S1759,'Districts_EV'!$A$2:$H$41,7,0)*$U1759</f>
        <v>14632.1064682396</v>
      </c>
      <c r="AC1759" s="63">
        <f>VLOOKUP($S1759,'Districts_EV'!$A$2:$H$41,8,0)*$U1759</f>
        <v>20094.993191265</v>
      </c>
    </row>
    <row r="1760" ht="19.95" customHeight="1">
      <c r="Q1760" s="136">
        <v>196</v>
      </c>
      <c r="R1760" t="s" s="90">
        <v>684</v>
      </c>
      <c r="S1760" t="s" s="90">
        <v>43</v>
      </c>
      <c r="T1760" s="59">
        <v>32605</v>
      </c>
      <c r="U1760" s="91">
        <v>0.124610651430319</v>
      </c>
      <c r="V1760" s="39">
        <v>41.098314</v>
      </c>
      <c r="W1760" s="39">
        <v>28.9023051</v>
      </c>
      <c r="X1760" s="59">
        <f>VLOOKUP($S1760,'Districts_EV'!$A$2:$H$41,3,0)*$U1760</f>
        <v>6.47971866383977</v>
      </c>
      <c r="Y1760" s="59">
        <f>VLOOKUP($S1760,'Districts_EV'!$A$2:$H$41,4,0)*$U1760</f>
        <v>126.943453056204</v>
      </c>
      <c r="Z1760" s="59">
        <f>VLOOKUP($S1760,'Districts_EV'!$A$2:$H$41,5,0)*$U1760</f>
        <v>1033.143619788050</v>
      </c>
      <c r="AA1760" s="59">
        <f>VLOOKUP($S1760,'Districts_EV'!$A$2:$H$41,6,0)*$U1760</f>
        <v>3809.819107068150</v>
      </c>
      <c r="AB1760" s="59">
        <f>VLOOKUP($S1760,'Districts_EV'!$A$2:$H$41,7,0)*$U1760</f>
        <v>7535.615722586560</v>
      </c>
      <c r="AC1760" s="60">
        <f>VLOOKUP($S1760,'Districts_EV'!$A$2:$H$41,8,0)*$U1760</f>
        <v>10349.0325857084</v>
      </c>
    </row>
    <row r="1761" ht="19.95" customHeight="1">
      <c r="Q1761" s="137">
        <v>226</v>
      </c>
      <c r="R1761" t="s" s="92">
        <v>548</v>
      </c>
      <c r="S1761" t="s" s="92">
        <v>43</v>
      </c>
      <c r="T1761" s="62">
        <v>41665</v>
      </c>
      <c r="U1761" s="93">
        <v>0.159236399075118</v>
      </c>
      <c r="V1761" s="36">
        <v>41.0968482</v>
      </c>
      <c r="W1761" s="36">
        <v>28.8651722</v>
      </c>
      <c r="X1761" s="62">
        <f>VLOOKUP($S1761,'Districts_EV'!$A$2:$H$41,3,0)*$U1761</f>
        <v>8.28024775736491</v>
      </c>
      <c r="Y1761" s="62">
        <f>VLOOKUP($S1761,'Districts_EV'!$A$2:$H$41,4,0)*$U1761</f>
        <v>162.217419769567</v>
      </c>
      <c r="Z1761" s="62">
        <f>VLOOKUP($S1761,'Districts_EV'!$A$2:$H$41,5,0)*$U1761</f>
        <v>1320.224778974670</v>
      </c>
      <c r="AA1761" s="62">
        <f>VLOOKUP($S1761,'Districts_EV'!$A$2:$H$41,6,0)*$U1761</f>
        <v>4868.459226989540</v>
      </c>
      <c r="AB1761" s="62">
        <f>VLOOKUP($S1761,'Districts_EV'!$A$2:$H$41,7,0)*$U1761</f>
        <v>9629.548507332240</v>
      </c>
      <c r="AC1761" s="63">
        <f>VLOOKUP($S1761,'Districts_EV'!$A$2:$H$41,8,0)*$U1761</f>
        <v>13224.7337121159</v>
      </c>
    </row>
    <row r="1762" ht="19.95" customHeight="1">
      <c r="Q1762" s="136">
        <v>324</v>
      </c>
      <c r="R1762" t="s" s="90">
        <v>160</v>
      </c>
      <c r="S1762" t="s" s="90">
        <v>43</v>
      </c>
      <c r="T1762" s="59">
        <v>14819</v>
      </c>
      <c r="U1762" s="91">
        <v>0.0566356461753072</v>
      </c>
      <c r="V1762" s="39">
        <v>41.0874877</v>
      </c>
      <c r="W1762" s="39">
        <v>28.875977</v>
      </c>
      <c r="X1762" s="59">
        <f>VLOOKUP($S1762,'Districts_EV'!$A$2:$H$41,3,0)*$U1762</f>
        <v>2.94503759789729</v>
      </c>
      <c r="Y1762" s="59">
        <f>VLOOKUP($S1762,'Districts_EV'!$A$2:$H$41,4,0)*$U1762</f>
        <v>57.6959064818244</v>
      </c>
      <c r="Z1762" s="59">
        <f>VLOOKUP($S1762,'Districts_EV'!$A$2:$H$41,5,0)*$U1762</f>
        <v>469.564646576878</v>
      </c>
      <c r="AA1762" s="59">
        <f>VLOOKUP($S1762,'Districts_EV'!$A$2:$H$41,6,0)*$U1762</f>
        <v>1731.565997474090</v>
      </c>
      <c r="AB1762" s="59">
        <f>VLOOKUP($S1762,'Districts_EV'!$A$2:$H$41,7,0)*$U1762</f>
        <v>3424.943701671820</v>
      </c>
      <c r="AC1762" s="60">
        <f>VLOOKUP($S1762,'Districts_EV'!$A$2:$H$41,8,0)*$U1762</f>
        <v>4703.644038877850</v>
      </c>
    </row>
    <row r="1763" ht="19.95" customHeight="1">
      <c r="Q1763" s="137">
        <v>487</v>
      </c>
      <c r="R1763" t="s" s="92">
        <v>685</v>
      </c>
      <c r="S1763" t="s" s="92">
        <v>43</v>
      </c>
      <c r="T1763" s="62">
        <v>7275</v>
      </c>
      <c r="U1763" s="93">
        <v>0.0278037874300128</v>
      </c>
      <c r="V1763" s="36">
        <v>41.1222809</v>
      </c>
      <c r="W1763" s="36">
        <v>28.8438681072508</v>
      </c>
      <c r="X1763" s="62">
        <f>VLOOKUP($S1763,'Districts_EV'!$A$2:$H$41,3,0)*$U1763</f>
        <v>1.44578908999951</v>
      </c>
      <c r="Y1763" s="62">
        <f>VLOOKUP($S1763,'Districts_EV'!$A$2:$H$41,4,0)*$U1763</f>
        <v>28.324294463545</v>
      </c>
      <c r="Z1763" s="62">
        <f>VLOOKUP($S1763,'Districts_EV'!$A$2:$H$41,5,0)*$U1763</f>
        <v>230.520467227666</v>
      </c>
      <c r="AA1763" s="62">
        <f>VLOOKUP($S1763,'Districts_EV'!$A$2:$H$41,6,0)*$U1763</f>
        <v>850.0669837117219</v>
      </c>
      <c r="AB1763" s="62">
        <f>VLOOKUP($S1763,'Districts_EV'!$A$2:$H$41,7,0)*$U1763</f>
        <v>1681.3864248372</v>
      </c>
      <c r="AC1763" s="63">
        <f>VLOOKUP($S1763,'Districts_EV'!$A$2:$H$41,8,0)*$U1763</f>
        <v>2309.130871370290</v>
      </c>
    </row>
    <row r="1764" ht="19.95" customHeight="1">
      <c r="Q1764" s="136">
        <v>544</v>
      </c>
      <c r="R1764" t="s" s="90">
        <v>686</v>
      </c>
      <c r="S1764" t="s" s="90">
        <v>43</v>
      </c>
      <c r="T1764" s="59">
        <v>32238</v>
      </c>
      <c r="U1764" s="91">
        <v>0.123208041122853</v>
      </c>
      <c r="V1764" s="39">
        <v>41.1043344</v>
      </c>
      <c r="W1764" s="39">
        <v>28.8614367</v>
      </c>
      <c r="X1764" s="59">
        <f>VLOOKUP($S1764,'Districts_EV'!$A$2:$H$41,3,0)*$U1764</f>
        <v>6.40678332417931</v>
      </c>
      <c r="Y1764" s="59">
        <f>VLOOKUP($S1764,'Districts_EV'!$A$2:$H$41,4,0)*$U1764</f>
        <v>125.514584868146</v>
      </c>
      <c r="Z1764" s="59">
        <f>VLOOKUP($S1764,'Districts_EV'!$A$2:$H$41,5,0)*$U1764</f>
        <v>1021.514614774640</v>
      </c>
      <c r="AA1764" s="59">
        <f>VLOOKUP($S1764,'Districts_EV'!$A$2:$H$41,6,0)*$U1764</f>
        <v>3766.936002872660</v>
      </c>
      <c r="AB1764" s="59">
        <f>VLOOKUP($S1764,'Districts_EV'!$A$2:$H$41,7,0)*$U1764</f>
        <v>7450.795266515730</v>
      </c>
      <c r="AC1764" s="60">
        <f>VLOOKUP($S1764,'Districts_EV'!$A$2:$H$41,8,0)*$U1764</f>
        <v>10232.5444716475</v>
      </c>
    </row>
    <row r="1765" ht="19.95" customHeight="1">
      <c r="Q1765" s="137">
        <v>605</v>
      </c>
      <c r="R1765" t="s" s="92">
        <v>687</v>
      </c>
      <c r="S1765" t="s" s="92">
        <v>43</v>
      </c>
      <c r="T1765" s="62">
        <v>60416</v>
      </c>
      <c r="U1765" s="93">
        <v>0.23089946685521</v>
      </c>
      <c r="V1765" s="36">
        <v>41.1233545</v>
      </c>
      <c r="W1765" s="36">
        <v>28.8797693</v>
      </c>
      <c r="X1765" s="62">
        <f>VLOOKUP($S1765,'Districts_EV'!$A$2:$H$41,3,0)*$U1765</f>
        <v>12.0067070324963</v>
      </c>
      <c r="Y1765" s="62">
        <f>VLOOKUP($S1765,'Districts_EV'!$A$2:$H$41,4,0)*$U1765</f>
        <v>235.222072070039</v>
      </c>
      <c r="Z1765" s="62">
        <f>VLOOKUP($S1765,'Districts_EV'!$A$2:$H$41,5,0)*$U1765</f>
        <v>1914.381381172050</v>
      </c>
      <c r="AA1765" s="62">
        <f>VLOOKUP($S1765,'Districts_EV'!$A$2:$H$41,6,0)*$U1765</f>
        <v>7059.470362601710</v>
      </c>
      <c r="AB1765" s="62">
        <f>VLOOKUP($S1765,'Districts_EV'!$A$2:$H$41,7,0)*$U1765</f>
        <v>13963.2497928473</v>
      </c>
      <c r="AC1765" s="63">
        <f>VLOOKUP($S1765,'Districts_EV'!$A$2:$H$41,8,0)*$U1765</f>
        <v>19176.4193436024</v>
      </c>
    </row>
    <row r="1766" ht="19.95" customHeight="1">
      <c r="Q1766" s="136">
        <v>702</v>
      </c>
      <c r="R1766" t="s" s="90">
        <v>688</v>
      </c>
      <c r="S1766" t="s" s="90">
        <v>43</v>
      </c>
      <c r="T1766" s="59">
        <v>8076</v>
      </c>
      <c r="U1766" s="91">
        <v>0.0308650704171524</v>
      </c>
      <c r="V1766" s="39">
        <v>41.1473319</v>
      </c>
      <c r="W1766" s="39">
        <v>28.8553226</v>
      </c>
      <c r="X1766" s="59">
        <f>VLOOKUP($S1766,'Districts_EV'!$A$2:$H$41,3,0)*$U1766</f>
        <v>1.60497494032111</v>
      </c>
      <c r="Y1766" s="59">
        <f>VLOOKUP($S1766,'Districts_EV'!$A$2:$H$41,4,0)*$U1766</f>
        <v>31.442886884892</v>
      </c>
      <c r="Z1766" s="59">
        <f>VLOOKUP($S1766,'Districts_EV'!$A$2:$H$41,5,0)*$U1766</f>
        <v>255.901483619331</v>
      </c>
      <c r="AA1766" s="59">
        <f>VLOOKUP($S1766,'Districts_EV'!$A$2:$H$41,6,0)*$U1766</f>
        <v>943.661987691530</v>
      </c>
      <c r="AB1766" s="59">
        <f>VLOOKUP($S1766,'Districts_EV'!$A$2:$H$41,7,0)*$U1766</f>
        <v>1866.512270375980</v>
      </c>
      <c r="AC1766" s="60">
        <f>VLOOKUP($S1766,'Districts_EV'!$A$2:$H$41,8,0)*$U1766</f>
        <v>2563.373321950030</v>
      </c>
    </row>
    <row r="1767" ht="19.95" customHeight="1">
      <c r="Q1767" s="137">
        <v>727</v>
      </c>
      <c r="R1767" t="s" s="92">
        <v>689</v>
      </c>
      <c r="S1767" t="s" s="92">
        <v>43</v>
      </c>
      <c r="T1767" s="62">
        <v>6743</v>
      </c>
      <c r="U1767" s="93">
        <v>0.0257705757581548</v>
      </c>
      <c r="V1767" s="36">
        <v>41.133188</v>
      </c>
      <c r="W1767" s="36">
        <v>28.8389168</v>
      </c>
      <c r="X1767" s="62">
        <f>VLOOKUP($S1767,'Districts_EV'!$A$2:$H$41,3,0)*$U1767</f>
        <v>1.34006265757618</v>
      </c>
      <c r="Y1767" s="62">
        <f>VLOOKUP($S1767,'Districts_EV'!$A$2:$H$41,4,0)*$U1767</f>
        <v>26.2530195969324</v>
      </c>
      <c r="Z1767" s="62">
        <f>VLOOKUP($S1767,'Districts_EV'!$A$2:$H$41,5,0)*$U1767</f>
        <v>213.663162957547</v>
      </c>
      <c r="AA1767" s="62">
        <f>VLOOKUP($S1767,'Districts_EV'!$A$2:$H$41,6,0)*$U1767</f>
        <v>787.904009782562</v>
      </c>
      <c r="AB1767" s="62">
        <f>VLOOKUP($S1767,'Districts_EV'!$A$2:$H$41,7,0)*$U1767</f>
        <v>1558.431431295840</v>
      </c>
      <c r="AC1767" s="63">
        <f>VLOOKUP($S1767,'Districts_EV'!$A$2:$H$41,8,0)*$U1767</f>
        <v>2140.270716927810</v>
      </c>
    </row>
    <row r="1768" ht="19.95" customHeight="1">
      <c r="Q1768" s="136">
        <v>630</v>
      </c>
      <c r="R1768" t="s" s="90">
        <v>690</v>
      </c>
      <c r="S1768" t="s" s="90">
        <v>44</v>
      </c>
      <c r="T1768" s="59">
        <v>944</v>
      </c>
      <c r="U1768" s="91">
        <v>0.00360780416961266</v>
      </c>
      <c r="V1768" s="39">
        <v>41.1785041</v>
      </c>
      <c r="W1768" s="39">
        <v>29.6095617</v>
      </c>
      <c r="X1768" s="59">
        <f>VLOOKUP($S1768,'Districts_EV'!$A$2:$H$41,3,0)*$U1768</f>
        <v>0.333719419391325</v>
      </c>
      <c r="Y1768" s="59">
        <f>VLOOKUP($S1768,'Districts_EV'!$A$2:$H$41,4,0)*$U1768</f>
        <v>6.66440498618422</v>
      </c>
      <c r="Z1768" s="59">
        <f>VLOOKUP($S1768,'Districts_EV'!$A$2:$H$41,5,0)*$U1768</f>
        <v>55.1197313196071</v>
      </c>
      <c r="AA1768" s="59">
        <f>VLOOKUP($S1768,'Districts_EV'!$A$2:$H$41,6,0)*$U1768</f>
        <v>206.079428859264</v>
      </c>
      <c r="AB1768" s="59">
        <f>VLOOKUP($S1768,'Districts_EV'!$A$2:$H$41,7,0)*$U1768</f>
        <v>411.563928433330</v>
      </c>
      <c r="AC1768" s="60">
        <f>VLOOKUP($S1768,'Districts_EV'!$A$2:$H$41,8,0)*$U1768</f>
        <v>567.688439123336</v>
      </c>
    </row>
    <row r="1769" ht="19.95" customHeight="1">
      <c r="Q1769" s="137">
        <v>704</v>
      </c>
      <c r="R1769" t="s" s="92">
        <v>691</v>
      </c>
      <c r="S1769" t="s" s="92">
        <v>44</v>
      </c>
      <c r="T1769" s="62">
        <v>8576</v>
      </c>
      <c r="U1769" s="93">
        <v>0.0327759836425828</v>
      </c>
      <c r="V1769" s="36">
        <v>41.1633748</v>
      </c>
      <c r="W1769" s="36">
        <v>29.6075509</v>
      </c>
      <c r="X1769" s="62">
        <f>VLOOKUP($S1769,'Districts_EV'!$A$2:$H$41,3,0)*$U1769</f>
        <v>3.031756081250</v>
      </c>
      <c r="Y1769" s="62">
        <f>VLOOKUP($S1769,'Districts_EV'!$A$2:$H$41,4,0)*$U1769</f>
        <v>60.5444249592329</v>
      </c>
      <c r="Z1769" s="62">
        <f>VLOOKUP($S1769,'Districts_EV'!$A$2:$H$41,5,0)*$U1769</f>
        <v>500.748745547617</v>
      </c>
      <c r="AA1769" s="62">
        <f>VLOOKUP($S1769,'Districts_EV'!$A$2:$H$41,6,0)*$U1769</f>
        <v>1872.179218111280</v>
      </c>
      <c r="AB1769" s="62">
        <f>VLOOKUP($S1769,'Districts_EV'!$A$2:$H$41,7,0)*$U1769</f>
        <v>3738.953654919740</v>
      </c>
      <c r="AC1769" s="63">
        <f>VLOOKUP($S1769,'Districts_EV'!$A$2:$H$41,8,0)*$U1769</f>
        <v>5157.305141866230</v>
      </c>
    </row>
    <row r="1770" ht="19.95" customHeight="1">
      <c r="Q1770" s="136">
        <v>725</v>
      </c>
      <c r="R1770" t="s" s="90">
        <v>692</v>
      </c>
      <c r="S1770" t="s" s="90">
        <v>44</v>
      </c>
      <c r="T1770" s="59">
        <v>1973</v>
      </c>
      <c r="U1770" s="91">
        <v>0.00754046358754849</v>
      </c>
      <c r="V1770" s="39">
        <v>41.1380556</v>
      </c>
      <c r="W1770" s="39">
        <v>29.8566667</v>
      </c>
      <c r="X1770" s="59">
        <f>VLOOKUP($S1770,'Districts_EV'!$A$2:$H$41,3,0)*$U1770</f>
        <v>0.697487727181232</v>
      </c>
      <c r="Y1770" s="59">
        <f>VLOOKUP($S1770,'Districts_EV'!$A$2:$H$41,4,0)*$U1770</f>
        <v>13.9288888111668</v>
      </c>
      <c r="Z1770" s="59">
        <f>VLOOKUP($S1770,'Districts_EV'!$A$2:$H$41,5,0)*$U1770</f>
        <v>115.202574039814</v>
      </c>
      <c r="AA1770" s="59">
        <f>VLOOKUP($S1770,'Districts_EV'!$A$2:$H$41,6,0)*$U1770</f>
        <v>430.714738495051</v>
      </c>
      <c r="AB1770" s="59">
        <f>VLOOKUP($S1770,'Districts_EV'!$A$2:$H$41,7,0)*$U1770</f>
        <v>860.186049575168</v>
      </c>
      <c r="AC1770" s="60">
        <f>VLOOKUP($S1770,'Districts_EV'!$A$2:$H$41,8,0)*$U1770</f>
        <v>1186.492892362650</v>
      </c>
    </row>
    <row r="1771" ht="19.95" customHeight="1">
      <c r="Q1771" s="137">
        <v>749</v>
      </c>
      <c r="R1771" t="s" s="92">
        <v>693</v>
      </c>
      <c r="S1771" t="s" s="92">
        <v>44</v>
      </c>
      <c r="T1771" s="62">
        <v>3398</v>
      </c>
      <c r="U1771" s="93">
        <v>0.0129865662800252</v>
      </c>
      <c r="V1771" s="36">
        <v>41.1709389</v>
      </c>
      <c r="W1771" s="36">
        <v>29.6303393</v>
      </c>
      <c r="X1771" s="62">
        <f>VLOOKUP($S1771,'Districts_EV'!$A$2:$H$41,3,0)*$U1771</f>
        <v>1.20124850327512</v>
      </c>
      <c r="Y1771" s="62">
        <f>VLOOKUP($S1771,'Districts_EV'!$A$2:$H$41,4,0)*$U1771</f>
        <v>23.9890340498453</v>
      </c>
      <c r="Z1771" s="62">
        <f>VLOOKUP($S1771,'Districts_EV'!$A$2:$H$41,5,0)*$U1771</f>
        <v>198.407676932229</v>
      </c>
      <c r="AA1771" s="62">
        <f>VLOOKUP($S1771,'Districts_EV'!$A$2:$H$41,6,0)*$U1771</f>
        <v>741.798622101459</v>
      </c>
      <c r="AB1771" s="62">
        <f>VLOOKUP($S1771,'Districts_EV'!$A$2:$H$41,7,0)*$U1771</f>
        <v>1481.455750864880</v>
      </c>
      <c r="AC1771" s="63">
        <f>VLOOKUP($S1771,'Districts_EV'!$A$2:$H$41,8,0)*$U1771</f>
        <v>2043.437834895220</v>
      </c>
    </row>
    <row r="1772" ht="19.95" customHeight="1">
      <c r="Q1772" s="136">
        <v>756</v>
      </c>
      <c r="R1772" t="s" s="90">
        <v>694</v>
      </c>
      <c r="S1772" t="s" s="90">
        <v>44</v>
      </c>
      <c r="T1772" s="59">
        <v>1636</v>
      </c>
      <c r="U1772" s="91">
        <v>0.00625250807360838</v>
      </c>
      <c r="V1772" s="39">
        <v>41.158806</v>
      </c>
      <c r="W1772" s="39">
        <v>29.562439</v>
      </c>
      <c r="X1772" s="59">
        <f>VLOOKUP($S1772,'Districts_EV'!$A$2:$H$41,3,0)*$U1772</f>
        <v>0.578352722589202</v>
      </c>
      <c r="Y1772" s="59">
        <f>VLOOKUP($S1772,'Districts_EV'!$A$2:$H$41,4,0)*$U1772</f>
        <v>11.5497527091074</v>
      </c>
      <c r="Z1772" s="59">
        <f>VLOOKUP($S1772,'Districts_EV'!$A$2:$H$41,5,0)*$U1772</f>
        <v>95.5252970750818</v>
      </c>
      <c r="AA1772" s="59">
        <f>VLOOKUP($S1772,'Districts_EV'!$A$2:$H$41,6,0)*$U1772</f>
        <v>357.146128828131</v>
      </c>
      <c r="AB1772" s="59">
        <f>VLOOKUP($S1772,'Districts_EV'!$A$2:$H$41,7,0)*$U1772</f>
        <v>713.261214954372</v>
      </c>
      <c r="AC1772" s="60">
        <f>VLOOKUP($S1772,'Districts_EV'!$A$2:$H$41,8,0)*$U1772</f>
        <v>983.832930514594</v>
      </c>
    </row>
    <row r="1773" ht="19.95" customHeight="1">
      <c r="Q1773" s="137">
        <v>763</v>
      </c>
      <c r="R1773" t="s" s="92">
        <v>695</v>
      </c>
      <c r="S1773" t="s" s="92">
        <v>44</v>
      </c>
      <c r="T1773" s="62">
        <v>741</v>
      </c>
      <c r="U1773" s="93">
        <v>0.0028319734000879</v>
      </c>
      <c r="V1773" s="36">
        <v>41.1660337</v>
      </c>
      <c r="W1773" s="36">
        <v>29.5811106</v>
      </c>
      <c r="X1773" s="62">
        <f>VLOOKUP($S1773,'Districts_EV'!$A$2:$H$41,3,0)*$U1773</f>
        <v>0.261955603568825</v>
      </c>
      <c r="Y1773" s="62">
        <f>VLOOKUP($S1773,'Districts_EV'!$A$2:$H$41,4,0)*$U1773</f>
        <v>5.23127552411282</v>
      </c>
      <c r="Z1773" s="62">
        <f>VLOOKUP($S1773,'Districts_EV'!$A$2:$H$41,5,0)*$U1773</f>
        <v>43.266653504056</v>
      </c>
      <c r="AA1773" s="62">
        <f>VLOOKUP($S1773,'Districts_EV'!$A$2:$H$41,6,0)*$U1773</f>
        <v>161.763619475333</v>
      </c>
      <c r="AB1773" s="62">
        <f>VLOOKUP($S1773,'Districts_EV'!$A$2:$H$41,7,0)*$U1773</f>
        <v>323.060244670653</v>
      </c>
      <c r="AC1773" s="63">
        <f>VLOOKUP($S1773,'Districts_EV'!$A$2:$H$41,8,0)*$U1773</f>
        <v>445.611370116940</v>
      </c>
    </row>
    <row r="1774" ht="19.95" customHeight="1">
      <c r="Q1774" s="136">
        <v>777</v>
      </c>
      <c r="R1774" t="s" s="90">
        <v>696</v>
      </c>
      <c r="S1774" t="s" s="90">
        <v>44</v>
      </c>
      <c r="T1774" s="59">
        <v>1815</v>
      </c>
      <c r="U1774" s="91">
        <v>0.00693661500831247</v>
      </c>
      <c r="V1774" s="39">
        <v>41.1461163</v>
      </c>
      <c r="W1774" s="39">
        <v>29.5776837</v>
      </c>
      <c r="X1774" s="59">
        <f>VLOOKUP($S1774,'Districts_EV'!$A$2:$H$41,3,0)*$U1774</f>
        <v>0.641632146393277</v>
      </c>
      <c r="Y1774" s="59">
        <f>VLOOKUP($S1774,'Districts_EV'!$A$2:$H$41,4,0)*$U1774</f>
        <v>12.8134481461063</v>
      </c>
      <c r="Z1774" s="59">
        <f>VLOOKUP($S1774,'Districts_EV'!$A$2:$H$41,5,0)*$U1774</f>
        <v>105.977025789287</v>
      </c>
      <c r="AA1774" s="59">
        <f>VLOOKUP($S1774,'Districts_EV'!$A$2:$H$41,6,0)*$U1774</f>
        <v>396.222630698691</v>
      </c>
      <c r="AB1774" s="59">
        <f>VLOOKUP($S1774,'Districts_EV'!$A$2:$H$41,7,0)*$U1774</f>
        <v>791.301409011115</v>
      </c>
      <c r="AC1774" s="60">
        <f>VLOOKUP($S1774,'Districts_EV'!$A$2:$H$41,8,0)*$U1774</f>
        <v>1091.477242594120</v>
      </c>
    </row>
    <row r="1775" ht="19.95" customHeight="1">
      <c r="Q1775" s="137">
        <v>784</v>
      </c>
      <c r="R1775" t="s" s="92">
        <v>628</v>
      </c>
      <c r="S1775" t="s" s="92">
        <v>44</v>
      </c>
      <c r="T1775" s="62">
        <v>994</v>
      </c>
      <c r="U1775" s="93">
        <v>0.0037988954921557</v>
      </c>
      <c r="V1775" s="36">
        <v>41.1508425</v>
      </c>
      <c r="W1775" s="36">
        <v>29.6496119</v>
      </c>
      <c r="X1775" s="62">
        <f>VLOOKUP($S1775,'Districts_EV'!$A$2:$H$41,3,0)*$U1775</f>
        <v>0.351395236096373</v>
      </c>
      <c r="Y1775" s="62">
        <f>VLOOKUP($S1775,'Districts_EV'!$A$2:$H$41,4,0)*$U1775</f>
        <v>7.01739253841855</v>
      </c>
      <c r="Z1775" s="62">
        <f>VLOOKUP($S1775,'Districts_EV'!$A$2:$H$41,5,0)*$U1775</f>
        <v>58.0392086140778</v>
      </c>
      <c r="AA1775" s="62">
        <f>VLOOKUP($S1775,'Districts_EV'!$A$2:$H$41,6,0)*$U1775</f>
        <v>216.994652845454</v>
      </c>
      <c r="AB1775" s="62">
        <f>VLOOKUP($S1775,'Districts_EV'!$A$2:$H$41,7,0)*$U1775</f>
        <v>433.362865320688</v>
      </c>
      <c r="AC1775" s="63">
        <f>VLOOKUP($S1775,'Districts_EV'!$A$2:$H$41,8,0)*$U1775</f>
        <v>597.756682720969</v>
      </c>
    </row>
    <row r="1776" ht="19.95" customHeight="1">
      <c r="Q1776" s="136">
        <v>800</v>
      </c>
      <c r="R1776" t="s" s="90">
        <v>697</v>
      </c>
      <c r="S1776" t="s" s="90">
        <v>44</v>
      </c>
      <c r="T1776" s="59">
        <v>724</v>
      </c>
      <c r="U1776" s="91">
        <v>0.00276700235042327</v>
      </c>
      <c r="V1776" s="39">
        <v>41.1075199</v>
      </c>
      <c r="W1776" s="39">
        <v>29.8532203</v>
      </c>
      <c r="X1776" s="59">
        <f>VLOOKUP($S1776,'Districts_EV'!$A$2:$H$41,3,0)*$U1776</f>
        <v>0.255945825889109</v>
      </c>
      <c r="Y1776" s="59">
        <f>VLOOKUP($S1776,'Districts_EV'!$A$2:$H$41,4,0)*$U1776</f>
        <v>5.11125975635315</v>
      </c>
      <c r="Z1776" s="59">
        <f>VLOOKUP($S1776,'Districts_EV'!$A$2:$H$41,5,0)*$U1776</f>
        <v>42.274031223936</v>
      </c>
      <c r="AA1776" s="59">
        <f>VLOOKUP($S1776,'Districts_EV'!$A$2:$H$41,6,0)*$U1776</f>
        <v>158.052443320029</v>
      </c>
      <c r="AB1776" s="59">
        <f>VLOOKUP($S1776,'Districts_EV'!$A$2:$H$41,7,0)*$U1776</f>
        <v>315.648606128952</v>
      </c>
      <c r="AC1776" s="60">
        <f>VLOOKUP($S1776,'Districts_EV'!$A$2:$H$41,8,0)*$U1776</f>
        <v>435.388167293745</v>
      </c>
    </row>
    <row r="1777" ht="19.95" customHeight="1">
      <c r="Q1777" s="137">
        <v>836</v>
      </c>
      <c r="R1777" t="s" s="92">
        <v>677</v>
      </c>
      <c r="S1777" t="s" s="92">
        <v>44</v>
      </c>
      <c r="T1777" s="62">
        <v>247</v>
      </c>
      <c r="U1777" s="93">
        <v>0.000943991133362634</v>
      </c>
      <c r="V1777" s="36">
        <v>41.1334679</v>
      </c>
      <c r="W1777" s="36">
        <v>29.8257038</v>
      </c>
      <c r="X1777" s="62">
        <f>VLOOKUP($S1777,'Districts_EV'!$A$2:$H$41,3,0)*$U1777</f>
        <v>0.0873185345229419</v>
      </c>
      <c r="Y1777" s="62">
        <f>VLOOKUP($S1777,'Districts_EV'!$A$2:$H$41,4,0)*$U1777</f>
        <v>1.74375850803761</v>
      </c>
      <c r="Z1777" s="62">
        <f>VLOOKUP($S1777,'Districts_EV'!$A$2:$H$41,5,0)*$U1777</f>
        <v>14.4222178346853</v>
      </c>
      <c r="AA1777" s="62">
        <f>VLOOKUP($S1777,'Districts_EV'!$A$2:$H$41,6,0)*$U1777</f>
        <v>53.9212064917778</v>
      </c>
      <c r="AB1777" s="62">
        <f>VLOOKUP($S1777,'Districts_EV'!$A$2:$H$41,7,0)*$U1777</f>
        <v>107.686748223551</v>
      </c>
      <c r="AC1777" s="63">
        <f>VLOOKUP($S1777,'Districts_EV'!$A$2:$H$41,8,0)*$U1777</f>
        <v>148.537123372313</v>
      </c>
    </row>
    <row r="1778" ht="19.95" customHeight="1">
      <c r="Q1778" s="136">
        <v>838</v>
      </c>
      <c r="R1778" t="s" s="90">
        <v>698</v>
      </c>
      <c r="S1778" t="s" s="90">
        <v>44</v>
      </c>
      <c r="T1778" s="59">
        <v>388</v>
      </c>
      <c r="U1778" s="91">
        <v>0.00148286866293402</v>
      </c>
      <c r="V1778" s="39">
        <v>41.1426422</v>
      </c>
      <c r="W1778" s="39">
        <v>29.7184351</v>
      </c>
      <c r="X1778" s="59">
        <f>VLOOKUP($S1778,'Districts_EV'!$A$2:$H$41,3,0)*$U1778</f>
        <v>0.13716433763118</v>
      </c>
      <c r="Y1778" s="59">
        <f>VLOOKUP($S1778,'Districts_EV'!$A$2:$H$41,4,0)*$U1778</f>
        <v>2.73918340533843</v>
      </c>
      <c r="Z1778" s="59">
        <f>VLOOKUP($S1778,'Districts_EV'!$A$2:$H$41,5,0)*$U1778</f>
        <v>22.6551438050928</v>
      </c>
      <c r="AA1778" s="59">
        <f>VLOOKUP($S1778,'Districts_EV'!$A$2:$H$41,6,0)*$U1778</f>
        <v>84.7021381328333</v>
      </c>
      <c r="AB1778" s="59">
        <f>VLOOKUP($S1778,'Districts_EV'!$A$2:$H$41,7,0)*$U1778</f>
        <v>169.159750245903</v>
      </c>
      <c r="AC1778" s="60">
        <f>VLOOKUP($S1778,'Districts_EV'!$A$2:$H$41,8,0)*$U1778</f>
        <v>233.329570317643</v>
      </c>
    </row>
    <row r="1779" ht="19.95" customHeight="1">
      <c r="Q1779" s="137">
        <v>840</v>
      </c>
      <c r="R1779" t="s" s="92">
        <v>699</v>
      </c>
      <c r="S1779" t="s" s="92">
        <v>44</v>
      </c>
      <c r="T1779" s="62">
        <v>455</v>
      </c>
      <c r="U1779" s="93">
        <v>0.00173893103514169</v>
      </c>
      <c r="V1779" s="36">
        <v>40.9780211</v>
      </c>
      <c r="W1779" s="36">
        <v>29.662076</v>
      </c>
      <c r="X1779" s="62">
        <f>VLOOKUP($S1779,'Districts_EV'!$A$2:$H$41,3,0)*$U1779</f>
        <v>0.160849932015945</v>
      </c>
      <c r="Y1779" s="62">
        <f>VLOOKUP($S1779,'Districts_EV'!$A$2:$H$41,4,0)*$U1779</f>
        <v>3.21218672533243</v>
      </c>
      <c r="Z1779" s="62">
        <f>VLOOKUP($S1779,'Districts_EV'!$A$2:$H$41,5,0)*$U1779</f>
        <v>26.5672433796834</v>
      </c>
      <c r="AA1779" s="62">
        <f>VLOOKUP($S1779,'Districts_EV'!$A$2:$H$41,6,0)*$U1779</f>
        <v>99.3285382743272</v>
      </c>
      <c r="AB1779" s="62">
        <f>VLOOKUP($S1779,'Districts_EV'!$A$2:$H$41,7,0)*$U1779</f>
        <v>198.370325674962</v>
      </c>
      <c r="AC1779" s="63">
        <f>VLOOKUP($S1779,'Districts_EV'!$A$2:$H$41,8,0)*$U1779</f>
        <v>273.621016738471</v>
      </c>
    </row>
    <row r="1780" ht="19.95" customHeight="1">
      <c r="Q1780" s="136">
        <v>842</v>
      </c>
      <c r="R1780" t="s" s="90">
        <v>700</v>
      </c>
      <c r="S1780" t="s" s="90">
        <v>44</v>
      </c>
      <c r="T1780" s="59">
        <v>756</v>
      </c>
      <c r="U1780" s="91">
        <v>0.00288930079685082</v>
      </c>
      <c r="V1780" s="39">
        <v>41.1924768</v>
      </c>
      <c r="W1780" s="39">
        <v>29.4395032</v>
      </c>
      <c r="X1780" s="59">
        <f>VLOOKUP($S1780,'Districts_EV'!$A$2:$H$41,3,0)*$U1780</f>
        <v>0.267258348580341</v>
      </c>
      <c r="Y1780" s="59">
        <f>VLOOKUP($S1780,'Districts_EV'!$A$2:$H$41,4,0)*$U1780</f>
        <v>5.33717178978313</v>
      </c>
      <c r="Z1780" s="59">
        <f>VLOOKUP($S1780,'Districts_EV'!$A$2:$H$41,5,0)*$U1780</f>
        <v>44.1424966923973</v>
      </c>
      <c r="AA1780" s="59">
        <f>VLOOKUP($S1780,'Districts_EV'!$A$2:$H$41,6,0)*$U1780</f>
        <v>165.038186671191</v>
      </c>
      <c r="AB1780" s="59">
        <f>VLOOKUP($S1780,'Districts_EV'!$A$2:$H$41,7,0)*$U1780</f>
        <v>329.599925736862</v>
      </c>
      <c r="AC1780" s="60">
        <f>VLOOKUP($S1780,'Districts_EV'!$A$2:$H$41,8,0)*$U1780</f>
        <v>454.631843196231</v>
      </c>
    </row>
    <row r="1781" ht="19.95" customHeight="1">
      <c r="Q1781" s="137">
        <v>843</v>
      </c>
      <c r="R1781" t="s" s="92">
        <v>33</v>
      </c>
      <c r="S1781" t="s" s="92">
        <v>44</v>
      </c>
      <c r="T1781" s="62">
        <v>159</v>
      </c>
      <c r="U1781" s="93">
        <v>0.000607670405686878</v>
      </c>
      <c r="V1781" s="36">
        <v>41.1100862</v>
      </c>
      <c r="W1781" s="36">
        <v>29.9048117</v>
      </c>
      <c r="X1781" s="62">
        <f>VLOOKUP($S1781,'Districts_EV'!$A$2:$H$41,3,0)*$U1781</f>
        <v>0.0562090971220557</v>
      </c>
      <c r="Y1781" s="62">
        <f>VLOOKUP($S1781,'Districts_EV'!$A$2:$H$41,4,0)*$U1781</f>
        <v>1.12250041610518</v>
      </c>
      <c r="Z1781" s="62">
        <f>VLOOKUP($S1781,'Districts_EV'!$A$2:$H$41,5,0)*$U1781</f>
        <v>9.283937796416881</v>
      </c>
      <c r="AA1781" s="62">
        <f>VLOOKUP($S1781,'Districts_EV'!$A$2:$H$41,6,0)*$U1781</f>
        <v>34.7104122760837</v>
      </c>
      <c r="AB1781" s="62">
        <f>VLOOKUP($S1781,'Districts_EV'!$A$2:$H$41,7,0)*$U1781</f>
        <v>69.32061930180021</v>
      </c>
      <c r="AC1781" s="63">
        <f>VLOOKUP($S1781,'Districts_EV'!$A$2:$H$41,8,0)*$U1781</f>
        <v>95.61701464047709</v>
      </c>
    </row>
    <row r="1782" ht="19.95" customHeight="1">
      <c r="Q1782" s="136">
        <v>851</v>
      </c>
      <c r="R1782" t="s" s="90">
        <v>701</v>
      </c>
      <c r="S1782" t="s" s="90">
        <v>44</v>
      </c>
      <c r="T1782" s="59">
        <v>355</v>
      </c>
      <c r="U1782" s="91">
        <v>0.00135674839005561</v>
      </c>
      <c r="V1782" s="39">
        <v>41.12923</v>
      </c>
      <c r="W1782" s="39">
        <v>29.556829</v>
      </c>
      <c r="X1782" s="59">
        <f>VLOOKUP($S1782,'Districts_EV'!$A$2:$H$41,3,0)*$U1782</f>
        <v>0.125498298605848</v>
      </c>
      <c r="Y1782" s="59">
        <f>VLOOKUP($S1782,'Districts_EV'!$A$2:$H$41,4,0)*$U1782</f>
        <v>2.50621162086377</v>
      </c>
      <c r="Z1782" s="59">
        <f>VLOOKUP($S1782,'Districts_EV'!$A$2:$H$41,5,0)*$U1782</f>
        <v>20.7282887907421</v>
      </c>
      <c r="AA1782" s="59">
        <f>VLOOKUP($S1782,'Districts_EV'!$A$2:$H$41,6,0)*$U1782</f>
        <v>77.4980903019479</v>
      </c>
      <c r="AB1782" s="59">
        <f>VLOOKUP($S1782,'Districts_EV'!$A$2:$H$41,7,0)*$U1782</f>
        <v>154.772451900246</v>
      </c>
      <c r="AC1782" s="60">
        <f>VLOOKUP($S1782,'Districts_EV'!$A$2:$H$41,8,0)*$U1782</f>
        <v>213.484529543204</v>
      </c>
    </row>
    <row r="1783" ht="19.95" customHeight="1">
      <c r="Q1783" s="137">
        <v>858</v>
      </c>
      <c r="R1783" t="s" s="92">
        <v>702</v>
      </c>
      <c r="S1783" t="s" s="92">
        <v>44</v>
      </c>
      <c r="T1783" s="62">
        <v>766</v>
      </c>
      <c r="U1783" s="93">
        <v>0.00292751906135942</v>
      </c>
      <c r="V1783" s="36">
        <v>41.202164</v>
      </c>
      <c r="W1783" s="36">
        <v>29.413542</v>
      </c>
      <c r="X1783" s="62">
        <f>VLOOKUP($S1783,'Districts_EV'!$A$2:$H$41,3,0)*$U1783</f>
        <v>0.27079351192135</v>
      </c>
      <c r="Y1783" s="62">
        <f>VLOOKUP($S1783,'Districts_EV'!$A$2:$H$41,4,0)*$U1783</f>
        <v>5.40776930022998</v>
      </c>
      <c r="Z1783" s="62">
        <f>VLOOKUP($S1783,'Districts_EV'!$A$2:$H$41,5,0)*$U1783</f>
        <v>44.7263921512913</v>
      </c>
      <c r="AA1783" s="62">
        <f>VLOOKUP($S1783,'Districts_EV'!$A$2:$H$41,6,0)*$U1783</f>
        <v>167.221231468428</v>
      </c>
      <c r="AB1783" s="62">
        <f>VLOOKUP($S1783,'Districts_EV'!$A$2:$H$41,7,0)*$U1783</f>
        <v>333.959713114332</v>
      </c>
      <c r="AC1783" s="63">
        <f>VLOOKUP($S1783,'Districts_EV'!$A$2:$H$41,8,0)*$U1783</f>
        <v>460.645491915757</v>
      </c>
    </row>
    <row r="1784" ht="19.95" customHeight="1">
      <c r="Q1784" s="136">
        <v>860</v>
      </c>
      <c r="R1784" t="s" s="90">
        <v>703</v>
      </c>
      <c r="S1784" t="s" s="90">
        <v>44</v>
      </c>
      <c r="T1784" s="59">
        <v>188</v>
      </c>
      <c r="U1784" s="91">
        <v>0.000718503372761843</v>
      </c>
      <c r="V1784" s="39">
        <v>41.0978412</v>
      </c>
      <c r="W1784" s="39">
        <v>29.8044893</v>
      </c>
      <c r="X1784" s="59">
        <f>VLOOKUP($S1784,'Districts_EV'!$A$2:$H$41,3,0)*$U1784</f>
        <v>0.0664610708109841</v>
      </c>
      <c r="Y1784" s="59">
        <f>VLOOKUP($S1784,'Districts_EV'!$A$2:$H$41,4,0)*$U1784</f>
        <v>1.32723319640109</v>
      </c>
      <c r="Z1784" s="59">
        <f>VLOOKUP($S1784,'Districts_EV'!$A$2:$H$41,5,0)*$U1784</f>
        <v>10.9772346272099</v>
      </c>
      <c r="AA1784" s="59">
        <f>VLOOKUP($S1784,'Districts_EV'!$A$2:$H$41,6,0)*$U1784</f>
        <v>41.0412421880738</v>
      </c>
      <c r="AB1784" s="59">
        <f>VLOOKUP($S1784,'Districts_EV'!$A$2:$H$41,7,0)*$U1784</f>
        <v>81.9640026964681</v>
      </c>
      <c r="AC1784" s="60">
        <f>VLOOKUP($S1784,'Districts_EV'!$A$2:$H$41,8,0)*$U1784</f>
        <v>113.056595927105</v>
      </c>
    </row>
    <row r="1785" ht="19.95" customHeight="1">
      <c r="Q1785" s="137">
        <v>864</v>
      </c>
      <c r="R1785" t="s" s="92">
        <v>343</v>
      </c>
      <c r="S1785" t="s" s="92">
        <v>44</v>
      </c>
      <c r="T1785" s="62">
        <v>269</v>
      </c>
      <c r="U1785" s="93">
        <v>0.00102807131528157</v>
      </c>
      <c r="V1785" s="36">
        <v>41.1513347</v>
      </c>
      <c r="W1785" s="36">
        <v>29.7692971</v>
      </c>
      <c r="X1785" s="62">
        <f>VLOOKUP($S1785,'Districts_EV'!$A$2:$H$41,3,0)*$U1785</f>
        <v>0.0950958938731631</v>
      </c>
      <c r="Y1785" s="62">
        <f>VLOOKUP($S1785,'Districts_EV'!$A$2:$H$41,4,0)*$U1785</f>
        <v>1.89907303102071</v>
      </c>
      <c r="Z1785" s="62">
        <f>VLOOKUP($S1785,'Districts_EV'!$A$2:$H$41,5,0)*$U1785</f>
        <v>15.7067878442524</v>
      </c>
      <c r="AA1785" s="62">
        <f>VLOOKUP($S1785,'Districts_EV'!$A$2:$H$41,6,0)*$U1785</f>
        <v>58.7239050457011</v>
      </c>
      <c r="AB1785" s="62">
        <f>VLOOKUP($S1785,'Districts_EV'!$A$2:$H$41,7,0)*$U1785</f>
        <v>117.278280453989</v>
      </c>
      <c r="AC1785" s="63">
        <f>VLOOKUP($S1785,'Districts_EV'!$A$2:$H$41,8,0)*$U1785</f>
        <v>161.767150555272</v>
      </c>
    </row>
    <row r="1786" ht="19.95" customHeight="1">
      <c r="Q1786" s="136">
        <v>878</v>
      </c>
      <c r="R1786" t="s" s="90">
        <v>704</v>
      </c>
      <c r="S1786" t="s" s="90">
        <v>44</v>
      </c>
      <c r="T1786" s="59">
        <v>260</v>
      </c>
      <c r="U1786" s="91">
        <v>0.000993674877223825</v>
      </c>
      <c r="V1786" s="39">
        <v>41.1462464</v>
      </c>
      <c r="W1786" s="39">
        <v>29.7390244</v>
      </c>
      <c r="X1786" s="59">
        <f>VLOOKUP($S1786,'Districts_EV'!$A$2:$H$41,3,0)*$U1786</f>
        <v>0.0919142468662546</v>
      </c>
      <c r="Y1786" s="59">
        <f>VLOOKUP($S1786,'Districts_EV'!$A$2:$H$41,4,0)*$U1786</f>
        <v>1.83553527161853</v>
      </c>
      <c r="Z1786" s="59">
        <f>VLOOKUP($S1786,'Districts_EV'!$A$2:$H$41,5,0)*$U1786</f>
        <v>15.1812819312477</v>
      </c>
      <c r="AA1786" s="59">
        <f>VLOOKUP($S1786,'Districts_EV'!$A$2:$H$41,6,0)*$U1786</f>
        <v>56.7591647281871</v>
      </c>
      <c r="AB1786" s="59">
        <f>VLOOKUP($S1786,'Districts_EV'!$A$2:$H$41,7,0)*$U1786</f>
        <v>113.354471814264</v>
      </c>
      <c r="AC1786" s="60">
        <f>VLOOKUP($S1786,'Districts_EV'!$A$2:$H$41,8,0)*$U1786</f>
        <v>156.354866707698</v>
      </c>
    </row>
    <row r="1787" ht="19.95" customHeight="1">
      <c r="Q1787" s="137">
        <v>879</v>
      </c>
      <c r="R1787" t="s" s="92">
        <v>705</v>
      </c>
      <c r="S1787" t="s" s="92">
        <v>44</v>
      </c>
      <c r="T1787" s="62">
        <v>515</v>
      </c>
      <c r="U1787" s="93">
        <v>0.00196824062219335</v>
      </c>
      <c r="V1787" s="36">
        <v>41.1849522</v>
      </c>
      <c r="W1787" s="36">
        <v>29.4578513</v>
      </c>
      <c r="X1787" s="62">
        <f>VLOOKUP($S1787,'Districts_EV'!$A$2:$H$41,3,0)*$U1787</f>
        <v>0.182060912062005</v>
      </c>
      <c r="Y1787" s="62">
        <f>VLOOKUP($S1787,'Districts_EV'!$A$2:$H$41,4,0)*$U1787</f>
        <v>3.63577178801364</v>
      </c>
      <c r="Z1787" s="62">
        <f>VLOOKUP($S1787,'Districts_EV'!$A$2:$H$41,5,0)*$U1787</f>
        <v>30.0706161330484</v>
      </c>
      <c r="AA1787" s="62">
        <f>VLOOKUP($S1787,'Districts_EV'!$A$2:$H$41,6,0)*$U1787</f>
        <v>112.426807057755</v>
      </c>
      <c r="AB1787" s="62">
        <f>VLOOKUP($S1787,'Districts_EV'!$A$2:$H$41,7,0)*$U1787</f>
        <v>224.529049939793</v>
      </c>
      <c r="AC1787" s="63">
        <f>VLOOKUP($S1787,'Districts_EV'!$A$2:$H$41,8,0)*$U1787</f>
        <v>309.702909055634</v>
      </c>
    </row>
    <row r="1788" ht="19.95" customHeight="1">
      <c r="Q1788" s="136">
        <v>882</v>
      </c>
      <c r="R1788" t="s" s="90">
        <v>354</v>
      </c>
      <c r="S1788" t="s" s="90">
        <v>44</v>
      </c>
      <c r="T1788" s="59">
        <v>324</v>
      </c>
      <c r="U1788" s="91">
        <v>0.00123827177007892</v>
      </c>
      <c r="V1788" s="39">
        <v>41.137421</v>
      </c>
      <c r="W1788" s="39">
        <v>29.590057</v>
      </c>
      <c r="X1788" s="59">
        <f>VLOOKUP($S1788,'Districts_EV'!$A$2:$H$41,3,0)*$U1788</f>
        <v>0.114539292248717</v>
      </c>
      <c r="Y1788" s="59">
        <f>VLOOKUP($S1788,'Districts_EV'!$A$2:$H$41,4,0)*$U1788</f>
        <v>2.28735933847848</v>
      </c>
      <c r="Z1788" s="59">
        <f>VLOOKUP($S1788,'Districts_EV'!$A$2:$H$41,5,0)*$U1788</f>
        <v>18.9182128681702</v>
      </c>
      <c r="AA1788" s="59">
        <f>VLOOKUP($S1788,'Districts_EV'!$A$2:$H$41,6,0)*$U1788</f>
        <v>70.73065143051009</v>
      </c>
      <c r="AB1788" s="59">
        <f>VLOOKUP($S1788,'Districts_EV'!$A$2:$H$41,7,0)*$U1788</f>
        <v>141.257111030083</v>
      </c>
      <c r="AC1788" s="60">
        <f>VLOOKUP($S1788,'Districts_EV'!$A$2:$H$41,8,0)*$U1788</f>
        <v>194.842218512670</v>
      </c>
    </row>
    <row r="1789" ht="19.95" customHeight="1">
      <c r="Q1789" s="137">
        <v>884</v>
      </c>
      <c r="R1789" t="s" s="92">
        <v>706</v>
      </c>
      <c r="S1789" t="s" s="92">
        <v>44</v>
      </c>
      <c r="T1789" s="62">
        <v>522</v>
      </c>
      <c r="U1789" s="93">
        <v>0.00199499340734937</v>
      </c>
      <c r="V1789" s="36">
        <v>41.1450015</v>
      </c>
      <c r="W1789" s="36">
        <v>29.6899826</v>
      </c>
      <c r="X1789" s="62">
        <f>VLOOKUP($S1789,'Districts_EV'!$A$2:$H$41,3,0)*$U1789</f>
        <v>0.184535526400711</v>
      </c>
      <c r="Y1789" s="62">
        <f>VLOOKUP($S1789,'Districts_EV'!$A$2:$H$41,4,0)*$U1789</f>
        <v>3.68519004532644</v>
      </c>
      <c r="Z1789" s="62">
        <f>VLOOKUP($S1789,'Districts_EV'!$A$2:$H$41,5,0)*$U1789</f>
        <v>30.4793429542742</v>
      </c>
      <c r="AA1789" s="62">
        <f>VLOOKUP($S1789,'Districts_EV'!$A$2:$H$41,6,0)*$U1789</f>
        <v>113.954938415822</v>
      </c>
      <c r="AB1789" s="62">
        <f>VLOOKUP($S1789,'Districts_EV'!$A$2:$H$41,7,0)*$U1789</f>
        <v>227.580901104023</v>
      </c>
      <c r="AC1789" s="63">
        <f>VLOOKUP($S1789,'Districts_EV'!$A$2:$H$41,8,0)*$U1789</f>
        <v>313.912463159302</v>
      </c>
    </row>
    <row r="1790" ht="19.95" customHeight="1">
      <c r="Q1790" s="136">
        <v>885</v>
      </c>
      <c r="R1790" t="s" s="90">
        <v>707</v>
      </c>
      <c r="S1790" t="s" s="90">
        <v>44</v>
      </c>
      <c r="T1790" s="59">
        <v>122</v>
      </c>
      <c r="U1790" s="91">
        <v>0.000466262827005026</v>
      </c>
      <c r="V1790" s="39">
        <v>41.1082079</v>
      </c>
      <c r="W1790" s="39">
        <v>29.8239363</v>
      </c>
      <c r="X1790" s="59">
        <f>VLOOKUP($S1790,'Districts_EV'!$A$2:$H$41,3,0)*$U1790</f>
        <v>0.0431289927603195</v>
      </c>
      <c r="Y1790" s="59">
        <f>VLOOKUP($S1790,'Districts_EV'!$A$2:$H$41,4,0)*$U1790</f>
        <v>0.861289627451774</v>
      </c>
      <c r="Z1790" s="59">
        <f>VLOOKUP($S1790,'Districts_EV'!$A$2:$H$41,5,0)*$U1790</f>
        <v>7.12352459850855</v>
      </c>
      <c r="AA1790" s="59">
        <f>VLOOKUP($S1790,'Districts_EV'!$A$2:$H$41,6,0)*$U1790</f>
        <v>26.6331465263032</v>
      </c>
      <c r="AB1790" s="59">
        <f>VLOOKUP($S1790,'Districts_EV'!$A$2:$H$41,7,0)*$U1790</f>
        <v>53.1894060051549</v>
      </c>
      <c r="AC1790" s="60">
        <f>VLOOKUP($S1790,'Districts_EV'!$A$2:$H$41,8,0)*$U1790</f>
        <v>73.36651437822771</v>
      </c>
    </row>
    <row r="1791" ht="19.95" customHeight="1">
      <c r="Q1791" s="137">
        <v>887</v>
      </c>
      <c r="R1791" t="s" s="92">
        <v>708</v>
      </c>
      <c r="S1791" t="s" s="92">
        <v>44</v>
      </c>
      <c r="T1791" s="62">
        <v>265</v>
      </c>
      <c r="U1791" s="93">
        <v>0.00101278400947813</v>
      </c>
      <c r="V1791" s="36">
        <v>41.07016</v>
      </c>
      <c r="W1791" s="36">
        <v>29.474415</v>
      </c>
      <c r="X1791" s="62">
        <f>VLOOKUP($S1791,'Districts_EV'!$A$2:$H$41,3,0)*$U1791</f>
        <v>0.09368182853675951</v>
      </c>
      <c r="Y1791" s="62">
        <f>VLOOKUP($S1791,'Districts_EV'!$A$2:$H$41,4,0)*$U1791</f>
        <v>1.87083402684197</v>
      </c>
      <c r="Z1791" s="62">
        <f>VLOOKUP($S1791,'Districts_EV'!$A$2:$H$41,5,0)*$U1791</f>
        <v>15.4732296606948</v>
      </c>
      <c r="AA1791" s="62">
        <f>VLOOKUP($S1791,'Districts_EV'!$A$2:$H$41,6,0)*$U1791</f>
        <v>57.8506871268061</v>
      </c>
      <c r="AB1791" s="62">
        <f>VLOOKUP($S1791,'Districts_EV'!$A$2:$H$41,7,0)*$U1791</f>
        <v>115.534365503</v>
      </c>
      <c r="AC1791" s="63">
        <f>VLOOKUP($S1791,'Districts_EV'!$A$2:$H$41,8,0)*$U1791</f>
        <v>159.361691067462</v>
      </c>
    </row>
    <row r="1792" ht="19.95" customHeight="1">
      <c r="Q1792" s="136">
        <v>889</v>
      </c>
      <c r="R1792" t="s" s="90">
        <v>709</v>
      </c>
      <c r="S1792" t="s" s="90">
        <v>44</v>
      </c>
      <c r="T1792" s="59">
        <v>574</v>
      </c>
      <c r="U1792" s="91">
        <v>0.00219372838279414</v>
      </c>
      <c r="V1792" s="39">
        <v>41.0946643</v>
      </c>
      <c r="W1792" s="39">
        <v>29.8623048</v>
      </c>
      <c r="X1792" s="59">
        <f>VLOOKUP($S1792,'Districts_EV'!$A$2:$H$41,3,0)*$U1792</f>
        <v>0.202918375773962</v>
      </c>
      <c r="Y1792" s="59">
        <f>VLOOKUP($S1792,'Districts_EV'!$A$2:$H$41,4,0)*$U1792</f>
        <v>4.05229709965015</v>
      </c>
      <c r="Z1792" s="59">
        <f>VLOOKUP($S1792,'Districts_EV'!$A$2:$H$41,5,0)*$U1792</f>
        <v>33.5155993405239</v>
      </c>
      <c r="AA1792" s="59">
        <f>VLOOKUP($S1792,'Districts_EV'!$A$2:$H$41,6,0)*$U1792</f>
        <v>125.306771361459</v>
      </c>
      <c r="AB1792" s="59">
        <f>VLOOKUP($S1792,'Districts_EV'!$A$2:$H$41,7,0)*$U1792</f>
        <v>250.251795466876</v>
      </c>
      <c r="AC1792" s="60">
        <f>VLOOKUP($S1792,'Districts_EV'!$A$2:$H$41,8,0)*$U1792</f>
        <v>345.183436500842</v>
      </c>
    </row>
    <row r="1793" ht="19.95" customHeight="1">
      <c r="Q1793" s="137">
        <v>890</v>
      </c>
      <c r="R1793" t="s" s="92">
        <v>710</v>
      </c>
      <c r="S1793" t="s" s="92">
        <v>44</v>
      </c>
      <c r="T1793" s="62">
        <v>264</v>
      </c>
      <c r="U1793" s="93">
        <v>0.00100896218302727</v>
      </c>
      <c r="V1793" s="36">
        <v>41.142136</v>
      </c>
      <c r="W1793" s="36">
        <v>29.598705</v>
      </c>
      <c r="X1793" s="62">
        <f>VLOOKUP($S1793,'Districts_EV'!$A$2:$H$41,3,0)*$U1793</f>
        <v>0.09332831220265859</v>
      </c>
      <c r="Y1793" s="62">
        <f>VLOOKUP($S1793,'Districts_EV'!$A$2:$H$41,4,0)*$U1793</f>
        <v>1.86377427579728</v>
      </c>
      <c r="Z1793" s="62">
        <f>VLOOKUP($S1793,'Districts_EV'!$A$2:$H$41,5,0)*$U1793</f>
        <v>15.4148401148054</v>
      </c>
      <c r="AA1793" s="62">
        <f>VLOOKUP($S1793,'Districts_EV'!$A$2:$H$41,6,0)*$U1793</f>
        <v>57.6323826470824</v>
      </c>
      <c r="AB1793" s="62">
        <f>VLOOKUP($S1793,'Districts_EV'!$A$2:$H$41,7,0)*$U1793</f>
        <v>115.098386765253</v>
      </c>
      <c r="AC1793" s="63">
        <f>VLOOKUP($S1793,'Districts_EV'!$A$2:$H$41,8,0)*$U1793</f>
        <v>158.760326195509</v>
      </c>
    </row>
    <row r="1794" ht="19.95" customHeight="1">
      <c r="Q1794" s="136">
        <v>892</v>
      </c>
      <c r="R1794" t="s" s="90">
        <v>711</v>
      </c>
      <c r="S1794" t="s" s="90">
        <v>44</v>
      </c>
      <c r="T1794" s="59">
        <v>205</v>
      </c>
      <c r="U1794" s="91">
        <v>0.000783474422426478</v>
      </c>
      <c r="V1794" s="39">
        <v>41.1229664</v>
      </c>
      <c r="W1794" s="39">
        <v>29.5681714</v>
      </c>
      <c r="X1794" s="59">
        <f>VLOOKUP($S1794,'Districts_EV'!$A$2:$H$41,3,0)*$U1794</f>
        <v>0.0724708484907008</v>
      </c>
      <c r="Y1794" s="59">
        <f>VLOOKUP($S1794,'Districts_EV'!$A$2:$H$41,4,0)*$U1794</f>
        <v>1.44724896416077</v>
      </c>
      <c r="Z1794" s="59">
        <f>VLOOKUP($S1794,'Districts_EV'!$A$2:$H$41,5,0)*$U1794</f>
        <v>11.9698569073299</v>
      </c>
      <c r="AA1794" s="59">
        <f>VLOOKUP($S1794,'Districts_EV'!$A$2:$H$41,6,0)*$U1794</f>
        <v>44.7524183433783</v>
      </c>
      <c r="AB1794" s="59">
        <f>VLOOKUP($S1794,'Districts_EV'!$A$2:$H$41,7,0)*$U1794</f>
        <v>89.3756412381701</v>
      </c>
      <c r="AC1794" s="60">
        <f>VLOOKUP($S1794,'Districts_EV'!$A$2:$H$41,8,0)*$U1794</f>
        <v>123.279798750301</v>
      </c>
    </row>
    <row r="1795" ht="19.95" customHeight="1">
      <c r="Q1795" s="137">
        <v>893</v>
      </c>
      <c r="R1795" t="s" s="92">
        <v>712</v>
      </c>
      <c r="S1795" t="s" s="92">
        <v>44</v>
      </c>
      <c r="T1795" s="62">
        <v>257</v>
      </c>
      <c r="U1795" s="93">
        <v>0.0009822093978712431</v>
      </c>
      <c r="V1795" s="36">
        <v>41.081332</v>
      </c>
      <c r="W1795" s="36">
        <v>29.7308142</v>
      </c>
      <c r="X1795" s="62">
        <f>VLOOKUP($S1795,'Districts_EV'!$A$2:$H$41,3,0)*$U1795</f>
        <v>0.0908536978639517</v>
      </c>
      <c r="Y1795" s="62">
        <f>VLOOKUP($S1795,'Districts_EV'!$A$2:$H$41,4,0)*$U1795</f>
        <v>1.81435601848447</v>
      </c>
      <c r="Z1795" s="62">
        <f>VLOOKUP($S1795,'Districts_EV'!$A$2:$H$41,5,0)*$U1795</f>
        <v>15.0061132935795</v>
      </c>
      <c r="AA1795" s="62">
        <f>VLOOKUP($S1795,'Districts_EV'!$A$2:$H$41,6,0)*$U1795</f>
        <v>56.1042512890157</v>
      </c>
      <c r="AB1795" s="62">
        <f>VLOOKUP($S1795,'Districts_EV'!$A$2:$H$41,7,0)*$U1795</f>
        <v>112.046535601023</v>
      </c>
      <c r="AC1795" s="63">
        <f>VLOOKUP($S1795,'Districts_EV'!$A$2:$H$41,8,0)*$U1795</f>
        <v>154.550772091840</v>
      </c>
    </row>
    <row r="1796" ht="19.95" customHeight="1">
      <c r="Q1796" s="136">
        <v>896</v>
      </c>
      <c r="R1796" t="s" s="90">
        <v>713</v>
      </c>
      <c r="S1796" t="s" s="90">
        <v>44</v>
      </c>
      <c r="T1796" s="94">
        <v>92</v>
      </c>
      <c r="U1796" s="91">
        <v>0.0003516080334792</v>
      </c>
      <c r="V1796" s="39">
        <v>41.1415986</v>
      </c>
      <c r="W1796" s="39">
        <v>29.7752271</v>
      </c>
      <c r="X1796" s="59">
        <f>VLOOKUP($S1796,'Districts_EV'!$A$2:$H$41,3,0)*$U1796</f>
        <v>0.0325235027372901</v>
      </c>
      <c r="Y1796" s="59">
        <f>VLOOKUP($S1796,'Districts_EV'!$A$2:$H$41,4,0)*$U1796</f>
        <v>0.649497096111174</v>
      </c>
      <c r="Z1796" s="59">
        <f>VLOOKUP($S1796,'Districts_EV'!$A$2:$H$41,5,0)*$U1796</f>
        <v>5.37183822182612</v>
      </c>
      <c r="AA1796" s="59">
        <f>VLOOKUP($S1796,'Districts_EV'!$A$2:$H$41,6,0)*$U1796</f>
        <v>20.0840121345893</v>
      </c>
      <c r="AB1796" s="59">
        <f>VLOOKUP($S1796,'Districts_EV'!$A$2:$H$41,7,0)*$U1796</f>
        <v>40.1100438727398</v>
      </c>
      <c r="AC1796" s="60">
        <f>VLOOKUP($S1796,'Districts_EV'!$A$2:$H$41,8,0)*$U1796</f>
        <v>55.3255682196471</v>
      </c>
    </row>
    <row r="1797" ht="19.95" customHeight="1">
      <c r="Q1797" s="137">
        <v>897</v>
      </c>
      <c r="R1797" t="s" s="92">
        <v>714</v>
      </c>
      <c r="S1797" t="s" s="92">
        <v>44</v>
      </c>
      <c r="T1797" s="62">
        <v>231</v>
      </c>
      <c r="U1797" s="93">
        <v>0.00088284191014886</v>
      </c>
      <c r="V1797" s="36">
        <v>41.1338084</v>
      </c>
      <c r="W1797" s="36">
        <v>29.8020806</v>
      </c>
      <c r="X1797" s="62">
        <f>VLOOKUP($S1797,'Districts_EV'!$A$2:$H$41,3,0)*$U1797</f>
        <v>0.0816622731773262</v>
      </c>
      <c r="Y1797" s="62">
        <f>VLOOKUP($S1797,'Districts_EV'!$A$2:$H$41,4,0)*$U1797</f>
        <v>1.63080249132262</v>
      </c>
      <c r="Z1797" s="62">
        <f>VLOOKUP($S1797,'Districts_EV'!$A$2:$H$41,5,0)*$U1797</f>
        <v>13.4879851004547</v>
      </c>
      <c r="AA1797" s="62">
        <f>VLOOKUP($S1797,'Districts_EV'!$A$2:$H$41,6,0)*$U1797</f>
        <v>50.428334816197</v>
      </c>
      <c r="AB1797" s="62">
        <f>VLOOKUP($S1797,'Districts_EV'!$A$2:$H$41,7,0)*$U1797</f>
        <v>100.711088419596</v>
      </c>
      <c r="AC1797" s="63">
        <f>VLOOKUP($S1797,'Districts_EV'!$A$2:$H$41,8,0)*$U1797</f>
        <v>138.915285421070</v>
      </c>
    </row>
    <row r="1798" ht="19.95" customHeight="1">
      <c r="Q1798" s="136">
        <v>898</v>
      </c>
      <c r="R1798" t="s" s="90">
        <v>715</v>
      </c>
      <c r="S1798" t="s" s="90">
        <v>44</v>
      </c>
      <c r="T1798" s="59">
        <v>496</v>
      </c>
      <c r="U1798" s="91">
        <v>0.00189562591962699</v>
      </c>
      <c r="V1798" s="39">
        <v>41.155083</v>
      </c>
      <c r="W1798" s="39">
        <v>29.539887</v>
      </c>
      <c r="X1798" s="59">
        <f>VLOOKUP($S1798,'Districts_EV'!$A$2:$H$41,3,0)*$U1798</f>
        <v>0.175344101714086</v>
      </c>
      <c r="Y1798" s="59">
        <f>VLOOKUP($S1798,'Districts_EV'!$A$2:$H$41,4,0)*$U1798</f>
        <v>3.50163651816459</v>
      </c>
      <c r="Z1798" s="59">
        <f>VLOOKUP($S1798,'Districts_EV'!$A$2:$H$41,5,0)*$U1798</f>
        <v>28.9612147611495</v>
      </c>
      <c r="AA1798" s="59">
        <f>VLOOKUP($S1798,'Districts_EV'!$A$2:$H$41,6,0)*$U1798</f>
        <v>108.279021943003</v>
      </c>
      <c r="AB1798" s="59">
        <f>VLOOKUP($S1798,'Districts_EV'!$A$2:$H$41,7,0)*$U1798</f>
        <v>216.245453922597</v>
      </c>
      <c r="AC1798" s="60">
        <f>VLOOKUP($S1798,'Districts_EV'!$A$2:$H$41,8,0)*$U1798</f>
        <v>298.276976488532</v>
      </c>
    </row>
    <row r="1799" ht="19.95" customHeight="1">
      <c r="Q1799" s="137">
        <v>899</v>
      </c>
      <c r="R1799" t="s" s="92">
        <v>716</v>
      </c>
      <c r="S1799" t="s" s="92">
        <v>44</v>
      </c>
      <c r="T1799" s="62">
        <v>337</v>
      </c>
      <c r="U1799" s="93">
        <v>0.00128795551394011</v>
      </c>
      <c r="V1799" s="36">
        <v>41.1145302</v>
      </c>
      <c r="W1799" s="36">
        <v>29.4449497</v>
      </c>
      <c r="X1799" s="62">
        <f>VLOOKUP($S1799,'Districts_EV'!$A$2:$H$41,3,0)*$U1799</f>
        <v>0.11913500459203</v>
      </c>
      <c r="Y1799" s="62">
        <f>VLOOKUP($S1799,'Districts_EV'!$A$2:$H$41,4,0)*$U1799</f>
        <v>2.3791361020594</v>
      </c>
      <c r="Z1799" s="62">
        <f>VLOOKUP($S1799,'Districts_EV'!$A$2:$H$41,5,0)*$U1799</f>
        <v>19.6772769647326</v>
      </c>
      <c r="AA1799" s="62">
        <f>VLOOKUP($S1799,'Districts_EV'!$A$2:$H$41,6,0)*$U1799</f>
        <v>73.5686096669193</v>
      </c>
      <c r="AB1799" s="62">
        <f>VLOOKUP($S1799,'Districts_EV'!$A$2:$H$41,7,0)*$U1799</f>
        <v>146.924834620796</v>
      </c>
      <c r="AC1799" s="63">
        <f>VLOOKUP($S1799,'Districts_EV'!$A$2:$H$41,8,0)*$U1799</f>
        <v>202.659961848055</v>
      </c>
    </row>
    <row r="1800" ht="19.95" customHeight="1">
      <c r="Q1800" s="136">
        <v>906</v>
      </c>
      <c r="R1800" t="s" s="90">
        <v>717</v>
      </c>
      <c r="S1800" t="s" s="90">
        <v>44</v>
      </c>
      <c r="T1800" s="59">
        <v>305</v>
      </c>
      <c r="U1800" s="91">
        <v>0.00116565706751256</v>
      </c>
      <c r="V1800" s="39">
        <v>41.1173765</v>
      </c>
      <c r="W1800" s="39">
        <v>29.8907955</v>
      </c>
      <c r="X1800" s="59">
        <f>VLOOKUP($S1800,'Districts_EV'!$A$2:$H$41,3,0)*$U1800</f>
        <v>0.107822481900798</v>
      </c>
      <c r="Y1800" s="59">
        <f>VLOOKUP($S1800,'Districts_EV'!$A$2:$H$41,4,0)*$U1800</f>
        <v>2.15322406862943</v>
      </c>
      <c r="Z1800" s="59">
        <f>VLOOKUP($S1800,'Districts_EV'!$A$2:$H$41,5,0)*$U1800</f>
        <v>17.8088114962713</v>
      </c>
      <c r="AA1800" s="59">
        <f>VLOOKUP($S1800,'Districts_EV'!$A$2:$H$41,6,0)*$U1800</f>
        <v>66.5828663157577</v>
      </c>
      <c r="AB1800" s="59">
        <f>VLOOKUP($S1800,'Districts_EV'!$A$2:$H$41,7,0)*$U1800</f>
        <v>132.973515012887</v>
      </c>
      <c r="AC1800" s="60">
        <f>VLOOKUP($S1800,'Districts_EV'!$A$2:$H$41,8,0)*$U1800</f>
        <v>183.416285945568</v>
      </c>
    </row>
    <row r="1801" ht="19.95" customHeight="1">
      <c r="Q1801" s="137">
        <v>908</v>
      </c>
      <c r="R1801" t="s" s="92">
        <v>718</v>
      </c>
      <c r="S1801" t="s" s="92">
        <v>44</v>
      </c>
      <c r="T1801" s="62">
        <v>211</v>
      </c>
      <c r="U1801" s="93">
        <v>0.000806405381131643</v>
      </c>
      <c r="V1801" s="36">
        <v>41.0793676</v>
      </c>
      <c r="W1801" s="36">
        <v>29.4367685</v>
      </c>
      <c r="X1801" s="62">
        <f>VLOOKUP($S1801,'Districts_EV'!$A$2:$H$41,3,0)*$U1801</f>
        <v>0.07459194649530659</v>
      </c>
      <c r="Y1801" s="62">
        <f>VLOOKUP($S1801,'Districts_EV'!$A$2:$H$41,4,0)*$U1801</f>
        <v>1.48960747042889</v>
      </c>
      <c r="Z1801" s="62">
        <f>VLOOKUP($S1801,'Districts_EV'!$A$2:$H$41,5,0)*$U1801</f>
        <v>12.3201941826664</v>
      </c>
      <c r="AA1801" s="62">
        <f>VLOOKUP($S1801,'Districts_EV'!$A$2:$H$41,6,0)*$U1801</f>
        <v>46.0622452217211</v>
      </c>
      <c r="AB1801" s="62">
        <f>VLOOKUP($S1801,'Districts_EV'!$A$2:$H$41,7,0)*$U1801</f>
        <v>91.9915136646531</v>
      </c>
      <c r="AC1801" s="63">
        <f>VLOOKUP($S1801,'Districts_EV'!$A$2:$H$41,8,0)*$U1801</f>
        <v>126.887987982017</v>
      </c>
    </row>
    <row r="1802" ht="19.95" customHeight="1">
      <c r="Q1802" s="136">
        <v>909</v>
      </c>
      <c r="R1802" t="s" s="90">
        <v>107</v>
      </c>
      <c r="S1802" t="s" s="90">
        <v>44</v>
      </c>
      <c r="T1802" s="59">
        <v>412</v>
      </c>
      <c r="U1802" s="91">
        <v>0.00157459249775468</v>
      </c>
      <c r="V1802" s="39">
        <v>41.1229392</v>
      </c>
      <c r="W1802" s="39">
        <v>29.6509672</v>
      </c>
      <c r="X1802" s="59">
        <f>VLOOKUP($S1802,'Districts_EV'!$A$2:$H$41,3,0)*$U1802</f>
        <v>0.145648729649604</v>
      </c>
      <c r="Y1802" s="59">
        <f>VLOOKUP($S1802,'Districts_EV'!$A$2:$H$41,4,0)*$U1802</f>
        <v>2.90861743041091</v>
      </c>
      <c r="Z1802" s="59">
        <f>VLOOKUP($S1802,'Districts_EV'!$A$2:$H$41,5,0)*$U1802</f>
        <v>24.0564929064387</v>
      </c>
      <c r="AA1802" s="59">
        <f>VLOOKUP($S1802,'Districts_EV'!$A$2:$H$41,6,0)*$U1802</f>
        <v>89.9414456462044</v>
      </c>
      <c r="AB1802" s="59">
        <f>VLOOKUP($S1802,'Districts_EV'!$A$2:$H$41,7,0)*$U1802</f>
        <v>179.623239951835</v>
      </c>
      <c r="AC1802" s="60">
        <f>VLOOKUP($S1802,'Districts_EV'!$A$2:$H$41,8,0)*$U1802</f>
        <v>247.762327244507</v>
      </c>
    </row>
    <row r="1803" ht="19.95" customHeight="1">
      <c r="Q1803" s="137">
        <v>911</v>
      </c>
      <c r="R1803" t="s" s="92">
        <v>719</v>
      </c>
      <c r="S1803" t="s" s="92">
        <v>44</v>
      </c>
      <c r="T1803" s="62">
        <v>148</v>
      </c>
      <c r="U1803" s="93">
        <v>0.000565630314727408</v>
      </c>
      <c r="V1803" s="36">
        <v>41.1190228</v>
      </c>
      <c r="W1803" s="36">
        <v>29.6181225</v>
      </c>
      <c r="X1803" s="62">
        <f>VLOOKUP($S1803,'Districts_EV'!$A$2:$H$41,3,0)*$U1803</f>
        <v>0.0523204174469449</v>
      </c>
      <c r="Y1803" s="62">
        <f>VLOOKUP($S1803,'Districts_EV'!$A$2:$H$41,4,0)*$U1803</f>
        <v>1.04484315461363</v>
      </c>
      <c r="Z1803" s="62">
        <f>VLOOKUP($S1803,'Districts_EV'!$A$2:$H$41,5,0)*$U1803</f>
        <v>8.641652791633311</v>
      </c>
      <c r="AA1803" s="62">
        <f>VLOOKUP($S1803,'Districts_EV'!$A$2:$H$41,6,0)*$U1803</f>
        <v>32.3090629991219</v>
      </c>
      <c r="AB1803" s="62">
        <f>VLOOKUP($S1803,'Districts_EV'!$A$2:$H$41,7,0)*$U1803</f>
        <v>64.5248531865813</v>
      </c>
      <c r="AC1803" s="63">
        <f>VLOOKUP($S1803,'Districts_EV'!$A$2:$H$41,8,0)*$U1803</f>
        <v>89.0020010489975</v>
      </c>
    </row>
    <row r="1804" ht="19.95" customHeight="1">
      <c r="Q1804" s="136">
        <v>913</v>
      </c>
      <c r="R1804" t="s" s="90">
        <v>720</v>
      </c>
      <c r="S1804" t="s" s="90">
        <v>44</v>
      </c>
      <c r="T1804" s="59">
        <v>215</v>
      </c>
      <c r="U1804" s="91">
        <v>0.000821692686935086</v>
      </c>
      <c r="V1804" s="39">
        <v>41.0180677</v>
      </c>
      <c r="W1804" s="39">
        <v>29.6648802</v>
      </c>
      <c r="X1804" s="59">
        <f>VLOOKUP($S1804,'Districts_EV'!$A$2:$H$41,3,0)*$U1804</f>
        <v>0.0760060118317105</v>
      </c>
      <c r="Y1804" s="59">
        <f>VLOOKUP($S1804,'Districts_EV'!$A$2:$H$41,4,0)*$U1804</f>
        <v>1.51784647460763</v>
      </c>
      <c r="Z1804" s="59">
        <f>VLOOKUP($S1804,'Districts_EV'!$A$2:$H$41,5,0)*$U1804</f>
        <v>12.5537523662241</v>
      </c>
      <c r="AA1804" s="59">
        <f>VLOOKUP($S1804,'Districts_EV'!$A$2:$H$41,6,0)*$U1804</f>
        <v>46.9354631406163</v>
      </c>
      <c r="AB1804" s="59">
        <f>VLOOKUP($S1804,'Districts_EV'!$A$2:$H$41,7,0)*$U1804</f>
        <v>93.73542861564169</v>
      </c>
      <c r="AC1804" s="60">
        <f>VLOOKUP($S1804,'Districts_EV'!$A$2:$H$41,8,0)*$U1804</f>
        <v>129.293447469827</v>
      </c>
    </row>
    <row r="1805" ht="19.95" customHeight="1">
      <c r="Q1805" s="137">
        <v>918</v>
      </c>
      <c r="R1805" t="s" s="92">
        <v>721</v>
      </c>
      <c r="S1805" t="s" s="92">
        <v>44</v>
      </c>
      <c r="T1805" s="62">
        <v>144</v>
      </c>
      <c r="U1805" s="93">
        <v>0.000550343008923965</v>
      </c>
      <c r="V1805" s="36">
        <v>41.095688</v>
      </c>
      <c r="W1805" s="36">
        <v>29.9058567</v>
      </c>
      <c r="X1805" s="62">
        <f>VLOOKUP($S1805,'Districts_EV'!$A$2:$H$41,3,0)*$U1805</f>
        <v>0.050906352110541</v>
      </c>
      <c r="Y1805" s="62">
        <f>VLOOKUP($S1805,'Districts_EV'!$A$2:$H$41,4,0)*$U1805</f>
        <v>1.01660415043488</v>
      </c>
      <c r="Z1805" s="62">
        <f>VLOOKUP($S1805,'Districts_EV'!$A$2:$H$41,5,0)*$U1805</f>
        <v>8.408094608075659</v>
      </c>
      <c r="AA1805" s="62">
        <f>VLOOKUP($S1805,'Districts_EV'!$A$2:$H$41,6,0)*$U1805</f>
        <v>31.4358450802267</v>
      </c>
      <c r="AB1805" s="62">
        <f>VLOOKUP($S1805,'Districts_EV'!$A$2:$H$41,7,0)*$U1805</f>
        <v>62.7809382355926</v>
      </c>
      <c r="AC1805" s="63">
        <f>VLOOKUP($S1805,'Districts_EV'!$A$2:$H$41,8,0)*$U1805</f>
        <v>86.5965415611868</v>
      </c>
    </row>
    <row r="1806" ht="19.95" customHeight="1">
      <c r="Q1806" s="136">
        <v>920</v>
      </c>
      <c r="R1806" t="s" s="90">
        <v>722</v>
      </c>
      <c r="S1806" t="s" s="90">
        <v>44</v>
      </c>
      <c r="T1806" s="59">
        <v>272</v>
      </c>
      <c r="U1806" s="91">
        <v>0.00103953679463416</v>
      </c>
      <c r="V1806" s="39">
        <v>41.1727778</v>
      </c>
      <c r="W1806" s="39">
        <v>29.4941667</v>
      </c>
      <c r="X1806" s="59">
        <f>VLOOKUP($S1806,'Districts_EV'!$A$2:$H$41,3,0)*$U1806</f>
        <v>0.09615644287546669</v>
      </c>
      <c r="Y1806" s="59">
        <f>VLOOKUP($S1806,'Districts_EV'!$A$2:$H$41,4,0)*$U1806</f>
        <v>1.92025228415478</v>
      </c>
      <c r="Z1806" s="59">
        <f>VLOOKUP($S1806,'Districts_EV'!$A$2:$H$41,5,0)*$U1806</f>
        <v>15.8819564819208</v>
      </c>
      <c r="AA1806" s="59">
        <f>VLOOKUP($S1806,'Districts_EV'!$A$2:$H$41,6,0)*$U1806</f>
        <v>59.3788184848729</v>
      </c>
      <c r="AB1806" s="59">
        <f>VLOOKUP($S1806,'Districts_EV'!$A$2:$H$41,7,0)*$U1806</f>
        <v>118.586216667231</v>
      </c>
      <c r="AC1806" s="60">
        <f>VLOOKUP($S1806,'Districts_EV'!$A$2:$H$41,8,0)*$U1806</f>
        <v>163.571245171131</v>
      </c>
    </row>
    <row r="1807" ht="19.95" customHeight="1">
      <c r="Q1807" s="137">
        <v>921</v>
      </c>
      <c r="R1807" t="s" s="92">
        <v>723</v>
      </c>
      <c r="S1807" t="s" s="92">
        <v>44</v>
      </c>
      <c r="T1807" s="62">
        <v>207</v>
      </c>
      <c r="U1807" s="93">
        <v>0.000791118075328199</v>
      </c>
      <c r="V1807" s="36">
        <v>41.1053623</v>
      </c>
      <c r="W1807" s="36">
        <v>29.7340004</v>
      </c>
      <c r="X1807" s="62">
        <f>VLOOKUP($S1807,'Districts_EV'!$A$2:$H$41,3,0)*$U1807</f>
        <v>0.0731778811589027</v>
      </c>
      <c r="Y1807" s="62">
        <f>VLOOKUP($S1807,'Districts_EV'!$A$2:$H$41,4,0)*$U1807</f>
        <v>1.46136846625014</v>
      </c>
      <c r="Z1807" s="62">
        <f>VLOOKUP($S1807,'Districts_EV'!$A$2:$H$41,5,0)*$U1807</f>
        <v>12.0866359991088</v>
      </c>
      <c r="AA1807" s="62">
        <f>VLOOKUP($S1807,'Districts_EV'!$A$2:$H$41,6,0)*$U1807</f>
        <v>45.1890273028259</v>
      </c>
      <c r="AB1807" s="62">
        <f>VLOOKUP($S1807,'Districts_EV'!$A$2:$H$41,7,0)*$U1807</f>
        <v>90.2475987136643</v>
      </c>
      <c r="AC1807" s="63">
        <f>VLOOKUP($S1807,'Districts_EV'!$A$2:$H$41,8,0)*$U1807</f>
        <v>124.482528494206</v>
      </c>
    </row>
    <row r="1808" ht="19.95" customHeight="1">
      <c r="Q1808" s="136">
        <v>922</v>
      </c>
      <c r="R1808" t="s" s="90">
        <v>724</v>
      </c>
      <c r="S1808" t="s" s="90">
        <v>44</v>
      </c>
      <c r="T1808" s="59">
        <v>113</v>
      </c>
      <c r="U1808" s="91">
        <v>0.000431866388947278</v>
      </c>
      <c r="V1808" s="39">
        <v>41.0693719</v>
      </c>
      <c r="W1808" s="39">
        <v>29.7356832</v>
      </c>
      <c r="X1808" s="59">
        <f>VLOOKUP($S1808,'Districts_EV'!$A$2:$H$41,3,0)*$U1808</f>
        <v>0.0399473457534107</v>
      </c>
      <c r="Y1808" s="59">
        <f>VLOOKUP($S1808,'Districts_EV'!$A$2:$H$41,4,0)*$U1808</f>
        <v>0.797751868049594</v>
      </c>
      <c r="Z1808" s="59">
        <f>VLOOKUP($S1808,'Districts_EV'!$A$2:$H$41,5,0)*$U1808</f>
        <v>6.59801868550382</v>
      </c>
      <c r="AA1808" s="59">
        <f>VLOOKUP($S1808,'Districts_EV'!$A$2:$H$41,6,0)*$U1808</f>
        <v>24.668406208789</v>
      </c>
      <c r="AB1808" s="59">
        <f>VLOOKUP($S1808,'Districts_EV'!$A$2:$H$41,7,0)*$U1808</f>
        <v>49.2655973654303</v>
      </c>
      <c r="AC1808" s="60">
        <f>VLOOKUP($S1808,'Districts_EV'!$A$2:$H$41,8,0)*$U1808</f>
        <v>67.9542305306535</v>
      </c>
    </row>
    <row r="1809" ht="19.95" customHeight="1">
      <c r="Q1809" s="137">
        <v>923</v>
      </c>
      <c r="R1809" t="s" s="92">
        <v>725</v>
      </c>
      <c r="S1809" t="s" s="92">
        <v>44</v>
      </c>
      <c r="T1809" s="62">
        <v>221</v>
      </c>
      <c r="U1809" s="93">
        <v>0.000844623645640251</v>
      </c>
      <c r="V1809" s="36">
        <v>41.0687673</v>
      </c>
      <c r="W1809" s="36">
        <v>29.6848616</v>
      </c>
      <c r="X1809" s="62">
        <f>VLOOKUP($S1809,'Districts_EV'!$A$2:$H$41,3,0)*$U1809</f>
        <v>0.07812710983631629</v>
      </c>
      <c r="Y1809" s="62">
        <f>VLOOKUP($S1809,'Districts_EV'!$A$2:$H$41,4,0)*$U1809</f>
        <v>1.56020498087575</v>
      </c>
      <c r="Z1809" s="62">
        <f>VLOOKUP($S1809,'Districts_EV'!$A$2:$H$41,5,0)*$U1809</f>
        <v>12.9040896415606</v>
      </c>
      <c r="AA1809" s="62">
        <f>VLOOKUP($S1809,'Districts_EV'!$A$2:$H$41,6,0)*$U1809</f>
        <v>48.245290018959</v>
      </c>
      <c r="AB1809" s="62">
        <f>VLOOKUP($S1809,'Districts_EV'!$A$2:$H$41,7,0)*$U1809</f>
        <v>96.3513010421247</v>
      </c>
      <c r="AC1809" s="63">
        <f>VLOOKUP($S1809,'Districts_EV'!$A$2:$H$41,8,0)*$U1809</f>
        <v>132.901636701543</v>
      </c>
    </row>
    <row r="1810" ht="19.95" customHeight="1">
      <c r="Q1810" s="136">
        <v>925</v>
      </c>
      <c r="R1810" t="s" s="90">
        <v>726</v>
      </c>
      <c r="S1810" t="s" s="90">
        <v>44</v>
      </c>
      <c r="T1810" s="59">
        <v>241</v>
      </c>
      <c r="U1810" s="91">
        <v>0.000921060174657469</v>
      </c>
      <c r="V1810" s="39">
        <v>41.0459455</v>
      </c>
      <c r="W1810" s="39">
        <v>29.7690745</v>
      </c>
      <c r="X1810" s="59">
        <f>VLOOKUP($S1810,'Districts_EV'!$A$2:$H$41,3,0)*$U1810</f>
        <v>0.085197436518336</v>
      </c>
      <c r="Y1810" s="59">
        <f>VLOOKUP($S1810,'Districts_EV'!$A$2:$H$41,4,0)*$U1810</f>
        <v>1.70140000176949</v>
      </c>
      <c r="Z1810" s="59">
        <f>VLOOKUP($S1810,'Districts_EV'!$A$2:$H$41,5,0)*$U1810</f>
        <v>14.0718805593489</v>
      </c>
      <c r="AA1810" s="59">
        <f>VLOOKUP($S1810,'Districts_EV'!$A$2:$H$41,6,0)*$U1810</f>
        <v>52.611379613435</v>
      </c>
      <c r="AB1810" s="59">
        <f>VLOOKUP($S1810,'Districts_EV'!$A$2:$H$41,7,0)*$U1810</f>
        <v>105.070875797068</v>
      </c>
      <c r="AC1810" s="60">
        <f>VLOOKUP($S1810,'Districts_EV'!$A$2:$H$41,8,0)*$U1810</f>
        <v>144.928934140597</v>
      </c>
    </row>
    <row r="1811" ht="19.95" customHeight="1">
      <c r="Q1811" s="137">
        <v>926</v>
      </c>
      <c r="R1811" t="s" s="92">
        <v>727</v>
      </c>
      <c r="S1811" t="s" s="92">
        <v>44</v>
      </c>
      <c r="T1811" s="62">
        <v>334</v>
      </c>
      <c r="U1811" s="93">
        <v>0.00127649003458753</v>
      </c>
      <c r="V1811" s="36">
        <v>41.0627778</v>
      </c>
      <c r="W1811" s="36">
        <v>29.4891667</v>
      </c>
      <c r="X1811" s="62">
        <f>VLOOKUP($S1811,'Districts_EV'!$A$2:$H$41,3,0)*$U1811</f>
        <v>0.118074455589727</v>
      </c>
      <c r="Y1811" s="62">
        <f>VLOOKUP($S1811,'Districts_EV'!$A$2:$H$41,4,0)*$U1811</f>
        <v>2.35795684892535</v>
      </c>
      <c r="Z1811" s="62">
        <f>VLOOKUP($S1811,'Districts_EV'!$A$2:$H$41,5,0)*$U1811</f>
        <v>19.5021083270644</v>
      </c>
      <c r="AA1811" s="62">
        <f>VLOOKUP($S1811,'Districts_EV'!$A$2:$H$41,6,0)*$U1811</f>
        <v>72.9136962277481</v>
      </c>
      <c r="AB1811" s="62">
        <f>VLOOKUP($S1811,'Districts_EV'!$A$2:$H$41,7,0)*$U1811</f>
        <v>145.616898407555</v>
      </c>
      <c r="AC1811" s="63">
        <f>VLOOKUP($S1811,'Districts_EV'!$A$2:$H$41,8,0)*$U1811</f>
        <v>200.855867232197</v>
      </c>
    </row>
    <row r="1812" ht="19.95" customHeight="1">
      <c r="Q1812" s="136">
        <v>927</v>
      </c>
      <c r="R1812" t="s" s="90">
        <v>728</v>
      </c>
      <c r="S1812" t="s" s="90">
        <v>44</v>
      </c>
      <c r="T1812" s="59">
        <v>202</v>
      </c>
      <c r="U1812" s="91">
        <v>0.000772008943073895</v>
      </c>
      <c r="V1812" s="39">
        <v>41.0872308</v>
      </c>
      <c r="W1812" s="39">
        <v>29.5148602</v>
      </c>
      <c r="X1812" s="59">
        <f>VLOOKUP($S1812,'Districts_EV'!$A$2:$H$41,3,0)*$U1812</f>
        <v>0.0714102994883978</v>
      </c>
      <c r="Y1812" s="59">
        <f>VLOOKUP($S1812,'Districts_EV'!$A$2:$H$41,4,0)*$U1812</f>
        <v>1.42606971102671</v>
      </c>
      <c r="Z1812" s="59">
        <f>VLOOKUP($S1812,'Districts_EV'!$A$2:$H$41,5,0)*$U1812</f>
        <v>11.7946882696617</v>
      </c>
      <c r="AA1812" s="59">
        <f>VLOOKUP($S1812,'Districts_EV'!$A$2:$H$41,6,0)*$U1812</f>
        <v>44.0975049042069</v>
      </c>
      <c r="AB1812" s="59">
        <f>VLOOKUP($S1812,'Districts_EV'!$A$2:$H$41,7,0)*$U1812</f>
        <v>88.0677050249285</v>
      </c>
      <c r="AC1812" s="60">
        <f>VLOOKUP($S1812,'Districts_EV'!$A$2:$H$41,8,0)*$U1812</f>
        <v>121.475704134443</v>
      </c>
    </row>
    <row r="1813" ht="19.95" customHeight="1">
      <c r="Q1813" s="137">
        <v>928</v>
      </c>
      <c r="R1813" t="s" s="92">
        <v>729</v>
      </c>
      <c r="S1813" t="s" s="92">
        <v>44</v>
      </c>
      <c r="T1813" s="62">
        <v>289</v>
      </c>
      <c r="U1813" s="93">
        <v>0.00110450784429879</v>
      </c>
      <c r="V1813" s="36">
        <v>41.1786792</v>
      </c>
      <c r="W1813" s="36">
        <v>29.3490366</v>
      </c>
      <c r="X1813" s="62">
        <f>VLOOKUP($S1813,'Districts_EV'!$A$2:$H$41,3,0)*$U1813</f>
        <v>0.102166220555183</v>
      </c>
      <c r="Y1813" s="62">
        <f>VLOOKUP($S1813,'Districts_EV'!$A$2:$H$41,4,0)*$U1813</f>
        <v>2.04026805191445</v>
      </c>
      <c r="Z1813" s="62">
        <f>VLOOKUP($S1813,'Districts_EV'!$A$2:$H$41,5,0)*$U1813</f>
        <v>16.8745787620407</v>
      </c>
      <c r="AA1813" s="62">
        <f>VLOOKUP($S1813,'Districts_EV'!$A$2:$H$41,6,0)*$U1813</f>
        <v>63.0899946401772</v>
      </c>
      <c r="AB1813" s="62">
        <f>VLOOKUP($S1813,'Districts_EV'!$A$2:$H$41,7,0)*$U1813</f>
        <v>125.997855208932</v>
      </c>
      <c r="AC1813" s="63">
        <f>VLOOKUP($S1813,'Districts_EV'!$A$2:$H$41,8,0)*$U1813</f>
        <v>173.794447994326</v>
      </c>
    </row>
    <row r="1814" ht="19.95" customHeight="1">
      <c r="Q1814" s="136">
        <v>929</v>
      </c>
      <c r="R1814" t="s" s="90">
        <v>730</v>
      </c>
      <c r="S1814" t="s" s="90">
        <v>44</v>
      </c>
      <c r="T1814" s="59">
        <v>499</v>
      </c>
      <c r="U1814" s="91">
        <v>0.00190709139897957</v>
      </c>
      <c r="V1814" s="39">
        <v>41.0676404</v>
      </c>
      <c r="W1814" s="39">
        <v>29.6626435</v>
      </c>
      <c r="X1814" s="59">
        <f>VLOOKUP($S1814,'Districts_EV'!$A$2:$H$41,3,0)*$U1814</f>
        <v>0.176404650716388</v>
      </c>
      <c r="Y1814" s="59">
        <f>VLOOKUP($S1814,'Districts_EV'!$A$2:$H$41,4,0)*$U1814</f>
        <v>3.52281577129864</v>
      </c>
      <c r="Z1814" s="59">
        <f>VLOOKUP($S1814,'Districts_EV'!$A$2:$H$41,5,0)*$U1814</f>
        <v>29.1363833988177</v>
      </c>
      <c r="AA1814" s="59">
        <f>VLOOKUP($S1814,'Districts_EV'!$A$2:$H$41,6,0)*$U1814</f>
        <v>108.933935382174</v>
      </c>
      <c r="AB1814" s="59">
        <f>VLOOKUP($S1814,'Districts_EV'!$A$2:$H$41,7,0)*$U1814</f>
        <v>217.553390135838</v>
      </c>
      <c r="AC1814" s="60">
        <f>VLOOKUP($S1814,'Districts_EV'!$A$2:$H$41,8,0)*$U1814</f>
        <v>300.081071104390</v>
      </c>
    </row>
    <row r="1815" ht="19.95" customHeight="1">
      <c r="Q1815" s="137">
        <v>932</v>
      </c>
      <c r="R1815" t="s" s="92">
        <v>231</v>
      </c>
      <c r="S1815" t="s" s="92">
        <v>44</v>
      </c>
      <c r="T1815" s="62">
        <v>306</v>
      </c>
      <c r="U1815" s="93">
        <v>0.00116947889396343</v>
      </c>
      <c r="V1815" s="36">
        <v>41.0791484</v>
      </c>
      <c r="W1815" s="36">
        <v>29.7752569</v>
      </c>
      <c r="X1815" s="62">
        <f>VLOOKUP($S1815,'Districts_EV'!$A$2:$H$41,3,0)*$U1815</f>
        <v>0.1081759982349</v>
      </c>
      <c r="Y1815" s="62">
        <f>VLOOKUP($S1815,'Districts_EV'!$A$2:$H$41,4,0)*$U1815</f>
        <v>2.16028381967413</v>
      </c>
      <c r="Z1815" s="62">
        <f>VLOOKUP($S1815,'Districts_EV'!$A$2:$H$41,5,0)*$U1815</f>
        <v>17.8672010421609</v>
      </c>
      <c r="AA1815" s="62">
        <f>VLOOKUP($S1815,'Districts_EV'!$A$2:$H$41,6,0)*$U1815</f>
        <v>66.80117079548199</v>
      </c>
      <c r="AB1815" s="62">
        <f>VLOOKUP($S1815,'Districts_EV'!$A$2:$H$41,7,0)*$U1815</f>
        <v>133.409493750635</v>
      </c>
      <c r="AC1815" s="63">
        <f>VLOOKUP($S1815,'Districts_EV'!$A$2:$H$41,8,0)*$U1815</f>
        <v>184.017650817523</v>
      </c>
    </row>
    <row r="1816" ht="19.95" customHeight="1">
      <c r="Q1816" s="136">
        <v>933</v>
      </c>
      <c r="R1816" t="s" s="90">
        <v>731</v>
      </c>
      <c r="S1816" t="s" s="90">
        <v>44</v>
      </c>
      <c r="T1816" s="59">
        <v>185</v>
      </c>
      <c r="U1816" s="91">
        <v>0.00070703789340926</v>
      </c>
      <c r="V1816" s="39">
        <v>41.004983</v>
      </c>
      <c r="W1816" s="39">
        <v>29.6714128</v>
      </c>
      <c r="X1816" s="59">
        <f>VLOOKUP($S1816,'Districts_EV'!$A$2:$H$41,3,0)*$U1816</f>
        <v>0.0654005218086811</v>
      </c>
      <c r="Y1816" s="59">
        <f>VLOOKUP($S1816,'Districts_EV'!$A$2:$H$41,4,0)*$U1816</f>
        <v>1.30605394326703</v>
      </c>
      <c r="Z1816" s="59">
        <f>VLOOKUP($S1816,'Districts_EV'!$A$2:$H$41,5,0)*$U1816</f>
        <v>10.8020659895416</v>
      </c>
      <c r="AA1816" s="59">
        <f>VLOOKUP($S1816,'Districts_EV'!$A$2:$H$41,6,0)*$U1816</f>
        <v>40.3863287489024</v>
      </c>
      <c r="AB1816" s="59">
        <f>VLOOKUP($S1816,'Districts_EV'!$A$2:$H$41,7,0)*$U1816</f>
        <v>80.6560664832266</v>
      </c>
      <c r="AC1816" s="60">
        <f>VLOOKUP($S1816,'Districts_EV'!$A$2:$H$41,8,0)*$U1816</f>
        <v>111.252501311247</v>
      </c>
    </row>
    <row r="1817" ht="19.95" customHeight="1">
      <c r="Q1817" s="137">
        <v>934</v>
      </c>
      <c r="R1817" t="s" s="92">
        <v>732</v>
      </c>
      <c r="S1817" t="s" s="92">
        <v>44</v>
      </c>
      <c r="T1817" s="95">
        <v>90</v>
      </c>
      <c r="U1817" s="93">
        <v>0.000343964380577478</v>
      </c>
      <c r="V1817" s="36">
        <v>41.040279</v>
      </c>
      <c r="W1817" s="36">
        <v>29.706234</v>
      </c>
      <c r="X1817" s="62">
        <f>VLOOKUP($S1817,'Districts_EV'!$A$2:$H$41,3,0)*$U1817</f>
        <v>0.0318164700690881</v>
      </c>
      <c r="Y1817" s="62">
        <f>VLOOKUP($S1817,'Districts_EV'!$A$2:$H$41,4,0)*$U1817</f>
        <v>0.6353775940218001</v>
      </c>
      <c r="Z1817" s="62">
        <f>VLOOKUP($S1817,'Districts_EV'!$A$2:$H$41,5,0)*$U1817</f>
        <v>5.25505913004729</v>
      </c>
      <c r="AA1817" s="62">
        <f>VLOOKUP($S1817,'Districts_EV'!$A$2:$H$41,6,0)*$U1817</f>
        <v>19.6474031751417</v>
      </c>
      <c r="AB1817" s="62">
        <f>VLOOKUP($S1817,'Districts_EV'!$A$2:$H$41,7,0)*$U1817</f>
        <v>39.2380863972454</v>
      </c>
      <c r="AC1817" s="63">
        <f>VLOOKUP($S1817,'Districts_EV'!$A$2:$H$41,8,0)*$U1817</f>
        <v>54.1228384757417</v>
      </c>
    </row>
    <row r="1818" ht="19.95" customHeight="1">
      <c r="Q1818" s="136">
        <v>941</v>
      </c>
      <c r="R1818" t="s" s="90">
        <v>733</v>
      </c>
      <c r="S1818" t="s" s="90">
        <v>44</v>
      </c>
      <c r="T1818" s="59">
        <v>216</v>
      </c>
      <c r="U1818" s="91">
        <v>0.000825514513385947</v>
      </c>
      <c r="V1818" s="39">
        <v>41.0745558</v>
      </c>
      <c r="W1818" s="39">
        <v>29.7995344</v>
      </c>
      <c r="X1818" s="59">
        <f>VLOOKUP($S1818,'Districts_EV'!$A$2:$H$41,3,0)*$U1818</f>
        <v>0.0763595281658115</v>
      </c>
      <c r="Y1818" s="59">
        <f>VLOOKUP($S1818,'Districts_EV'!$A$2:$H$41,4,0)*$U1818</f>
        <v>1.52490622565232</v>
      </c>
      <c r="Z1818" s="59">
        <f>VLOOKUP($S1818,'Districts_EV'!$A$2:$H$41,5,0)*$U1818</f>
        <v>12.6121419121135</v>
      </c>
      <c r="AA1818" s="59">
        <f>VLOOKUP($S1818,'Districts_EV'!$A$2:$H$41,6,0)*$U1818</f>
        <v>47.1537676203401</v>
      </c>
      <c r="AB1818" s="59">
        <f>VLOOKUP($S1818,'Districts_EV'!$A$2:$H$41,7,0)*$U1818</f>
        <v>94.1714073533889</v>
      </c>
      <c r="AC1818" s="60">
        <f>VLOOKUP($S1818,'Districts_EV'!$A$2:$H$41,8,0)*$U1818</f>
        <v>129.894812341780</v>
      </c>
    </row>
    <row r="1819" ht="19.95" customHeight="1">
      <c r="Q1819" s="137">
        <v>942</v>
      </c>
      <c r="R1819" t="s" s="92">
        <v>734</v>
      </c>
      <c r="S1819" t="s" s="92">
        <v>44</v>
      </c>
      <c r="T1819" s="62">
        <v>219</v>
      </c>
      <c r="U1819" s="93">
        <v>0.00083697999273853</v>
      </c>
      <c r="V1819" s="36">
        <v>41.0879233</v>
      </c>
      <c r="W1819" s="36">
        <v>29.8452053</v>
      </c>
      <c r="X1819" s="62">
        <f>VLOOKUP($S1819,'Districts_EV'!$A$2:$H$41,3,0)*$U1819</f>
        <v>0.0774200771681145</v>
      </c>
      <c r="Y1819" s="62">
        <f>VLOOKUP($S1819,'Districts_EV'!$A$2:$H$41,4,0)*$U1819</f>
        <v>1.54608547878638</v>
      </c>
      <c r="Z1819" s="62">
        <f>VLOOKUP($S1819,'Districts_EV'!$A$2:$H$41,5,0)*$U1819</f>
        <v>12.7873105497817</v>
      </c>
      <c r="AA1819" s="62">
        <f>VLOOKUP($S1819,'Districts_EV'!$A$2:$H$41,6,0)*$U1819</f>
        <v>47.8086810595115</v>
      </c>
      <c r="AB1819" s="62">
        <f>VLOOKUP($S1819,'Districts_EV'!$A$2:$H$41,7,0)*$U1819</f>
        <v>95.4793435666305</v>
      </c>
      <c r="AC1819" s="63">
        <f>VLOOKUP($S1819,'Districts_EV'!$A$2:$H$41,8,0)*$U1819</f>
        <v>131.698906957638</v>
      </c>
    </row>
    <row r="1820" ht="19.95" customHeight="1">
      <c r="Q1820" s="136">
        <v>943</v>
      </c>
      <c r="R1820" t="s" s="90">
        <v>607</v>
      </c>
      <c r="S1820" t="s" s="90">
        <v>44</v>
      </c>
      <c r="T1820" s="59">
        <v>146</v>
      </c>
      <c r="U1820" s="91">
        <v>0.000557986661825686</v>
      </c>
      <c r="V1820" s="39">
        <v>41.1956776</v>
      </c>
      <c r="W1820" s="39">
        <v>29.3648221</v>
      </c>
      <c r="X1820" s="59">
        <f>VLOOKUP($S1820,'Districts_EV'!$A$2:$H$41,3,0)*$U1820</f>
        <v>0.0516133847787429</v>
      </c>
      <c r="Y1820" s="59">
        <f>VLOOKUP($S1820,'Districts_EV'!$A$2:$H$41,4,0)*$U1820</f>
        <v>1.03072365252425</v>
      </c>
      <c r="Z1820" s="59">
        <f>VLOOKUP($S1820,'Districts_EV'!$A$2:$H$41,5,0)*$U1820</f>
        <v>8.52487369985448</v>
      </c>
      <c r="AA1820" s="59">
        <f>VLOOKUP($S1820,'Districts_EV'!$A$2:$H$41,6,0)*$U1820</f>
        <v>31.8724540396743</v>
      </c>
      <c r="AB1820" s="59">
        <f>VLOOKUP($S1820,'Districts_EV'!$A$2:$H$41,7,0)*$U1820</f>
        <v>63.6528957110869</v>
      </c>
      <c r="AC1820" s="60">
        <f>VLOOKUP($S1820,'Districts_EV'!$A$2:$H$41,8,0)*$U1820</f>
        <v>87.79927130509201</v>
      </c>
    </row>
    <row r="1821" ht="19.95" customHeight="1">
      <c r="Q1821" s="137">
        <v>944</v>
      </c>
      <c r="R1821" t="s" s="92">
        <v>735</v>
      </c>
      <c r="S1821" t="s" s="92">
        <v>44</v>
      </c>
      <c r="T1821" s="62">
        <v>121</v>
      </c>
      <c r="U1821" s="93">
        <v>0.000462441000554165</v>
      </c>
      <c r="V1821" s="36">
        <v>41.1174439</v>
      </c>
      <c r="W1821" s="36">
        <v>29.5663988</v>
      </c>
      <c r="X1821" s="62">
        <f>VLOOKUP($S1821,'Districts_EV'!$A$2:$H$41,3,0)*$U1821</f>
        <v>0.0427754764262185</v>
      </c>
      <c r="Y1821" s="62">
        <f>VLOOKUP($S1821,'Districts_EV'!$A$2:$H$41,4,0)*$U1821</f>
        <v>0.854229876407087</v>
      </c>
      <c r="Z1821" s="62">
        <f>VLOOKUP($S1821,'Districts_EV'!$A$2:$H$41,5,0)*$U1821</f>
        <v>7.06513505261913</v>
      </c>
      <c r="AA1821" s="62">
        <f>VLOOKUP($S1821,'Districts_EV'!$A$2:$H$41,6,0)*$U1821</f>
        <v>26.4148420465794</v>
      </c>
      <c r="AB1821" s="62">
        <f>VLOOKUP($S1821,'Districts_EV'!$A$2:$H$41,7,0)*$U1821</f>
        <v>52.7534272674077</v>
      </c>
      <c r="AC1821" s="63">
        <f>VLOOKUP($S1821,'Districts_EV'!$A$2:$H$41,8,0)*$U1821</f>
        <v>72.76514950627499</v>
      </c>
    </row>
    <row r="1822" ht="19.95" customHeight="1">
      <c r="Q1822" s="136">
        <v>945</v>
      </c>
      <c r="R1822" t="s" s="90">
        <v>736</v>
      </c>
      <c r="S1822" t="s" s="90">
        <v>44</v>
      </c>
      <c r="T1822" s="59">
        <v>189</v>
      </c>
      <c r="U1822" s="91">
        <v>0.000722325199212704</v>
      </c>
      <c r="V1822" s="39">
        <v>41.0955157</v>
      </c>
      <c r="W1822" s="39">
        <v>29.8214453</v>
      </c>
      <c r="X1822" s="59">
        <f>VLOOKUP($S1822,'Districts_EV'!$A$2:$H$41,3,0)*$U1822</f>
        <v>0.06681458714508511</v>
      </c>
      <c r="Y1822" s="59">
        <f>VLOOKUP($S1822,'Districts_EV'!$A$2:$H$41,4,0)*$U1822</f>
        <v>1.33429294744578</v>
      </c>
      <c r="Z1822" s="59">
        <f>VLOOKUP($S1822,'Districts_EV'!$A$2:$H$41,5,0)*$U1822</f>
        <v>11.0356241730993</v>
      </c>
      <c r="AA1822" s="59">
        <f>VLOOKUP($S1822,'Districts_EV'!$A$2:$H$41,6,0)*$U1822</f>
        <v>41.2595466677976</v>
      </c>
      <c r="AB1822" s="59">
        <f>VLOOKUP($S1822,'Districts_EV'!$A$2:$H$41,7,0)*$U1822</f>
        <v>82.39998143421531</v>
      </c>
      <c r="AC1822" s="60">
        <f>VLOOKUP($S1822,'Districts_EV'!$A$2:$H$41,8,0)*$U1822</f>
        <v>113.657960799058</v>
      </c>
    </row>
    <row r="1823" ht="19.95" customHeight="1">
      <c r="Q1823" s="137">
        <v>946</v>
      </c>
      <c r="R1823" t="s" s="92">
        <v>737</v>
      </c>
      <c r="S1823" t="s" s="92">
        <v>44</v>
      </c>
      <c r="T1823" s="62">
        <v>208</v>
      </c>
      <c r="U1823" s="93">
        <v>0.00079493990177906</v>
      </c>
      <c r="V1823" s="36">
        <v>40.991955</v>
      </c>
      <c r="W1823" s="36">
        <v>29.653442</v>
      </c>
      <c r="X1823" s="62">
        <f>VLOOKUP($S1823,'Districts_EV'!$A$2:$H$41,3,0)*$U1823</f>
        <v>0.07353139749300359</v>
      </c>
      <c r="Y1823" s="62">
        <f>VLOOKUP($S1823,'Districts_EV'!$A$2:$H$41,4,0)*$U1823</f>
        <v>1.46842821729483</v>
      </c>
      <c r="Z1823" s="62">
        <f>VLOOKUP($S1823,'Districts_EV'!$A$2:$H$41,5,0)*$U1823</f>
        <v>12.1450255449982</v>
      </c>
      <c r="AA1823" s="62">
        <f>VLOOKUP($S1823,'Districts_EV'!$A$2:$H$41,6,0)*$U1823</f>
        <v>45.4073317825497</v>
      </c>
      <c r="AB1823" s="62">
        <f>VLOOKUP($S1823,'Districts_EV'!$A$2:$H$41,7,0)*$U1823</f>
        <v>90.68357745141149</v>
      </c>
      <c r="AC1823" s="63">
        <f>VLOOKUP($S1823,'Districts_EV'!$A$2:$H$41,8,0)*$U1823</f>
        <v>125.083893366159</v>
      </c>
    </row>
    <row r="1824" ht="19.95" customHeight="1">
      <c r="Q1824" s="136">
        <v>947</v>
      </c>
      <c r="R1824" t="s" s="90">
        <v>738</v>
      </c>
      <c r="S1824" t="s" s="90">
        <v>44</v>
      </c>
      <c r="T1824" s="59">
        <v>146</v>
      </c>
      <c r="U1824" s="91">
        <v>0.000557986661825686</v>
      </c>
      <c r="V1824" s="39">
        <v>41.1230556</v>
      </c>
      <c r="W1824" s="39">
        <v>29.4757317</v>
      </c>
      <c r="X1824" s="59">
        <f>VLOOKUP($S1824,'Districts_EV'!$A$2:$H$41,3,0)*$U1824</f>
        <v>0.0516133847787429</v>
      </c>
      <c r="Y1824" s="59">
        <f>VLOOKUP($S1824,'Districts_EV'!$A$2:$H$41,4,0)*$U1824</f>
        <v>1.03072365252425</v>
      </c>
      <c r="Z1824" s="59">
        <f>VLOOKUP($S1824,'Districts_EV'!$A$2:$H$41,5,0)*$U1824</f>
        <v>8.52487369985448</v>
      </c>
      <c r="AA1824" s="59">
        <f>VLOOKUP($S1824,'Districts_EV'!$A$2:$H$41,6,0)*$U1824</f>
        <v>31.8724540396743</v>
      </c>
      <c r="AB1824" s="59">
        <f>VLOOKUP($S1824,'Districts_EV'!$A$2:$H$41,7,0)*$U1824</f>
        <v>63.6528957110869</v>
      </c>
      <c r="AC1824" s="60">
        <f>VLOOKUP($S1824,'Districts_EV'!$A$2:$H$41,8,0)*$U1824</f>
        <v>87.79927130509201</v>
      </c>
    </row>
    <row r="1825" ht="19.95" customHeight="1">
      <c r="Q1825" s="137">
        <v>949</v>
      </c>
      <c r="R1825" t="s" s="92">
        <v>739</v>
      </c>
      <c r="S1825" t="s" s="92">
        <v>44</v>
      </c>
      <c r="T1825" s="95">
        <v>58</v>
      </c>
      <c r="U1825" s="93">
        <v>0.00022166593414993</v>
      </c>
      <c r="V1825" s="36">
        <v>41.0928824</v>
      </c>
      <c r="W1825" s="36">
        <v>29.6720497</v>
      </c>
      <c r="X1825" s="62">
        <f>VLOOKUP($S1825,'Districts_EV'!$A$2:$H$41,3,0)*$U1825</f>
        <v>0.0205039473778568</v>
      </c>
      <c r="Y1825" s="62">
        <f>VLOOKUP($S1825,'Districts_EV'!$A$2:$H$41,4,0)*$U1825</f>
        <v>0.409465560591826</v>
      </c>
      <c r="Z1825" s="62">
        <f>VLOOKUP($S1825,'Districts_EV'!$A$2:$H$41,5,0)*$U1825</f>
        <v>3.38659366158603</v>
      </c>
      <c r="AA1825" s="62">
        <f>VLOOKUP($S1825,'Districts_EV'!$A$2:$H$41,6,0)*$U1825</f>
        <v>12.6616598239802</v>
      </c>
      <c r="AB1825" s="62">
        <f>VLOOKUP($S1825,'Districts_EV'!$A$2:$H$41,7,0)*$U1825</f>
        <v>25.2867667893359</v>
      </c>
      <c r="AC1825" s="63">
        <f>VLOOKUP($S1825,'Districts_EV'!$A$2:$H$41,8,0)*$U1825</f>
        <v>34.8791625732557</v>
      </c>
    </row>
    <row r="1826" ht="19.95" customHeight="1">
      <c r="Q1826" s="136">
        <v>951</v>
      </c>
      <c r="R1826" t="s" s="90">
        <v>740</v>
      </c>
      <c r="S1826" t="s" s="90">
        <v>44</v>
      </c>
      <c r="T1826" s="59">
        <v>278</v>
      </c>
      <c r="U1826" s="91">
        <v>0.00106246775333932</v>
      </c>
      <c r="V1826" s="39">
        <v>41.072553</v>
      </c>
      <c r="W1826" s="39">
        <v>29.4532293</v>
      </c>
      <c r="X1826" s="59">
        <f>VLOOKUP($S1826,'Districts_EV'!$A$2:$H$41,3,0)*$U1826</f>
        <v>0.0982775408800721</v>
      </c>
      <c r="Y1826" s="59">
        <f>VLOOKUP($S1826,'Districts_EV'!$A$2:$H$41,4,0)*$U1826</f>
        <v>1.96261079042289</v>
      </c>
      <c r="Z1826" s="59">
        <f>VLOOKUP($S1826,'Districts_EV'!$A$2:$H$41,5,0)*$U1826</f>
        <v>16.2322937572572</v>
      </c>
      <c r="AA1826" s="59">
        <f>VLOOKUP($S1826,'Districts_EV'!$A$2:$H$41,6,0)*$U1826</f>
        <v>60.6886453632154</v>
      </c>
      <c r="AB1826" s="59">
        <f>VLOOKUP($S1826,'Districts_EV'!$A$2:$H$41,7,0)*$U1826</f>
        <v>121.202089093713</v>
      </c>
      <c r="AC1826" s="60">
        <f>VLOOKUP($S1826,'Districts_EV'!$A$2:$H$41,8,0)*$U1826</f>
        <v>167.179434402847</v>
      </c>
    </row>
    <row r="1827" ht="19.95" customHeight="1">
      <c r="Q1827" s="137">
        <v>952</v>
      </c>
      <c r="R1827" t="s" s="92">
        <v>741</v>
      </c>
      <c r="S1827" t="s" s="92">
        <v>44</v>
      </c>
      <c r="T1827" s="62">
        <v>130</v>
      </c>
      <c r="U1827" s="93">
        <v>0.000496837438611913</v>
      </c>
      <c r="V1827" s="36">
        <v>41.1202412</v>
      </c>
      <c r="W1827" s="36">
        <v>29.4139475</v>
      </c>
      <c r="X1827" s="62">
        <f>VLOOKUP($S1827,'Districts_EV'!$A$2:$H$41,3,0)*$U1827</f>
        <v>0.0459571234331273</v>
      </c>
      <c r="Y1827" s="62">
        <f>VLOOKUP($S1827,'Districts_EV'!$A$2:$H$41,4,0)*$U1827</f>
        <v>0.917767635809267</v>
      </c>
      <c r="Z1827" s="62">
        <f>VLOOKUP($S1827,'Districts_EV'!$A$2:$H$41,5,0)*$U1827</f>
        <v>7.59064096562387</v>
      </c>
      <c r="AA1827" s="62">
        <f>VLOOKUP($S1827,'Districts_EV'!$A$2:$H$41,6,0)*$U1827</f>
        <v>28.3795823640936</v>
      </c>
      <c r="AB1827" s="62">
        <f>VLOOKUP($S1827,'Districts_EV'!$A$2:$H$41,7,0)*$U1827</f>
        <v>56.6772359071323</v>
      </c>
      <c r="AC1827" s="63">
        <f>VLOOKUP($S1827,'Districts_EV'!$A$2:$H$41,8,0)*$U1827</f>
        <v>78.1774333538492</v>
      </c>
    </row>
    <row r="1828" ht="19.95" customHeight="1">
      <c r="Q1828" s="136">
        <v>953</v>
      </c>
      <c r="R1828" t="s" s="90">
        <v>742</v>
      </c>
      <c r="S1828" t="s" s="90">
        <v>44</v>
      </c>
      <c r="T1828" s="59">
        <v>104</v>
      </c>
      <c r="U1828" s="91">
        <v>0.00039746995088953</v>
      </c>
      <c r="V1828" s="39">
        <v>41.042969</v>
      </c>
      <c r="W1828" s="39">
        <v>29.574676</v>
      </c>
      <c r="X1828" s="59">
        <f>VLOOKUP($S1828,'Districts_EV'!$A$2:$H$41,3,0)*$U1828</f>
        <v>0.0367656987465018</v>
      </c>
      <c r="Y1828" s="59">
        <f>VLOOKUP($S1828,'Districts_EV'!$A$2:$H$41,4,0)*$U1828</f>
        <v>0.734214108647413</v>
      </c>
      <c r="Z1828" s="59">
        <f>VLOOKUP($S1828,'Districts_EV'!$A$2:$H$41,5,0)*$U1828</f>
        <v>6.07251277249909</v>
      </c>
      <c r="AA1828" s="59">
        <f>VLOOKUP($S1828,'Districts_EV'!$A$2:$H$41,6,0)*$U1828</f>
        <v>22.7036658912748</v>
      </c>
      <c r="AB1828" s="59">
        <f>VLOOKUP($S1828,'Districts_EV'!$A$2:$H$41,7,0)*$U1828</f>
        <v>45.3417887257058</v>
      </c>
      <c r="AC1828" s="60">
        <f>VLOOKUP($S1828,'Districts_EV'!$A$2:$H$41,8,0)*$U1828</f>
        <v>62.5419466830793</v>
      </c>
    </row>
    <row r="1829" ht="19.95" customHeight="1">
      <c r="Q1829" s="137">
        <v>954</v>
      </c>
      <c r="R1829" t="s" s="92">
        <v>743</v>
      </c>
      <c r="S1829" t="s" s="92">
        <v>44</v>
      </c>
      <c r="T1829" s="95">
        <v>74</v>
      </c>
      <c r="U1829" s="93">
        <v>0.000282815157363704</v>
      </c>
      <c r="V1829" s="36">
        <v>41.0533333</v>
      </c>
      <c r="W1829" s="36">
        <v>29.3930556</v>
      </c>
      <c r="X1829" s="62">
        <f>VLOOKUP($S1829,'Districts_EV'!$A$2:$H$41,3,0)*$U1829</f>
        <v>0.0261602087234724</v>
      </c>
      <c r="Y1829" s="62">
        <f>VLOOKUP($S1829,'Districts_EV'!$A$2:$H$41,4,0)*$U1829</f>
        <v>0.522421577306813</v>
      </c>
      <c r="Z1829" s="62">
        <f>VLOOKUP($S1829,'Districts_EV'!$A$2:$H$41,5,0)*$U1829</f>
        <v>4.32082639581666</v>
      </c>
      <c r="AA1829" s="62">
        <f>VLOOKUP($S1829,'Districts_EV'!$A$2:$H$41,6,0)*$U1829</f>
        <v>16.1545314995609</v>
      </c>
      <c r="AB1829" s="62">
        <f>VLOOKUP($S1829,'Districts_EV'!$A$2:$H$41,7,0)*$U1829</f>
        <v>32.2624265932906</v>
      </c>
      <c r="AC1829" s="63">
        <f>VLOOKUP($S1829,'Districts_EV'!$A$2:$H$41,8,0)*$U1829</f>
        <v>44.5010005244987</v>
      </c>
    </row>
    <row r="1830" ht="19.95" customHeight="1">
      <c r="Q1830" s="136">
        <v>33</v>
      </c>
      <c r="R1830" t="s" s="90">
        <v>744</v>
      </c>
      <c r="S1830" t="s" s="90">
        <v>45</v>
      </c>
      <c r="T1830" s="59">
        <v>12164</v>
      </c>
      <c r="U1830" s="91">
        <v>0.0464886969482716</v>
      </c>
      <c r="V1830" s="39">
        <v>41.0452366</v>
      </c>
      <c r="W1830" s="39">
        <v>28.9808521</v>
      </c>
      <c r="X1830" s="59">
        <f>VLOOKUP($S1830,'Districts_EV'!$A$2:$H$41,3,0)*$U1830</f>
        <v>2.28917492365633</v>
      </c>
      <c r="Y1830" s="59">
        <f>VLOOKUP($S1830,'Districts_EV'!$A$2:$H$41,4,0)*$U1830</f>
        <v>18.9673916757378</v>
      </c>
      <c r="Z1830" s="59">
        <f>VLOOKUP($S1830,'Districts_EV'!$A$2:$H$41,5,0)*$U1830</f>
        <v>71.015434810312</v>
      </c>
      <c r="AA1830" s="59">
        <f>VLOOKUP($S1830,'Districts_EV'!$A$2:$H$41,6,0)*$U1830</f>
        <v>141.970093032592</v>
      </c>
      <c r="AB1830" s="59">
        <f>VLOOKUP($S1830,'Districts_EV'!$A$2:$H$41,7,0)*$U1830</f>
        <v>195.917663374745</v>
      </c>
      <c r="AC1830" s="60">
        <f>VLOOKUP($S1830,'Districts_EV'!$A$2:$H$41,8,0)*$U1830</f>
        <v>237.861308347744</v>
      </c>
    </row>
    <row r="1831" ht="19.95" customHeight="1">
      <c r="Q1831" s="137">
        <v>40</v>
      </c>
      <c r="R1831" t="s" s="92">
        <v>745</v>
      </c>
      <c r="S1831" t="s" s="92">
        <v>45</v>
      </c>
      <c r="T1831" s="62">
        <v>14630</v>
      </c>
      <c r="U1831" s="93">
        <v>0.0559133209760945</v>
      </c>
      <c r="V1831" s="36">
        <v>41.0490846</v>
      </c>
      <c r="W1831" s="36">
        <v>28.9794103</v>
      </c>
      <c r="X1831" s="62">
        <f>VLOOKUP($S1831,'Districts_EV'!$A$2:$H$41,3,0)*$U1831</f>
        <v>2.75325790308222</v>
      </c>
      <c r="Y1831" s="62">
        <f>VLOOKUP($S1831,'Districts_EV'!$A$2:$H$41,4,0)*$U1831</f>
        <v>22.812638952322</v>
      </c>
      <c r="Z1831" s="62">
        <f>VLOOKUP($S1831,'Districts_EV'!$A$2:$H$41,5,0)*$U1831</f>
        <v>85.4123488387755</v>
      </c>
      <c r="AA1831" s="62">
        <f>VLOOKUP($S1831,'Districts_EV'!$A$2:$H$41,6,0)*$U1831</f>
        <v>170.7515998904</v>
      </c>
      <c r="AB1831" s="62">
        <f>VLOOKUP($S1831,'Districts_EV'!$A$2:$H$41,7,0)*$U1831</f>
        <v>235.635926929671</v>
      </c>
      <c r="AC1831" s="63">
        <f>VLOOKUP($S1831,'Districts_EV'!$A$2:$H$41,8,0)*$U1831</f>
        <v>286.082780428107</v>
      </c>
    </row>
    <row r="1832" ht="19.95" customHeight="1">
      <c r="Q1832" s="136">
        <v>46</v>
      </c>
      <c r="R1832" t="s" s="90">
        <v>746</v>
      </c>
      <c r="S1832" t="s" s="90">
        <v>45</v>
      </c>
      <c r="T1832" s="59">
        <v>10930</v>
      </c>
      <c r="U1832" s="91">
        <v>0.0417725631079093</v>
      </c>
      <c r="V1832" s="39">
        <v>41.0498994</v>
      </c>
      <c r="W1832" s="39">
        <v>28.984135</v>
      </c>
      <c r="X1832" s="59">
        <f>VLOOKUP($S1832,'Districts_EV'!$A$2:$H$41,3,0)*$U1832</f>
        <v>2.0569452413321</v>
      </c>
      <c r="Y1832" s="59">
        <f>VLOOKUP($S1832,'Districts_EV'!$A$2:$H$41,4,0)*$U1832</f>
        <v>17.0432087319808</v>
      </c>
      <c r="Z1832" s="59">
        <f>VLOOKUP($S1832,'Districts_EV'!$A$2:$H$41,5,0)*$U1832</f>
        <v>63.8111396314297</v>
      </c>
      <c r="AA1832" s="59">
        <f>VLOOKUP($S1832,'Districts_EV'!$A$2:$H$41,6,0)*$U1832</f>
        <v>127.567668270818</v>
      </c>
      <c r="AB1832" s="59">
        <f>VLOOKUP($S1832,'Districts_EV'!$A$2:$H$41,7,0)*$U1832</f>
        <v>176.042425245475</v>
      </c>
      <c r="AC1832" s="60">
        <f>VLOOKUP($S1832,'Districts_EV'!$A$2:$H$41,8,0)*$U1832</f>
        <v>213.731017777116</v>
      </c>
    </row>
    <row r="1833" ht="19.95" customHeight="1">
      <c r="Q1833" s="137">
        <v>53</v>
      </c>
      <c r="R1833" t="s" s="92">
        <v>747</v>
      </c>
      <c r="S1833" t="s" s="92">
        <v>45</v>
      </c>
      <c r="T1833" s="62">
        <v>8096</v>
      </c>
      <c r="U1833" s="93">
        <v>0.0309415069461696</v>
      </c>
      <c r="V1833" s="36">
        <v>41.0534185</v>
      </c>
      <c r="W1833" s="36">
        <v>28.9807907</v>
      </c>
      <c r="X1833" s="62">
        <f>VLOOKUP($S1833,'Districts_EV'!$A$2:$H$41,3,0)*$U1833</f>
        <v>1.52360738095377</v>
      </c>
      <c r="Y1833" s="62">
        <f>VLOOKUP($S1833,'Districts_EV'!$A$2:$H$41,4,0)*$U1833</f>
        <v>12.6241370442925</v>
      </c>
      <c r="Z1833" s="62">
        <f>VLOOKUP($S1833,'Districts_EV'!$A$2:$H$41,5,0)*$U1833</f>
        <v>47.2657810115329</v>
      </c>
      <c r="AA1833" s="62">
        <f>VLOOKUP($S1833,'Districts_EV'!$A$2:$H$41,6,0)*$U1833</f>
        <v>94.49111091679271</v>
      </c>
      <c r="AB1833" s="62">
        <f>VLOOKUP($S1833,'Districts_EV'!$A$2:$H$41,7,0)*$U1833</f>
        <v>130.397024225743</v>
      </c>
      <c r="AC1833" s="63">
        <f>VLOOKUP($S1833,'Districts_EV'!$A$2:$H$41,8,0)*$U1833</f>
        <v>158.313478492546</v>
      </c>
    </row>
    <row r="1834" ht="19.95" customHeight="1">
      <c r="Q1834" s="136">
        <v>59</v>
      </c>
      <c r="R1834" t="s" s="90">
        <v>748</v>
      </c>
      <c r="S1834" t="s" s="90">
        <v>45</v>
      </c>
      <c r="T1834" s="59">
        <v>18977</v>
      </c>
      <c r="U1834" s="91">
        <v>0.0725268005579867</v>
      </c>
      <c r="V1834" s="39">
        <v>41.0525016</v>
      </c>
      <c r="W1834" s="39">
        <v>28.965487</v>
      </c>
      <c r="X1834" s="59">
        <f>VLOOKUP($S1834,'Districts_EV'!$A$2:$H$41,3,0)*$U1834</f>
        <v>3.57133118433297</v>
      </c>
      <c r="Y1834" s="59">
        <f>VLOOKUP($S1834,'Districts_EV'!$A$2:$H$41,4,0)*$U1834</f>
        <v>29.5909398084904</v>
      </c>
      <c r="Z1834" s="59">
        <f>VLOOKUP($S1834,'Districts_EV'!$A$2:$H$41,5,0)*$U1834</f>
        <v>110.790850575082</v>
      </c>
      <c r="AA1834" s="59">
        <f>VLOOKUP($S1834,'Districts_EV'!$A$2:$H$41,6,0)*$U1834</f>
        <v>221.486883876973</v>
      </c>
      <c r="AB1834" s="59">
        <f>VLOOKUP($S1834,'Districts_EV'!$A$2:$H$41,7,0)*$U1834</f>
        <v>305.650238232697</v>
      </c>
      <c r="AC1834" s="60">
        <f>VLOOKUP($S1834,'Districts_EV'!$A$2:$H$41,8,0)*$U1834</f>
        <v>371.086324277798</v>
      </c>
    </row>
    <row r="1835" ht="19.95" customHeight="1">
      <c r="Q1835" s="137">
        <v>65</v>
      </c>
      <c r="R1835" t="s" s="92">
        <v>749</v>
      </c>
      <c r="S1835" t="s" s="92">
        <v>45</v>
      </c>
      <c r="T1835" s="62">
        <v>23271</v>
      </c>
      <c r="U1835" s="93">
        <v>0.08893772333798319</v>
      </c>
      <c r="V1835" s="36">
        <v>41.072051</v>
      </c>
      <c r="W1835" s="36">
        <v>29.0000664</v>
      </c>
      <c r="X1835" s="62">
        <f>VLOOKUP($S1835,'Districts_EV'!$A$2:$H$41,3,0)*$U1835</f>
        <v>4.37943025718567</v>
      </c>
      <c r="Y1835" s="62">
        <f>VLOOKUP($S1835,'Districts_EV'!$A$2:$H$41,4,0)*$U1835</f>
        <v>36.286597475016</v>
      </c>
      <c r="Z1835" s="62">
        <f>VLOOKUP($S1835,'Districts_EV'!$A$2:$H$41,5,0)*$U1835</f>
        <v>135.859929584904</v>
      </c>
      <c r="AA1835" s="62">
        <f>VLOOKUP($S1835,'Districts_EV'!$A$2:$H$41,6,0)*$U1835</f>
        <v>271.603587221428</v>
      </c>
      <c r="AB1835" s="62">
        <f>VLOOKUP($S1835,'Districts_EV'!$A$2:$H$41,7,0)*$U1835</f>
        <v>374.810912889977</v>
      </c>
      <c r="AC1835" s="63">
        <f>VLOOKUP($S1835,'Districts_EV'!$A$2:$H$41,8,0)*$U1835</f>
        <v>455.053478013839</v>
      </c>
    </row>
    <row r="1836" ht="19.95" customHeight="1">
      <c r="Q1836" s="136">
        <v>111</v>
      </c>
      <c r="R1836" t="s" s="90">
        <v>750</v>
      </c>
      <c r="S1836" t="s" s="90">
        <v>45</v>
      </c>
      <c r="T1836" s="59">
        <v>17012</v>
      </c>
      <c r="U1836" s="91">
        <v>0.0650169115820451</v>
      </c>
      <c r="V1836" s="39">
        <v>41.0616523</v>
      </c>
      <c r="W1836" s="39">
        <v>28.977054</v>
      </c>
      <c r="X1836" s="59">
        <f>VLOOKUP($S1836,'Districts_EV'!$A$2:$H$41,3,0)*$U1836</f>
        <v>3.20153270316027</v>
      </c>
      <c r="Y1836" s="59">
        <f>VLOOKUP($S1836,'Districts_EV'!$A$2:$H$41,4,0)*$U1836</f>
        <v>26.5269045698497</v>
      </c>
      <c r="Z1836" s="59">
        <f>VLOOKUP($S1836,'Districts_EV'!$A$2:$H$41,5,0)*$U1836</f>
        <v>99.3188570365857</v>
      </c>
      <c r="AA1836" s="59">
        <f>VLOOKUP($S1836,'Districts_EV'!$A$2:$H$41,6,0)*$U1836</f>
        <v>198.552714787114</v>
      </c>
      <c r="AB1836" s="59">
        <f>VLOOKUP($S1836,'Districts_EV'!$A$2:$H$41,7,0)*$U1836</f>
        <v>274.001256932847</v>
      </c>
      <c r="AC1836" s="60">
        <f>VLOOKUP($S1836,'Districts_EV'!$A$2:$H$41,8,0)*$U1836</f>
        <v>332.661671950988</v>
      </c>
    </row>
    <row r="1837" ht="19.95" customHeight="1">
      <c r="Q1837" s="137">
        <v>118</v>
      </c>
      <c r="R1837" t="s" s="92">
        <v>688</v>
      </c>
      <c r="S1837" t="s" s="92">
        <v>45</v>
      </c>
      <c r="T1837" s="62">
        <v>11475</v>
      </c>
      <c r="U1837" s="93">
        <v>0.0438554585236284</v>
      </c>
      <c r="V1837" s="36">
        <v>41.0483978</v>
      </c>
      <c r="W1837" s="36">
        <v>28.9753965</v>
      </c>
      <c r="X1837" s="62">
        <f>VLOOKUP($S1837,'Districts_EV'!$A$2:$H$41,3,0)*$U1837</f>
        <v>2.15951021448178</v>
      </c>
      <c r="Y1837" s="62">
        <f>VLOOKUP($S1837,'Districts_EV'!$A$2:$H$41,4,0)*$U1837</f>
        <v>17.8930302103824</v>
      </c>
      <c r="Z1837" s="62">
        <f>VLOOKUP($S1837,'Districts_EV'!$A$2:$H$41,5,0)*$U1837</f>
        <v>66.9929393660251</v>
      </c>
      <c r="AA1837" s="62">
        <f>VLOOKUP($S1837,'Districts_EV'!$A$2:$H$41,6,0)*$U1837</f>
        <v>133.928544685054</v>
      </c>
      <c r="AB1837" s="62">
        <f>VLOOKUP($S1837,'Districts_EV'!$A$2:$H$41,7,0)*$U1837</f>
        <v>184.820386980039</v>
      </c>
      <c r="AC1837" s="63">
        <f>VLOOKUP($S1837,'Districts_EV'!$A$2:$H$41,8,0)*$U1837</f>
        <v>224.388236870302</v>
      </c>
    </row>
    <row r="1838" ht="19.95" customHeight="1">
      <c r="Q1838" s="136">
        <v>120</v>
      </c>
      <c r="R1838" t="s" s="90">
        <v>751</v>
      </c>
      <c r="S1838" t="s" s="90">
        <v>45</v>
      </c>
      <c r="T1838" s="59">
        <v>8044</v>
      </c>
      <c r="U1838" s="91">
        <v>0.0307427719707248</v>
      </c>
      <c r="V1838" s="39">
        <v>41.0693247</v>
      </c>
      <c r="W1838" s="39">
        <v>28.9863187</v>
      </c>
      <c r="X1838" s="59">
        <f>VLOOKUP($S1838,'Districts_EV'!$A$2:$H$41,3,0)*$U1838</f>
        <v>1.51382136516701</v>
      </c>
      <c r="Y1838" s="59">
        <f>VLOOKUP($S1838,'Districts_EV'!$A$2:$H$41,4,0)*$U1838</f>
        <v>12.5430531601147</v>
      </c>
      <c r="Z1838" s="59">
        <f>VLOOKUP($S1838,'Districts_EV'!$A$2:$H$41,5,0)*$U1838</f>
        <v>46.9621964496999</v>
      </c>
      <c r="AA1838" s="59">
        <f>VLOOKUP($S1838,'Districts_EV'!$A$2:$H$41,6,0)*$U1838</f>
        <v>93.8842016075444</v>
      </c>
      <c r="AB1838" s="59">
        <f>VLOOKUP($S1838,'Districts_EV'!$A$2:$H$41,7,0)*$U1838</f>
        <v>129.559493931802</v>
      </c>
      <c r="AC1838" s="60">
        <f>VLOOKUP($S1838,'Districts_EV'!$A$2:$H$41,8,0)*$U1838</f>
        <v>157.296642909343</v>
      </c>
    </row>
    <row r="1839" ht="19.95" customHeight="1">
      <c r="Q1839" s="137">
        <v>127</v>
      </c>
      <c r="R1839" t="s" s="92">
        <v>752</v>
      </c>
      <c r="S1839" t="s" s="92">
        <v>45</v>
      </c>
      <c r="T1839" s="62">
        <v>20219</v>
      </c>
      <c r="U1839" s="93">
        <v>0.0772735090099559</v>
      </c>
      <c r="V1839" s="36">
        <v>41.0651758</v>
      </c>
      <c r="W1839" s="36">
        <v>28.9955189</v>
      </c>
      <c r="X1839" s="62">
        <f>VLOOKUP($S1839,'Districts_EV'!$A$2:$H$41,3,0)*$U1839</f>
        <v>3.80506640754746</v>
      </c>
      <c r="Y1839" s="62">
        <f>VLOOKUP($S1839,'Districts_EV'!$A$2:$H$41,4,0)*$U1839</f>
        <v>31.5275971959671</v>
      </c>
      <c r="Z1839" s="62">
        <f>VLOOKUP($S1839,'Districts_EV'!$A$2:$H$41,5,0)*$U1839</f>
        <v>118.041851071169</v>
      </c>
      <c r="AA1839" s="62">
        <f>VLOOKUP($S1839,'Districts_EV'!$A$2:$H$41,6,0)*$U1839</f>
        <v>235.982679301708</v>
      </c>
      <c r="AB1839" s="62">
        <f>VLOOKUP($S1839,'Districts_EV'!$A$2:$H$41,7,0)*$U1839</f>
        <v>325.654327176419</v>
      </c>
      <c r="AC1839" s="63">
        <f>VLOOKUP($S1839,'Districts_EV'!$A$2:$H$41,8,0)*$U1839</f>
        <v>395.373051091995</v>
      </c>
    </row>
    <row r="1840" ht="19.95" customHeight="1">
      <c r="Q1840" s="136">
        <v>161</v>
      </c>
      <c r="R1840" t="s" s="90">
        <v>753</v>
      </c>
      <c r="S1840" t="s" s="90">
        <v>45</v>
      </c>
      <c r="T1840" s="59">
        <v>15710</v>
      </c>
      <c r="U1840" s="91">
        <v>0.0600408935430242</v>
      </c>
      <c r="V1840" s="39">
        <v>41.0719821</v>
      </c>
      <c r="W1840" s="39">
        <v>28.9909667</v>
      </c>
      <c r="X1840" s="59">
        <f>VLOOKUP($S1840,'Districts_EV'!$A$2:$H$41,3,0)*$U1840</f>
        <v>2.95650592326874</v>
      </c>
      <c r="Y1840" s="59">
        <f>VLOOKUP($S1840,'Districts_EV'!$A$2:$H$41,4,0)*$U1840</f>
        <v>24.4966888544756</v>
      </c>
      <c r="Z1840" s="59">
        <f>VLOOKUP($S1840,'Districts_EV'!$A$2:$H$41,5,0)*$U1840</f>
        <v>91.7175666614602</v>
      </c>
      <c r="AA1840" s="59">
        <f>VLOOKUP($S1840,'Districts_EV'!$A$2:$H$41,6,0)*$U1840</f>
        <v>183.356639390169</v>
      </c>
      <c r="AB1840" s="59">
        <f>VLOOKUP($S1840,'Districts_EV'!$A$2:$H$41,7,0)*$U1840</f>
        <v>253.030786880733</v>
      </c>
      <c r="AC1840" s="60">
        <f>VLOOKUP($S1840,'Districts_EV'!$A$2:$H$41,8,0)*$U1840</f>
        <v>307.201673310017</v>
      </c>
    </row>
    <row r="1841" ht="19.95" customHeight="1">
      <c r="Q1841" s="137">
        <v>249</v>
      </c>
      <c r="R1841" t="s" s="92">
        <v>694</v>
      </c>
      <c r="S1841" t="s" s="92">
        <v>45</v>
      </c>
      <c r="T1841" s="62">
        <v>7922</v>
      </c>
      <c r="U1841" s="93">
        <v>0.0302765091437198</v>
      </c>
      <c r="V1841" s="36">
        <v>41.0544974</v>
      </c>
      <c r="W1841" s="36">
        <v>28.9909369424085</v>
      </c>
      <c r="X1841" s="62">
        <f>VLOOKUP($S1841,'Districts_EV'!$A$2:$H$41,3,0)*$U1841</f>
        <v>1.49086186659039</v>
      </c>
      <c r="Y1841" s="62">
        <f>VLOOKUP($S1841,'Districts_EV'!$A$2:$H$41,4,0)*$U1841</f>
        <v>12.3528178933899</v>
      </c>
      <c r="Z1841" s="62">
        <f>VLOOKUP($S1841,'Districts_EV'!$A$2:$H$41,5,0)*$U1841</f>
        <v>46.2499403623226</v>
      </c>
      <c r="AA1841" s="62">
        <f>VLOOKUP($S1841,'Districts_EV'!$A$2:$H$41,6,0)*$U1841</f>
        <v>92.46029899738529</v>
      </c>
      <c r="AB1841" s="62">
        <f>VLOOKUP($S1841,'Districts_EV'!$A$2:$H$41,7,0)*$U1841</f>
        <v>127.594519011405</v>
      </c>
      <c r="AC1841" s="63">
        <f>VLOOKUP($S1841,'Districts_EV'!$A$2:$H$41,8,0)*$U1841</f>
        <v>154.910990194905</v>
      </c>
    </row>
    <row r="1842" ht="19.95" customHeight="1">
      <c r="Q1842" s="136">
        <v>254</v>
      </c>
      <c r="R1842" t="s" s="90">
        <v>319</v>
      </c>
      <c r="S1842" t="s" s="90">
        <v>45</v>
      </c>
      <c r="T1842" s="59">
        <v>11458</v>
      </c>
      <c r="U1842" s="91">
        <v>0.0437904874739638</v>
      </c>
      <c r="V1842" s="39">
        <v>41.0598652</v>
      </c>
      <c r="W1842" s="39">
        <v>28.9914441</v>
      </c>
      <c r="X1842" s="59">
        <f>VLOOKUP($S1842,'Districts_EV'!$A$2:$H$41,3,0)*$U1842</f>
        <v>2.15631094008996</v>
      </c>
      <c r="Y1842" s="59">
        <f>VLOOKUP($S1842,'Districts_EV'!$A$2:$H$41,4,0)*$U1842</f>
        <v>17.8665220174781</v>
      </c>
      <c r="Z1842" s="59">
        <f>VLOOKUP($S1842,'Districts_EV'!$A$2:$H$41,5,0)*$U1842</f>
        <v>66.89369056696439</v>
      </c>
      <c r="AA1842" s="59">
        <f>VLOOKUP($S1842,'Districts_EV'!$A$2:$H$41,6,0)*$U1842</f>
        <v>133.730132026261</v>
      </c>
      <c r="AB1842" s="59">
        <f>VLOOKUP($S1842,'Districts_EV'!$A$2:$H$41,7,0)*$U1842</f>
        <v>184.546578999328</v>
      </c>
      <c r="AC1842" s="60">
        <f>VLOOKUP($S1842,'Districts_EV'!$A$2:$H$41,8,0)*$U1842</f>
        <v>224.055809852717</v>
      </c>
    </row>
    <row r="1843" ht="19.95" customHeight="1">
      <c r="Q1843" s="137">
        <v>256</v>
      </c>
      <c r="R1843" t="s" s="92">
        <v>754</v>
      </c>
      <c r="S1843" t="s" s="92">
        <v>45</v>
      </c>
      <c r="T1843" s="62">
        <v>2684</v>
      </c>
      <c r="U1843" s="93">
        <v>0.0102577821941106</v>
      </c>
      <c r="V1843" s="36">
        <v>41.0489803</v>
      </c>
      <c r="W1843" s="36">
        <v>28.9864057</v>
      </c>
      <c r="X1843" s="62">
        <f>VLOOKUP($S1843,'Districts_EV'!$A$2:$H$41,3,0)*$U1843</f>
        <v>0.505108968685762</v>
      </c>
      <c r="Y1843" s="62">
        <f>VLOOKUP($S1843,'Districts_EV'!$A$2:$H$41,4,0)*$U1843</f>
        <v>4.1851758679448</v>
      </c>
      <c r="Z1843" s="62">
        <f>VLOOKUP($S1843,'Districts_EV'!$A$2:$H$41,5,0)*$U1843</f>
        <v>15.6696339223017</v>
      </c>
      <c r="AA1843" s="62">
        <f>VLOOKUP($S1843,'Districts_EV'!$A$2:$H$41,6,0)*$U1843</f>
        <v>31.325857423502</v>
      </c>
      <c r="AB1843" s="62">
        <f>VLOOKUP($S1843,'Districts_EV'!$A$2:$H$41,7,0)*$U1843</f>
        <v>43.2294482487517</v>
      </c>
      <c r="AC1843" s="63">
        <f>VLOOKUP($S1843,'Districts_EV'!$A$2:$H$41,8,0)*$U1843</f>
        <v>52.4843597176378</v>
      </c>
    </row>
    <row r="1844" ht="19.95" customHeight="1">
      <c r="Q1844" s="136">
        <v>258</v>
      </c>
      <c r="R1844" t="s" s="90">
        <v>755</v>
      </c>
      <c r="S1844" t="s" s="90">
        <v>45</v>
      </c>
      <c r="T1844" s="59">
        <v>17327</v>
      </c>
      <c r="U1844" s="91">
        <v>0.0662207869140662</v>
      </c>
      <c r="V1844" s="39">
        <v>41.0583894</v>
      </c>
      <c r="W1844" s="39">
        <v>28.9979356</v>
      </c>
      <c r="X1844" s="59">
        <f>VLOOKUP($S1844,'Districts_EV'!$A$2:$H$41,3,0)*$U1844</f>
        <v>3.26081337571467</v>
      </c>
      <c r="Y1844" s="59">
        <f>VLOOKUP($S1844,'Districts_EV'!$A$2:$H$41,4,0)*$U1844</f>
        <v>27.0180857913112</v>
      </c>
      <c r="Z1844" s="59">
        <f>VLOOKUP($S1844,'Districts_EV'!$A$2:$H$41,5,0)*$U1844</f>
        <v>101.157878901535</v>
      </c>
      <c r="AA1844" s="59">
        <f>VLOOKUP($S1844,'Districts_EV'!$A$2:$H$41,6,0)*$U1844</f>
        <v>202.229184641214</v>
      </c>
      <c r="AB1844" s="59">
        <f>VLOOKUP($S1844,'Districts_EV'!$A$2:$H$41,7,0)*$U1844</f>
        <v>279.074757751907</v>
      </c>
      <c r="AC1844" s="60">
        <f>VLOOKUP($S1844,'Districts_EV'!$A$2:$H$41,8,0)*$U1844</f>
        <v>338.821349041545</v>
      </c>
    </row>
    <row r="1845" ht="19.95" customHeight="1">
      <c r="Q1845" s="137">
        <v>263</v>
      </c>
      <c r="R1845" t="s" s="92">
        <v>756</v>
      </c>
      <c r="S1845" t="s" s="92">
        <v>45</v>
      </c>
      <c r="T1845" s="62">
        <v>11522</v>
      </c>
      <c r="U1845" s="93">
        <v>0.0440350843668189</v>
      </c>
      <c r="V1845" s="36">
        <v>41.0519368</v>
      </c>
      <c r="W1845" s="36">
        <v>28.9966371</v>
      </c>
      <c r="X1845" s="62">
        <f>VLOOKUP($S1845,'Districts_EV'!$A$2:$H$41,3,0)*$U1845</f>
        <v>2.16835526721212</v>
      </c>
      <c r="Y1845" s="62">
        <f>VLOOKUP($S1845,'Districts_EV'!$A$2:$H$41,4,0)*$U1845</f>
        <v>17.9663175672354</v>
      </c>
      <c r="Z1845" s="62">
        <f>VLOOKUP($S1845,'Districts_EV'!$A$2:$H$41,5,0)*$U1845</f>
        <v>67.267333104605</v>
      </c>
      <c r="AA1845" s="62">
        <f>VLOOKUP($S1845,'Districts_EV'!$A$2:$H$41,6,0)*$U1845</f>
        <v>134.477097329951</v>
      </c>
      <c r="AB1845" s="62">
        <f>VLOOKUP($S1845,'Districts_EV'!$A$2:$H$41,7,0)*$U1845</f>
        <v>185.577385514946</v>
      </c>
      <c r="AC1845" s="63">
        <f>VLOOKUP($S1845,'Districts_EV'!$A$2:$H$41,8,0)*$U1845</f>
        <v>225.307299801274</v>
      </c>
    </row>
    <row r="1846" ht="19.95" customHeight="1">
      <c r="Q1846" s="136">
        <v>270</v>
      </c>
      <c r="R1846" t="s" s="90">
        <v>757</v>
      </c>
      <c r="S1846" t="s" s="90">
        <v>45</v>
      </c>
      <c r="T1846" s="59">
        <v>18698</v>
      </c>
      <c r="U1846" s="91">
        <v>0.0714605109781965</v>
      </c>
      <c r="V1846" s="39">
        <v>41.0540318</v>
      </c>
      <c r="W1846" s="39">
        <v>28.9729118</v>
      </c>
      <c r="X1846" s="59">
        <f>VLOOKUP($S1846,'Districts_EV'!$A$2:$H$41,3,0)*$U1846</f>
        <v>3.51882544578478</v>
      </c>
      <c r="Y1846" s="59">
        <f>VLOOKUP($S1846,'Districts_EV'!$A$2:$H$41,4,0)*$U1846</f>
        <v>29.1558935837674</v>
      </c>
      <c r="Z1846" s="59">
        <f>VLOOKUP($S1846,'Districts_EV'!$A$2:$H$41,5,0)*$U1846</f>
        <v>109.162002637555</v>
      </c>
      <c r="AA1846" s="59">
        <f>VLOOKUP($S1846,'Districts_EV'!$A$2:$H$41,6,0)*$U1846</f>
        <v>218.230582006199</v>
      </c>
      <c r="AB1846" s="59">
        <f>VLOOKUP($S1846,'Districts_EV'!$A$2:$H$41,7,0)*$U1846</f>
        <v>301.156566078673</v>
      </c>
      <c r="AC1846" s="60">
        <f>VLOOKUP($S1846,'Districts_EV'!$A$2:$H$41,8,0)*$U1846</f>
        <v>365.630610283304</v>
      </c>
    </row>
    <row r="1847" ht="19.95" customHeight="1">
      <c r="Q1847" s="137">
        <v>302</v>
      </c>
      <c r="R1847" t="s" s="92">
        <v>120</v>
      </c>
      <c r="S1847" t="s" s="92">
        <v>45</v>
      </c>
      <c r="T1847" s="62">
        <v>4019</v>
      </c>
      <c r="U1847" s="93">
        <v>0.0153599205060098</v>
      </c>
      <c r="V1847" s="36">
        <v>41.0438743</v>
      </c>
      <c r="W1847" s="36">
        <v>28.9844034</v>
      </c>
      <c r="X1847" s="62">
        <f>VLOOKUP($S1847,'Districts_EV'!$A$2:$H$41,3,0)*$U1847</f>
        <v>0.756346104749653</v>
      </c>
      <c r="Y1847" s="62">
        <f>VLOOKUP($S1847,'Districts_EV'!$A$2:$H$41,4,0)*$U1847</f>
        <v>6.26684866366247</v>
      </c>
      <c r="Z1847" s="62">
        <f>VLOOKUP($S1847,'Districts_EV'!$A$2:$H$41,5,0)*$U1847</f>
        <v>23.463583730898</v>
      </c>
      <c r="AA1847" s="62">
        <f>VLOOKUP($S1847,'Districts_EV'!$A$2:$H$41,6,0)*$U1847</f>
        <v>46.9070868051617</v>
      </c>
      <c r="AB1847" s="62">
        <f>VLOOKUP($S1847,'Districts_EV'!$A$2:$H$41,7,0)*$U1847</f>
        <v>64.7314279104815</v>
      </c>
      <c r="AC1847" s="63">
        <f>VLOOKUP($S1847,'Districts_EV'!$A$2:$H$41,8,0)*$U1847</f>
        <v>78.5896578633328</v>
      </c>
    </row>
    <row r="1848" ht="19.95" customHeight="1">
      <c r="Q1848" s="136">
        <v>328</v>
      </c>
      <c r="R1848" t="s" s="90">
        <v>160</v>
      </c>
      <c r="S1848" t="s" s="90">
        <v>45</v>
      </c>
      <c r="T1848" s="59">
        <v>7255</v>
      </c>
      <c r="U1848" s="91">
        <v>0.0277273509009956</v>
      </c>
      <c r="V1848" s="39">
        <v>41.0556861</v>
      </c>
      <c r="W1848" s="39">
        <v>28.9818925</v>
      </c>
      <c r="X1848" s="59">
        <f>VLOOKUP($S1848,'Districts_EV'!$A$2:$H$41,3,0)*$U1848</f>
        <v>1.36533739486408</v>
      </c>
      <c r="Y1848" s="59">
        <f>VLOOKUP($S1848,'Districts_EV'!$A$2:$H$41,4,0)*$U1848</f>
        <v>11.3127611482636</v>
      </c>
      <c r="Z1848" s="59">
        <f>VLOOKUP($S1848,'Districts_EV'!$A$2:$H$41,5,0)*$U1848</f>
        <v>42.3558845403497</v>
      </c>
      <c r="AA1848" s="59">
        <f>VLOOKUP($S1848,'Districts_EV'!$A$2:$H$41,6,0)*$U1848</f>
        <v>84.6755199729905</v>
      </c>
      <c r="AB1848" s="59">
        <f>VLOOKUP($S1848,'Districts_EV'!$A$2:$H$41,7,0)*$U1848</f>
        <v>116.851582356443</v>
      </c>
      <c r="AC1848" s="60">
        <f>VLOOKUP($S1848,'Districts_EV'!$A$2:$H$41,8,0)*$U1848</f>
        <v>141.868118387281</v>
      </c>
    </row>
    <row r="1849" ht="19.95" customHeight="1">
      <c r="Q1849" s="137">
        <v>391</v>
      </c>
      <c r="R1849" t="s" s="92">
        <v>758</v>
      </c>
      <c r="S1849" t="s" s="92">
        <v>45</v>
      </c>
      <c r="T1849" s="62">
        <v>1691</v>
      </c>
      <c r="U1849" s="93">
        <v>0.00646270852840573</v>
      </c>
      <c r="V1849" s="36">
        <v>41.0514835</v>
      </c>
      <c r="W1849" s="36">
        <v>28.9888479</v>
      </c>
      <c r="X1849" s="62">
        <f>VLOOKUP($S1849,'Districts_EV'!$A$2:$H$41,3,0)*$U1849</f>
        <v>0.318233705680932</v>
      </c>
      <c r="Y1849" s="62">
        <f>VLOOKUP($S1849,'Districts_EV'!$A$2:$H$41,4,0)*$U1849</f>
        <v>2.63678554124241</v>
      </c>
      <c r="Z1849" s="62">
        <f>VLOOKUP($S1849,'Districts_EV'!$A$2:$H$41,5,0)*$U1849</f>
        <v>9.872336424222111</v>
      </c>
      <c r="AA1849" s="62">
        <f>VLOOKUP($S1849,'Districts_EV'!$A$2:$H$41,6,0)*$U1849</f>
        <v>19.7362238834358</v>
      </c>
      <c r="AB1849" s="62">
        <f>VLOOKUP($S1849,'Districts_EV'!$A$2:$H$41,7,0)*$U1849</f>
        <v>27.235840904858</v>
      </c>
      <c r="AC1849" s="63">
        <f>VLOOKUP($S1849,'Districts_EV'!$A$2:$H$41,8,0)*$U1849</f>
        <v>33.0667109845474</v>
      </c>
    </row>
    <row r="1850" ht="19.95" customHeight="1">
      <c r="Q1850" s="136">
        <v>478</v>
      </c>
      <c r="R1850" t="s" s="90">
        <v>131</v>
      </c>
      <c r="S1850" t="s" s="90">
        <v>45</v>
      </c>
      <c r="T1850" s="59">
        <v>13654</v>
      </c>
      <c r="U1850" s="91">
        <v>0.0497964959372128</v>
      </c>
      <c r="V1850" s="39">
        <v>41.0634057</v>
      </c>
      <c r="W1850" s="39">
        <v>28.9845271</v>
      </c>
      <c r="X1850" s="59">
        <f>VLOOKUP($S1850,'Districts_EV'!$A$2:$H$41,3,0)*$U1850</f>
        <v>2.45205603229238</v>
      </c>
      <c r="Y1850" s="59">
        <f>VLOOKUP($S1850,'Districts_EV'!$A$2:$H$41,4,0)*$U1850</f>
        <v>20.316973899513</v>
      </c>
      <c r="Z1850" s="59">
        <f>VLOOKUP($S1850,'Districts_EV'!$A$2:$H$41,5,0)*$U1850</f>
        <v>76.0683788350962</v>
      </c>
      <c r="AA1850" s="59">
        <f>VLOOKUP($S1850,'Districts_EV'!$A$2:$H$41,6,0)*$U1850</f>
        <v>152.071656660319</v>
      </c>
      <c r="AB1850" s="59">
        <f>VLOOKUP($S1850,'Districts_EV'!$A$2:$H$41,7,0)*$U1850</f>
        <v>209.857745402593</v>
      </c>
      <c r="AC1850" s="60">
        <f>VLOOKUP($S1850,'Districts_EV'!$A$2:$H$41,8,0)*$U1850</f>
        <v>254.785796382682</v>
      </c>
    </row>
    <row r="1851" ht="19.95" customHeight="1">
      <c r="Q1851" s="137">
        <v>514</v>
      </c>
      <c r="R1851" t="s" s="92">
        <v>759</v>
      </c>
      <c r="S1851" t="s" s="92">
        <v>45</v>
      </c>
      <c r="T1851" s="62">
        <v>4566</v>
      </c>
      <c r="U1851" s="93">
        <v>0.0174504595746307</v>
      </c>
      <c r="V1851" s="36">
        <v>41.0575346</v>
      </c>
      <c r="W1851" s="36">
        <v>28.9687052</v>
      </c>
      <c r="X1851" s="62">
        <f>VLOOKUP($S1851,'Districts_EV'!$A$2:$H$41,3,0)*$U1851</f>
        <v>0.8592874631219</v>
      </c>
      <c r="Y1851" s="62">
        <f>VLOOKUP($S1851,'Districts_EV'!$A$2:$H$41,4,0)*$U1851</f>
        <v>7.11978875299399</v>
      </c>
      <c r="Z1851" s="62">
        <f>VLOOKUP($S1851,'Districts_EV'!$A$2:$H$41,5,0)*$U1851</f>
        <v>26.6570597947948</v>
      </c>
      <c r="AA1851" s="62">
        <f>VLOOKUP($S1851,'Districts_EV'!$A$2:$H$41,6,0)*$U1851</f>
        <v>53.2913058851377</v>
      </c>
      <c r="AB1851" s="62">
        <f>VLOOKUP($S1851,'Districts_EV'!$A$2:$H$41,7,0)*$U1851</f>
        <v>73.5416023486585</v>
      </c>
      <c r="AC1851" s="63">
        <f>VLOOKUP($S1851,'Districts_EV'!$A$2:$H$41,8,0)*$U1851</f>
        <v>89.2859860174117</v>
      </c>
    </row>
    <row r="1852" ht="19.95" customHeight="1">
      <c r="Q1852" s="136">
        <v>515</v>
      </c>
      <c r="R1852" t="s" s="90">
        <v>272</v>
      </c>
      <c r="S1852" t="s" s="90">
        <v>45</v>
      </c>
      <c r="T1852" s="59">
        <v>3312</v>
      </c>
      <c r="U1852" s="91">
        <v>0.0126578892052512</v>
      </c>
      <c r="V1852" s="39">
        <v>41.0649764</v>
      </c>
      <c r="W1852" s="39">
        <v>28.9727607</v>
      </c>
      <c r="X1852" s="59">
        <f>VLOOKUP($S1852,'Districts_EV'!$A$2:$H$41,3,0)*$U1852</f>
        <v>0.6232939285719969</v>
      </c>
      <c r="Y1852" s="59">
        <f>VLOOKUP($S1852,'Districts_EV'!$A$2:$H$41,4,0)*$U1852</f>
        <v>5.16441969993783</v>
      </c>
      <c r="Z1852" s="59">
        <f>VLOOKUP($S1852,'Districts_EV'!$A$2:$H$41,5,0)*$U1852</f>
        <v>19.3360013228998</v>
      </c>
      <c r="AA1852" s="59">
        <f>VLOOKUP($S1852,'Districts_EV'!$A$2:$H$41,6,0)*$U1852</f>
        <v>38.6554544659607</v>
      </c>
      <c r="AB1852" s="59">
        <f>VLOOKUP($S1852,'Districts_EV'!$A$2:$H$41,7,0)*$U1852</f>
        <v>53.3442371832583</v>
      </c>
      <c r="AC1852" s="60">
        <f>VLOOKUP($S1852,'Districts_EV'!$A$2:$H$41,8,0)*$U1852</f>
        <v>64.76460483785991</v>
      </c>
    </row>
    <row r="1853" ht="19.95" customHeight="1">
      <c r="Q1853" s="137">
        <v>627</v>
      </c>
      <c r="R1853" t="s" s="92">
        <v>418</v>
      </c>
      <c r="S1853" t="s" s="92">
        <v>45</v>
      </c>
      <c r="T1853" s="62">
        <v>7056</v>
      </c>
      <c r="U1853" s="93">
        <v>0.0269668074372743</v>
      </c>
      <c r="V1853" s="36">
        <v>41.0707741</v>
      </c>
      <c r="W1853" s="36">
        <v>29.0108118</v>
      </c>
      <c r="X1853" s="62">
        <f>VLOOKUP($S1853,'Districts_EV'!$A$2:$H$41,3,0)*$U1853</f>
        <v>1.3278870652186</v>
      </c>
      <c r="Y1853" s="62">
        <f>VLOOKUP($S1853,'Districts_EV'!$A$2:$H$41,4,0)*$U1853</f>
        <v>11.0024593607371</v>
      </c>
      <c r="Z1853" s="62">
        <f>VLOOKUP($S1853,'Districts_EV'!$A$2:$H$41,5,0)*$U1853</f>
        <v>41.1940897748736</v>
      </c>
      <c r="AA1853" s="62">
        <f>VLOOKUP($S1853,'Districts_EV'!$A$2:$H$41,6,0)*$U1853</f>
        <v>82.35292473182921</v>
      </c>
      <c r="AB1853" s="62">
        <f>VLOOKUP($S1853,'Districts_EV'!$A$2:$H$41,7,0)*$U1853</f>
        <v>113.646418346942</v>
      </c>
      <c r="AC1853" s="63">
        <f>VLOOKUP($S1853,'Districts_EV'!$A$2:$H$41,8,0)*$U1853</f>
        <v>137.976766828484</v>
      </c>
    </row>
    <row r="1854" ht="19.95" customHeight="1">
      <c r="Q1854" s="136">
        <v>654</v>
      </c>
      <c r="R1854" t="s" s="90">
        <v>760</v>
      </c>
      <c r="S1854" t="s" s="90">
        <v>45</v>
      </c>
      <c r="T1854" s="59">
        <v>2504</v>
      </c>
      <c r="U1854" s="91">
        <v>0.00956985343295561</v>
      </c>
      <c r="V1854" s="39">
        <v>41.0452381</v>
      </c>
      <c r="W1854" s="39">
        <v>28.9910139</v>
      </c>
      <c r="X1854" s="59">
        <f>VLOOKUP($S1854,'Districts_EV'!$A$2:$H$41,3,0)*$U1854</f>
        <v>0.471234298654674</v>
      </c>
      <c r="Y1854" s="59">
        <f>VLOOKUP($S1854,'Districts_EV'!$A$2:$H$41,4,0)*$U1854</f>
        <v>3.90450088425251</v>
      </c>
      <c r="Z1854" s="59">
        <f>VLOOKUP($S1854,'Districts_EV'!$A$2:$H$41,5,0)*$U1854</f>
        <v>14.6187642851875</v>
      </c>
      <c r="AA1854" s="59">
        <f>VLOOKUP($S1854,'Districts_EV'!$A$2:$H$41,6,0)*$U1854</f>
        <v>29.2250175068736</v>
      </c>
      <c r="AB1854" s="59">
        <f>VLOOKUP($S1854,'Districts_EV'!$A$2:$H$41,7,0)*$U1854</f>
        <v>40.3303049235745</v>
      </c>
      <c r="AC1854" s="60">
        <f>VLOOKUP($S1854,'Districts_EV'!$A$2:$H$41,8,0)*$U1854</f>
        <v>48.9645442373191</v>
      </c>
    </row>
    <row r="1855" ht="19.95" customHeight="1">
      <c r="Q1855" s="137">
        <v>366</v>
      </c>
      <c r="R1855" t="s" s="92">
        <v>122</v>
      </c>
      <c r="S1855" t="s" s="92">
        <v>46</v>
      </c>
      <c r="T1855" s="62">
        <v>24236</v>
      </c>
      <c r="U1855" s="93">
        <v>0.092625785863064</v>
      </c>
      <c r="V1855" s="36">
        <v>40.8341538</v>
      </c>
      <c r="W1855" s="36">
        <v>29.3615521</v>
      </c>
      <c r="X1855" s="62">
        <f>VLOOKUP($S1855,'Districts_EV'!$A$2:$H$41,3,0)*$U1855</f>
        <v>18.5966000848124</v>
      </c>
      <c r="Y1855" s="62">
        <f>VLOOKUP($S1855,'Districts_EV'!$A$2:$H$41,4,0)*$U1855</f>
        <v>277.325028306881</v>
      </c>
      <c r="Z1855" s="62">
        <f>VLOOKUP($S1855,'Districts_EV'!$A$2:$H$41,5,0)*$U1855</f>
        <v>1751.077305799950</v>
      </c>
      <c r="AA1855" s="62">
        <f>VLOOKUP($S1855,'Districts_EV'!$A$2:$H$41,6,0)*$U1855</f>
        <v>5220.888623163450</v>
      </c>
      <c r="AB1855" s="62">
        <f>VLOOKUP($S1855,'Districts_EV'!$A$2:$H$41,7,0)*$U1855</f>
        <v>8967.214027221131</v>
      </c>
      <c r="AC1855" s="63">
        <f>VLOOKUP($S1855,'Districts_EV'!$A$2:$H$41,8,0)*$U1855</f>
        <v>11621.0671312383</v>
      </c>
    </row>
    <row r="1856" ht="19.95" customHeight="1">
      <c r="Q1856" s="136">
        <v>423</v>
      </c>
      <c r="R1856" t="s" s="90">
        <v>761</v>
      </c>
      <c r="S1856" t="s" s="90">
        <v>46</v>
      </c>
      <c r="T1856" s="59">
        <v>28263</v>
      </c>
      <c r="U1856" s="91">
        <v>0.108016280980681</v>
      </c>
      <c r="V1856" s="39">
        <v>40.8275201</v>
      </c>
      <c r="W1856" s="39">
        <v>29.3566838</v>
      </c>
      <c r="X1856" s="59">
        <f>VLOOKUP($S1856,'Districts_EV'!$A$2:$H$41,3,0)*$U1856</f>
        <v>21.6865699041531</v>
      </c>
      <c r="Y1856" s="59">
        <f>VLOOKUP($S1856,'Districts_EV'!$A$2:$H$41,4,0)*$U1856</f>
        <v>323.404739851353</v>
      </c>
      <c r="Z1856" s="59">
        <f>VLOOKUP($S1856,'Districts_EV'!$A$2:$H$41,5,0)*$U1856</f>
        <v>2042.032426713330</v>
      </c>
      <c r="AA1856" s="59">
        <f>VLOOKUP($S1856,'Districts_EV'!$A$2:$H$41,6,0)*$U1856</f>
        <v>6088.379895876750</v>
      </c>
      <c r="AB1856" s="59">
        <f>VLOOKUP($S1856,'Districts_EV'!$A$2:$H$41,7,0)*$U1856</f>
        <v>10457.1864190193</v>
      </c>
      <c r="AC1856" s="60">
        <f>VLOOKUP($S1856,'Districts_EV'!$A$2:$H$41,8,0)*$U1856</f>
        <v>13551.9978680553</v>
      </c>
    </row>
    <row r="1857" ht="19.95" customHeight="1">
      <c r="Q1857" s="137">
        <v>459</v>
      </c>
      <c r="R1857" t="s" s="92">
        <v>688</v>
      </c>
      <c r="S1857" t="s" s="92">
        <v>46</v>
      </c>
      <c r="T1857" s="62">
        <v>26839</v>
      </c>
      <c r="U1857" s="93">
        <v>0.102574000114655</v>
      </c>
      <c r="V1857" s="36">
        <v>40.8306571</v>
      </c>
      <c r="W1857" s="36">
        <v>29.3110728</v>
      </c>
      <c r="X1857" s="62">
        <f>VLOOKUP($S1857,'Districts_EV'!$A$2:$H$41,3,0)*$U1857</f>
        <v>20.593916061903</v>
      </c>
      <c r="Y1857" s="62">
        <f>VLOOKUP($S1857,'Districts_EV'!$A$2:$H$41,4,0)*$U1857</f>
        <v>307.110349675210</v>
      </c>
      <c r="Z1857" s="62">
        <f>VLOOKUP($S1857,'Districts_EV'!$A$2:$H$41,5,0)*$U1857</f>
        <v>1939.146881101050</v>
      </c>
      <c r="AA1857" s="62">
        <f>VLOOKUP($S1857,'Districts_EV'!$A$2:$H$41,6,0)*$U1857</f>
        <v>5781.623607735770</v>
      </c>
      <c r="AB1857" s="62">
        <f>VLOOKUP($S1857,'Districts_EV'!$A$2:$H$41,7,0)*$U1857</f>
        <v>9930.312645510319</v>
      </c>
      <c r="AC1857" s="63">
        <f>VLOOKUP($S1857,'Districts_EV'!$A$2:$H$41,8,0)*$U1857</f>
        <v>12869.1954421235</v>
      </c>
    </row>
    <row r="1858" ht="19.95" customHeight="1">
      <c r="Q1858" s="136">
        <v>489</v>
      </c>
      <c r="R1858" t="s" s="90">
        <v>762</v>
      </c>
      <c r="S1858" t="s" s="90">
        <v>46</v>
      </c>
      <c r="T1858" s="59">
        <v>10467</v>
      </c>
      <c r="U1858" s="91">
        <v>0.0400030574611607</v>
      </c>
      <c r="V1858" s="39">
        <v>40.8492047</v>
      </c>
      <c r="W1858" s="39">
        <v>29.3050492</v>
      </c>
      <c r="X1858" s="59">
        <f>VLOOKUP($S1858,'Districts_EV'!$A$2:$H$41,3,0)*$U1858</f>
        <v>8.031466128392941</v>
      </c>
      <c r="Y1858" s="59">
        <f>VLOOKUP($S1858,'Districts_EV'!$A$2:$H$41,4,0)*$U1858</f>
        <v>119.770633408488</v>
      </c>
      <c r="Z1858" s="59">
        <f>VLOOKUP($S1858,'Districts_EV'!$A$2:$H$41,5,0)*$U1858</f>
        <v>756.252110901474</v>
      </c>
      <c r="AA1858" s="59">
        <f>VLOOKUP($S1858,'Districts_EV'!$A$2:$H$41,6,0)*$U1858</f>
        <v>2254.787969081190</v>
      </c>
      <c r="AB1858" s="59">
        <f>VLOOKUP($S1858,'Districts_EV'!$A$2:$H$41,7,0)*$U1858</f>
        <v>3872.744232667250</v>
      </c>
      <c r="AC1858" s="60">
        <f>VLOOKUP($S1858,'Districts_EV'!$A$2:$H$41,8,0)*$U1858</f>
        <v>5018.885528250180</v>
      </c>
    </row>
    <row r="1859" ht="19.95" customHeight="1">
      <c r="Q1859" s="137">
        <v>557</v>
      </c>
      <c r="R1859" t="s" s="92">
        <v>763</v>
      </c>
      <c r="S1859" t="s" s="92">
        <v>46</v>
      </c>
      <c r="T1859" s="62">
        <v>23998</v>
      </c>
      <c r="U1859" s="93">
        <v>0.0917161911677591</v>
      </c>
      <c r="V1859" s="36">
        <v>40.8532761</v>
      </c>
      <c r="W1859" s="36">
        <v>29.2976839</v>
      </c>
      <c r="X1859" s="62">
        <f>VLOOKUP($S1859,'Districts_EV'!$A$2:$H$41,3,0)*$U1859</f>
        <v>18.4139795690431</v>
      </c>
      <c r="Y1859" s="62">
        <f>VLOOKUP($S1859,'Districts_EV'!$A$2:$H$41,4,0)*$U1859</f>
        <v>274.601668151037</v>
      </c>
      <c r="Z1859" s="62">
        <f>VLOOKUP($S1859,'Districts_EV'!$A$2:$H$41,5,0)*$U1859</f>
        <v>1733.881547474310</v>
      </c>
      <c r="AA1859" s="62">
        <f>VLOOKUP($S1859,'Districts_EV'!$A$2:$H$41,6,0)*$U1859</f>
        <v>5169.618962645510</v>
      </c>
      <c r="AB1859" s="62">
        <f>VLOOKUP($S1859,'Districts_EV'!$A$2:$H$41,7,0)*$U1859</f>
        <v>8879.155067884660</v>
      </c>
      <c r="AC1859" s="63">
        <f>VLOOKUP($S1859,'Districts_EV'!$A$2:$H$41,8,0)*$U1859</f>
        <v>11506.9470628593</v>
      </c>
    </row>
    <row r="1860" ht="19.95" customHeight="1">
      <c r="Q1860" s="136">
        <v>632</v>
      </c>
      <c r="R1860" t="s" s="90">
        <v>764</v>
      </c>
      <c r="S1860" t="s" s="90">
        <v>46</v>
      </c>
      <c r="T1860" s="59">
        <v>5260</v>
      </c>
      <c r="U1860" s="91">
        <v>0.0201028071315282</v>
      </c>
      <c r="V1860" s="39">
        <v>40.8158799</v>
      </c>
      <c r="W1860" s="39">
        <v>29.305366</v>
      </c>
      <c r="X1860" s="59">
        <f>VLOOKUP($S1860,'Districts_EV'!$A$2:$H$41,3,0)*$U1860</f>
        <v>4.03606686112037</v>
      </c>
      <c r="Y1860" s="59">
        <f>VLOOKUP($S1860,'Districts_EV'!$A$2:$H$41,4,0)*$U1860</f>
        <v>60.1885479821009</v>
      </c>
      <c r="Z1860" s="59">
        <f>VLOOKUP($S1860,'Districts_EV'!$A$2:$H$41,5,0)*$U1860</f>
        <v>380.040709213887</v>
      </c>
      <c r="AA1860" s="59">
        <f>VLOOKUP($S1860,'Districts_EV'!$A$2:$H$41,6,0)*$U1860</f>
        <v>1133.102581194910</v>
      </c>
      <c r="AB1860" s="59">
        <f>VLOOKUP($S1860,'Districts_EV'!$A$2:$H$41,7,0)*$U1860</f>
        <v>1946.177000461430</v>
      </c>
      <c r="AC1860" s="60">
        <f>VLOOKUP($S1860,'Districts_EV'!$A$2:$H$41,8,0)*$U1860</f>
        <v>2522.149410394190</v>
      </c>
    </row>
    <row r="1861" ht="19.95" customHeight="1">
      <c r="Q1861" s="137">
        <v>635</v>
      </c>
      <c r="R1861" t="s" s="92">
        <v>569</v>
      </c>
      <c r="S1861" t="s" s="92">
        <v>46</v>
      </c>
      <c r="T1861" s="62">
        <v>19935</v>
      </c>
      <c r="U1861" s="93">
        <v>0.07618811029791139</v>
      </c>
      <c r="V1861" s="36">
        <v>40.81146115</v>
      </c>
      <c r="W1861" s="36">
        <v>29.3602714749981</v>
      </c>
      <c r="X1861" s="62">
        <f>VLOOKUP($S1861,'Districts_EV'!$A$2:$H$41,3,0)*$U1861</f>
        <v>15.2963864784096</v>
      </c>
      <c r="Y1861" s="62">
        <f>VLOOKUP($S1861,'Districts_EV'!$A$2:$H$41,4,0)*$U1861</f>
        <v>228.110019776270</v>
      </c>
      <c r="Z1861" s="62">
        <f>VLOOKUP($S1861,'Districts_EV'!$A$2:$H$41,5,0)*$U1861</f>
        <v>1440.325387486470</v>
      </c>
      <c r="AA1861" s="62">
        <f>VLOOKUP($S1861,'Districts_EV'!$A$2:$H$41,6,0)*$U1861</f>
        <v>4294.372615232030</v>
      </c>
      <c r="AB1861" s="62">
        <f>VLOOKUP($S1861,'Districts_EV'!$A$2:$H$41,7,0)*$U1861</f>
        <v>7375.862833497820</v>
      </c>
      <c r="AC1861" s="63">
        <f>VLOOKUP($S1861,'Districts_EV'!$A$2:$H$41,8,0)*$U1861</f>
        <v>9558.754466959719</v>
      </c>
    </row>
    <row r="1862" ht="19.95" customHeight="1">
      <c r="Q1862" s="136">
        <v>642</v>
      </c>
      <c r="R1862" t="s" s="90">
        <v>765</v>
      </c>
      <c r="S1862" t="s" s="90">
        <v>46</v>
      </c>
      <c r="T1862" s="59">
        <v>19574</v>
      </c>
      <c r="U1862" s="91">
        <v>0.0748084309491506</v>
      </c>
      <c r="V1862" s="39">
        <v>40.8168594</v>
      </c>
      <c r="W1862" s="39">
        <v>29.2980277</v>
      </c>
      <c r="X1862" s="59">
        <f>VLOOKUP($S1862,'Districts_EV'!$A$2:$H$41,3,0)*$U1862</f>
        <v>15.0193864523897</v>
      </c>
      <c r="Y1862" s="59">
        <f>VLOOKUP($S1862,'Districts_EV'!$A$2:$H$41,4,0)*$U1862</f>
        <v>223.979208783582</v>
      </c>
      <c r="Z1862" s="59">
        <f>VLOOKUP($S1862,'Districts_EV'!$A$2:$H$41,5,0)*$U1862</f>
        <v>1414.242745656390</v>
      </c>
      <c r="AA1862" s="59">
        <f>VLOOKUP($S1862,'Districts_EV'!$A$2:$H$41,6,0)*$U1862</f>
        <v>4216.606449488420</v>
      </c>
      <c r="AB1862" s="59">
        <f>VLOOKUP($S1862,'Districts_EV'!$A$2:$H$41,7,0)*$U1862</f>
        <v>7242.294411983260</v>
      </c>
      <c r="AC1862" s="60">
        <f>VLOOKUP($S1862,'Districts_EV'!$A$2:$H$41,8,0)*$U1862</f>
        <v>9385.656380048629</v>
      </c>
    </row>
    <row r="1863" ht="19.95" customHeight="1">
      <c r="Q1863" s="137">
        <v>645</v>
      </c>
      <c r="R1863" t="s" s="92">
        <v>305</v>
      </c>
      <c r="S1863" t="s" s="92">
        <v>46</v>
      </c>
      <c r="T1863" s="62">
        <v>10861</v>
      </c>
      <c r="U1863" s="93">
        <v>0.0415088570827999</v>
      </c>
      <c r="V1863" s="36">
        <v>40.8425924</v>
      </c>
      <c r="W1863" s="36">
        <v>29.2984572</v>
      </c>
      <c r="X1863" s="62">
        <f>VLOOKUP($S1863,'Districts_EV'!$A$2:$H$41,3,0)*$U1863</f>
        <v>8.33378748643123</v>
      </c>
      <c r="Y1863" s="62">
        <f>VLOOKUP($S1863,'Districts_EV'!$A$2:$H$41,4,0)*$U1863</f>
        <v>124.279053162281</v>
      </c>
      <c r="Z1863" s="62">
        <f>VLOOKUP($S1863,'Districts_EV'!$A$2:$H$41,5,0)*$U1863</f>
        <v>784.719038549815</v>
      </c>
      <c r="AA1863" s="62">
        <f>VLOOKUP($S1863,'Districts_EV'!$A$2:$H$41,6,0)*$U1863</f>
        <v>2339.662953299980</v>
      </c>
      <c r="AB1863" s="62">
        <f>VLOOKUP($S1863,'Districts_EV'!$A$2:$H$41,7,0)*$U1863</f>
        <v>4018.522509888130</v>
      </c>
      <c r="AC1863" s="63">
        <f>VLOOKUP($S1863,'Districts_EV'!$A$2:$H$41,8,0)*$U1863</f>
        <v>5207.806985986940</v>
      </c>
    </row>
    <row r="1864" ht="19.95" customHeight="1">
      <c r="Q1864" s="136">
        <v>649</v>
      </c>
      <c r="R1864" t="s" s="90">
        <v>766</v>
      </c>
      <c r="S1864" t="s" s="90">
        <v>46</v>
      </c>
      <c r="T1864" s="59">
        <v>55493</v>
      </c>
      <c r="U1864" s="91">
        <v>0.212084615237622</v>
      </c>
      <c r="V1864" s="39">
        <v>40.8672273</v>
      </c>
      <c r="W1864" s="39">
        <v>29.3280673</v>
      </c>
      <c r="X1864" s="59">
        <f>VLOOKUP($S1864,'Districts_EV'!$A$2:$H$41,3,0)*$U1864</f>
        <v>42.5805053848198</v>
      </c>
      <c r="Y1864" s="59">
        <f>VLOOKUP($S1864,'Districts_EV'!$A$2:$H$41,4,0)*$U1864</f>
        <v>634.989181211163</v>
      </c>
      <c r="Z1864" s="59">
        <f>VLOOKUP($S1864,'Districts_EV'!$A$2:$H$41,5,0)*$U1864</f>
        <v>4009.4294822065</v>
      </c>
      <c r="AA1864" s="59">
        <f>VLOOKUP($S1864,'Districts_EV'!$A$2:$H$41,6,0)*$U1864</f>
        <v>11954.2322316063</v>
      </c>
      <c r="AB1864" s="59">
        <f>VLOOKUP($S1864,'Districts_EV'!$A$2:$H$41,7,0)*$U1864</f>
        <v>20532.167354868</v>
      </c>
      <c r="AC1864" s="60">
        <f>VLOOKUP($S1864,'Districts_EV'!$A$2:$H$41,8,0)*$U1864</f>
        <v>26608.6762796587</v>
      </c>
    </row>
    <row r="1865" ht="19.95" customHeight="1">
      <c r="Q1865" s="137">
        <v>674</v>
      </c>
      <c r="R1865" t="s" s="92">
        <v>196</v>
      </c>
      <c r="S1865" t="s" s="92">
        <v>46</v>
      </c>
      <c r="T1865" s="62">
        <v>10387</v>
      </c>
      <c r="U1865" s="93">
        <v>0.0396973113450918</v>
      </c>
      <c r="V1865" s="36">
        <v>40.9023308</v>
      </c>
      <c r="W1865" s="36">
        <v>29.3780319</v>
      </c>
      <c r="X1865" s="62">
        <f>VLOOKUP($S1865,'Districts_EV'!$A$2:$H$41,3,0)*$U1865</f>
        <v>7.97008108107551</v>
      </c>
      <c r="Y1865" s="62">
        <f>VLOOKUP($S1865,'Districts_EV'!$A$2:$H$41,4,0)*$U1865</f>
        <v>118.855218230053</v>
      </c>
      <c r="Z1865" s="62">
        <f>VLOOKUP($S1865,'Districts_EV'!$A$2:$H$41,5,0)*$U1865</f>
        <v>750.472024069323</v>
      </c>
      <c r="AA1865" s="62">
        <f>VLOOKUP($S1865,'Districts_EV'!$A$2:$H$41,6,0)*$U1865</f>
        <v>2237.554469747430</v>
      </c>
      <c r="AB1865" s="62">
        <f>VLOOKUP($S1865,'Districts_EV'!$A$2:$H$41,7,0)*$U1865</f>
        <v>3843.144582470120</v>
      </c>
      <c r="AC1865" s="63">
        <f>VLOOKUP($S1865,'Districts_EV'!$A$2:$H$41,8,0)*$U1865</f>
        <v>4980.525841400080</v>
      </c>
    </row>
    <row r="1866" ht="19.95" customHeight="1">
      <c r="Q1866" s="136">
        <v>729</v>
      </c>
      <c r="R1866" t="s" s="90">
        <v>767</v>
      </c>
      <c r="S1866" t="s" s="90">
        <v>46</v>
      </c>
      <c r="T1866" s="59">
        <v>4612</v>
      </c>
      <c r="U1866" s="91">
        <v>0.0176262635913703</v>
      </c>
      <c r="V1866" s="39">
        <v>40.8957914</v>
      </c>
      <c r="W1866" s="39">
        <v>29.3539285</v>
      </c>
      <c r="X1866" s="59">
        <f>VLOOKUP($S1866,'Districts_EV'!$A$2:$H$41,3,0)*$U1866</f>
        <v>3.53884797784926</v>
      </c>
      <c r="Y1866" s="59">
        <f>VLOOKUP($S1866,'Districts_EV'!$A$2:$H$41,4,0)*$U1866</f>
        <v>52.7736850367773</v>
      </c>
      <c r="Z1866" s="59">
        <f>VLOOKUP($S1866,'Districts_EV'!$A$2:$H$41,5,0)*$U1866</f>
        <v>333.222005873468</v>
      </c>
      <c r="AA1866" s="59">
        <f>VLOOKUP($S1866,'Districts_EV'!$A$2:$H$41,6,0)*$U1866</f>
        <v>993.511236591426</v>
      </c>
      <c r="AB1866" s="59">
        <f>VLOOKUP($S1866,'Districts_EV'!$A$2:$H$41,7,0)*$U1866</f>
        <v>1706.419833864660</v>
      </c>
      <c r="AC1866" s="60">
        <f>VLOOKUP($S1866,'Districts_EV'!$A$2:$H$41,8,0)*$U1866</f>
        <v>2211.435946908360</v>
      </c>
    </row>
    <row r="1867" ht="19.95" customHeight="1">
      <c r="Q1867" s="137">
        <v>747</v>
      </c>
      <c r="R1867" t="s" s="92">
        <v>76</v>
      </c>
      <c r="S1867" t="s" s="92">
        <v>46</v>
      </c>
      <c r="T1867" s="62">
        <v>905</v>
      </c>
      <c r="U1867" s="93">
        <v>0.00345875293802908</v>
      </c>
      <c r="V1867" s="36">
        <v>40.9068494</v>
      </c>
      <c r="W1867" s="36">
        <v>29.375089</v>
      </c>
      <c r="X1867" s="62">
        <f>VLOOKUP($S1867,'Districts_EV'!$A$2:$H$41,3,0)*$U1867</f>
        <v>0.694418347778312</v>
      </c>
      <c r="Y1867" s="62">
        <f>VLOOKUP($S1867,'Districts_EV'!$A$2:$H$41,4,0)*$U1867</f>
        <v>10.3556342060458</v>
      </c>
      <c r="Z1867" s="62">
        <f>VLOOKUP($S1867,'Districts_EV'!$A$2:$H$41,5,0)*$U1867</f>
        <v>65.3872322887009</v>
      </c>
      <c r="AA1867" s="62">
        <f>VLOOKUP($S1867,'Districts_EV'!$A$2:$H$41,6,0)*$U1867</f>
        <v>194.953961213192</v>
      </c>
      <c r="AB1867" s="62">
        <f>VLOOKUP($S1867,'Districts_EV'!$A$2:$H$41,7,0)*$U1867</f>
        <v>334.846042855055</v>
      </c>
      <c r="AC1867" s="63">
        <f>VLOOKUP($S1867,'Districts_EV'!$A$2:$H$41,8,0)*$U1867</f>
        <v>433.943957491775</v>
      </c>
    </row>
    <row r="1868" ht="19.95" customHeight="1">
      <c r="Q1868" s="136">
        <v>767</v>
      </c>
      <c r="R1868" t="s" s="90">
        <v>30</v>
      </c>
      <c r="S1868" t="s" s="90">
        <v>46</v>
      </c>
      <c r="T1868" s="59">
        <v>1045</v>
      </c>
      <c r="U1868" s="91">
        <v>0.00399380864114961</v>
      </c>
      <c r="V1868" s="39">
        <v>40.9298616</v>
      </c>
      <c r="W1868" s="39">
        <v>29.3433999</v>
      </c>
      <c r="X1868" s="59">
        <f>VLOOKUP($S1868,'Districts_EV'!$A$2:$H$41,3,0)*$U1868</f>
        <v>0.801842180583799</v>
      </c>
      <c r="Y1868" s="59">
        <f>VLOOKUP($S1868,'Districts_EV'!$A$2:$H$41,4,0)*$U1868</f>
        <v>11.9576107683071</v>
      </c>
      <c r="Z1868" s="59">
        <f>VLOOKUP($S1868,'Districts_EV'!$A$2:$H$41,5,0)*$U1868</f>
        <v>75.5023842449642</v>
      </c>
      <c r="AA1868" s="59">
        <f>VLOOKUP($S1868,'Districts_EV'!$A$2:$H$41,6,0)*$U1868</f>
        <v>225.112585047277</v>
      </c>
      <c r="AB1868" s="59">
        <f>VLOOKUP($S1868,'Districts_EV'!$A$2:$H$41,7,0)*$U1868</f>
        <v>386.645430700037</v>
      </c>
      <c r="AC1868" s="60">
        <f>VLOOKUP($S1868,'Districts_EV'!$A$2:$H$41,8,0)*$U1868</f>
        <v>501.073409479454</v>
      </c>
    </row>
    <row r="1869" ht="19.95" customHeight="1">
      <c r="Q1869" s="137">
        <v>781</v>
      </c>
      <c r="R1869" t="s" s="92">
        <v>768</v>
      </c>
      <c r="S1869" t="s" s="92">
        <v>46</v>
      </c>
      <c r="T1869" s="62">
        <v>6673</v>
      </c>
      <c r="U1869" s="93">
        <v>0.0255030479065946</v>
      </c>
      <c r="V1869" s="36">
        <v>40.9092783</v>
      </c>
      <c r="W1869" s="36">
        <v>29.3898302</v>
      </c>
      <c r="X1869" s="62">
        <f>VLOOKUP($S1869,'Districts_EV'!$A$2:$H$41,3,0)*$U1869</f>
        <v>5.1202802593643</v>
      </c>
      <c r="Y1869" s="62">
        <f>VLOOKUP($S1869,'Districts_EV'!$A$2:$H$41,4,0)*$U1869</f>
        <v>76.3570685712089</v>
      </c>
      <c r="Z1869" s="62">
        <f>VLOOKUP($S1869,'Districts_EV'!$A$2:$H$41,5,0)*$U1869</f>
        <v>482.131492886743</v>
      </c>
      <c r="AA1869" s="62">
        <f>VLOOKUP($S1869,'Districts_EV'!$A$2:$H$41,6,0)*$U1869</f>
        <v>1437.489263177490</v>
      </c>
      <c r="AB1869" s="62">
        <f>VLOOKUP($S1869,'Districts_EV'!$A$2:$H$41,7,0)*$U1869</f>
        <v>2468.980822068270</v>
      </c>
      <c r="AC1869" s="63">
        <f>VLOOKUP($S1869,'Districts_EV'!$A$2:$H$41,8,0)*$U1869</f>
        <v>3199.677379384110</v>
      </c>
    </row>
    <row r="1870" ht="19.95" customHeight="1">
      <c r="Q1870" s="136">
        <v>787</v>
      </c>
      <c r="R1870" t="s" s="90">
        <v>769</v>
      </c>
      <c r="S1870" t="s" s="90">
        <v>46</v>
      </c>
      <c r="T1870" s="59">
        <v>1903</v>
      </c>
      <c r="U1870" s="91">
        <v>0.00727293573598823</v>
      </c>
      <c r="V1870" s="39">
        <v>40.8941812</v>
      </c>
      <c r="W1870" s="39">
        <v>29.3569093</v>
      </c>
      <c r="X1870" s="59">
        <f>VLOOKUP($S1870,'Districts_EV'!$A$2:$H$41,3,0)*$U1870</f>
        <v>1.46019681306313</v>
      </c>
      <c r="Y1870" s="59">
        <f>VLOOKUP($S1870,'Districts_EV'!$A$2:$H$41,4,0)*$U1870</f>
        <v>21.7754385570224</v>
      </c>
      <c r="Z1870" s="59">
        <f>VLOOKUP($S1870,'Districts_EV'!$A$2:$H$41,5,0)*$U1870</f>
        <v>137.493815519777</v>
      </c>
      <c r="AA1870" s="59">
        <f>VLOOKUP($S1870,'Districts_EV'!$A$2:$H$41,6,0)*$U1870</f>
        <v>409.941865401883</v>
      </c>
      <c r="AB1870" s="59">
        <f>VLOOKUP($S1870,'Districts_EV'!$A$2:$H$41,7,0)*$U1870</f>
        <v>704.101679064276</v>
      </c>
      <c r="AC1870" s="60">
        <f>VLOOKUP($S1870,'Districts_EV'!$A$2:$H$41,8,0)*$U1870</f>
        <v>912.481050946794</v>
      </c>
    </row>
    <row r="1871" ht="19.95" customHeight="1">
      <c r="Q1871" s="137">
        <v>813</v>
      </c>
      <c r="R1871" t="s" s="92">
        <v>770</v>
      </c>
      <c r="S1871" t="s" s="92">
        <v>46</v>
      </c>
      <c r="T1871" s="62">
        <v>2471</v>
      </c>
      <c r="U1871" s="93">
        <v>0.009443733160077201</v>
      </c>
      <c r="V1871" s="36">
        <v>40.9251836</v>
      </c>
      <c r="W1871" s="36">
        <v>29.417775</v>
      </c>
      <c r="X1871" s="62">
        <f>VLOOKUP($S1871,'Districts_EV'!$A$2:$H$41,3,0)*$U1871</f>
        <v>1.89603064901681</v>
      </c>
      <c r="Y1871" s="62">
        <f>VLOOKUP($S1871,'Districts_EV'!$A$2:$H$41,4,0)*$U1871</f>
        <v>28.2748863239108</v>
      </c>
      <c r="Z1871" s="62">
        <f>VLOOKUP($S1871,'Districts_EV'!$A$2:$H$41,5,0)*$U1871</f>
        <v>178.532432028044</v>
      </c>
      <c r="AA1871" s="62">
        <f>VLOOKUP($S1871,'Districts_EV'!$A$2:$H$41,6,0)*$U1871</f>
        <v>532.299710671599</v>
      </c>
      <c r="AB1871" s="62">
        <f>VLOOKUP($S1871,'Districts_EV'!$A$2:$H$41,7,0)*$U1871</f>
        <v>914.259195463913</v>
      </c>
      <c r="AC1871" s="63">
        <f>VLOOKUP($S1871,'Districts_EV'!$A$2:$H$41,8,0)*$U1871</f>
        <v>1184.834827582520</v>
      </c>
    </row>
    <row r="1872" ht="19.95" customHeight="1">
      <c r="Q1872" s="136">
        <v>109</v>
      </c>
      <c r="R1872" t="s" s="90">
        <v>290</v>
      </c>
      <c r="S1872" t="s" s="90">
        <v>47</v>
      </c>
      <c r="T1872" s="59">
        <v>47160</v>
      </c>
      <c r="U1872" s="91">
        <v>0.180237335422598</v>
      </c>
      <c r="V1872" s="39">
        <v>41.0235391</v>
      </c>
      <c r="W1872" s="39">
        <v>29.1017524</v>
      </c>
      <c r="X1872" s="59">
        <f>VLOOKUP($S1872,'Districts_EV'!$A$2:$H$41,3,0)*$U1872</f>
        <v>32.4337720331403</v>
      </c>
      <c r="Y1872" s="59">
        <f>VLOOKUP($S1872,'Districts_EV'!$A$2:$H$41,4,0)*$U1872</f>
        <v>442.372311618561</v>
      </c>
      <c r="Z1872" s="59">
        <f>VLOOKUP($S1872,'Districts_EV'!$A$2:$H$41,5,0)*$U1872</f>
        <v>2573.530524799660</v>
      </c>
      <c r="AA1872" s="59">
        <f>VLOOKUP($S1872,'Districts_EV'!$A$2:$H$41,6,0)*$U1872</f>
        <v>7179.905455364840</v>
      </c>
      <c r="AB1872" s="59">
        <f>VLOOKUP($S1872,'Districts_EV'!$A$2:$H$41,7,0)*$U1872</f>
        <v>11836.8939854007</v>
      </c>
      <c r="AC1872" s="60">
        <f>VLOOKUP($S1872,'Districts_EV'!$A$2:$H$41,8,0)*$U1872</f>
        <v>15116.8819269264</v>
      </c>
    </row>
    <row r="1873" ht="19.95" customHeight="1">
      <c r="Q1873" s="137">
        <v>134</v>
      </c>
      <c r="R1873" t="s" s="92">
        <v>771</v>
      </c>
      <c r="S1873" t="s" s="92">
        <v>47</v>
      </c>
      <c r="T1873" s="62">
        <v>37323</v>
      </c>
      <c r="U1873" s="93">
        <v>0.14264202862548</v>
      </c>
      <c r="V1873" s="36">
        <v>41.0142622</v>
      </c>
      <c r="W1873" s="36">
        <v>29.1284385</v>
      </c>
      <c r="X1873" s="62">
        <f>VLOOKUP($S1873,'Districts_EV'!$A$2:$H$41,3,0)*$U1873</f>
        <v>25.6684833247009</v>
      </c>
      <c r="Y1873" s="62">
        <f>VLOOKUP($S1873,'Districts_EV'!$A$2:$H$41,4,0)*$U1873</f>
        <v>350.098850435529</v>
      </c>
      <c r="Z1873" s="62">
        <f>VLOOKUP($S1873,'Districts_EV'!$A$2:$H$41,5,0)*$U1873</f>
        <v>2036.723489760340</v>
      </c>
      <c r="AA1873" s="62">
        <f>VLOOKUP($S1873,'Districts_EV'!$A$2:$H$41,6,0)*$U1873</f>
        <v>5682.264870877490</v>
      </c>
      <c r="AB1873" s="62">
        <f>VLOOKUP($S1873,'Districts_EV'!$A$2:$H$41,7,0)*$U1873</f>
        <v>9367.862472797120</v>
      </c>
      <c r="AC1873" s="63">
        <f>VLOOKUP($S1873,'Districts_EV'!$A$2:$H$41,8,0)*$U1873</f>
        <v>11963.6849906419</v>
      </c>
    </row>
    <row r="1874" ht="19.95" customHeight="1">
      <c r="Q1874" s="136">
        <v>162</v>
      </c>
      <c r="R1874" t="s" s="90">
        <v>772</v>
      </c>
      <c r="S1874" t="s" s="90">
        <v>47</v>
      </c>
      <c r="T1874" s="59">
        <v>26864</v>
      </c>
      <c r="U1874" s="91">
        <v>0.102669545775926</v>
      </c>
      <c r="V1874" s="39">
        <v>41.0121877</v>
      </c>
      <c r="W1874" s="39">
        <v>29.0922465</v>
      </c>
      <c r="X1874" s="59">
        <f>VLOOKUP($S1874,'Districts_EV'!$A$2:$H$41,3,0)*$U1874</f>
        <v>18.4754209478007</v>
      </c>
      <c r="Y1874" s="59">
        <f>VLOOKUP($S1874,'Districts_EV'!$A$2:$H$41,4,0)*$U1874</f>
        <v>251.990877424110</v>
      </c>
      <c r="Z1874" s="59">
        <f>VLOOKUP($S1874,'Districts_EV'!$A$2:$H$41,5,0)*$U1874</f>
        <v>1465.9737917349</v>
      </c>
      <c r="AA1874" s="59">
        <f>VLOOKUP($S1874,'Districts_EV'!$A$2:$H$41,6,0)*$U1874</f>
        <v>4089.927484158630</v>
      </c>
      <c r="AB1874" s="59">
        <f>VLOOKUP($S1874,'Districts_EV'!$A$2:$H$41,7,0)*$U1874</f>
        <v>6742.712468698160</v>
      </c>
      <c r="AC1874" s="60">
        <f>VLOOKUP($S1874,'Districts_EV'!$A$2:$H$41,8,0)*$U1874</f>
        <v>8611.109331741940</v>
      </c>
    </row>
    <row r="1875" ht="19.95" customHeight="1">
      <c r="Q1875" s="137">
        <v>180</v>
      </c>
      <c r="R1875" t="s" s="92">
        <v>379</v>
      </c>
      <c r="S1875" t="s" s="92">
        <v>47</v>
      </c>
      <c r="T1875" s="62">
        <v>28849</v>
      </c>
      <c r="U1875" s="93">
        <v>0.110255871280885</v>
      </c>
      <c r="V1875" s="36">
        <v>41.0211006</v>
      </c>
      <c r="W1875" s="36">
        <v>29.0919519</v>
      </c>
      <c r="X1875" s="62">
        <f>VLOOKUP($S1875,'Districts_EV'!$A$2:$H$41,3,0)*$U1875</f>
        <v>19.8405828961846</v>
      </c>
      <c r="Y1875" s="62">
        <f>VLOOKUP($S1875,'Districts_EV'!$A$2:$H$41,4,0)*$U1875</f>
        <v>270.610661956825</v>
      </c>
      <c r="Z1875" s="62">
        <f>VLOOKUP($S1875,'Districts_EV'!$A$2:$H$41,5,0)*$U1875</f>
        <v>1574.295634222760</v>
      </c>
      <c r="AA1875" s="62">
        <f>VLOOKUP($S1875,'Districts_EV'!$A$2:$H$41,6,0)*$U1875</f>
        <v>4392.135124720540</v>
      </c>
      <c r="AB1875" s="62">
        <f>VLOOKUP($S1875,'Districts_EV'!$A$2:$H$41,7,0)*$U1875</f>
        <v>7240.936271942880</v>
      </c>
      <c r="AC1875" s="63">
        <f>VLOOKUP($S1875,'Districts_EV'!$A$2:$H$41,8,0)*$U1875</f>
        <v>9247.390303432980</v>
      </c>
    </row>
    <row r="1876" ht="19.95" customHeight="1">
      <c r="Q1876" s="136">
        <v>192</v>
      </c>
      <c r="R1876" t="s" s="90">
        <v>361</v>
      </c>
      <c r="S1876" t="s" s="90">
        <v>47</v>
      </c>
      <c r="T1876" s="59">
        <v>24911</v>
      </c>
      <c r="U1876" s="91">
        <v>0.09520551871739499</v>
      </c>
      <c r="V1876" s="39">
        <v>41.0074656</v>
      </c>
      <c r="W1876" s="39">
        <v>29.1379873</v>
      </c>
      <c r="X1876" s="59">
        <f>VLOOKUP($S1876,'Districts_EV'!$A$2:$H$41,3,0)*$U1876</f>
        <v>17.132266647955</v>
      </c>
      <c r="Y1876" s="59">
        <f>VLOOKUP($S1876,'Districts_EV'!$A$2:$H$41,4,0)*$U1876</f>
        <v>233.671260702502</v>
      </c>
      <c r="Z1876" s="59">
        <f>VLOOKUP($S1876,'Districts_EV'!$A$2:$H$41,5,0)*$U1876</f>
        <v>1359.398195574310</v>
      </c>
      <c r="AA1876" s="59">
        <f>VLOOKUP($S1876,'Districts_EV'!$A$2:$H$41,6,0)*$U1876</f>
        <v>3792.591704804790</v>
      </c>
      <c r="AB1876" s="59">
        <f>VLOOKUP($S1876,'Districts_EV'!$A$2:$H$41,7,0)*$U1876</f>
        <v>6252.520484951620</v>
      </c>
      <c r="AC1876" s="60">
        <f>VLOOKUP($S1876,'Districts_EV'!$A$2:$H$41,8,0)*$U1876</f>
        <v>7985.085786294820</v>
      </c>
    </row>
    <row r="1877" ht="19.95" customHeight="1">
      <c r="Q1877" s="137">
        <v>193</v>
      </c>
      <c r="R1877" t="s" s="92">
        <v>773</v>
      </c>
      <c r="S1877" t="s" s="92">
        <v>47</v>
      </c>
      <c r="T1877" s="62">
        <v>37444</v>
      </c>
      <c r="U1877" s="93">
        <v>0.143104469626034</v>
      </c>
      <c r="V1877" s="36">
        <v>41.0181477</v>
      </c>
      <c r="W1877" s="36">
        <v>29.1155959</v>
      </c>
      <c r="X1877" s="62">
        <f>VLOOKUP($S1877,'Districts_EV'!$A$2:$H$41,3,0)*$U1877</f>
        <v>25.7516997457359</v>
      </c>
      <c r="Y1877" s="62">
        <f>VLOOKUP($S1877,'Districts_EV'!$A$2:$H$41,4,0)*$U1877</f>
        <v>351.233859971276</v>
      </c>
      <c r="Z1877" s="62">
        <f>VLOOKUP($S1877,'Districts_EV'!$A$2:$H$41,5,0)*$U1877</f>
        <v>2043.326483685290</v>
      </c>
      <c r="AA1877" s="62">
        <f>VLOOKUP($S1877,'Districts_EV'!$A$2:$H$41,6,0)*$U1877</f>
        <v>5700.686596070430</v>
      </c>
      <c r="AB1877" s="62">
        <f>VLOOKUP($S1877,'Districts_EV'!$A$2:$H$41,7,0)*$U1877</f>
        <v>9398.2327902745</v>
      </c>
      <c r="AC1877" s="63">
        <f>VLOOKUP($S1877,'Districts_EV'!$A$2:$H$41,8,0)*$U1877</f>
        <v>12002.4708836266</v>
      </c>
    </row>
    <row r="1878" ht="19.95" customHeight="1">
      <c r="Q1878" s="136">
        <v>194</v>
      </c>
      <c r="R1878" t="s" s="90">
        <v>179</v>
      </c>
      <c r="S1878" t="s" s="90">
        <v>47</v>
      </c>
      <c r="T1878" s="59">
        <v>28231</v>
      </c>
      <c r="U1878" s="91">
        <v>0.107893982534253</v>
      </c>
      <c r="V1878" s="39">
        <v>41.0139675</v>
      </c>
      <c r="W1878" s="39">
        <v>29.1425432</v>
      </c>
      <c r="X1878" s="59">
        <f>VLOOKUP($S1878,'Districts_EV'!$A$2:$H$41,3,0)*$U1878</f>
        <v>19.415560183791</v>
      </c>
      <c r="Y1878" s="59">
        <f>VLOOKUP($S1878,'Districts_EV'!$A$2:$H$41,4,0)*$U1878</f>
        <v>264.813671104826</v>
      </c>
      <c r="Z1878" s="59">
        <f>VLOOKUP($S1878,'Districts_EV'!$A$2:$H$41,5,0)*$U1878</f>
        <v>1540.571252027550</v>
      </c>
      <c r="AA1878" s="59">
        <f>VLOOKUP($S1878,'Districts_EV'!$A$2:$H$41,6,0)*$U1878</f>
        <v>4298.047305140060</v>
      </c>
      <c r="AB1878" s="59">
        <f>VLOOKUP($S1878,'Districts_EV'!$A$2:$H$41,7,0)*$U1878</f>
        <v>7085.821757884830</v>
      </c>
      <c r="AC1878" s="60">
        <f>VLOOKUP($S1878,'Districts_EV'!$A$2:$H$41,8,0)*$U1878</f>
        <v>9049.293759097940</v>
      </c>
    </row>
    <row r="1879" ht="19.95" customHeight="1">
      <c r="Q1879" s="137">
        <v>201</v>
      </c>
      <c r="R1879" t="s" s="92">
        <v>128</v>
      </c>
      <c r="S1879" t="s" s="92">
        <v>47</v>
      </c>
      <c r="T1879" s="62">
        <v>24740</v>
      </c>
      <c r="U1879" s="93">
        <v>0.09455198639429779</v>
      </c>
      <c r="V1879" s="36">
        <v>41.0252686</v>
      </c>
      <c r="W1879" s="36">
        <v>29.0920104</v>
      </c>
      <c r="X1879" s="62">
        <f>VLOOKUP($S1879,'Districts_EV'!$A$2:$H$41,3,0)*$U1879</f>
        <v>17.0146632760791</v>
      </c>
      <c r="Y1879" s="62">
        <f>VLOOKUP($S1879,'Districts_EV'!$A$2:$H$41,4,0)*$U1879</f>
        <v>232.0672389619</v>
      </c>
      <c r="Z1879" s="62">
        <f>VLOOKUP($S1879,'Districts_EV'!$A$2:$H$41,5,0)*$U1879</f>
        <v>1350.066691763010</v>
      </c>
      <c r="AA1879" s="62">
        <f>VLOOKUP($S1879,'Districts_EV'!$A$2:$H$41,6,0)*$U1879</f>
        <v>3766.557696474270</v>
      </c>
      <c r="AB1879" s="62">
        <f>VLOOKUP($S1879,'Districts_EV'!$A$2:$H$41,7,0)*$U1879</f>
        <v>6209.600449508370</v>
      </c>
      <c r="AC1879" s="63">
        <f>VLOOKUP($S1879,'Districts_EV'!$A$2:$H$41,8,0)*$U1879</f>
        <v>7930.272664804060</v>
      </c>
    </row>
    <row r="1880" ht="19.95" customHeight="1">
      <c r="Q1880" s="136">
        <v>207</v>
      </c>
      <c r="R1880" t="s" s="90">
        <v>774</v>
      </c>
      <c r="S1880" t="s" s="90">
        <v>47</v>
      </c>
      <c r="T1880" s="59">
        <v>13593</v>
      </c>
      <c r="U1880" s="91">
        <v>0.0519500869465518</v>
      </c>
      <c r="V1880" s="39">
        <v>41.0168089</v>
      </c>
      <c r="W1880" s="39">
        <v>29.1313643</v>
      </c>
      <c r="X1880" s="59">
        <f>VLOOKUP($S1880,'Districts_EV'!$A$2:$H$41,3,0)*$U1880</f>
        <v>9.348436455608081</v>
      </c>
      <c r="Y1880" s="59">
        <f>VLOOKUP($S1880,'Districts_EV'!$A$2:$H$41,4,0)*$U1880</f>
        <v>127.505658011686</v>
      </c>
      <c r="Z1880" s="59">
        <f>VLOOKUP($S1880,'Districts_EV'!$A$2:$H$41,5,0)*$U1880</f>
        <v>741.772697701481</v>
      </c>
      <c r="AA1880" s="59">
        <f>VLOOKUP($S1880,'Districts_EV'!$A$2:$H$41,6,0)*$U1880</f>
        <v>2069.475293782330</v>
      </c>
      <c r="AB1880" s="59">
        <f>VLOOKUP($S1880,'Districts_EV'!$A$2:$H$41,7,0)*$U1880</f>
        <v>3411.766326199170</v>
      </c>
      <c r="AC1880" s="60">
        <f>VLOOKUP($S1880,'Districts_EV'!$A$2:$H$41,8,0)*$U1880</f>
        <v>4357.162341660540</v>
      </c>
    </row>
    <row r="1881" ht="19.95" customHeight="1">
      <c r="Q1881" s="137">
        <v>283</v>
      </c>
      <c r="R1881" t="s" s="92">
        <v>775</v>
      </c>
      <c r="S1881" t="s" s="92">
        <v>47</v>
      </c>
      <c r="T1881" s="62">
        <v>17630</v>
      </c>
      <c r="U1881" s="93">
        <v>0.0673788003286771</v>
      </c>
      <c r="V1881" s="36">
        <v>41.0197375</v>
      </c>
      <c r="W1881" s="36">
        <v>29.1555922</v>
      </c>
      <c r="X1881" s="62">
        <f>VLOOKUP($S1881,'Districts_EV'!$A$2:$H$41,3,0)*$U1881</f>
        <v>12.1248388665026</v>
      </c>
      <c r="Y1881" s="62">
        <f>VLOOKUP($S1881,'Districts_EV'!$A$2:$H$41,4,0)*$U1881</f>
        <v>165.373703431621</v>
      </c>
      <c r="Z1881" s="62">
        <f>VLOOKUP($S1881,'Districts_EV'!$A$2:$H$41,5,0)*$U1881</f>
        <v>962.072585924896</v>
      </c>
      <c r="AA1881" s="62">
        <f>VLOOKUP($S1881,'Districts_EV'!$A$2:$H$41,6,0)*$U1881</f>
        <v>2684.091034310490</v>
      </c>
      <c r="AB1881" s="62">
        <f>VLOOKUP($S1881,'Districts_EV'!$A$2:$H$41,7,0)*$U1881</f>
        <v>4425.030554762840</v>
      </c>
      <c r="AC1881" s="63">
        <f>VLOOKUP($S1881,'Districts_EV'!$A$2:$H$41,8,0)*$U1881</f>
        <v>5651.200771240730</v>
      </c>
    </row>
    <row r="1882" ht="19.95" customHeight="1">
      <c r="Q1882" s="136">
        <v>299</v>
      </c>
      <c r="R1882" t="s" s="90">
        <v>570</v>
      </c>
      <c r="S1882" t="s" s="90">
        <v>47</v>
      </c>
      <c r="T1882" s="59">
        <v>21146</v>
      </c>
      <c r="U1882" s="91">
        <v>0.08081634212990391</v>
      </c>
      <c r="V1882" s="39">
        <v>41.0207119</v>
      </c>
      <c r="W1882" s="39">
        <v>29.1087352</v>
      </c>
      <c r="X1882" s="59">
        <f>VLOOKUP($S1882,'Districts_EV'!$A$2:$H$41,3,0)*$U1882</f>
        <v>14.542929249635</v>
      </c>
      <c r="Y1882" s="59">
        <f>VLOOKUP($S1882,'Districts_EV'!$A$2:$H$41,4,0)*$U1882</f>
        <v>198.354641676974</v>
      </c>
      <c r="Z1882" s="59">
        <f>VLOOKUP($S1882,'Districts_EV'!$A$2:$H$41,5,0)*$U1882</f>
        <v>1153.941401132610</v>
      </c>
      <c r="AA1882" s="59">
        <f>VLOOKUP($S1882,'Districts_EV'!$A$2:$H$41,6,0)*$U1882</f>
        <v>3219.386784545070</v>
      </c>
      <c r="AB1882" s="59">
        <f>VLOOKUP($S1882,'Districts_EV'!$A$2:$H$41,7,0)*$U1882</f>
        <v>5307.526722122230</v>
      </c>
      <c r="AC1882" s="60">
        <f>VLOOKUP($S1882,'Districts_EV'!$A$2:$H$41,8,0)*$U1882</f>
        <v>6778.235479787660</v>
      </c>
    </row>
    <row r="1883" ht="19.95" customHeight="1">
      <c r="Q1883" s="137">
        <v>309</v>
      </c>
      <c r="R1883" t="s" s="92">
        <v>144</v>
      </c>
      <c r="S1883" t="s" s="92">
        <v>47</v>
      </c>
      <c r="T1883" s="62">
        <v>17257</v>
      </c>
      <c r="U1883" s="93">
        <v>0.065953259062506</v>
      </c>
      <c r="V1883" s="36">
        <v>41.0391546</v>
      </c>
      <c r="W1883" s="36">
        <v>29.1025666</v>
      </c>
      <c r="X1883" s="62">
        <f>VLOOKUP($S1883,'Districts_EV'!$A$2:$H$41,3,0)*$U1883</f>
        <v>11.8683122132295</v>
      </c>
      <c r="Y1883" s="62">
        <f>VLOOKUP($S1883,'Districts_EV'!$A$2:$H$41,4,0)*$U1883</f>
        <v>161.874872383408</v>
      </c>
      <c r="Z1883" s="62">
        <f>VLOOKUP($S1883,'Districts_EV'!$A$2:$H$41,5,0)*$U1883</f>
        <v>941.717902172769</v>
      </c>
      <c r="AA1883" s="62">
        <f>VLOOKUP($S1883,'Districts_EV'!$A$2:$H$41,6,0)*$U1883</f>
        <v>2627.303402104140</v>
      </c>
      <c r="AB1883" s="62">
        <f>VLOOKUP($S1883,'Districts_EV'!$A$2:$H$41,7,0)*$U1883</f>
        <v>4331.409658737510</v>
      </c>
      <c r="AC1883" s="63">
        <f>VLOOKUP($S1883,'Districts_EV'!$A$2:$H$41,8,0)*$U1883</f>
        <v>5531.637646585440</v>
      </c>
    </row>
    <row r="1884" ht="19.95" customHeight="1">
      <c r="Q1884" s="136">
        <v>332</v>
      </c>
      <c r="R1884" t="s" s="90">
        <v>640</v>
      </c>
      <c r="S1884" t="s" s="90">
        <v>47</v>
      </c>
      <c r="T1884" s="59">
        <v>12001</v>
      </c>
      <c r="U1884" s="91">
        <v>0.0458657392367813</v>
      </c>
      <c r="V1884" s="39">
        <v>41.0264688</v>
      </c>
      <c r="W1884" s="39">
        <v>29.1612731</v>
      </c>
      <c r="X1884" s="59">
        <f>VLOOKUP($S1884,'Districts_EV'!$A$2:$H$41,3,0)*$U1884</f>
        <v>8.25355594083371</v>
      </c>
      <c r="Y1884" s="59">
        <f>VLOOKUP($S1884,'Districts_EV'!$A$2:$H$41,4,0)*$U1884</f>
        <v>112.572309409126</v>
      </c>
      <c r="Z1884" s="59">
        <f>VLOOKUP($S1884,'Districts_EV'!$A$2:$H$41,5,0)*$U1884</f>
        <v>654.896942920288</v>
      </c>
      <c r="AA1884" s="59">
        <f>VLOOKUP($S1884,'Districts_EV'!$A$2:$H$41,6,0)*$U1884</f>
        <v>1827.1001986818</v>
      </c>
      <c r="AB1884" s="59">
        <f>VLOOKUP($S1884,'Districts_EV'!$A$2:$H$41,7,0)*$U1884</f>
        <v>3012.183306166130</v>
      </c>
      <c r="AC1884" s="60">
        <f>VLOOKUP($S1884,'Districts_EV'!$A$2:$H$41,8,0)*$U1884</f>
        <v>3846.855386027230</v>
      </c>
    </row>
    <row r="1885" ht="19.95" customHeight="1">
      <c r="Q1885" s="137">
        <v>335</v>
      </c>
      <c r="R1885" t="s" s="92">
        <v>776</v>
      </c>
      <c r="S1885" t="s" s="92">
        <v>47</v>
      </c>
      <c r="T1885" s="62">
        <v>20041</v>
      </c>
      <c r="U1885" s="93">
        <v>0.0765932239017026</v>
      </c>
      <c r="V1885" s="36">
        <v>41.0042368</v>
      </c>
      <c r="W1885" s="36">
        <v>29.1339637</v>
      </c>
      <c r="X1885" s="62">
        <f>VLOOKUP($S1885,'Districts_EV'!$A$2:$H$41,3,0)*$U1885</f>
        <v>13.782977636051</v>
      </c>
      <c r="Y1885" s="62">
        <f>VLOOKUP($S1885,'Districts_EV'!$A$2:$H$41,4,0)*$U1885</f>
        <v>187.989471949695</v>
      </c>
      <c r="Z1885" s="62">
        <f>VLOOKUP($S1885,'Districts_EV'!$A$2:$H$41,5,0)*$U1885</f>
        <v>1093.6413326444</v>
      </c>
      <c r="AA1885" s="62">
        <f>VLOOKUP($S1885,'Districts_EV'!$A$2:$H$41,6,0)*$U1885</f>
        <v>3051.155327204560</v>
      </c>
      <c r="AB1885" s="62">
        <f>VLOOKUP($S1885,'Districts_EV'!$A$2:$H$41,7,0)*$U1885</f>
        <v>5030.177955076690</v>
      </c>
      <c r="AC1885" s="63">
        <f>VLOOKUP($S1885,'Districts_EV'!$A$2:$H$41,8,0)*$U1885</f>
        <v>6424.033729803480</v>
      </c>
    </row>
    <row r="1886" ht="19.95" customHeight="1">
      <c r="Q1886" s="136">
        <v>339</v>
      </c>
      <c r="R1886" t="s" s="90">
        <v>777</v>
      </c>
      <c r="S1886" t="s" s="90">
        <v>47</v>
      </c>
      <c r="T1886" s="59">
        <v>14190</v>
      </c>
      <c r="U1886" s="91">
        <v>0.0542317173377157</v>
      </c>
      <c r="V1886" s="39">
        <v>41.0262888</v>
      </c>
      <c r="W1886" s="39">
        <v>29.1017527</v>
      </c>
      <c r="X1886" s="59">
        <f>VLOOKUP($S1886,'Districts_EV'!$A$2:$H$41,3,0)*$U1886</f>
        <v>9.75901664864846</v>
      </c>
      <c r="Y1886" s="59">
        <f>VLOOKUP($S1886,'Districts_EV'!$A$2:$H$41,4,0)*$U1886</f>
        <v>133.105663737646</v>
      </c>
      <c r="Z1886" s="59">
        <f>VLOOKUP($S1886,'Districts_EV'!$A$2:$H$41,5,0)*$U1886</f>
        <v>774.351105744428</v>
      </c>
      <c r="AA1886" s="59">
        <f>VLOOKUP($S1886,'Districts_EV'!$A$2:$H$41,6,0)*$U1886</f>
        <v>2160.365954445030</v>
      </c>
      <c r="AB1886" s="59">
        <f>VLOOKUP($S1886,'Districts_EV'!$A$2:$H$41,7,0)*$U1886</f>
        <v>3561.609958711550</v>
      </c>
      <c r="AC1886" s="60">
        <f>VLOOKUP($S1886,'Districts_EV'!$A$2:$H$41,8,0)*$U1886</f>
        <v>4548.527450023020</v>
      </c>
    </row>
    <row r="1887" ht="19.95" customHeight="1">
      <c r="Q1887" s="137">
        <v>346</v>
      </c>
      <c r="R1887" t="s" s="92">
        <v>360</v>
      </c>
      <c r="S1887" t="s" s="92">
        <v>47</v>
      </c>
      <c r="T1887" s="62">
        <v>22420</v>
      </c>
      <c r="U1887" s="93">
        <v>0.08568534902830061</v>
      </c>
      <c r="V1887" s="36">
        <v>41.0032611</v>
      </c>
      <c r="W1887" s="36">
        <v>29.1243347</v>
      </c>
      <c r="X1887" s="62">
        <f>VLOOKUP($S1887,'Districts_EV'!$A$2:$H$41,3,0)*$U1887</f>
        <v>15.4191087570612</v>
      </c>
      <c r="Y1887" s="62">
        <f>VLOOKUP($S1887,'Districts_EV'!$A$2:$H$41,4,0)*$U1887</f>
        <v>210.305072656661</v>
      </c>
      <c r="Z1887" s="62">
        <f>VLOOKUP($S1887,'Districts_EV'!$A$2:$H$41,5,0)*$U1887</f>
        <v>1223.463833036650</v>
      </c>
      <c r="AA1887" s="62">
        <f>VLOOKUP($S1887,'Districts_EV'!$A$2:$H$41,6,0)*$U1887</f>
        <v>3413.347758890590</v>
      </c>
      <c r="AB1887" s="62">
        <f>VLOOKUP($S1887,'Districts_EV'!$A$2:$H$41,7,0)*$U1887</f>
        <v>5627.293535892390</v>
      </c>
      <c r="AC1887" s="63">
        <f>VLOOKUP($S1887,'Districts_EV'!$A$2:$H$41,8,0)*$U1887</f>
        <v>7186.609262122350</v>
      </c>
    </row>
    <row r="1888" ht="19.95" customHeight="1">
      <c r="Q1888" s="136">
        <v>363</v>
      </c>
      <c r="R1888" t="s" s="90">
        <v>778</v>
      </c>
      <c r="S1888" t="s" s="90">
        <v>47</v>
      </c>
      <c r="T1888" s="59">
        <v>10002</v>
      </c>
      <c r="U1888" s="91">
        <v>0.0382259081615104</v>
      </c>
      <c r="V1888" s="39">
        <v>41.0305352</v>
      </c>
      <c r="W1888" s="39">
        <v>29.0870195</v>
      </c>
      <c r="X1888" s="59">
        <f>VLOOKUP($S1888,'Districts_EV'!$A$2:$H$41,3,0)*$U1888</f>
        <v>6.87876564621437</v>
      </c>
      <c r="Y1888" s="59">
        <f>VLOOKUP($S1888,'Districts_EV'!$A$2:$H$41,4,0)*$U1888</f>
        <v>93.8212014590513</v>
      </c>
      <c r="Z1888" s="59">
        <f>VLOOKUP($S1888,'Districts_EV'!$A$2:$H$41,5,0)*$U1888</f>
        <v>545.811117664254</v>
      </c>
      <c r="AA1888" s="59">
        <f>VLOOKUP($S1888,'Districts_EV'!$A$2:$H$41,6,0)*$U1888</f>
        <v>1522.761118841380</v>
      </c>
      <c r="AB1888" s="59">
        <f>VLOOKUP($S1888,'Districts_EV'!$A$2:$H$41,7,0)*$U1888</f>
        <v>2510.445581890980</v>
      </c>
      <c r="AC1888" s="60">
        <f>VLOOKUP($S1888,'Districts_EV'!$A$2:$H$41,8,0)*$U1888</f>
        <v>3206.0867903545</v>
      </c>
    </row>
    <row r="1889" ht="19.95" customHeight="1">
      <c r="Q1889" s="137">
        <v>365</v>
      </c>
      <c r="R1889" t="s" s="92">
        <v>779</v>
      </c>
      <c r="S1889" t="s" s="92">
        <v>47</v>
      </c>
      <c r="T1889" s="62">
        <v>22176</v>
      </c>
      <c r="U1889" s="93">
        <v>0.0847528233742906</v>
      </c>
      <c r="V1889" s="36">
        <v>41.0352657</v>
      </c>
      <c r="W1889" s="36">
        <v>29.0977305</v>
      </c>
      <c r="X1889" s="62">
        <f>VLOOKUP($S1889,'Districts_EV'!$A$2:$H$41,3,0)*$U1889</f>
        <v>15.2513004369576</v>
      </c>
      <c r="Y1889" s="62">
        <f>VLOOKUP($S1889,'Districts_EV'!$A$2:$H$41,4,0)*$U1889</f>
        <v>208.016293096973</v>
      </c>
      <c r="Z1889" s="62">
        <f>VLOOKUP($S1889,'Districts_EV'!$A$2:$H$41,5,0)*$U1889</f>
        <v>1210.148704791290</v>
      </c>
      <c r="AA1889" s="62">
        <f>VLOOKUP($S1889,'Districts_EV'!$A$2:$H$41,6,0)*$U1889</f>
        <v>3376.1998171792</v>
      </c>
      <c r="AB1889" s="62">
        <f>VLOOKUP($S1889,'Districts_EV'!$A$2:$H$41,7,0)*$U1889</f>
        <v>5566.050912218990</v>
      </c>
      <c r="AC1889" s="63">
        <f>VLOOKUP($S1889,'Districts_EV'!$A$2:$H$41,8,0)*$U1889</f>
        <v>7108.396387012730</v>
      </c>
    </row>
    <row r="1890" ht="19.95" customHeight="1">
      <c r="Q1890" s="136">
        <v>392</v>
      </c>
      <c r="R1890" t="s" s="90">
        <v>678</v>
      </c>
      <c r="S1890" t="s" s="90">
        <v>47</v>
      </c>
      <c r="T1890" s="59">
        <v>27002</v>
      </c>
      <c r="U1890" s="91">
        <v>0.103196957826145</v>
      </c>
      <c r="V1890" s="39">
        <v>41.0175067</v>
      </c>
      <c r="W1890" s="39">
        <v>29.1752803</v>
      </c>
      <c r="X1890" s="59">
        <f>VLOOKUP($S1890,'Districts_EV'!$A$2:$H$41,3,0)*$U1890</f>
        <v>18.5703289321216</v>
      </c>
      <c r="Y1890" s="59">
        <f>VLOOKUP($S1890,'Districts_EV'!$A$2:$H$41,4,0)*$U1890</f>
        <v>253.285351109508</v>
      </c>
      <c r="Z1890" s="59">
        <f>VLOOKUP($S1890,'Districts_EV'!$A$2:$H$41,5,0)*$U1890</f>
        <v>1473.504479021210</v>
      </c>
      <c r="AA1890" s="59">
        <f>VLOOKUP($S1890,'Districts_EV'!$A$2:$H$41,6,0)*$U1890</f>
        <v>4110.937385618360</v>
      </c>
      <c r="AB1890" s="59">
        <f>VLOOKUP($S1890,'Districts_EV'!$A$2:$H$41,7,0)*$U1890</f>
        <v>6777.349690283950</v>
      </c>
      <c r="AC1890" s="60">
        <f>VLOOKUP($S1890,'Districts_EV'!$A$2:$H$41,8,0)*$U1890</f>
        <v>8655.344482418710</v>
      </c>
    </row>
    <row r="1891" ht="19.95" customHeight="1">
      <c r="Q1891" s="137">
        <v>411</v>
      </c>
      <c r="R1891" t="s" s="92">
        <v>780</v>
      </c>
      <c r="S1891" t="s" s="92">
        <v>47</v>
      </c>
      <c r="T1891" s="62">
        <v>14327</v>
      </c>
      <c r="U1891" s="93">
        <v>0.0547553075614836</v>
      </c>
      <c r="V1891" s="36">
        <v>41.012306</v>
      </c>
      <c r="W1891" s="36">
        <v>29.1870471</v>
      </c>
      <c r="X1891" s="62">
        <f>VLOOKUP($S1891,'Districts_EV'!$A$2:$H$41,3,0)*$U1891</f>
        <v>9.853236893952531</v>
      </c>
      <c r="Y1891" s="62">
        <f>VLOOKUP($S1891,'Districts_EV'!$A$2:$H$41,4,0)*$U1891</f>
        <v>134.390757178947</v>
      </c>
      <c r="Z1891" s="62">
        <f>VLOOKUP($S1891,'Districts_EV'!$A$2:$H$41,5,0)*$U1891</f>
        <v>781.827222833010</v>
      </c>
      <c r="AA1891" s="62">
        <f>VLOOKUP($S1891,'Districts_EV'!$A$2:$H$41,6,0)*$U1891</f>
        <v>2181.223610241990</v>
      </c>
      <c r="AB1891" s="62">
        <f>VLOOKUP($S1891,'Districts_EV'!$A$2:$H$41,7,0)*$U1891</f>
        <v>3595.996185938010</v>
      </c>
      <c r="AC1891" s="63">
        <f>VLOOKUP($S1891,'Districts_EV'!$A$2:$H$41,8,0)*$U1891</f>
        <v>4592.442056129660</v>
      </c>
    </row>
    <row r="1892" ht="19.95" customHeight="1">
      <c r="Q1892" s="136">
        <v>413</v>
      </c>
      <c r="R1892" t="s" s="90">
        <v>781</v>
      </c>
      <c r="S1892" t="s" s="90">
        <v>47</v>
      </c>
      <c r="T1892" s="59">
        <v>15373</v>
      </c>
      <c r="U1892" s="91">
        <v>0.0587529380290841</v>
      </c>
      <c r="V1892" s="39">
        <v>41.0256947</v>
      </c>
      <c r="W1892" s="39">
        <v>29.1569065</v>
      </c>
      <c r="X1892" s="59">
        <f>VLOOKUP($S1892,'Districts_EV'!$A$2:$H$41,3,0)*$U1892</f>
        <v>10.5726119055442</v>
      </c>
      <c r="Y1892" s="59">
        <f>VLOOKUP($S1892,'Districts_EV'!$A$2:$H$41,4,0)*$U1892</f>
        <v>144.202492504499</v>
      </c>
      <c r="Z1892" s="59">
        <f>VLOOKUP($S1892,'Districts_EV'!$A$2:$H$41,5,0)*$U1892</f>
        <v>838.907649655327</v>
      </c>
      <c r="AA1892" s="59">
        <f>VLOOKUP($S1892,'Districts_EV'!$A$2:$H$41,6,0)*$U1892</f>
        <v>2340.472573480150</v>
      </c>
      <c r="AB1892" s="59">
        <f>VLOOKUP($S1892,'Districts_EV'!$A$2:$H$41,7,0)*$U1892</f>
        <v>3858.536285783840</v>
      </c>
      <c r="AC1892" s="60">
        <f>VLOOKUP($S1892,'Districts_EV'!$A$2:$H$41,8,0)*$U1892</f>
        <v>4927.731676476670</v>
      </c>
    </row>
    <row r="1893" ht="19.95" customHeight="1">
      <c r="Q1893" s="137">
        <v>430</v>
      </c>
      <c r="R1893" t="s" s="92">
        <v>782</v>
      </c>
      <c r="S1893" t="s" s="92">
        <v>47</v>
      </c>
      <c r="T1893" s="62">
        <v>29569</v>
      </c>
      <c r="U1893" s="93">
        <v>0.113007586325505</v>
      </c>
      <c r="V1893" s="36">
        <v>41.0330664</v>
      </c>
      <c r="W1893" s="36">
        <v>29.1058909</v>
      </c>
      <c r="X1893" s="62">
        <f>VLOOKUP($S1893,'Districts_EV'!$A$2:$H$41,3,0)*$U1893</f>
        <v>20.3357549882936</v>
      </c>
      <c r="Y1893" s="62">
        <f>VLOOKUP($S1893,'Districts_EV'!$A$2:$H$41,4,0)*$U1893</f>
        <v>277.364437706727</v>
      </c>
      <c r="Z1893" s="62">
        <f>VLOOKUP($S1893,'Districts_EV'!$A$2:$H$41,5,0)*$U1893</f>
        <v>1613.586176586120</v>
      </c>
      <c r="AA1893" s="62">
        <f>VLOOKUP($S1893,'Districts_EV'!$A$2:$H$41,6,0)*$U1893</f>
        <v>4501.752001901690</v>
      </c>
      <c r="AB1893" s="62">
        <f>VLOOKUP($S1893,'Districts_EV'!$A$2:$H$41,7,0)*$U1893</f>
        <v>7421.6522106513</v>
      </c>
      <c r="AC1893" s="63">
        <f>VLOOKUP($S1893,'Districts_EV'!$A$2:$H$41,8,0)*$U1893</f>
        <v>9478.182393920421</v>
      </c>
    </row>
    <row r="1894" ht="19.95" customHeight="1">
      <c r="Q1894" s="136">
        <v>445</v>
      </c>
      <c r="R1894" t="s" s="90">
        <v>783</v>
      </c>
      <c r="S1894" t="s" s="90">
        <v>47</v>
      </c>
      <c r="T1894" s="59">
        <v>22094</v>
      </c>
      <c r="U1894" s="91">
        <v>0.08443943360532</v>
      </c>
      <c r="V1894" s="39">
        <v>41.0200554</v>
      </c>
      <c r="W1894" s="39">
        <v>29.1425904</v>
      </c>
      <c r="X1894" s="59">
        <f>VLOOKUP($S1894,'Districts_EV'!$A$2:$H$41,3,0)*$U1894</f>
        <v>15.1949058375785</v>
      </c>
      <c r="Y1894" s="59">
        <f>VLOOKUP($S1894,'Districts_EV'!$A$2:$H$41,4,0)*$U1894</f>
        <v>207.247113081012</v>
      </c>
      <c r="Z1894" s="59">
        <f>VLOOKUP($S1894,'Districts_EV'!$A$2:$H$41,5,0)*$U1894</f>
        <v>1205.673948577690</v>
      </c>
      <c r="AA1894" s="59">
        <f>VLOOKUP($S1894,'Districts_EV'!$A$2:$H$41,6,0)*$U1894</f>
        <v>3363.715672833570</v>
      </c>
      <c r="AB1894" s="59">
        <f>VLOOKUP($S1894,'Districts_EV'!$A$2:$H$41,7,0)*$U1894</f>
        <v>5545.469374754970</v>
      </c>
      <c r="AC1894" s="60">
        <f>VLOOKUP($S1894,'Districts_EV'!$A$2:$H$41,8,0)*$U1894</f>
        <v>7082.111732262770</v>
      </c>
    </row>
    <row r="1895" ht="19.95" customHeight="1">
      <c r="Q1895" s="137">
        <v>458</v>
      </c>
      <c r="R1895" t="s" s="92">
        <v>784</v>
      </c>
      <c r="S1895" t="s" s="92">
        <v>47</v>
      </c>
      <c r="T1895" s="62">
        <v>12611</v>
      </c>
      <c r="U1895" s="93">
        <v>0.0481970533718064</v>
      </c>
      <c r="V1895" s="36">
        <v>41.0256362</v>
      </c>
      <c r="W1895" s="36">
        <v>29.0963049</v>
      </c>
      <c r="X1895" s="62">
        <f>VLOOKUP($S1895,'Districts_EV'!$A$2:$H$41,3,0)*$U1895</f>
        <v>8.67307674109273</v>
      </c>
      <c r="Y1895" s="62">
        <f>VLOOKUP($S1895,'Districts_EV'!$A$2:$H$41,4,0)*$U1895</f>
        <v>118.294258308348</v>
      </c>
      <c r="Z1895" s="62">
        <f>VLOOKUP($S1895,'Districts_EV'!$A$2:$H$41,5,0)*$U1895</f>
        <v>688.184763533685</v>
      </c>
      <c r="AA1895" s="62">
        <f>VLOOKUP($S1895,'Districts_EV'!$A$2:$H$41,6,0)*$U1895</f>
        <v>1919.970052960270</v>
      </c>
      <c r="AB1895" s="62">
        <f>VLOOKUP($S1895,'Districts_EV'!$A$2:$H$41,7,0)*$U1895</f>
        <v>3165.289865349640</v>
      </c>
      <c r="AC1895" s="63">
        <f>VLOOKUP($S1895,'Districts_EV'!$A$2:$H$41,8,0)*$U1895</f>
        <v>4042.387573801290</v>
      </c>
    </row>
    <row r="1896" ht="19.95" customHeight="1">
      <c r="Q1896" s="136">
        <v>465</v>
      </c>
      <c r="R1896" t="s" s="90">
        <v>525</v>
      </c>
      <c r="S1896" t="s" s="90">
        <v>47</v>
      </c>
      <c r="T1896" s="59">
        <v>13076</v>
      </c>
      <c r="U1896" s="91">
        <v>0.0499742026714567</v>
      </c>
      <c r="V1896" s="39">
        <v>41.0490461</v>
      </c>
      <c r="W1896" s="39">
        <v>29.094224</v>
      </c>
      <c r="X1896" s="59">
        <f>VLOOKUP($S1896,'Districts_EV'!$A$2:$H$41,3,0)*$U1896</f>
        <v>8.99287538391313</v>
      </c>
      <c r="Y1896" s="59">
        <f>VLOOKUP($S1896,'Districts_EV'!$A$2:$H$41,4,0)*$U1896</f>
        <v>122.656071813493</v>
      </c>
      <c r="Z1896" s="59">
        <f>VLOOKUP($S1896,'Districts_EV'!$A$2:$H$41,5,0)*$U1896</f>
        <v>713.559905476684</v>
      </c>
      <c r="AA1896" s="59">
        <f>VLOOKUP($S1896,'Districts_EV'!$A$2:$H$41,6,0)*$U1896</f>
        <v>1990.764286139760</v>
      </c>
      <c r="AB1896" s="59">
        <f>VLOOKUP($S1896,'Districts_EV'!$A$2:$H$41,7,0)*$U1896</f>
        <v>3282.002242432150</v>
      </c>
      <c r="AC1896" s="60">
        <f>VLOOKUP($S1896,'Districts_EV'!$A$2:$H$41,8,0)*$U1896</f>
        <v>4191.440798907760</v>
      </c>
    </row>
    <row r="1897" ht="19.95" customHeight="1">
      <c r="Q1897" s="137">
        <v>484</v>
      </c>
      <c r="R1897" t="s" s="92">
        <v>785</v>
      </c>
      <c r="S1897" t="s" s="92">
        <v>47</v>
      </c>
      <c r="T1897" s="62">
        <v>16308</v>
      </c>
      <c r="U1897" s="93">
        <v>0.062326345760639</v>
      </c>
      <c r="V1897" s="36">
        <v>41.0191243</v>
      </c>
      <c r="W1897" s="36">
        <v>29.1351889</v>
      </c>
      <c r="X1897" s="62">
        <f>VLOOKUP($S1897,'Districts_EV'!$A$2:$H$41,3,0)*$U1897</f>
        <v>11.2156478862691</v>
      </c>
      <c r="Y1897" s="62">
        <f>VLOOKUP($S1897,'Districts_EV'!$A$2:$H$41,4,0)*$U1897</f>
        <v>152.973020735274</v>
      </c>
      <c r="Z1897" s="62">
        <f>VLOOKUP($S1897,'Districts_EV'!$A$2:$H$41,5,0)*$U1897</f>
        <v>889.930784529960</v>
      </c>
      <c r="AA1897" s="62">
        <f>VLOOKUP($S1897,'Districts_EV'!$A$2:$H$41,6,0)*$U1897</f>
        <v>2482.822268152890</v>
      </c>
      <c r="AB1897" s="62">
        <f>VLOOKUP($S1897,'Districts_EV'!$A$2:$H$41,7,0)*$U1897</f>
        <v>4093.216011745450</v>
      </c>
      <c r="AC1897" s="63">
        <f>VLOOKUP($S1897,'Districts_EV'!$A$2:$H$41,8,0)*$U1897</f>
        <v>5227.4408495402</v>
      </c>
    </row>
    <row r="1898" ht="19.95" customHeight="1">
      <c r="Q1898" s="136">
        <v>486</v>
      </c>
      <c r="R1898" t="s" s="90">
        <v>786</v>
      </c>
      <c r="S1898" t="s" s="90">
        <v>47</v>
      </c>
      <c r="T1898" s="59">
        <v>25779</v>
      </c>
      <c r="U1898" s="91">
        <v>0.09852286407674229</v>
      </c>
      <c r="V1898" s="39">
        <v>41.0096545</v>
      </c>
      <c r="W1898" s="39">
        <v>29.1174872</v>
      </c>
      <c r="X1898" s="59">
        <f>VLOOKUP($S1898,'Districts_EV'!$A$2:$H$41,3,0)*$U1898</f>
        <v>17.7292241145531</v>
      </c>
      <c r="Y1898" s="59">
        <f>VLOOKUP($S1898,'Districts_EV'!$A$2:$H$41,4,0)*$U1898</f>
        <v>241.813312578772</v>
      </c>
      <c r="Z1898" s="59">
        <f>VLOOKUP($S1898,'Districts_EV'!$A$2:$H$41,5,0)*$U1898</f>
        <v>1406.765127201240</v>
      </c>
      <c r="AA1898" s="59">
        <f>VLOOKUP($S1898,'Districts_EV'!$A$2:$H$41,6,0)*$U1898</f>
        <v>3924.740940073170</v>
      </c>
      <c r="AB1898" s="59">
        <f>VLOOKUP($S1898,'Districts_EV'!$A$2:$H$41,7,0)*$U1898</f>
        <v>6470.383588838980</v>
      </c>
      <c r="AC1898" s="60">
        <f>VLOOKUP($S1898,'Districts_EV'!$A$2:$H$41,8,0)*$U1898</f>
        <v>8263.318473160220</v>
      </c>
    </row>
    <row r="1899" ht="19.95" customHeight="1">
      <c r="Q1899" s="137">
        <v>492</v>
      </c>
      <c r="R1899" t="s" s="92">
        <v>787</v>
      </c>
      <c r="S1899" t="s" s="92">
        <v>47</v>
      </c>
      <c r="T1899" s="62">
        <v>14977</v>
      </c>
      <c r="U1899" s="93">
        <v>0.0572394947545432</v>
      </c>
      <c r="V1899" s="36">
        <v>41.0476467</v>
      </c>
      <c r="W1899" s="36">
        <v>29.1014982</v>
      </c>
      <c r="X1899" s="62">
        <f>VLOOKUP($S1899,'Districts_EV'!$A$2:$H$41,3,0)*$U1899</f>
        <v>10.3002672548843</v>
      </c>
      <c r="Y1899" s="62">
        <f>VLOOKUP($S1899,'Districts_EV'!$A$2:$H$41,4,0)*$U1899</f>
        <v>140.487915842053</v>
      </c>
      <c r="Z1899" s="62">
        <f>VLOOKUP($S1899,'Districts_EV'!$A$2:$H$41,5,0)*$U1899</f>
        <v>817.297851355483</v>
      </c>
      <c r="AA1899" s="62">
        <f>VLOOKUP($S1899,'Districts_EV'!$A$2:$H$41,6,0)*$U1899</f>
        <v>2280.183291030520</v>
      </c>
      <c r="AB1899" s="62">
        <f>VLOOKUP($S1899,'Districts_EV'!$A$2:$H$41,7,0)*$U1899</f>
        <v>3759.142519494220</v>
      </c>
      <c r="AC1899" s="63">
        <f>VLOOKUP($S1899,'Districts_EV'!$A$2:$H$41,8,0)*$U1899</f>
        <v>4800.796026708580</v>
      </c>
    </row>
    <row r="1900" ht="19.95" customHeight="1">
      <c r="Q1900" s="136">
        <v>493</v>
      </c>
      <c r="R1900" t="s" s="90">
        <v>788</v>
      </c>
      <c r="S1900" t="s" s="90">
        <v>47</v>
      </c>
      <c r="T1900" s="59">
        <v>20295</v>
      </c>
      <c r="U1900" s="91">
        <v>0.07756396782022131</v>
      </c>
      <c r="V1900" s="39">
        <v>41.0110683</v>
      </c>
      <c r="W1900" s="39">
        <v>29.1525726</v>
      </c>
      <c r="X1900" s="59">
        <f>VLOOKUP($S1900,'Districts_EV'!$A$2:$H$41,3,0)*$U1900</f>
        <v>13.9576633463228</v>
      </c>
      <c r="Y1900" s="59">
        <f>VLOOKUP($S1900,'Districts_EV'!$A$2:$H$41,4,0)*$U1900</f>
        <v>190.372053950354</v>
      </c>
      <c r="Z1900" s="59">
        <f>VLOOKUP($S1900,'Districts_EV'!$A$2:$H$41,5,0)*$U1900</f>
        <v>1107.502162867030</v>
      </c>
      <c r="AA1900" s="59">
        <f>VLOOKUP($S1900,'Districts_EV'!$A$2:$H$41,6,0)*$U1900</f>
        <v>3089.825725543470</v>
      </c>
      <c r="AB1900" s="59">
        <f>VLOOKUP($S1900,'Districts_EV'!$A$2:$H$41,7,0)*$U1900</f>
        <v>5093.930522343270</v>
      </c>
      <c r="AC1900" s="60">
        <f>VLOOKUP($S1900,'Districts_EV'!$A$2:$H$41,8,0)*$U1900</f>
        <v>6505.452050614320</v>
      </c>
    </row>
    <row r="1901" ht="19.95" customHeight="1">
      <c r="Q1901" s="137">
        <v>495</v>
      </c>
      <c r="R1901" t="s" s="92">
        <v>789</v>
      </c>
      <c r="S1901" t="s" s="92">
        <v>47</v>
      </c>
      <c r="T1901" s="62">
        <v>19317</v>
      </c>
      <c r="U1901" s="93">
        <v>0.07382622155127939</v>
      </c>
      <c r="V1901" s="36">
        <v>41.0088277</v>
      </c>
      <c r="W1901" s="36">
        <v>29.1672835</v>
      </c>
      <c r="X1901" s="62">
        <f>VLOOKUP($S1901,'Districts_EV'!$A$2:$H$41,3,0)*$U1901</f>
        <v>13.2850545878747</v>
      </c>
      <c r="Y1901" s="62">
        <f>VLOOKUP($S1901,'Districts_EV'!$A$2:$H$41,4,0)*$U1901</f>
        <v>181.198175223405</v>
      </c>
      <c r="Z1901" s="62">
        <f>VLOOKUP($S1901,'Districts_EV'!$A$2:$H$41,5,0)*$U1901</f>
        <v>1054.132509490140</v>
      </c>
      <c r="AA1901" s="62">
        <f>VLOOKUP($S1901,'Districts_EV'!$A$2:$H$41,6,0)*$U1901</f>
        <v>2940.929467372420</v>
      </c>
      <c r="AB1901" s="62">
        <f>VLOOKUP($S1901,'Districts_EV'!$A$2:$H$41,7,0)*$U1901</f>
        <v>4848.458038931010</v>
      </c>
      <c r="AC1901" s="63">
        <f>VLOOKUP($S1901,'Districts_EV'!$A$2:$H$41,8,0)*$U1901</f>
        <v>6191.959461035570</v>
      </c>
    </row>
    <row r="1902" ht="19.95" customHeight="1">
      <c r="Q1902" s="136">
        <v>580</v>
      </c>
      <c r="R1902" t="s" s="90">
        <v>790</v>
      </c>
      <c r="S1902" t="s" s="90">
        <v>47</v>
      </c>
      <c r="T1902" s="59">
        <v>8460</v>
      </c>
      <c r="U1902" s="91">
        <v>0.0323326517742829</v>
      </c>
      <c r="V1902" s="39">
        <v>41.0004717</v>
      </c>
      <c r="W1902" s="39">
        <v>29.1458001</v>
      </c>
      <c r="X1902" s="59">
        <f>VLOOKUP($S1902,'Districts_EV'!$A$2:$H$41,3,0)*$U1902</f>
        <v>5.8182720822809</v>
      </c>
      <c r="Y1902" s="59">
        <f>VLOOKUP($S1902,'Districts_EV'!$A$2:$H$41,4,0)*$U1902</f>
        <v>79.356865061345</v>
      </c>
      <c r="Z1902" s="59">
        <f>VLOOKUP($S1902,'Districts_EV'!$A$2:$H$41,5,0)*$U1902</f>
        <v>461.663872769405</v>
      </c>
      <c r="AA1902" s="59">
        <f>VLOOKUP($S1902,'Districts_EV'!$A$2:$H$41,6,0)*$U1902</f>
        <v>1287.998306878430</v>
      </c>
      <c r="AB1902" s="59">
        <f>VLOOKUP($S1902,'Districts_EV'!$A$2:$H$41,7,0)*$U1902</f>
        <v>2123.4122798238</v>
      </c>
      <c r="AC1902" s="60">
        <f>VLOOKUP($S1902,'Districts_EV'!$A$2:$H$41,8,0)*$U1902</f>
        <v>2711.807063227250</v>
      </c>
    </row>
    <row r="1903" ht="19.95" customHeight="1">
      <c r="Q1903" s="137">
        <v>614</v>
      </c>
      <c r="R1903" t="s" s="92">
        <v>408</v>
      </c>
      <c r="S1903" t="s" s="92">
        <v>47</v>
      </c>
      <c r="T1903" s="62">
        <v>19953</v>
      </c>
      <c r="U1903" s="93">
        <v>0.0762569031740269</v>
      </c>
      <c r="V1903" s="36">
        <v>41.0052155</v>
      </c>
      <c r="W1903" s="36">
        <v>29.1830041</v>
      </c>
      <c r="X1903" s="62">
        <f>VLOOKUP($S1903,'Districts_EV'!$A$2:$H$41,3,0)*$U1903</f>
        <v>13.722456602571</v>
      </c>
      <c r="Y1903" s="62">
        <f>VLOOKUP($S1903,'Districts_EV'!$A$2:$H$41,4,0)*$U1903</f>
        <v>187.164010469151</v>
      </c>
      <c r="Z1903" s="62">
        <f>VLOOKUP($S1903,'Districts_EV'!$A$2:$H$41,5,0)*$U1903</f>
        <v>1088.839155244440</v>
      </c>
      <c r="AA1903" s="62">
        <f>VLOOKUP($S1903,'Districts_EV'!$A$2:$H$41,6,0)*$U1903</f>
        <v>3037.757708882420</v>
      </c>
      <c r="AB1903" s="62">
        <f>VLOOKUP($S1903,'Districts_EV'!$A$2:$H$41,7,0)*$U1903</f>
        <v>5008.090451456780</v>
      </c>
      <c r="AC1903" s="63">
        <f>VLOOKUP($S1903,'Districts_EV'!$A$2:$H$41,8,0)*$U1903</f>
        <v>6395.8258076328</v>
      </c>
    </row>
    <row r="1904" ht="19.95" customHeight="1">
      <c r="Q1904" s="136">
        <v>615</v>
      </c>
      <c r="R1904" t="s" s="90">
        <v>791</v>
      </c>
      <c r="S1904" t="s" s="90">
        <v>47</v>
      </c>
      <c r="T1904" s="59">
        <v>8495</v>
      </c>
      <c r="U1904" s="91">
        <v>0.0324664157000631</v>
      </c>
      <c r="V1904" s="39">
        <v>41.0595591</v>
      </c>
      <c r="W1904" s="39">
        <v>29.0979066</v>
      </c>
      <c r="X1904" s="59">
        <f>VLOOKUP($S1904,'Districts_EV'!$A$2:$H$41,3,0)*$U1904</f>
        <v>5.84234294786954</v>
      </c>
      <c r="Y1904" s="59">
        <f>VLOOKUP($S1904,'Districts_EV'!$A$2:$H$41,4,0)*$U1904</f>
        <v>79.6851736047432</v>
      </c>
      <c r="Z1904" s="59">
        <f>VLOOKUP($S1904,'Districts_EV'!$A$2:$H$41,5,0)*$U1904</f>
        <v>463.573829689847</v>
      </c>
      <c r="AA1904" s="59">
        <f>VLOOKUP($S1904,'Districts_EV'!$A$2:$H$41,6,0)*$U1904</f>
        <v>1293.326905074740</v>
      </c>
      <c r="AB1904" s="59">
        <f>VLOOKUP($S1904,'Districts_EV'!$A$2:$H$41,7,0)*$U1904</f>
        <v>2132.197082399910</v>
      </c>
      <c r="AC1904" s="60">
        <f>VLOOKUP($S1904,'Districts_EV'!$A$2:$H$41,8,0)*$U1904</f>
        <v>2723.026123181510</v>
      </c>
    </row>
    <row r="1905" ht="19.95" customHeight="1">
      <c r="Q1905" s="137">
        <v>715</v>
      </c>
      <c r="R1905" t="s" s="92">
        <v>792</v>
      </c>
      <c r="S1905" t="s" s="92">
        <v>47</v>
      </c>
      <c r="T1905" s="62">
        <v>2307</v>
      </c>
      <c r="U1905" s="93">
        <v>0.00881695362213602</v>
      </c>
      <c r="V1905" s="36">
        <v>41.0322672</v>
      </c>
      <c r="W1905" s="36">
        <v>29.1126782</v>
      </c>
      <c r="X1905" s="62">
        <f>VLOOKUP($S1905,'Districts_EV'!$A$2:$H$41,3,0)*$U1905</f>
        <v>1.5866139117993</v>
      </c>
      <c r="Y1905" s="62">
        <f>VLOOKUP($S1905,'Districts_EV'!$A$2:$H$41,4,0)*$U1905</f>
        <v>21.6402231319767</v>
      </c>
      <c r="Z1905" s="62">
        <f>VLOOKUP($S1905,'Districts_EV'!$A$2:$H$41,5,0)*$U1905</f>
        <v>125.893446155912</v>
      </c>
      <c r="AA1905" s="62">
        <f>VLOOKUP($S1905,'Districts_EV'!$A$2:$H$41,6,0)*$U1905</f>
        <v>351.230743967912</v>
      </c>
      <c r="AB1905" s="62">
        <f>VLOOKUP($S1905,'Districts_EV'!$A$2:$H$41,7,0)*$U1905</f>
        <v>579.0439869448589</v>
      </c>
      <c r="AC1905" s="63">
        <f>VLOOKUP($S1905,'Districts_EV'!$A$2:$H$41,8,0)*$U1905</f>
        <v>739.496323270128</v>
      </c>
    </row>
    <row r="1906" ht="19.95" customHeight="1">
      <c r="Q1906" s="136">
        <v>736</v>
      </c>
      <c r="R1906" t="s" s="90">
        <v>621</v>
      </c>
      <c r="S1906" t="s" s="90">
        <v>47</v>
      </c>
      <c r="T1906" s="59">
        <v>3976</v>
      </c>
      <c r="U1906" s="91">
        <v>0.0151955819686228</v>
      </c>
      <c r="V1906" s="39">
        <v>41.0249644</v>
      </c>
      <c r="W1906" s="39">
        <v>29.1225993</v>
      </c>
      <c r="X1906" s="59">
        <f>VLOOKUP($S1906,'Districts_EV'!$A$2:$H$41,3,0)*$U1906</f>
        <v>2.73445033086866</v>
      </c>
      <c r="Y1906" s="59">
        <f>VLOOKUP($S1906,'Districts_EV'!$A$2:$H$41,4,0)*$U1906</f>
        <v>37.2958505300127</v>
      </c>
      <c r="Z1906" s="59">
        <f>VLOOKUP($S1906,'Districts_EV'!$A$2:$H$41,5,0)*$U1906</f>
        <v>216.971106162075</v>
      </c>
      <c r="AA1906" s="59">
        <f>VLOOKUP($S1906,'Districts_EV'!$A$2:$H$41,6,0)*$U1906</f>
        <v>605.328755100311</v>
      </c>
      <c r="AB1906" s="59">
        <f>VLOOKUP($S1906,'Districts_EV'!$A$2:$H$41,7,0)*$U1906</f>
        <v>997.953572645323</v>
      </c>
      <c r="AC1906" s="60">
        <f>VLOOKUP($S1906,'Districts_EV'!$A$2:$H$41,8,0)*$U1906</f>
        <v>1274.485210802790</v>
      </c>
    </row>
    <row r="1907" ht="19.95" customHeight="1">
      <c r="Q1907" s="137">
        <v>88</v>
      </c>
      <c r="R1907" t="s" s="92">
        <v>793</v>
      </c>
      <c r="S1907" t="s" s="92">
        <v>48</v>
      </c>
      <c r="T1907" s="62">
        <v>21519</v>
      </c>
      <c r="U1907" s="93">
        <v>0.08224188339607499</v>
      </c>
      <c r="V1907" s="36">
        <v>41.0184789</v>
      </c>
      <c r="W1907" s="36">
        <v>29.0270247</v>
      </c>
      <c r="X1907" s="62">
        <f>VLOOKUP($S1907,'Districts_EV'!$A$2:$H$41,3,0)*$U1907</f>
        <v>11.5002928718779</v>
      </c>
      <c r="Y1907" s="62">
        <f>VLOOKUP($S1907,'Districts_EV'!$A$2:$H$41,4,0)*$U1907</f>
        <v>163.926634990075</v>
      </c>
      <c r="Z1907" s="62">
        <f>VLOOKUP($S1907,'Districts_EV'!$A$2:$H$41,5,0)*$U1907</f>
        <v>993.784652299770</v>
      </c>
      <c r="AA1907" s="62">
        <f>VLOOKUP($S1907,'Districts_EV'!$A$2:$H$41,6,0)*$U1907</f>
        <v>2866.439588605440</v>
      </c>
      <c r="AB1907" s="62">
        <f>VLOOKUP($S1907,'Districts_EV'!$A$2:$H$41,7,0)*$U1907</f>
        <v>4822.708568360640</v>
      </c>
      <c r="AC1907" s="63">
        <f>VLOOKUP($S1907,'Districts_EV'!$A$2:$H$41,8,0)*$U1907</f>
        <v>6203.199690235140</v>
      </c>
    </row>
    <row r="1908" ht="19.95" customHeight="1">
      <c r="Q1908" s="136">
        <v>138</v>
      </c>
      <c r="R1908" t="s" s="90">
        <v>160</v>
      </c>
      <c r="S1908" t="s" s="90">
        <v>48</v>
      </c>
      <c r="T1908" s="59">
        <v>36237</v>
      </c>
      <c r="U1908" s="91">
        <v>0.138491525099845</v>
      </c>
      <c r="V1908" s="39">
        <v>41.0108797</v>
      </c>
      <c r="W1908" s="39">
        <v>29.0807595</v>
      </c>
      <c r="X1908" s="59">
        <f>VLOOKUP($S1908,'Districts_EV'!$A$2:$H$41,3,0)*$U1908</f>
        <v>19.3659609088824</v>
      </c>
      <c r="Y1908" s="59">
        <f>VLOOKUP($S1908,'Districts_EV'!$A$2:$H$41,4,0)*$U1908</f>
        <v>276.044866031662</v>
      </c>
      <c r="Z1908" s="59">
        <f>VLOOKUP($S1908,'Districts_EV'!$A$2:$H$41,5,0)*$U1908</f>
        <v>1673.487357469520</v>
      </c>
      <c r="AA1908" s="59">
        <f>VLOOKUP($S1908,'Districts_EV'!$A$2:$H$41,6,0)*$U1908</f>
        <v>4826.951594976310</v>
      </c>
      <c r="AB1908" s="59">
        <f>VLOOKUP($S1908,'Districts_EV'!$A$2:$H$41,7,0)*$U1908</f>
        <v>8121.218011602970</v>
      </c>
      <c r="AC1908" s="60">
        <f>VLOOKUP($S1908,'Districts_EV'!$A$2:$H$41,8,0)*$U1908</f>
        <v>10445.9011652517</v>
      </c>
    </row>
    <row r="1909" ht="19.95" customHeight="1">
      <c r="Q1909" s="137">
        <v>139</v>
      </c>
      <c r="R1909" t="s" s="92">
        <v>324</v>
      </c>
      <c r="S1909" t="s" s="92">
        <v>48</v>
      </c>
      <c r="T1909" s="62">
        <v>9520</v>
      </c>
      <c r="U1909" s="93">
        <v>0.0363837878121954</v>
      </c>
      <c r="V1909" s="36">
        <v>41.0184904</v>
      </c>
      <c r="W1909" s="36">
        <v>29.0164388</v>
      </c>
      <c r="X1909" s="62">
        <f>VLOOKUP($S1909,'Districts_EV'!$A$2:$H$41,3,0)*$U1909</f>
        <v>5.08772657373845</v>
      </c>
      <c r="Y1909" s="62">
        <f>VLOOKUP($S1909,'Districts_EV'!$A$2:$H$41,4,0)*$U1909</f>
        <v>72.5211006601379</v>
      </c>
      <c r="Z1909" s="62">
        <f>VLOOKUP($S1909,'Districts_EV'!$A$2:$H$41,5,0)*$U1909</f>
        <v>439.650071559728</v>
      </c>
      <c r="AA1909" s="62">
        <f>VLOOKUP($S1909,'Districts_EV'!$A$2:$H$41,6,0)*$U1909</f>
        <v>1268.112128050740</v>
      </c>
      <c r="AB1909" s="62">
        <f>VLOOKUP($S1909,'Districts_EV'!$A$2:$H$41,7,0)*$U1909</f>
        <v>2133.5650156045</v>
      </c>
      <c r="AC1909" s="63">
        <f>VLOOKUP($S1909,'Districts_EV'!$A$2:$H$41,8,0)*$U1909</f>
        <v>2744.293928669480</v>
      </c>
    </row>
    <row r="1910" ht="19.95" customHeight="1">
      <c r="Q1910" s="136">
        <v>165</v>
      </c>
      <c r="R1910" t="s" s="90">
        <v>794</v>
      </c>
      <c r="S1910" t="s" s="90">
        <v>48</v>
      </c>
      <c r="T1910" s="59">
        <v>14161</v>
      </c>
      <c r="U1910" s="91">
        <v>0.0541208843706407</v>
      </c>
      <c r="V1910" s="39">
        <v>41.0226184</v>
      </c>
      <c r="W1910" s="39">
        <v>29.0259466</v>
      </c>
      <c r="X1910" s="59">
        <f>VLOOKUP($S1910,'Districts_EV'!$A$2:$H$41,3,0)*$U1910</f>
        <v>7.56799327843596</v>
      </c>
      <c r="Y1910" s="59">
        <f>VLOOKUP($S1910,'Districts_EV'!$A$2:$H$41,4,0)*$U1910</f>
        <v>107.875137231955</v>
      </c>
      <c r="Z1910" s="59">
        <f>VLOOKUP($S1910,'Districts_EV'!$A$2:$H$41,5,0)*$U1910</f>
        <v>653.979481445097</v>
      </c>
      <c r="AA1910" s="59">
        <f>VLOOKUP($S1910,'Districts_EV'!$A$2:$H$41,6,0)*$U1910</f>
        <v>1886.316790475470</v>
      </c>
      <c r="AB1910" s="59">
        <f>VLOOKUP($S1910,'Districts_EV'!$A$2:$H$41,7,0)*$U1910</f>
        <v>3173.6779607117</v>
      </c>
      <c r="AC1910" s="60">
        <f>VLOOKUP($S1910,'Districts_EV'!$A$2:$H$41,8,0)*$U1910</f>
        <v>4082.137218895850</v>
      </c>
    </row>
    <row r="1911" ht="19.95" customHeight="1">
      <c r="Q1911" s="137">
        <v>185</v>
      </c>
      <c r="R1911" t="s" s="92">
        <v>795</v>
      </c>
      <c r="S1911" t="s" s="92">
        <v>48</v>
      </c>
      <c r="T1911" s="62">
        <v>30753</v>
      </c>
      <c r="U1911" s="93">
        <v>0.117532628843324</v>
      </c>
      <c r="V1911" s="36">
        <v>41.0162865</v>
      </c>
      <c r="W1911" s="36">
        <v>29.0762576</v>
      </c>
      <c r="X1911" s="62">
        <f>VLOOKUP($S1911,'Districts_EV'!$A$2:$H$41,3,0)*$U1911</f>
        <v>16.4351738783801</v>
      </c>
      <c r="Y1911" s="62">
        <f>VLOOKUP($S1911,'Districts_EV'!$A$2:$H$41,4,0)*$U1911</f>
        <v>234.269055525338</v>
      </c>
      <c r="Z1911" s="62">
        <f>VLOOKUP($S1911,'Districts_EV'!$A$2:$H$41,5,0)*$U1911</f>
        <v>1420.226749020620</v>
      </c>
      <c r="AA1911" s="62">
        <f>VLOOKUP($S1911,'Districts_EV'!$A$2:$H$41,6,0)*$U1911</f>
        <v>4096.455070792460</v>
      </c>
      <c r="AB1911" s="62">
        <f>VLOOKUP($S1911,'Districts_EV'!$A$2:$H$41,7,0)*$U1911</f>
        <v>6892.176987908110</v>
      </c>
      <c r="AC1911" s="63">
        <f>VLOOKUP($S1911,'Districts_EV'!$A$2:$H$41,8,0)*$U1911</f>
        <v>8865.049494576930</v>
      </c>
    </row>
    <row r="1912" ht="19.95" customHeight="1">
      <c r="Q1912" s="136">
        <v>188</v>
      </c>
      <c r="R1912" t="s" s="90">
        <v>796</v>
      </c>
      <c r="S1912" t="s" s="90">
        <v>48</v>
      </c>
      <c r="T1912" s="59">
        <v>17160</v>
      </c>
      <c r="U1912" s="91">
        <v>0.0655825418967725</v>
      </c>
      <c r="V1912" s="39">
        <v>41.0286073</v>
      </c>
      <c r="W1912" s="39">
        <v>29.0341185</v>
      </c>
      <c r="X1912" s="59">
        <f>VLOOKUP($S1912,'Districts_EV'!$A$2:$H$41,3,0)*$U1912</f>
        <v>9.170734034175631</v>
      </c>
      <c r="Y1912" s="59">
        <f>VLOOKUP($S1912,'Districts_EV'!$A$2:$H$41,4,0)*$U1912</f>
        <v>130.720807492434</v>
      </c>
      <c r="Z1912" s="59">
        <f>VLOOKUP($S1912,'Districts_EV'!$A$2:$H$41,5,0)*$U1912</f>
        <v>792.478490332453</v>
      </c>
      <c r="AA1912" s="59">
        <f>VLOOKUP($S1912,'Districts_EV'!$A$2:$H$41,6,0)*$U1912</f>
        <v>2285.798751822550</v>
      </c>
      <c r="AB1912" s="59">
        <f>VLOOKUP($S1912,'Districts_EV'!$A$2:$H$41,7,0)*$U1912</f>
        <v>3845.795763421570</v>
      </c>
      <c r="AC1912" s="60">
        <f>VLOOKUP($S1912,'Districts_EV'!$A$2:$H$41,8,0)*$U1912</f>
        <v>4946.647459660540</v>
      </c>
    </row>
    <row r="1913" ht="19.95" customHeight="1">
      <c r="Q1913" s="137">
        <v>191</v>
      </c>
      <c r="R1913" t="s" s="92">
        <v>797</v>
      </c>
      <c r="S1913" t="s" s="92">
        <v>48</v>
      </c>
      <c r="T1913" s="62">
        <v>12559</v>
      </c>
      <c r="U1913" s="93">
        <v>0.0479983183963616</v>
      </c>
      <c r="V1913" s="36">
        <v>41.0150982</v>
      </c>
      <c r="W1913" s="36">
        <v>29.0213844</v>
      </c>
      <c r="X1913" s="62">
        <f>VLOOKUP($S1913,'Districts_EV'!$A$2:$H$41,3,0)*$U1913</f>
        <v>6.71184433188879</v>
      </c>
      <c r="Y1913" s="62">
        <f>VLOOKUP($S1913,'Districts_EV'!$A$2:$H$41,4,0)*$U1913</f>
        <v>95.6714814275917</v>
      </c>
      <c r="Z1913" s="62">
        <f>VLOOKUP($S1913,'Districts_EV'!$A$2:$H$41,5,0)*$U1913</f>
        <v>579.996349655319</v>
      </c>
      <c r="AA1913" s="62">
        <f>VLOOKUP($S1913,'Districts_EV'!$A$2:$H$41,6,0)*$U1913</f>
        <v>1672.922291616510</v>
      </c>
      <c r="AB1913" s="62">
        <f>VLOOKUP($S1913,'Districts_EV'!$A$2:$H$41,7,0)*$U1913</f>
        <v>2814.647377203460</v>
      </c>
      <c r="AC1913" s="63">
        <f>VLOOKUP($S1913,'Districts_EV'!$A$2:$H$41,8,0)*$U1913</f>
        <v>3620.334816193280</v>
      </c>
    </row>
    <row r="1914" ht="19.95" customHeight="1">
      <c r="Q1914" s="136">
        <v>222</v>
      </c>
      <c r="R1914" t="s" s="90">
        <v>798</v>
      </c>
      <c r="S1914" t="s" s="90">
        <v>48</v>
      </c>
      <c r="T1914" s="59">
        <v>13245</v>
      </c>
      <c r="U1914" s="91">
        <v>0.0506200913416522</v>
      </c>
      <c r="V1914" s="39">
        <v>41.0255088</v>
      </c>
      <c r="W1914" s="39">
        <v>29.0290779</v>
      </c>
      <c r="X1914" s="59">
        <f>VLOOKUP($S1914,'Districts_EV'!$A$2:$H$41,3,0)*$U1914</f>
        <v>7.07845992323172</v>
      </c>
      <c r="Y1914" s="59">
        <f>VLOOKUP($S1914,'Districts_EV'!$A$2:$H$41,4,0)*$U1914</f>
        <v>100.897266622219</v>
      </c>
      <c r="Z1914" s="59">
        <f>VLOOKUP($S1914,'Districts_EV'!$A$2:$H$41,5,0)*$U1914</f>
        <v>611.677016576535</v>
      </c>
      <c r="AA1914" s="59">
        <f>VLOOKUP($S1914,'Districts_EV'!$A$2:$H$41,6,0)*$U1914</f>
        <v>1764.300959667230</v>
      </c>
      <c r="AB1914" s="59">
        <f>VLOOKUP($S1914,'Districts_EV'!$A$2:$H$41,7,0)*$U1914</f>
        <v>2968.389562151440</v>
      </c>
      <c r="AC1914" s="60">
        <f>VLOOKUP($S1914,'Districts_EV'!$A$2:$H$41,8,0)*$U1914</f>
        <v>3818.085408112110</v>
      </c>
    </row>
    <row r="1915" ht="19.95" customHeight="1">
      <c r="Q1915" s="137">
        <v>257</v>
      </c>
      <c r="R1915" t="s" s="92">
        <v>799</v>
      </c>
      <c r="S1915" t="s" s="92">
        <v>48</v>
      </c>
      <c r="T1915" s="62">
        <v>8880</v>
      </c>
      <c r="U1915" s="93">
        <v>0.0339378188836445</v>
      </c>
      <c r="V1915" s="36">
        <v>41.0222438</v>
      </c>
      <c r="W1915" s="36">
        <v>29.014274</v>
      </c>
      <c r="X1915" s="62">
        <f>VLOOKUP($S1915,'Districts_EV'!$A$2:$H$41,3,0)*$U1915</f>
        <v>4.74569453516781</v>
      </c>
      <c r="Y1915" s="62">
        <f>VLOOKUP($S1915,'Districts_EV'!$A$2:$H$41,4,0)*$U1915</f>
        <v>67.6457325485321</v>
      </c>
      <c r="Z1915" s="62">
        <f>VLOOKUP($S1915,'Districts_EV'!$A$2:$H$41,5,0)*$U1915</f>
        <v>410.093764227983</v>
      </c>
      <c r="AA1915" s="62">
        <f>VLOOKUP($S1915,'Districts_EV'!$A$2:$H$41,6,0)*$U1915</f>
        <v>1182.860892551530</v>
      </c>
      <c r="AB1915" s="62">
        <f>VLOOKUP($S1915,'Districts_EV'!$A$2:$H$41,7,0)*$U1915</f>
        <v>1990.132073378990</v>
      </c>
      <c r="AC1915" s="63">
        <f>VLOOKUP($S1915,'Districts_EV'!$A$2:$H$41,8,0)*$U1915</f>
        <v>2559.803580523630</v>
      </c>
    </row>
    <row r="1916" ht="19.95" customHeight="1">
      <c r="Q1916" s="136">
        <v>276</v>
      </c>
      <c r="R1916" t="s" s="90">
        <v>363</v>
      </c>
      <c r="S1916" t="s" s="90">
        <v>48</v>
      </c>
      <c r="T1916" s="59">
        <v>12077</v>
      </c>
      <c r="U1916" s="91">
        <v>0.0461561980470467</v>
      </c>
      <c r="V1916" s="39">
        <v>41.0236072</v>
      </c>
      <c r="W1916" s="39">
        <v>29.0184136</v>
      </c>
      <c r="X1916" s="59">
        <f>VLOOKUP($S1916,'Districts_EV'!$A$2:$H$41,3,0)*$U1916</f>
        <v>6.45425145284027</v>
      </c>
      <c r="Y1916" s="59">
        <f>VLOOKUP($S1916,'Districts_EV'!$A$2:$H$41,4,0)*$U1916</f>
        <v>91.99971981853859</v>
      </c>
      <c r="Z1916" s="59">
        <f>VLOOKUP($S1916,'Districts_EV'!$A$2:$H$41,5,0)*$U1916</f>
        <v>557.736755696098</v>
      </c>
      <c r="AA1916" s="59">
        <f>VLOOKUP($S1916,'Districts_EV'!$A$2:$H$41,6,0)*$U1916</f>
        <v>1608.717454881170</v>
      </c>
      <c r="AB1916" s="59">
        <f>VLOOKUP($S1916,'Districts_EV'!$A$2:$H$41,7,0)*$U1916</f>
        <v>2706.624442589870</v>
      </c>
      <c r="AC1916" s="60">
        <f>VLOOKUP($S1916,'Districts_EV'!$A$2:$H$41,8,0)*$U1916</f>
        <v>3481.390522745940</v>
      </c>
    </row>
    <row r="1917" ht="19.95" customHeight="1">
      <c r="Q1917" s="137">
        <v>286</v>
      </c>
      <c r="R1917" t="s" s="92">
        <v>800</v>
      </c>
      <c r="S1917" t="s" s="92">
        <v>48</v>
      </c>
      <c r="T1917" s="62">
        <v>34162</v>
      </c>
      <c r="U1917" s="93">
        <v>0.130561235214309</v>
      </c>
      <c r="V1917" s="36">
        <v>40.9980939</v>
      </c>
      <c r="W1917" s="36">
        <v>29.0600259</v>
      </c>
      <c r="X1917" s="62">
        <f>VLOOKUP($S1917,'Districts_EV'!$A$2:$H$41,3,0)*$U1917</f>
        <v>18.2570289088291</v>
      </c>
      <c r="Y1917" s="62">
        <f>VLOOKUP($S1917,'Districts_EV'!$A$2:$H$41,4,0)*$U1917</f>
        <v>260.238008482315</v>
      </c>
      <c r="Z1917" s="62">
        <f>VLOOKUP($S1917,'Districts_EV'!$A$2:$H$41,5,0)*$U1917</f>
        <v>1577.660267292380</v>
      </c>
      <c r="AA1917" s="62">
        <f>VLOOKUP($S1917,'Districts_EV'!$A$2:$H$41,6,0)*$U1917</f>
        <v>4550.551104881230</v>
      </c>
      <c r="AB1917" s="62">
        <f>VLOOKUP($S1917,'Districts_EV'!$A$2:$H$41,7,0)*$U1917</f>
        <v>7656.181519231210</v>
      </c>
      <c r="AC1917" s="63">
        <f>VLOOKUP($S1917,'Districts_EV'!$A$2:$H$41,8,0)*$U1917</f>
        <v>9847.748864622570</v>
      </c>
    </row>
    <row r="1918" ht="19.95" customHeight="1">
      <c r="Q1918" s="136">
        <v>298</v>
      </c>
      <c r="R1918" t="s" s="90">
        <v>801</v>
      </c>
      <c r="S1918" t="s" s="90">
        <v>48</v>
      </c>
      <c r="T1918" s="59">
        <v>11452</v>
      </c>
      <c r="U1918" s="91">
        <v>0.0437675565152586</v>
      </c>
      <c r="V1918" s="39">
        <v>41.0288368</v>
      </c>
      <c r="W1918" s="39">
        <v>29.0217813</v>
      </c>
      <c r="X1918" s="59">
        <f>VLOOKUP($S1918,'Districts_EV'!$A$2:$H$41,3,0)*$U1918</f>
        <v>6.12023579017361</v>
      </c>
      <c r="Y1918" s="59">
        <f>VLOOKUP($S1918,'Districts_EV'!$A$2:$H$41,4,0)*$U1918</f>
        <v>87.2386181470483</v>
      </c>
      <c r="Z1918" s="59">
        <f>VLOOKUP($S1918,'Districts_EV'!$A$2:$H$41,5,0)*$U1918</f>
        <v>528.873174317438</v>
      </c>
      <c r="AA1918" s="59">
        <f>VLOOKUP($S1918,'Districts_EV'!$A$2:$H$41,6,0)*$U1918</f>
        <v>1525.464295213970</v>
      </c>
      <c r="AB1918" s="59">
        <f>VLOOKUP($S1918,'Districts_EV'!$A$2:$H$41,7,0)*$U1918</f>
        <v>2566.553209947770</v>
      </c>
      <c r="AC1918" s="60">
        <f>VLOOKUP($S1918,'Districts_EV'!$A$2:$H$41,8,0)*$U1918</f>
        <v>3301.224167134750</v>
      </c>
    </row>
    <row r="1919" ht="19.95" customHeight="1">
      <c r="Q1919" s="137">
        <v>301</v>
      </c>
      <c r="R1919" t="s" s="92">
        <v>802</v>
      </c>
      <c r="S1919" t="s" s="92">
        <v>48</v>
      </c>
      <c r="T1919" s="62">
        <v>9545</v>
      </c>
      <c r="U1919" s="93">
        <v>0.036479333473467</v>
      </c>
      <c r="V1919" s="36">
        <v>41.01663</v>
      </c>
      <c r="W1919" s="36">
        <v>29.011821</v>
      </c>
      <c r="X1919" s="62">
        <f>VLOOKUP($S1919,'Districts_EV'!$A$2:$H$41,3,0)*$U1919</f>
        <v>5.10108720024513</v>
      </c>
      <c r="Y1919" s="62">
        <f>VLOOKUP($S1919,'Districts_EV'!$A$2:$H$41,4,0)*$U1919</f>
        <v>72.7115447269977</v>
      </c>
      <c r="Z1919" s="62">
        <f>VLOOKUP($S1919,'Districts_EV'!$A$2:$H$41,5,0)*$U1919</f>
        <v>440.804614814876</v>
      </c>
      <c r="AA1919" s="62">
        <f>VLOOKUP($S1919,'Districts_EV'!$A$2:$H$41,6,0)*$U1919</f>
        <v>1271.442254437430</v>
      </c>
      <c r="AB1919" s="62">
        <f>VLOOKUP($S1919,'Districts_EV'!$A$2:$H$41,7,0)*$U1919</f>
        <v>2139.167864910190</v>
      </c>
      <c r="AC1919" s="63">
        <f>VLOOKUP($S1919,'Districts_EV'!$A$2:$H$41,8,0)*$U1919</f>
        <v>2751.500582893930</v>
      </c>
    </row>
    <row r="1920" ht="19.95" customHeight="1">
      <c r="Q1920" s="136">
        <v>319</v>
      </c>
      <c r="R1920" t="s" s="90">
        <v>803</v>
      </c>
      <c r="S1920" t="s" s="90">
        <v>48</v>
      </c>
      <c r="T1920" s="59">
        <v>17542</v>
      </c>
      <c r="U1920" s="91">
        <v>0.06704247960100131</v>
      </c>
      <c r="V1920" s="39">
        <v>41.0349394</v>
      </c>
      <c r="W1920" s="39">
        <v>29.0565056</v>
      </c>
      <c r="X1920" s="59">
        <f>VLOOKUP($S1920,'Districts_EV'!$A$2:$H$41,3,0)*$U1920</f>
        <v>9.374884407197481</v>
      </c>
      <c r="Y1920" s="59">
        <f>VLOOKUP($S1920,'Districts_EV'!$A$2:$H$41,4,0)*$U1920</f>
        <v>133.630792834048</v>
      </c>
      <c r="Z1920" s="59">
        <f>VLOOKUP($S1920,'Districts_EV'!$A$2:$H$41,5,0)*$U1920</f>
        <v>810.119911271089</v>
      </c>
      <c r="AA1920" s="59">
        <f>VLOOKUP($S1920,'Districts_EV'!$A$2:$H$41,6,0)*$U1920</f>
        <v>2336.683083011140</v>
      </c>
      <c r="AB1920" s="59">
        <f>VLOOKUP($S1920,'Districts_EV'!$A$2:$H$41,7,0)*$U1920</f>
        <v>3931.407300812420</v>
      </c>
      <c r="AC1920" s="60">
        <f>VLOOKUP($S1920,'Districts_EV'!$A$2:$H$41,8,0)*$U1920</f>
        <v>5056.765136210080</v>
      </c>
    </row>
    <row r="1921" ht="19.95" customHeight="1">
      <c r="Q1921" s="137">
        <v>327</v>
      </c>
      <c r="R1921" t="s" s="92">
        <v>804</v>
      </c>
      <c r="S1921" t="s" s="92">
        <v>48</v>
      </c>
      <c r="T1921" s="62">
        <v>34355</v>
      </c>
      <c r="U1921" s="93">
        <v>0.131298847719325</v>
      </c>
      <c r="V1921" s="36">
        <v>41.0412375</v>
      </c>
      <c r="W1921" s="36">
        <v>29.0849274</v>
      </c>
      <c r="X1921" s="62">
        <f>VLOOKUP($S1921,'Districts_EV'!$A$2:$H$41,3,0)*$U1921</f>
        <v>18.3601729454606</v>
      </c>
      <c r="Y1921" s="62">
        <f>VLOOKUP($S1921,'Districts_EV'!$A$2:$H$41,4,0)*$U1921</f>
        <v>261.708236678471</v>
      </c>
      <c r="Z1921" s="62">
        <f>VLOOKUP($S1921,'Districts_EV'!$A$2:$H$41,5,0)*$U1921</f>
        <v>1586.573341222110</v>
      </c>
      <c r="AA1921" s="62">
        <f>VLOOKUP($S1921,'Districts_EV'!$A$2:$H$41,6,0)*$U1921</f>
        <v>4576.259680586460</v>
      </c>
      <c r="AB1921" s="62">
        <f>VLOOKUP($S1921,'Districts_EV'!$A$2:$H$41,7,0)*$U1921</f>
        <v>7699.435515871080</v>
      </c>
      <c r="AC1921" s="63">
        <f>VLOOKUP($S1921,'Districts_EV'!$A$2:$H$41,8,0)*$U1921</f>
        <v>9903.384235235289</v>
      </c>
    </row>
    <row r="1922" ht="19.95" customHeight="1">
      <c r="Q1922" s="136">
        <v>338</v>
      </c>
      <c r="R1922" t="s" s="90">
        <v>396</v>
      </c>
      <c r="S1922" t="s" s="90">
        <v>48</v>
      </c>
      <c r="T1922" s="59">
        <v>20960</v>
      </c>
      <c r="U1922" s="91">
        <v>0.0801054824100438</v>
      </c>
      <c r="V1922" s="39">
        <v>41.0413151</v>
      </c>
      <c r="W1922" s="39">
        <v>29.0717135</v>
      </c>
      <c r="X1922" s="59">
        <f>VLOOKUP($S1922,'Districts_EV'!$A$2:$H$41,3,0)*$U1922</f>
        <v>11.2015492631889</v>
      </c>
      <c r="Y1922" s="59">
        <f>VLOOKUP($S1922,'Districts_EV'!$A$2:$H$41,4,0)*$U1922</f>
        <v>159.668305655094</v>
      </c>
      <c r="Z1922" s="59">
        <f>VLOOKUP($S1922,'Districts_EV'!$A$2:$H$41,5,0)*$U1922</f>
        <v>967.969065114698</v>
      </c>
      <c r="AA1922" s="59">
        <f>VLOOKUP($S1922,'Districts_EV'!$A$2:$H$41,6,0)*$U1922</f>
        <v>2791.9779625991</v>
      </c>
      <c r="AB1922" s="59">
        <f>VLOOKUP($S1922,'Districts_EV'!$A$2:$H$41,7,0)*$U1922</f>
        <v>4697.428857885550</v>
      </c>
      <c r="AC1922" s="60">
        <f>VLOOKUP($S1922,'Districts_EV'!$A$2:$H$41,8,0)*$U1922</f>
        <v>6042.0589017765</v>
      </c>
    </row>
    <row r="1923" ht="19.95" customHeight="1">
      <c r="Q1923" s="137">
        <v>348</v>
      </c>
      <c r="R1923" t="s" s="92">
        <v>805</v>
      </c>
      <c r="S1923" t="s" s="92">
        <v>48</v>
      </c>
      <c r="T1923" s="62">
        <v>20482</v>
      </c>
      <c r="U1923" s="93">
        <v>0.0782786493665323</v>
      </c>
      <c r="V1923" s="36">
        <v>41.0329956</v>
      </c>
      <c r="W1923" s="36">
        <v>29.0724337</v>
      </c>
      <c r="X1923" s="62">
        <f>VLOOKUP($S1923,'Districts_EV'!$A$2:$H$41,3,0)*$U1923</f>
        <v>10.9460940843814</v>
      </c>
      <c r="Y1923" s="62">
        <f>VLOOKUP($S1923,'Districts_EV'!$A$2:$H$41,4,0)*$U1923</f>
        <v>156.027015096738</v>
      </c>
      <c r="Z1923" s="62">
        <f>VLOOKUP($S1923,'Districts_EV'!$A$2:$H$41,5,0)*$U1923</f>
        <v>945.8941980763</v>
      </c>
      <c r="AA1923" s="62">
        <f>VLOOKUP($S1923,'Districts_EV'!$A$2:$H$41,6,0)*$U1923</f>
        <v>2728.305946085630</v>
      </c>
      <c r="AB1923" s="62">
        <f>VLOOKUP($S1923,'Districts_EV'!$A$2:$H$41,7,0)*$U1923</f>
        <v>4590.302379160870</v>
      </c>
      <c r="AC1923" s="63">
        <f>VLOOKUP($S1923,'Districts_EV'!$A$2:$H$41,8,0)*$U1923</f>
        <v>5904.267673005070</v>
      </c>
    </row>
    <row r="1924" ht="19.95" customHeight="1">
      <c r="Q1924" s="136">
        <v>352</v>
      </c>
      <c r="R1924" t="s" s="90">
        <v>806</v>
      </c>
      <c r="S1924" t="s" s="90">
        <v>48</v>
      </c>
      <c r="T1924" s="59">
        <v>13296</v>
      </c>
      <c r="U1924" s="91">
        <v>0.0508150044906461</v>
      </c>
      <c r="V1924" s="39">
        <v>41.0391608</v>
      </c>
      <c r="W1924" s="39">
        <v>29.0615628</v>
      </c>
      <c r="X1924" s="59">
        <f>VLOOKUP($S1924,'Districts_EV'!$A$2:$H$41,3,0)*$U1924</f>
        <v>7.10571560130531</v>
      </c>
      <c r="Y1924" s="59">
        <f>VLOOKUP($S1924,'Districts_EV'!$A$2:$H$41,4,0)*$U1924</f>
        <v>101.285772518613</v>
      </c>
      <c r="Z1924" s="59">
        <f>VLOOKUP($S1924,'Districts_EV'!$A$2:$H$41,5,0)*$U1924</f>
        <v>614.032284817034</v>
      </c>
      <c r="AA1924" s="59">
        <f>VLOOKUP($S1924,'Districts_EV'!$A$2:$H$41,6,0)*$U1924</f>
        <v>1771.094417496070</v>
      </c>
      <c r="AB1924" s="59">
        <f>VLOOKUP($S1924,'Districts_EV'!$A$2:$H$41,7,0)*$U1924</f>
        <v>2979.819374735030</v>
      </c>
      <c r="AC1924" s="60">
        <f>VLOOKUP($S1924,'Districts_EV'!$A$2:$H$41,8,0)*$U1924</f>
        <v>3832.786982729980</v>
      </c>
    </row>
    <row r="1925" ht="19.95" customHeight="1">
      <c r="Q1925" s="137">
        <v>417</v>
      </c>
      <c r="R1925" t="s" s="92">
        <v>516</v>
      </c>
      <c r="S1925" t="s" s="92">
        <v>48</v>
      </c>
      <c r="T1925" s="62">
        <v>24747</v>
      </c>
      <c r="U1925" s="93">
        <v>0.09457873917945391</v>
      </c>
      <c r="V1925" s="36">
        <v>41.0062328</v>
      </c>
      <c r="W1925" s="36">
        <v>29.0528941</v>
      </c>
      <c r="X1925" s="62">
        <f>VLOOKUP($S1925,'Districts_EV'!$A$2:$H$41,3,0)*$U1925</f>
        <v>13.2254169664187</v>
      </c>
      <c r="Y1925" s="62">
        <f>VLOOKUP($S1925,'Districts_EV'!$A$2:$H$41,4,0)*$U1925</f>
        <v>188.516772902987</v>
      </c>
      <c r="Z1925" s="62">
        <f>VLOOKUP($S1925,'Districts_EV'!$A$2:$H$41,5,0)*$U1925</f>
        <v>1142.859277404270</v>
      </c>
      <c r="AA1925" s="62">
        <f>VLOOKUP($S1925,'Districts_EV'!$A$2:$H$41,6,0)*$U1925</f>
        <v>3296.425507654580</v>
      </c>
      <c r="AB1925" s="62">
        <f>VLOOKUP($S1925,'Districts_EV'!$A$2:$H$41,7,0)*$U1925</f>
        <v>5546.148470710580</v>
      </c>
      <c r="AC1925" s="63">
        <f>VLOOKUP($S1925,'Districts_EV'!$A$2:$H$41,8,0)*$U1925</f>
        <v>7133.722883695760</v>
      </c>
    </row>
    <row r="1926" ht="19.95" customHeight="1">
      <c r="Q1926" s="136">
        <v>448</v>
      </c>
      <c r="R1926" t="s" s="90">
        <v>432</v>
      </c>
      <c r="S1926" t="s" s="90">
        <v>48</v>
      </c>
      <c r="T1926" s="59">
        <v>13438</v>
      </c>
      <c r="U1926" s="91">
        <v>0.0513577038466683</v>
      </c>
      <c r="V1926" s="39">
        <v>41.0498613</v>
      </c>
      <c r="W1926" s="39">
        <v>29.0699376</v>
      </c>
      <c r="X1926" s="59">
        <f>VLOOKUP($S1926,'Districts_EV'!$A$2:$H$41,3,0)*$U1926</f>
        <v>7.18160395986317</v>
      </c>
      <c r="Y1926" s="59">
        <f>VLOOKUP($S1926,'Districts_EV'!$A$2:$H$41,4,0)*$U1926</f>
        <v>102.367494818375</v>
      </c>
      <c r="Z1926" s="59">
        <f>VLOOKUP($S1926,'Districts_EV'!$A$2:$H$41,5,0)*$U1926</f>
        <v>620.590090506264</v>
      </c>
      <c r="AA1926" s="59">
        <f>VLOOKUP($S1926,'Districts_EV'!$A$2:$H$41,6,0)*$U1926</f>
        <v>1790.009535372460</v>
      </c>
      <c r="AB1926" s="59">
        <f>VLOOKUP($S1926,'Districts_EV'!$A$2:$H$41,7,0)*$U1926</f>
        <v>3011.643558791310</v>
      </c>
      <c r="AC1926" s="60">
        <f>VLOOKUP($S1926,'Districts_EV'!$A$2:$H$41,8,0)*$U1926</f>
        <v>3873.720778724840</v>
      </c>
    </row>
    <row r="1927" ht="19.95" customHeight="1">
      <c r="Q1927" s="137">
        <v>449</v>
      </c>
      <c r="R1927" t="s" s="92">
        <v>16</v>
      </c>
      <c r="S1927" t="s" s="92">
        <v>48</v>
      </c>
      <c r="T1927" s="62">
        <v>21240</v>
      </c>
      <c r="U1927" s="93">
        <v>0.08117559381628479</v>
      </c>
      <c r="V1927" s="36">
        <v>41.0533837</v>
      </c>
      <c r="W1927" s="36">
        <v>29.0797099</v>
      </c>
      <c r="X1927" s="62">
        <f>VLOOKUP($S1927,'Districts_EV'!$A$2:$H$41,3,0)*$U1927</f>
        <v>11.3511882800635</v>
      </c>
      <c r="Y1927" s="62">
        <f>VLOOKUP($S1927,'Districts_EV'!$A$2:$H$41,4,0)*$U1927</f>
        <v>161.801279203921</v>
      </c>
      <c r="Z1927" s="62">
        <f>VLOOKUP($S1927,'Districts_EV'!$A$2:$H$41,5,0)*$U1927</f>
        <v>980.8999495723371</v>
      </c>
      <c r="AA1927" s="62">
        <f>VLOOKUP($S1927,'Districts_EV'!$A$2:$H$41,6,0)*$U1927</f>
        <v>2829.275378130010</v>
      </c>
      <c r="AB1927" s="62">
        <f>VLOOKUP($S1927,'Districts_EV'!$A$2:$H$41,7,0)*$U1927</f>
        <v>4760.180770109210</v>
      </c>
      <c r="AC1927" s="63">
        <f>VLOOKUP($S1927,'Districts_EV'!$A$2:$H$41,8,0)*$U1927</f>
        <v>6122.773429090310</v>
      </c>
    </row>
    <row r="1928" ht="19.95" customHeight="1">
      <c r="Q1928" s="136">
        <v>452</v>
      </c>
      <c r="R1928" t="s" s="90">
        <v>807</v>
      </c>
      <c r="S1928" t="s" s="90">
        <v>48</v>
      </c>
      <c r="T1928" s="59">
        <v>19659</v>
      </c>
      <c r="U1928" s="91">
        <v>0.07513328619747379</v>
      </c>
      <c r="V1928" s="39">
        <v>41.0223146</v>
      </c>
      <c r="W1928" s="39">
        <v>29.0622021</v>
      </c>
      <c r="X1928" s="59">
        <f>VLOOKUP($S1928,'Districts_EV'!$A$2:$H$41,3,0)*$U1928</f>
        <v>10.506262259782</v>
      </c>
      <c r="Y1928" s="59">
        <f>VLOOKUP($S1928,'Districts_EV'!$A$2:$H$41,4,0)*$U1928</f>
        <v>149.757596415720</v>
      </c>
      <c r="Z1928" s="59">
        <f>VLOOKUP($S1928,'Districts_EV'!$A$2:$H$41,5,0)*$U1928</f>
        <v>907.886634116882</v>
      </c>
      <c r="AA1928" s="59">
        <f>VLOOKUP($S1928,'Districts_EV'!$A$2:$H$41,6,0)*$U1928</f>
        <v>2618.678185435870</v>
      </c>
      <c r="AB1928" s="59">
        <f>VLOOKUP($S1928,'Districts_EV'!$A$2:$H$41,7,0)*$U1928</f>
        <v>4405.856580017750</v>
      </c>
      <c r="AC1928" s="60">
        <f>VLOOKUP($S1928,'Districts_EV'!$A$2:$H$41,8,0)*$U1928</f>
        <v>5667.024615936270</v>
      </c>
    </row>
    <row r="1929" ht="19.95" customHeight="1">
      <c r="Q1929" s="137">
        <v>464</v>
      </c>
      <c r="R1929" t="s" s="92">
        <v>129</v>
      </c>
      <c r="S1929" t="s" s="92">
        <v>48</v>
      </c>
      <c r="T1929" s="62">
        <v>18139</v>
      </c>
      <c r="U1929" s="93">
        <v>0.0693241099921653</v>
      </c>
      <c r="V1929" s="36">
        <v>41.0126978</v>
      </c>
      <c r="W1929" s="36">
        <v>29.031529</v>
      </c>
      <c r="X1929" s="62">
        <f>VLOOKUP($S1929,'Districts_EV'!$A$2:$H$41,3,0)*$U1929</f>
        <v>9.69393616817668</v>
      </c>
      <c r="Y1929" s="62">
        <f>VLOOKUP($S1929,'Districts_EV'!$A$2:$H$41,4,0)*$U1929</f>
        <v>138.178597150656</v>
      </c>
      <c r="Z1929" s="62">
        <f>VLOOKUP($S1929,'Districts_EV'!$A$2:$H$41,5,0)*$U1929</f>
        <v>837.690404203984</v>
      </c>
      <c r="AA1929" s="62">
        <f>VLOOKUP($S1929,'Districts_EV'!$A$2:$H$41,6,0)*$U1929</f>
        <v>2416.206501125250</v>
      </c>
      <c r="AB1929" s="62">
        <f>VLOOKUP($S1929,'Districts_EV'!$A$2:$H$41,7,0)*$U1929</f>
        <v>4065.203342232160</v>
      </c>
      <c r="AC1929" s="63">
        <f>VLOOKUP($S1929,'Districts_EV'!$A$2:$H$41,8,0)*$U1929</f>
        <v>5228.860039089890</v>
      </c>
    </row>
    <row r="1930" ht="19.95" customHeight="1">
      <c r="Q1930" s="136">
        <v>475</v>
      </c>
      <c r="R1930" t="s" s="90">
        <v>808</v>
      </c>
      <c r="S1930" t="s" s="90">
        <v>48</v>
      </c>
      <c r="T1930" s="59">
        <v>19655</v>
      </c>
      <c r="U1930" s="91">
        <v>0.0751179988916703</v>
      </c>
      <c r="V1930" s="39">
        <v>41.065641</v>
      </c>
      <c r="W1930" s="39">
        <v>29.0709346</v>
      </c>
      <c r="X1930" s="59">
        <f>VLOOKUP($S1930,'Districts_EV'!$A$2:$H$41,3,0)*$U1930</f>
        <v>10.5041245595409</v>
      </c>
      <c r="Y1930" s="59">
        <f>VLOOKUP($S1930,'Districts_EV'!$A$2:$H$41,4,0)*$U1930</f>
        <v>149.727125365022</v>
      </c>
      <c r="Z1930" s="59">
        <f>VLOOKUP($S1930,'Districts_EV'!$A$2:$H$41,5,0)*$U1930</f>
        <v>907.701907196058</v>
      </c>
      <c r="AA1930" s="59">
        <f>VLOOKUP($S1930,'Districts_EV'!$A$2:$H$41,6,0)*$U1930</f>
        <v>2618.145365214</v>
      </c>
      <c r="AB1930" s="59">
        <f>VLOOKUP($S1930,'Districts_EV'!$A$2:$H$41,7,0)*$U1930</f>
        <v>4404.960124128840</v>
      </c>
      <c r="AC1930" s="60">
        <f>VLOOKUP($S1930,'Districts_EV'!$A$2:$H$41,8,0)*$U1930</f>
        <v>5665.871551260360</v>
      </c>
    </row>
    <row r="1931" ht="19.95" customHeight="1">
      <c r="Q1931" s="137">
        <v>507</v>
      </c>
      <c r="R1931" t="s" s="92">
        <v>809</v>
      </c>
      <c r="S1931" t="s" s="92">
        <v>48</v>
      </c>
      <c r="T1931" s="62">
        <v>16929</v>
      </c>
      <c r="U1931" s="93">
        <v>0.0646996999866236</v>
      </c>
      <c r="V1931" s="36">
        <v>41.0287204</v>
      </c>
      <c r="W1931" s="36">
        <v>29.0527669</v>
      </c>
      <c r="X1931" s="62">
        <f>VLOOKUP($S1931,'Districts_EV'!$A$2:$H$41,3,0)*$U1931</f>
        <v>9.04728184525403</v>
      </c>
      <c r="Y1931" s="62">
        <f>VLOOKUP($S1931,'Districts_EV'!$A$2:$H$41,4,0)*$U1931</f>
        <v>128.961104314651</v>
      </c>
      <c r="Z1931" s="62">
        <f>VLOOKUP($S1931,'Districts_EV'!$A$2:$H$41,5,0)*$U1931</f>
        <v>781.8105106549</v>
      </c>
      <c r="AA1931" s="62">
        <f>VLOOKUP($S1931,'Districts_EV'!$A$2:$H$41,6,0)*$U1931</f>
        <v>2255.028384009550</v>
      </c>
      <c r="AB1931" s="62">
        <f>VLOOKUP($S1931,'Districts_EV'!$A$2:$H$41,7,0)*$U1931</f>
        <v>3794.025435837040</v>
      </c>
      <c r="AC1931" s="63">
        <f>VLOOKUP($S1931,'Districts_EV'!$A$2:$H$41,8,0)*$U1931</f>
        <v>4880.057974626640</v>
      </c>
    </row>
    <row r="1932" ht="19.95" customHeight="1">
      <c r="Q1932" s="136">
        <v>554</v>
      </c>
      <c r="R1932" t="s" s="90">
        <v>810</v>
      </c>
      <c r="S1932" t="s" s="90">
        <v>48</v>
      </c>
      <c r="T1932" s="59">
        <v>14298</v>
      </c>
      <c r="U1932" s="91">
        <v>0.0546444745944087</v>
      </c>
      <c r="V1932" s="39">
        <v>41.051034</v>
      </c>
      <c r="W1932" s="39">
        <v>29.0599829</v>
      </c>
      <c r="X1932" s="59">
        <f>VLOOKUP($S1932,'Districts_EV'!$A$2:$H$41,3,0)*$U1932</f>
        <v>7.64120951169249</v>
      </c>
      <c r="Y1932" s="59">
        <f>VLOOKUP($S1932,'Districts_EV'!$A$2:$H$41,4,0)*$U1932</f>
        <v>108.918770718346</v>
      </c>
      <c r="Z1932" s="59">
        <f>VLOOKUP($S1932,'Districts_EV'!$A$2:$H$41,5,0)*$U1932</f>
        <v>660.306378483299</v>
      </c>
      <c r="AA1932" s="59">
        <f>VLOOKUP($S1932,'Districts_EV'!$A$2:$H$41,6,0)*$U1932</f>
        <v>1904.565883074520</v>
      </c>
      <c r="AB1932" s="59">
        <f>VLOOKUP($S1932,'Districts_EV'!$A$2:$H$41,7,0)*$U1932</f>
        <v>3204.381574906850</v>
      </c>
      <c r="AC1932" s="60">
        <f>VLOOKUP($S1932,'Districts_EV'!$A$2:$H$41,8,0)*$U1932</f>
        <v>4121.629684045820</v>
      </c>
    </row>
    <row r="1933" ht="19.95" customHeight="1">
      <c r="Q1933" s="137">
        <v>565</v>
      </c>
      <c r="R1933" t="s" s="92">
        <v>811</v>
      </c>
      <c r="S1933" t="s" s="92">
        <v>48</v>
      </c>
      <c r="T1933" s="62">
        <v>13886</v>
      </c>
      <c r="U1933" s="93">
        <v>0.053069882096654</v>
      </c>
      <c r="V1933" s="36">
        <v>41.0219096</v>
      </c>
      <c r="W1933" s="36">
        <v>29.0483828</v>
      </c>
      <c r="X1933" s="62">
        <f>VLOOKUP($S1933,'Districts_EV'!$A$2:$H$41,3,0)*$U1933</f>
        <v>7.42102638686263</v>
      </c>
      <c r="Y1933" s="62">
        <f>VLOOKUP($S1933,'Districts_EV'!$A$2:$H$41,4,0)*$U1933</f>
        <v>105.7802524965</v>
      </c>
      <c r="Z1933" s="62">
        <f>VLOOKUP($S1933,'Districts_EV'!$A$2:$H$41,5,0)*$U1933</f>
        <v>641.279505638487</v>
      </c>
      <c r="AA1933" s="62">
        <f>VLOOKUP($S1933,'Districts_EV'!$A$2:$H$41,6,0)*$U1933</f>
        <v>1849.685400221910</v>
      </c>
      <c r="AB1933" s="62">
        <f>VLOOKUP($S1933,'Districts_EV'!$A$2:$H$41,7,0)*$U1933</f>
        <v>3112.046618349180</v>
      </c>
      <c r="AC1933" s="63">
        <f>VLOOKUP($S1933,'Districts_EV'!$A$2:$H$41,8,0)*$U1933</f>
        <v>4002.864022426930</v>
      </c>
    </row>
    <row r="1934" ht="19.95" customHeight="1">
      <c r="Q1934" s="136">
        <v>616</v>
      </c>
      <c r="R1934" t="s" s="90">
        <v>812</v>
      </c>
      <c r="S1934" t="s" s="90">
        <v>48</v>
      </c>
      <c r="T1934" s="59">
        <v>8658</v>
      </c>
      <c r="U1934" s="91">
        <v>0.0330893734115534</v>
      </c>
      <c r="V1934" s="39">
        <v>41.0058418</v>
      </c>
      <c r="W1934" s="39">
        <v>29.0177481</v>
      </c>
      <c r="X1934" s="59">
        <f>VLOOKUP($S1934,'Districts_EV'!$A$2:$H$41,3,0)*$U1934</f>
        <v>4.62705217178862</v>
      </c>
      <c r="Y1934" s="59">
        <f>VLOOKUP($S1934,'Districts_EV'!$A$2:$H$41,4,0)*$U1934</f>
        <v>65.9545892348188</v>
      </c>
      <c r="Z1934" s="59">
        <f>VLOOKUP($S1934,'Districts_EV'!$A$2:$H$41,5,0)*$U1934</f>
        <v>399.841420122283</v>
      </c>
      <c r="AA1934" s="59">
        <f>VLOOKUP($S1934,'Districts_EV'!$A$2:$H$41,6,0)*$U1934</f>
        <v>1153.289370237740</v>
      </c>
      <c r="AB1934" s="59">
        <f>VLOOKUP($S1934,'Districts_EV'!$A$2:$H$41,7,0)*$U1934</f>
        <v>1940.378771544520</v>
      </c>
      <c r="AC1934" s="60">
        <f>VLOOKUP($S1934,'Districts_EV'!$A$2:$H$41,8,0)*$U1934</f>
        <v>2495.808491010540</v>
      </c>
    </row>
    <row r="1935" ht="19.95" customHeight="1">
      <c r="Q1935" s="137">
        <v>618</v>
      </c>
      <c r="R1935" t="s" s="92">
        <v>813</v>
      </c>
      <c r="S1935" t="s" s="92">
        <v>48</v>
      </c>
      <c r="T1935" s="62">
        <v>5749</v>
      </c>
      <c r="U1935" s="93">
        <v>0.0219716802659991</v>
      </c>
      <c r="V1935" s="36">
        <v>41.0417926</v>
      </c>
      <c r="W1935" s="36">
        <v>29.0465456</v>
      </c>
      <c r="X1935" s="62">
        <f>VLOOKUP($S1935,'Districts_EV'!$A$2:$H$41,3,0)*$U1935</f>
        <v>3.07240967147294</v>
      </c>
      <c r="Y1935" s="62">
        <f>VLOOKUP($S1935,'Districts_EV'!$A$2:$H$41,4,0)*$U1935</f>
        <v>43.794517615035</v>
      </c>
      <c r="Z1935" s="62">
        <f>VLOOKUP($S1935,'Districts_EV'!$A$2:$H$41,5,0)*$U1935</f>
        <v>265.498766953454</v>
      </c>
      <c r="AA1935" s="62">
        <f>VLOOKUP($S1935,'Districts_EV'!$A$2:$H$41,6,0)*$U1935</f>
        <v>765.795863882740</v>
      </c>
      <c r="AB1935" s="62">
        <f>VLOOKUP($S1935,'Districts_EV'!$A$2:$H$41,7,0)*$U1935</f>
        <v>1288.431226335110</v>
      </c>
      <c r="AC1935" s="63">
        <f>VLOOKUP($S1935,'Districts_EV'!$A$2:$H$41,8,0)*$U1935</f>
        <v>1657.242205453870</v>
      </c>
    </row>
    <row r="1936" ht="19.95" customHeight="1">
      <c r="Q1936" s="136">
        <v>628</v>
      </c>
      <c r="R1936" t="s" s="90">
        <v>814</v>
      </c>
      <c r="S1936" t="s" s="90">
        <v>48</v>
      </c>
      <c r="T1936" s="59">
        <v>10917</v>
      </c>
      <c r="U1936" s="91">
        <v>0.0417228793640481</v>
      </c>
      <c r="V1936" s="39">
        <v>41.0139574</v>
      </c>
      <c r="W1936" s="39">
        <v>29.060337</v>
      </c>
      <c r="X1936" s="59">
        <f>VLOOKUP($S1936,'Districts_EV'!$A$2:$H$41,3,0)*$U1936</f>
        <v>5.83431838293097</v>
      </c>
      <c r="Y1936" s="59">
        <f>VLOOKUP($S1936,'Districts_EV'!$A$2:$H$41,4,0)*$U1936</f>
        <v>83.1631151162529</v>
      </c>
      <c r="Z1936" s="59">
        <f>VLOOKUP($S1936,'Districts_EV'!$A$2:$H$41,5,0)*$U1936</f>
        <v>504.165948657307</v>
      </c>
      <c r="AA1936" s="59">
        <f>VLOOKUP($S1936,'Districts_EV'!$A$2:$H$41,6,0)*$U1936</f>
        <v>1454.199590538860</v>
      </c>
      <c r="AB1936" s="59">
        <f>VLOOKUP($S1936,'Districts_EV'!$A$2:$H$41,7,0)*$U1936</f>
        <v>2446.652234806130</v>
      </c>
      <c r="AC1936" s="60">
        <f>VLOOKUP($S1936,'Districts_EV'!$A$2:$H$41,8,0)*$U1936</f>
        <v>3147.001766731590</v>
      </c>
    </row>
    <row r="1937" ht="19.95" customHeight="1">
      <c r="Q1937" s="137">
        <v>658</v>
      </c>
      <c r="R1937" t="s" s="92">
        <v>815</v>
      </c>
      <c r="S1937" t="s" s="92">
        <v>48</v>
      </c>
      <c r="T1937" s="62">
        <v>2280</v>
      </c>
      <c r="U1937" s="93">
        <v>0.008713764307962781</v>
      </c>
      <c r="V1937" s="36">
        <v>41.0592832</v>
      </c>
      <c r="W1937" s="36">
        <v>29.0589129</v>
      </c>
      <c r="X1937" s="62">
        <f>VLOOKUP($S1937,'Districts_EV'!$A$2:$H$41,3,0)*$U1937</f>
        <v>1.21848913740795</v>
      </c>
      <c r="Y1937" s="62">
        <f>VLOOKUP($S1937,'Districts_EV'!$A$2:$H$41,4,0)*$U1937</f>
        <v>17.3684988975961</v>
      </c>
      <c r="Z1937" s="62">
        <f>VLOOKUP($S1937,'Districts_EV'!$A$2:$H$41,5,0)*$U1937</f>
        <v>105.294344869347</v>
      </c>
      <c r="AA1937" s="62">
        <f>VLOOKUP($S1937,'Districts_EV'!$A$2:$H$41,6,0)*$U1937</f>
        <v>303.707526465933</v>
      </c>
      <c r="AB1937" s="62">
        <f>VLOOKUP($S1937,'Districts_EV'!$A$2:$H$41,7,0)*$U1937</f>
        <v>510.979856678390</v>
      </c>
      <c r="AC1937" s="63">
        <f>VLOOKUP($S1937,'Districts_EV'!$A$2:$H$41,8,0)*$U1937</f>
        <v>657.246865269582</v>
      </c>
    </row>
    <row r="1938" ht="19.95" customHeight="1">
      <c r="Q1938" s="136">
        <v>669</v>
      </c>
      <c r="R1938" t="s" s="90">
        <v>816</v>
      </c>
      <c r="S1938" t="s" s="90">
        <v>48</v>
      </c>
      <c r="T1938" s="59">
        <v>4358</v>
      </c>
      <c r="U1938" s="91">
        <v>0.0166555196728517</v>
      </c>
      <c r="V1938" s="39">
        <v>41.03216</v>
      </c>
      <c r="W1938" s="39">
        <v>29.0360265</v>
      </c>
      <c r="X1938" s="59">
        <f>VLOOKUP($S1938,'Districts_EV'!$A$2:$H$41,3,0)*$U1938</f>
        <v>2.32902441264205</v>
      </c>
      <c r="Y1938" s="59">
        <f>VLOOKUP($S1938,'Districts_EV'!$A$2:$H$41,4,0)*$U1938</f>
        <v>33.1982097349666</v>
      </c>
      <c r="Z1938" s="59">
        <f>VLOOKUP($S1938,'Districts_EV'!$A$2:$H$41,5,0)*$U1938</f>
        <v>201.259980237112</v>
      </c>
      <c r="AA1938" s="59">
        <f>VLOOKUP($S1938,'Districts_EV'!$A$2:$H$41,6,0)*$U1938</f>
        <v>580.507631727430</v>
      </c>
      <c r="AB1938" s="59">
        <f>VLOOKUP($S1938,'Districts_EV'!$A$2:$H$41,7,0)*$U1938</f>
        <v>976.688690966854</v>
      </c>
      <c r="AC1938" s="60">
        <f>VLOOKUP($S1938,'Districts_EV'!$A$2:$H$41,8,0)*$U1938</f>
        <v>1256.263964405630</v>
      </c>
    </row>
    <row r="1939" ht="19.95" customHeight="1">
      <c r="Q1939" s="137">
        <v>709</v>
      </c>
      <c r="R1939" t="s" s="92">
        <v>817</v>
      </c>
      <c r="S1939" t="s" s="92">
        <v>48</v>
      </c>
      <c r="T1939" s="62">
        <v>1712</v>
      </c>
      <c r="U1939" s="93">
        <v>0.0065429668838738</v>
      </c>
      <c r="V1939" s="36">
        <v>41.0726098</v>
      </c>
      <c r="W1939" s="36">
        <v>29.0576991</v>
      </c>
      <c r="X1939" s="62">
        <f>VLOOKUP($S1939,'Districts_EV'!$A$2:$H$41,3,0)*$U1939</f>
        <v>0.914935703176496</v>
      </c>
      <c r="Y1939" s="62">
        <f>VLOOKUP($S1939,'Districts_EV'!$A$2:$H$41,4,0)*$U1939</f>
        <v>13.0416096985458</v>
      </c>
      <c r="Z1939" s="62">
        <f>VLOOKUP($S1939,'Districts_EV'!$A$2:$H$41,5,0)*$U1939</f>
        <v>79.06312211242179</v>
      </c>
      <c r="AA1939" s="62">
        <f>VLOOKUP($S1939,'Districts_EV'!$A$2:$H$41,6,0)*$U1939</f>
        <v>228.047054960385</v>
      </c>
      <c r="AB1939" s="62">
        <f>VLOOKUP($S1939,'Districts_EV'!$A$2:$H$41,7,0)*$U1939</f>
        <v>383.683120453247</v>
      </c>
      <c r="AC1939" s="63">
        <f>VLOOKUP($S1939,'Districts_EV'!$A$2:$H$41,8,0)*$U1939</f>
        <v>493.511681290141</v>
      </c>
    </row>
    <row r="1940" ht="19.95" customHeight="1">
      <c r="Q1940" s="136">
        <v>1</v>
      </c>
      <c r="R1940" t="s" s="90">
        <v>818</v>
      </c>
      <c r="S1940" t="s" s="90">
        <v>49</v>
      </c>
      <c r="T1940" s="59">
        <v>21679</v>
      </c>
      <c r="U1940" s="91">
        <v>0.0828533756282127</v>
      </c>
      <c r="V1940" s="39">
        <v>40.9912492</v>
      </c>
      <c r="W1940" s="39">
        <v>28.902307</v>
      </c>
      <c r="X1940" s="59">
        <f>VLOOKUP($S1940,'Districts_EV'!$A$2:$H$41,3,0)*$U1940</f>
        <v>33.6075544872613</v>
      </c>
      <c r="Y1940" s="59">
        <f>VLOOKUP($S1940,'Districts_EV'!$A$2:$H$41,4,0)*$U1940</f>
        <v>526.097693803837</v>
      </c>
      <c r="Z1940" s="59">
        <f>VLOOKUP($S1940,'Districts_EV'!$A$2:$H$41,5,0)*$U1940</f>
        <v>3475.768793912690</v>
      </c>
      <c r="AA1940" s="59">
        <f>VLOOKUP($S1940,'Districts_EV'!$A$2:$H$41,6,0)*$U1940</f>
        <v>10754.3239489193</v>
      </c>
      <c r="AB1940" s="59">
        <f>VLOOKUP($S1940,'Districts_EV'!$A$2:$H$41,7,0)*$U1940</f>
        <v>18911.4210815017</v>
      </c>
      <c r="AC1940" s="60">
        <f>VLOOKUP($S1940,'Districts_EV'!$A$2:$H$41,8,0)*$U1940</f>
        <v>24726.8405245601</v>
      </c>
    </row>
    <row r="1941" ht="19.95" customHeight="1">
      <c r="Q1941" s="137">
        <v>12</v>
      </c>
      <c r="R1941" t="s" s="92">
        <v>819</v>
      </c>
      <c r="S1941" t="s" s="92">
        <v>49</v>
      </c>
      <c r="T1941" s="62">
        <v>27283</v>
      </c>
      <c r="U1941" s="93">
        <v>0.104270891058837</v>
      </c>
      <c r="V1941" s="36">
        <v>40.9881236</v>
      </c>
      <c r="W1941" s="36">
        <v>28.9025258</v>
      </c>
      <c r="X1941" s="62">
        <f>VLOOKUP($S1941,'Districts_EV'!$A$2:$H$41,3,0)*$U1941</f>
        <v>42.295073992156</v>
      </c>
      <c r="Y1941" s="62">
        <f>VLOOKUP($S1941,'Districts_EV'!$A$2:$H$41,4,0)*$U1941</f>
        <v>662.093425898339</v>
      </c>
      <c r="Z1941" s="62">
        <f>VLOOKUP($S1941,'Districts_EV'!$A$2:$H$41,5,0)*$U1941</f>
        <v>4374.251580069190</v>
      </c>
      <c r="AA1941" s="62">
        <f>VLOOKUP($S1941,'Districts_EV'!$A$2:$H$41,6,0)*$U1941</f>
        <v>13534.3060241876</v>
      </c>
      <c r="AB1941" s="62">
        <f>VLOOKUP($S1941,'Districts_EV'!$A$2:$H$41,7,0)*$U1941</f>
        <v>23800.0046757974</v>
      </c>
      <c r="AC1941" s="63">
        <f>VLOOKUP($S1941,'Districts_EV'!$A$2:$H$41,8,0)*$U1941</f>
        <v>31118.7042774839</v>
      </c>
    </row>
    <row r="1942" ht="19.95" customHeight="1">
      <c r="Q1942" s="136">
        <v>14</v>
      </c>
      <c r="R1942" t="s" s="90">
        <v>820</v>
      </c>
      <c r="S1942" t="s" s="90">
        <v>49</v>
      </c>
      <c r="T1942" s="59">
        <v>29022</v>
      </c>
      <c r="U1942" s="91">
        <v>0.110917047256884</v>
      </c>
      <c r="V1942" s="39">
        <v>41.0002245</v>
      </c>
      <c r="W1942" s="39">
        <v>28.8962437</v>
      </c>
      <c r="X1942" s="59">
        <f>VLOOKUP($S1942,'Districts_EV'!$A$2:$H$41,3,0)*$U1942</f>
        <v>44.9909334530788</v>
      </c>
      <c r="Y1942" s="59">
        <f>VLOOKUP($S1942,'Districts_EV'!$A$2:$H$41,4,0)*$U1942</f>
        <v>704.294813855572</v>
      </c>
      <c r="Z1942" s="59">
        <f>VLOOKUP($S1942,'Districts_EV'!$A$2:$H$41,5,0)*$U1942</f>
        <v>4653.063422525680</v>
      </c>
      <c r="AA1942" s="59">
        <f>VLOOKUP($S1942,'Districts_EV'!$A$2:$H$41,6,0)*$U1942</f>
        <v>14396.9735525409</v>
      </c>
      <c r="AB1942" s="59">
        <f>VLOOKUP($S1942,'Districts_EV'!$A$2:$H$41,7,0)*$U1942</f>
        <v>25317.000905362</v>
      </c>
      <c r="AC1942" s="60">
        <f>VLOOKUP($S1942,'Districts_EV'!$A$2:$H$41,8,0)*$U1942</f>
        <v>33102.1894784714</v>
      </c>
    </row>
    <row r="1943" ht="19.95" customHeight="1">
      <c r="Q1943" s="137">
        <v>21</v>
      </c>
      <c r="R1943" t="s" s="92">
        <v>194</v>
      </c>
      <c r="S1943" t="s" s="92">
        <v>49</v>
      </c>
      <c r="T1943" s="62">
        <v>10884</v>
      </c>
      <c r="U1943" s="93">
        <v>0.0415967590911697</v>
      </c>
      <c r="V1943" s="36">
        <v>40.9882534</v>
      </c>
      <c r="W1943" s="36">
        <v>28.9047039</v>
      </c>
      <c r="X1943" s="62">
        <f>VLOOKUP($S1943,'Districts_EV'!$A$2:$H$41,3,0)*$U1943</f>
        <v>16.8727627214978</v>
      </c>
      <c r="Y1943" s="62">
        <f>VLOOKUP($S1943,'Districts_EV'!$A$2:$H$41,4,0)*$U1943</f>
        <v>264.128755909450</v>
      </c>
      <c r="Z1943" s="62">
        <f>VLOOKUP($S1943,'Districts_EV'!$A$2:$H$41,5,0)*$U1943</f>
        <v>1745.019030072690</v>
      </c>
      <c r="AA1943" s="62">
        <f>VLOOKUP($S1943,'Districts_EV'!$A$2:$H$41,6,0)*$U1943</f>
        <v>5399.237135478450</v>
      </c>
      <c r="AB1943" s="62">
        <f>VLOOKUP($S1943,'Districts_EV'!$A$2:$H$41,7,0)*$U1943</f>
        <v>9494.529593203801</v>
      </c>
      <c r="AC1943" s="63">
        <f>VLOOKUP($S1943,'Districts_EV'!$A$2:$H$41,8,0)*$U1943</f>
        <v>12414.1764965779</v>
      </c>
    </row>
    <row r="1944" ht="19.95" customHeight="1">
      <c r="Q1944" s="136">
        <v>22</v>
      </c>
      <c r="R1944" t="s" s="90">
        <v>821</v>
      </c>
      <c r="S1944" t="s" s="90">
        <v>49</v>
      </c>
      <c r="T1944" s="59">
        <v>19959</v>
      </c>
      <c r="U1944" s="91">
        <v>0.076279834132732</v>
      </c>
      <c r="V1944" s="39">
        <v>40.9934935</v>
      </c>
      <c r="W1944" s="39">
        <v>28.9054676</v>
      </c>
      <c r="X1944" s="59">
        <f>VLOOKUP($S1944,'Districts_EV'!$A$2:$H$41,3,0)*$U1944</f>
        <v>30.9411495000345</v>
      </c>
      <c r="Y1944" s="59">
        <f>VLOOKUP($S1944,'Districts_EV'!$A$2:$H$41,4,0)*$U1944</f>
        <v>484.357390591392</v>
      </c>
      <c r="Z1944" s="59">
        <f>VLOOKUP($S1944,'Districts_EV'!$A$2:$H$41,5,0)*$U1944</f>
        <v>3200.003199303630</v>
      </c>
      <c r="AA1944" s="59">
        <f>VLOOKUP($S1944,'Districts_EV'!$A$2:$H$41,6,0)*$U1944</f>
        <v>9901.081770214460</v>
      </c>
      <c r="AB1944" s="59">
        <f>VLOOKUP($S1944,'Districts_EV'!$A$2:$H$41,7,0)*$U1944</f>
        <v>17410.9992788271</v>
      </c>
      <c r="AC1944" s="60">
        <f>VLOOKUP($S1944,'Districts_EV'!$A$2:$H$41,8,0)*$U1944</f>
        <v>22765.0265247334</v>
      </c>
    </row>
    <row r="1945" ht="19.95" customHeight="1">
      <c r="Q1945" s="137">
        <v>25</v>
      </c>
      <c r="R1945" t="s" s="92">
        <v>822</v>
      </c>
      <c r="S1945" t="s" s="92">
        <v>49</v>
      </c>
      <c r="T1945" s="62">
        <v>27737</v>
      </c>
      <c r="U1945" s="93">
        <v>0.106006000267528</v>
      </c>
      <c r="V1945" s="36">
        <v>40.9959417</v>
      </c>
      <c r="W1945" s="36">
        <v>28.8978934</v>
      </c>
      <c r="X1945" s="62">
        <f>VLOOKUP($S1945,'Districts_EV'!$A$2:$H$41,3,0)*$U1945</f>
        <v>42.9988808899473</v>
      </c>
      <c r="Y1945" s="62">
        <f>VLOOKUP($S1945,'Districts_EV'!$A$2:$H$41,4,0)*$U1945</f>
        <v>673.110924536974</v>
      </c>
      <c r="Z1945" s="62">
        <f>VLOOKUP($S1945,'Districts_EV'!$A$2:$H$41,5,0)*$U1945</f>
        <v>4447.040870739260</v>
      </c>
      <c r="AA1945" s="62">
        <f>VLOOKUP($S1945,'Districts_EV'!$A$2:$H$41,6,0)*$U1945</f>
        <v>13759.522273683</v>
      </c>
      <c r="AB1945" s="62">
        <f>VLOOKUP($S1945,'Districts_EV'!$A$2:$H$41,7,0)*$U1945</f>
        <v>24196.046244643</v>
      </c>
      <c r="AC1945" s="63">
        <f>VLOOKUP($S1945,'Districts_EV'!$A$2:$H$41,8,0)*$U1945</f>
        <v>31636.5319262754</v>
      </c>
    </row>
    <row r="1946" ht="19.95" customHeight="1">
      <c r="Q1946" s="136">
        <v>41</v>
      </c>
      <c r="R1946" t="s" s="90">
        <v>823</v>
      </c>
      <c r="S1946" t="s" s="90">
        <v>49</v>
      </c>
      <c r="T1946" s="59">
        <v>37515</v>
      </c>
      <c r="U1946" s="91">
        <v>0.143375819304045</v>
      </c>
      <c r="V1946" s="39">
        <v>40.9994553</v>
      </c>
      <c r="W1946" s="39">
        <v>28.9121132</v>
      </c>
      <c r="X1946" s="59">
        <f>VLOOKUP($S1946,'Districts_EV'!$A$2:$H$41,3,0)*$U1946</f>
        <v>58.1570831952398</v>
      </c>
      <c r="Y1946" s="59">
        <f>VLOOKUP($S1946,'Districts_EV'!$A$2:$H$41,4,0)*$U1946</f>
        <v>910.399694776092</v>
      </c>
      <c r="Z1946" s="59">
        <f>VLOOKUP($S1946,'Districts_EV'!$A$2:$H$41,5,0)*$U1946</f>
        <v>6014.736210324940</v>
      </c>
      <c r="AA1946" s="59">
        <f>VLOOKUP($S1946,'Districts_EV'!$A$2:$H$41,6,0)*$U1946</f>
        <v>18610.1048454128</v>
      </c>
      <c r="AB1946" s="59">
        <f>VLOOKUP($S1946,'Districts_EV'!$A$2:$H$41,7,0)*$U1946</f>
        <v>32725.7697251966</v>
      </c>
      <c r="AC1946" s="60">
        <f>VLOOKUP($S1946,'Districts_EV'!$A$2:$H$41,8,0)*$U1946</f>
        <v>42789.2163973831</v>
      </c>
    </row>
    <row r="1947" ht="19.95" customHeight="1">
      <c r="Q1947" s="137">
        <v>64</v>
      </c>
      <c r="R1947" t="s" s="92">
        <v>824</v>
      </c>
      <c r="S1947" t="s" s="92">
        <v>49</v>
      </c>
      <c r="T1947" s="62">
        <v>36848</v>
      </c>
      <c r="U1947" s="93">
        <v>0.140826661061321</v>
      </c>
      <c r="V1947" s="36">
        <v>40.9864053</v>
      </c>
      <c r="W1947" s="36">
        <v>28.8954719</v>
      </c>
      <c r="X1947" s="62">
        <f>VLOOKUP($S1947,'Districts_EV'!$A$2:$H$41,3,0)*$U1947</f>
        <v>57.1230761449606</v>
      </c>
      <c r="Y1947" s="62">
        <f>VLOOKUP($S1947,'Districts_EV'!$A$2:$H$41,4,0)*$U1947</f>
        <v>894.213193472197</v>
      </c>
      <c r="Z1947" s="62">
        <f>VLOOKUP($S1947,'Districts_EV'!$A$2:$H$41,5,0)*$U1947</f>
        <v>5907.7968779969</v>
      </c>
      <c r="AA1947" s="62">
        <f>VLOOKUP($S1947,'Districts_EV'!$A$2:$H$41,6,0)*$U1947</f>
        <v>18279.2254656477</v>
      </c>
      <c r="AB1947" s="62">
        <f>VLOOKUP($S1947,'Districts_EV'!$A$2:$H$41,7,0)*$U1947</f>
        <v>32143.9201075315</v>
      </c>
      <c r="AC1947" s="63">
        <f>VLOOKUP($S1947,'Districts_EV'!$A$2:$H$41,8,0)*$U1947</f>
        <v>42028.443177683</v>
      </c>
    </row>
    <row r="1948" ht="19.95" customHeight="1">
      <c r="Q1948" s="136">
        <v>146</v>
      </c>
      <c r="R1948" t="s" s="90">
        <v>825</v>
      </c>
      <c r="S1948" t="s" s="90">
        <v>49</v>
      </c>
      <c r="T1948" s="59">
        <v>23926</v>
      </c>
      <c r="U1948" s="91">
        <v>0.0914410196632971</v>
      </c>
      <c r="V1948" s="39">
        <v>40.9994868</v>
      </c>
      <c r="W1948" s="39">
        <v>28.9045024</v>
      </c>
      <c r="X1948" s="59">
        <f>VLOOKUP($S1948,'Districts_EV'!$A$2:$H$41,3,0)*$U1948</f>
        <v>37.0909335606907</v>
      </c>
      <c r="Y1948" s="59">
        <f>VLOOKUP($S1948,'Districts_EV'!$A$2:$H$41,4,0)*$U1948</f>
        <v>580.627031779631</v>
      </c>
      <c r="Z1948" s="59">
        <f>VLOOKUP($S1948,'Districts_EV'!$A$2:$H$41,5,0)*$U1948</f>
        <v>3836.0276840793</v>
      </c>
      <c r="AA1948" s="59">
        <f>VLOOKUP($S1948,'Districts_EV'!$A$2:$H$41,6,0)*$U1948</f>
        <v>11868.9955626109</v>
      </c>
      <c r="AB1948" s="59">
        <f>VLOOKUP($S1948,'Districts_EV'!$A$2:$H$41,7,0)*$U1948</f>
        <v>20871.5651458098</v>
      </c>
      <c r="AC1948" s="60">
        <f>VLOOKUP($S1948,'Districts_EV'!$A$2:$H$41,8,0)*$U1948</f>
        <v>27289.7452092174</v>
      </c>
    </row>
    <row r="1949" ht="19.95" customHeight="1">
      <c r="Q1949" s="137">
        <v>341</v>
      </c>
      <c r="R1949" t="s" s="92">
        <v>826</v>
      </c>
      <c r="S1949" t="s" s="92">
        <v>49</v>
      </c>
      <c r="T1949" s="62">
        <v>24113</v>
      </c>
      <c r="U1949" s="93">
        <v>0.0921557012096081</v>
      </c>
      <c r="V1949" s="36">
        <v>41.0064945</v>
      </c>
      <c r="W1949" s="36">
        <v>28.9089333</v>
      </c>
      <c r="X1949" s="62">
        <f>VLOOKUP($S1949,'Districts_EV'!$A$2:$H$41,3,0)*$U1949</f>
        <v>37.3808275912787</v>
      </c>
      <c r="Y1949" s="62">
        <f>VLOOKUP($S1949,'Districts_EV'!$A$2:$H$41,4,0)*$U1949</f>
        <v>585.165076373077</v>
      </c>
      <c r="Z1949" s="62">
        <f>VLOOKUP($S1949,'Districts_EV'!$A$2:$H$41,5,0)*$U1949</f>
        <v>3866.009176051330</v>
      </c>
      <c r="AA1949" s="62">
        <f>VLOOKUP($S1949,'Districts_EV'!$A$2:$H$41,6,0)*$U1949</f>
        <v>11961.7608459934</v>
      </c>
      <c r="AB1949" s="62">
        <f>VLOOKUP($S1949,'Districts_EV'!$A$2:$H$41,7,0)*$U1949</f>
        <v>21034.6923999378</v>
      </c>
      <c r="AC1949" s="63">
        <f>VLOOKUP($S1949,'Districts_EV'!$A$2:$H$41,8,0)*$U1949</f>
        <v>27503.0354522219</v>
      </c>
    </row>
    <row r="1950" ht="19.95" customHeight="1">
      <c r="Q1950" s="136">
        <v>378</v>
      </c>
      <c r="R1950" t="s" s="90">
        <v>827</v>
      </c>
      <c r="S1950" t="s" s="90">
        <v>49</v>
      </c>
      <c r="T1950" s="59">
        <v>23742</v>
      </c>
      <c r="U1950" s="91">
        <v>0.09073780359633871</v>
      </c>
      <c r="V1950" s="39">
        <v>41.014371</v>
      </c>
      <c r="W1950" s="39">
        <v>28.9189855</v>
      </c>
      <c r="X1950" s="59">
        <f>VLOOKUP($S1950,'Districts_EV'!$A$2:$H$41,3,0)*$U1950</f>
        <v>36.8056902364757</v>
      </c>
      <c r="Y1950" s="59">
        <f>VLOOKUP($S1950,'Districts_EV'!$A$2:$H$41,4,0)*$U1950</f>
        <v>576.161790040625</v>
      </c>
      <c r="Z1950" s="59">
        <f>VLOOKUP($S1950,'Districts_EV'!$A$2:$H$41,5,0)*$U1950</f>
        <v>3806.527178609490</v>
      </c>
      <c r="AA1950" s="59">
        <f>VLOOKUP($S1950,'Districts_EV'!$A$2:$H$41,6,0)*$U1950</f>
        <v>11777.7184923309</v>
      </c>
      <c r="AB1950" s="59">
        <f>VLOOKUP($S1950,'Districts_EV'!$A$2:$H$41,7,0)*$U1950</f>
        <v>20711.0549064539</v>
      </c>
      <c r="AC1950" s="60">
        <f>VLOOKUP($S1950,'Districts_EV'!$A$2:$H$41,8,0)*$U1950</f>
        <v>27079.8767348174</v>
      </c>
    </row>
    <row r="1951" ht="19.95" customHeight="1">
      <c r="Q1951" s="137">
        <v>734</v>
      </c>
      <c r="R1951" t="s" s="92">
        <v>828</v>
      </c>
      <c r="S1951" t="s" s="92">
        <v>49</v>
      </c>
      <c r="T1951" s="62">
        <v>2078</v>
      </c>
      <c r="U1951" s="93">
        <v>0.00794175536488888</v>
      </c>
      <c r="V1951" s="36">
        <v>40.9926732</v>
      </c>
      <c r="W1951" s="36">
        <v>28.9168903</v>
      </c>
      <c r="X1951" s="62">
        <f>VLOOKUP($S1951,'Districts_EV'!$A$2:$H$41,3,0)*$U1951</f>
        <v>3.2213892810798</v>
      </c>
      <c r="Y1951" s="62">
        <f>VLOOKUP($S1951,'Districts_EV'!$A$2:$H$41,4,0)*$U1951</f>
        <v>50.4281105089891</v>
      </c>
      <c r="Z1951" s="62">
        <f>VLOOKUP($S1951,'Districts_EV'!$A$2:$H$41,5,0)*$U1951</f>
        <v>333.163317207924</v>
      </c>
      <c r="AA1951" s="62">
        <f>VLOOKUP($S1951,'Districts_EV'!$A$2:$H$41,6,0)*$U1951</f>
        <v>1030.835608923580</v>
      </c>
      <c r="AB1951" s="62">
        <f>VLOOKUP($S1951,'Districts_EV'!$A$2:$H$41,7,0)*$U1951</f>
        <v>1812.7188988127</v>
      </c>
      <c r="AC1951" s="63">
        <f>VLOOKUP($S1951,'Districts_EV'!$A$2:$H$41,8,0)*$U1951</f>
        <v>2370.145053279020</v>
      </c>
    </row>
    <row r="1952" ht="20.2" customHeight="1">
      <c r="Q1952" s="138">
        <v>744</v>
      </c>
      <c r="R1952" t="s" s="139">
        <v>37</v>
      </c>
      <c r="S1952" t="s" s="139">
        <v>49</v>
      </c>
      <c r="T1952" s="140">
        <v>2592</v>
      </c>
      <c r="U1952" s="141">
        <v>0.00990617416063137</v>
      </c>
      <c r="V1952" s="142">
        <v>41.0277775</v>
      </c>
      <c r="W1952" s="142">
        <v>28.9096922</v>
      </c>
      <c r="X1952" s="140">
        <f>VLOOKUP($S1952,'Districts_EV'!$A$2:$H$41,3,0)*$U1952</f>
        <v>4.01821030633245</v>
      </c>
      <c r="Y1952" s="140">
        <f>VLOOKUP($S1952,'Districts_EV'!$A$2:$H$41,4,0)*$U1952</f>
        <v>62.9016662364291</v>
      </c>
      <c r="Z1952" s="140">
        <f>VLOOKUP($S1952,'Districts_EV'!$A$2:$H$41,5,0)*$U1952</f>
        <v>415.572337922492</v>
      </c>
      <c r="AA1952" s="140">
        <f>VLOOKUP($S1952,'Districts_EV'!$A$2:$H$41,6,0)*$U1952</f>
        <v>1285.816120466750</v>
      </c>
      <c r="AB1952" s="140">
        <f>VLOOKUP($S1952,'Districts_EV'!$A$2:$H$41,7,0)*$U1952</f>
        <v>2261.100763100350</v>
      </c>
      <c r="AC1952" s="143">
        <f>VLOOKUP($S1952,'Districts_EV'!$A$2:$H$41,8,0)*$U1952</f>
        <v>2956.408074157470</v>
      </c>
    </row>
  </sheetData>
  <mergeCells count="2">
    <mergeCell ref="A1:P1"/>
    <mergeCell ref="Q997:AC99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2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4.8516" style="144" customWidth="1"/>
    <col min="3" max="3" width="17.1719" style="144" customWidth="1"/>
    <col min="4" max="4" width="16" style="144" customWidth="1"/>
    <col min="5" max="5" hidden="1" width="16.3333" style="144" customWidth="1"/>
    <col min="6" max="7" width="25.0234" style="144" customWidth="1"/>
    <col min="8" max="16384" width="16.3516" style="144" customWidth="1"/>
  </cols>
  <sheetData>
    <row r="1" ht="27.65" customHeight="1">
      <c r="A1" t="s" s="2">
        <v>830</v>
      </c>
      <c r="B1" s="2"/>
      <c r="C1" s="2"/>
      <c r="D1" s="2"/>
      <c r="E1" s="2"/>
      <c r="F1" s="2"/>
      <c r="G1" s="2"/>
    </row>
    <row r="2" ht="12.55" customHeight="1">
      <c r="A2" t="s" s="145">
        <v>67</v>
      </c>
      <c r="B2" t="s" s="146">
        <v>831</v>
      </c>
      <c r="C2" t="s" s="146">
        <v>832</v>
      </c>
      <c r="D2" t="s" s="146">
        <v>69</v>
      </c>
      <c r="E2" t="s" s="147">
        <v>833</v>
      </c>
      <c r="F2" t="s" s="146">
        <v>72</v>
      </c>
      <c r="G2" t="s" s="148">
        <v>73</v>
      </c>
    </row>
    <row r="3" ht="24.3" customHeight="1">
      <c r="A3" s="149">
        <v>1</v>
      </c>
      <c r="B3" t="s" s="150">
        <v>834</v>
      </c>
      <c r="C3" t="s" s="151">
        <v>835</v>
      </c>
      <c r="D3" t="s" s="151">
        <v>836</v>
      </c>
      <c r="E3" t="s" s="152">
        <v>837</v>
      </c>
      <c r="F3" t="s" s="151">
        <f>MID(E3,1,FIND(",",E3,1)-2)</f>
        <v>838</v>
      </c>
      <c r="G3" t="s" s="153">
        <f>MID(E3,FIND(",",E3,1)+2,FIND(",",E3,1))</f>
        <v>839</v>
      </c>
    </row>
    <row r="4" ht="23.95" customHeight="1">
      <c r="A4" s="154">
        <v>2</v>
      </c>
      <c r="B4" t="s" s="155">
        <v>834</v>
      </c>
      <c r="C4" t="s" s="156">
        <v>840</v>
      </c>
      <c r="D4" t="s" s="156">
        <v>836</v>
      </c>
      <c r="E4" t="s" s="157">
        <v>841</v>
      </c>
      <c r="F4" t="s" s="156">
        <f>MID(E4,1,FIND(",",E4,1)-2)</f>
        <v>842</v>
      </c>
      <c r="G4" t="s" s="158">
        <f>MID(E4,FIND(",",E4,1)+2,FIND(",",E4,1))</f>
        <v>843</v>
      </c>
    </row>
    <row r="5" ht="35.95" customHeight="1">
      <c r="A5" s="154">
        <v>3</v>
      </c>
      <c r="B5" t="s" s="159">
        <v>834</v>
      </c>
      <c r="C5" t="s" s="160">
        <v>844</v>
      </c>
      <c r="D5" t="s" s="160">
        <v>836</v>
      </c>
      <c r="E5" t="s" s="161">
        <v>845</v>
      </c>
      <c r="F5" t="s" s="160">
        <f>MID(E5,1,FIND(",",E5,1)-2)</f>
        <v>846</v>
      </c>
      <c r="G5" t="s" s="162">
        <f>MID(E5,FIND(",",E5,1)+2,FIND(",",E5,1))</f>
        <v>847</v>
      </c>
    </row>
    <row r="6" ht="23.95" customHeight="1">
      <c r="A6" s="154">
        <v>4</v>
      </c>
      <c r="B6" t="s" s="155">
        <v>834</v>
      </c>
      <c r="C6" t="s" s="156">
        <v>848</v>
      </c>
      <c r="D6" t="s" s="156">
        <v>836</v>
      </c>
      <c r="E6" t="s" s="157">
        <v>849</v>
      </c>
      <c r="F6" t="s" s="156">
        <f>MID(E6,1,FIND(",",E6,1)-2)</f>
        <v>850</v>
      </c>
      <c r="G6" t="s" s="158">
        <f>MID(E6,FIND(",",E6,1)+2,FIND(",",E6,1))</f>
        <v>851</v>
      </c>
    </row>
    <row r="7" ht="47.95" customHeight="1">
      <c r="A7" s="154">
        <v>5</v>
      </c>
      <c r="B7" t="s" s="159">
        <v>834</v>
      </c>
      <c r="C7" t="s" s="160">
        <v>852</v>
      </c>
      <c r="D7" t="s" s="160">
        <v>836</v>
      </c>
      <c r="E7" t="s" s="161">
        <v>849</v>
      </c>
      <c r="F7" t="s" s="160">
        <f>MID(E7,1,FIND(",",E7,1)-2)</f>
        <v>850</v>
      </c>
      <c r="G7" t="s" s="162">
        <f>MID(E7,FIND(",",E7,1)+2,FIND(",",E7,1))</f>
        <v>851</v>
      </c>
    </row>
    <row r="8" ht="11.95" customHeight="1">
      <c r="A8" s="154">
        <v>6</v>
      </c>
      <c r="B8" t="s" s="155">
        <v>834</v>
      </c>
      <c r="C8" t="s" s="156">
        <v>853</v>
      </c>
      <c r="D8" t="s" s="156">
        <v>836</v>
      </c>
      <c r="E8" t="s" s="157">
        <v>854</v>
      </c>
      <c r="F8" t="s" s="156">
        <f>MID(E8,1,FIND(",",E8,1)-2)</f>
        <v>855</v>
      </c>
      <c r="G8" t="s" s="158">
        <f>MID(E8,FIND(",",E8,1)+2,FIND(",",E8,1))</f>
        <v>856</v>
      </c>
    </row>
    <row r="9" ht="23.95" customHeight="1">
      <c r="A9" s="154">
        <v>7</v>
      </c>
      <c r="B9" t="s" s="159">
        <v>834</v>
      </c>
      <c r="C9" t="s" s="160">
        <v>857</v>
      </c>
      <c r="D9" t="s" s="160">
        <v>836</v>
      </c>
      <c r="E9" t="s" s="161">
        <v>858</v>
      </c>
      <c r="F9" t="s" s="160">
        <f>MID(E9,1,FIND(",",E9,1)-2)</f>
        <v>859</v>
      </c>
      <c r="G9" t="s" s="162">
        <f>MID(E9,FIND(",",E9,1)+2,FIND(",",E9,1))</f>
        <v>860</v>
      </c>
    </row>
    <row r="10" ht="23.95" customHeight="1">
      <c r="A10" s="154">
        <v>8</v>
      </c>
      <c r="B10" t="s" s="155">
        <v>834</v>
      </c>
      <c r="C10" t="s" s="156">
        <v>861</v>
      </c>
      <c r="D10" t="s" s="156">
        <v>836</v>
      </c>
      <c r="E10" t="s" s="157">
        <v>862</v>
      </c>
      <c r="F10" t="s" s="156">
        <f>MID(E10,1,FIND(",",E10,1)-2)</f>
        <v>863</v>
      </c>
      <c r="G10" t="s" s="158">
        <f>MID(E10,FIND(",",E10,1)+2,FIND(",",E10,1))</f>
        <v>864</v>
      </c>
    </row>
    <row r="11" ht="23.95" customHeight="1">
      <c r="A11" s="154">
        <v>9</v>
      </c>
      <c r="B11" t="s" s="159">
        <v>834</v>
      </c>
      <c r="C11" t="s" s="160">
        <v>865</v>
      </c>
      <c r="D11" t="s" s="160">
        <v>836</v>
      </c>
      <c r="E11" t="s" s="161">
        <v>866</v>
      </c>
      <c r="F11" t="s" s="160">
        <f>MID(E11,1,FIND(",",E11,1)-2)</f>
        <v>867</v>
      </c>
      <c r="G11" t="s" s="162">
        <f>MID(E11,FIND(",",E11,1)+2,FIND(",",E11,1))</f>
        <v>868</v>
      </c>
    </row>
    <row r="12" ht="23.95" customHeight="1">
      <c r="A12" s="154">
        <v>10</v>
      </c>
      <c r="B12" t="s" s="155">
        <v>834</v>
      </c>
      <c r="C12" t="s" s="156">
        <v>869</v>
      </c>
      <c r="D12" t="s" s="156">
        <v>836</v>
      </c>
      <c r="E12" t="s" s="157">
        <v>870</v>
      </c>
      <c r="F12" t="s" s="156">
        <f>MID(E12,1,FIND(",",E12,1)-2)</f>
        <v>871</v>
      </c>
      <c r="G12" t="s" s="158">
        <f>MID(E12,FIND(",",E12,1)+2,FIND(",",E12,1))</f>
        <v>872</v>
      </c>
    </row>
    <row r="13" ht="23.95" customHeight="1">
      <c r="A13" s="154">
        <v>11</v>
      </c>
      <c r="B13" t="s" s="159">
        <v>834</v>
      </c>
      <c r="C13" t="s" s="160">
        <v>873</v>
      </c>
      <c r="D13" t="s" s="160">
        <v>836</v>
      </c>
      <c r="E13" t="s" s="161">
        <v>874</v>
      </c>
      <c r="F13" t="s" s="160">
        <f>MID(E13,1,FIND(",",E13,1)-2)</f>
        <v>875</v>
      </c>
      <c r="G13" t="s" s="162">
        <f>MID(E13,FIND(",",E13,1)+2,FIND(",",E13,1))</f>
        <v>876</v>
      </c>
    </row>
    <row r="14" ht="11.95" customHeight="1">
      <c r="A14" s="154">
        <v>12</v>
      </c>
      <c r="B14" t="s" s="155">
        <v>834</v>
      </c>
      <c r="C14" t="s" s="156">
        <v>877</v>
      </c>
      <c r="D14" t="s" s="156">
        <v>836</v>
      </c>
      <c r="E14" t="s" s="157">
        <v>878</v>
      </c>
      <c r="F14" t="s" s="156">
        <f>MID(E14,1,FIND(",",E14,1)-2)</f>
        <v>879</v>
      </c>
      <c r="G14" t="s" s="158">
        <f>MID(E14,FIND(",",E14,1)+2,FIND(",",E14,1))</f>
        <v>880</v>
      </c>
    </row>
    <row r="15" ht="23.95" customHeight="1">
      <c r="A15" s="154">
        <v>13</v>
      </c>
      <c r="B15" t="s" s="159">
        <v>834</v>
      </c>
      <c r="C15" t="s" s="160">
        <v>881</v>
      </c>
      <c r="D15" t="s" s="160">
        <v>836</v>
      </c>
      <c r="E15" t="s" s="161">
        <v>882</v>
      </c>
      <c r="F15" t="s" s="160">
        <f>MID(E15,1,FIND(",",E15,1)-2)</f>
        <v>883</v>
      </c>
      <c r="G15" t="s" s="162">
        <f>MID(E15,FIND(",",E15,1)+2,FIND(",",E15,1))</f>
        <v>884</v>
      </c>
    </row>
    <row r="16" ht="23.95" customHeight="1">
      <c r="A16" s="154">
        <v>14</v>
      </c>
      <c r="B16" t="s" s="155">
        <v>834</v>
      </c>
      <c r="C16" t="s" s="156">
        <v>885</v>
      </c>
      <c r="D16" t="s" s="156">
        <v>836</v>
      </c>
      <c r="E16" t="s" s="157">
        <v>886</v>
      </c>
      <c r="F16" t="s" s="156">
        <f>MID(E16,1,FIND(",",E16,1)-2)</f>
        <v>887</v>
      </c>
      <c r="G16" t="s" s="158">
        <f>MID(E16,FIND(",",E16,1)+2,FIND(",",E16,1))</f>
        <v>888</v>
      </c>
    </row>
    <row r="17" ht="35.95" customHeight="1">
      <c r="A17" s="154">
        <v>15</v>
      </c>
      <c r="B17" t="s" s="159">
        <v>834</v>
      </c>
      <c r="C17" t="s" s="160">
        <v>889</v>
      </c>
      <c r="D17" t="s" s="160">
        <v>836</v>
      </c>
      <c r="E17" t="s" s="161">
        <v>890</v>
      </c>
      <c r="F17" t="s" s="160">
        <f>MID(E17,1,FIND(",",E17,1)-2)</f>
        <v>891</v>
      </c>
      <c r="G17" t="s" s="162">
        <f>MID(E17,FIND(",",E17,1)+2,FIND(",",E17,1))</f>
        <v>892</v>
      </c>
    </row>
    <row r="18" ht="23.95" customHeight="1">
      <c r="A18" s="154">
        <v>16</v>
      </c>
      <c r="B18" t="s" s="155">
        <v>834</v>
      </c>
      <c r="C18" t="s" s="156">
        <v>893</v>
      </c>
      <c r="D18" t="s" s="156">
        <v>836</v>
      </c>
      <c r="E18" t="s" s="157">
        <v>894</v>
      </c>
      <c r="F18" t="s" s="156">
        <f>MID(E18,1,FIND(",",E18,1)-2)</f>
        <v>895</v>
      </c>
      <c r="G18" t="s" s="158">
        <f>MID(E18,FIND(",",E18,1)+2,FIND(",",E18,1))</f>
        <v>896</v>
      </c>
    </row>
    <row r="19" ht="11.95" customHeight="1">
      <c r="A19" s="154">
        <v>17</v>
      </c>
      <c r="B19" t="s" s="159">
        <v>834</v>
      </c>
      <c r="C19" t="s" s="160">
        <v>897</v>
      </c>
      <c r="D19" t="s" s="160">
        <v>836</v>
      </c>
      <c r="E19" t="s" s="161">
        <v>898</v>
      </c>
      <c r="F19" t="s" s="160">
        <f>MID(E19,1,FIND(",",E19,1)-2)</f>
        <v>899</v>
      </c>
      <c r="G19" t="s" s="162">
        <f>MID(E19,FIND(",",E19,1)+2,FIND(",",E19,1))</f>
        <v>900</v>
      </c>
    </row>
    <row r="20" ht="11.95" customHeight="1">
      <c r="A20" s="154">
        <v>18</v>
      </c>
      <c r="B20" t="s" s="155">
        <v>834</v>
      </c>
      <c r="C20" t="s" s="156">
        <v>901</v>
      </c>
      <c r="D20" t="s" s="156">
        <v>902</v>
      </c>
      <c r="E20" t="s" s="157">
        <v>903</v>
      </c>
      <c r="F20" t="s" s="156">
        <f>MID(E20,1,FIND(",",E20,1)-2)</f>
        <v>904</v>
      </c>
      <c r="G20" t="s" s="158">
        <f>MID(E20,FIND(",",E20,1)+2,FIND(",",E20,1))</f>
        <v>905</v>
      </c>
    </row>
    <row r="21" ht="11.95" customHeight="1">
      <c r="A21" s="154">
        <v>19</v>
      </c>
      <c r="B21" t="s" s="159">
        <v>834</v>
      </c>
      <c r="C21" t="s" s="160">
        <v>906</v>
      </c>
      <c r="D21" t="s" s="160">
        <v>902</v>
      </c>
      <c r="E21" t="s" s="161">
        <v>907</v>
      </c>
      <c r="F21" t="s" s="160">
        <f>MID(E21,1,FIND(",",E21,1)-2)</f>
        <v>908</v>
      </c>
      <c r="G21" t="s" s="162">
        <f>MID(E21,FIND(",",E21,1)+2,FIND(",",E21,1))</f>
        <v>909</v>
      </c>
    </row>
    <row r="22" ht="35.95" customHeight="1">
      <c r="A22" s="154">
        <v>20</v>
      </c>
      <c r="B22" t="s" s="155">
        <v>834</v>
      </c>
      <c r="C22" t="s" s="156">
        <v>910</v>
      </c>
      <c r="D22" t="s" s="156">
        <v>902</v>
      </c>
      <c r="E22" t="s" s="157">
        <v>911</v>
      </c>
      <c r="F22" t="s" s="156">
        <f>MID(E22,1,FIND(",",E22,1)-2)</f>
        <v>912</v>
      </c>
      <c r="G22" t="s" s="158">
        <f>MID(E22,FIND(",",E22,1)+2,FIND(",",E22,1))</f>
        <v>913</v>
      </c>
    </row>
    <row r="23" ht="11.95" customHeight="1">
      <c r="A23" s="154">
        <v>21</v>
      </c>
      <c r="B23" t="s" s="159">
        <v>834</v>
      </c>
      <c r="C23" t="s" s="160">
        <v>914</v>
      </c>
      <c r="D23" t="s" s="160">
        <v>902</v>
      </c>
      <c r="E23" t="s" s="161">
        <v>915</v>
      </c>
      <c r="F23" t="s" s="160">
        <f>MID(E23,1,FIND(",",E23,1)-2)</f>
        <v>916</v>
      </c>
      <c r="G23" t="s" s="162">
        <f>MID(E23,FIND(",",E23,1)+2,FIND(",",E23,1))</f>
        <v>917</v>
      </c>
    </row>
    <row r="24" ht="23.95" customHeight="1">
      <c r="A24" s="154">
        <v>22</v>
      </c>
      <c r="B24" t="s" s="155">
        <v>834</v>
      </c>
      <c r="C24" t="s" s="156">
        <v>918</v>
      </c>
      <c r="D24" t="s" s="156">
        <v>902</v>
      </c>
      <c r="E24" t="s" s="157">
        <v>919</v>
      </c>
      <c r="F24" t="s" s="156">
        <f>MID(E24,1,FIND(",",E24,1)-2)</f>
        <v>920</v>
      </c>
      <c r="G24" t="s" s="158">
        <f>MID(E24,FIND(",",E24,1)+2,FIND(",",E24,1))</f>
        <v>921</v>
      </c>
    </row>
    <row r="25" ht="23.95" customHeight="1">
      <c r="A25" s="154">
        <v>23</v>
      </c>
      <c r="B25" t="s" s="159">
        <v>834</v>
      </c>
      <c r="C25" t="s" s="160">
        <v>922</v>
      </c>
      <c r="D25" t="s" s="160">
        <v>902</v>
      </c>
      <c r="E25" t="s" s="161">
        <v>923</v>
      </c>
      <c r="F25" t="s" s="160">
        <f>MID(E25,1,FIND(",",E25,1)-2)</f>
        <v>924</v>
      </c>
      <c r="G25" t="s" s="162">
        <f>MID(E25,FIND(",",E25,1)+2,FIND(",",E25,1))</f>
        <v>925</v>
      </c>
    </row>
    <row r="26" ht="23.95" customHeight="1">
      <c r="A26" s="154">
        <v>24</v>
      </c>
      <c r="B26" t="s" s="155">
        <v>834</v>
      </c>
      <c r="C26" t="s" s="156">
        <v>926</v>
      </c>
      <c r="D26" t="s" s="156">
        <v>902</v>
      </c>
      <c r="E26" t="s" s="157">
        <v>927</v>
      </c>
      <c r="F26" t="s" s="156">
        <f>MID(E26,1,FIND(",",E26,1)-2)</f>
        <v>928</v>
      </c>
      <c r="G26" t="s" s="158">
        <f>MID(E26,FIND(",",E26,1)+2,FIND(",",E26,1))</f>
        <v>929</v>
      </c>
    </row>
    <row r="27" ht="11.95" customHeight="1">
      <c r="A27" s="154">
        <v>25</v>
      </c>
      <c r="B27" t="s" s="159">
        <v>834</v>
      </c>
      <c r="C27" t="s" s="160">
        <v>930</v>
      </c>
      <c r="D27" t="s" s="160">
        <v>902</v>
      </c>
      <c r="E27" t="s" s="161">
        <v>931</v>
      </c>
      <c r="F27" t="s" s="160">
        <f>MID(E27,1,FIND(",",E27,1)-2)</f>
        <v>932</v>
      </c>
      <c r="G27" t="s" s="162">
        <f>MID(E27,FIND(",",E27,1)+2,FIND(",",E27,1))</f>
        <v>933</v>
      </c>
    </row>
    <row r="28" ht="23.95" customHeight="1">
      <c r="A28" s="154">
        <v>26</v>
      </c>
      <c r="B28" t="s" s="155">
        <v>834</v>
      </c>
      <c r="C28" t="s" s="156">
        <v>934</v>
      </c>
      <c r="D28" t="s" s="156">
        <v>902</v>
      </c>
      <c r="E28" t="s" s="157">
        <v>935</v>
      </c>
      <c r="F28" t="s" s="156">
        <f>MID(E28,1,FIND(",",E28,1)-2)</f>
        <v>936</v>
      </c>
      <c r="G28" t="s" s="158">
        <f>MID(E28,FIND(",",E28,1)+2,FIND(",",E28,1))</f>
        <v>937</v>
      </c>
    </row>
    <row r="29" ht="11.95" customHeight="1">
      <c r="A29" s="154">
        <v>27</v>
      </c>
      <c r="B29" t="s" s="159">
        <v>834</v>
      </c>
      <c r="C29" t="s" s="160">
        <v>938</v>
      </c>
      <c r="D29" t="s" s="160">
        <v>902</v>
      </c>
      <c r="E29" t="s" s="161">
        <v>939</v>
      </c>
      <c r="F29" t="s" s="160">
        <f>MID(E29,1,FIND(",",E29,1)-2)</f>
        <v>940</v>
      </c>
      <c r="G29" t="s" s="162">
        <f>MID(E29,FIND(",",E29,1)+2,FIND(",",E29,1))</f>
        <v>941</v>
      </c>
    </row>
    <row r="30" ht="23.95" customHeight="1">
      <c r="A30" s="154">
        <v>28</v>
      </c>
      <c r="B30" t="s" s="155">
        <v>834</v>
      </c>
      <c r="C30" t="s" s="156">
        <v>942</v>
      </c>
      <c r="D30" t="s" s="156">
        <v>943</v>
      </c>
      <c r="E30" t="s" s="157">
        <v>944</v>
      </c>
      <c r="F30" t="s" s="156">
        <f>MID(E30,1,FIND(",",E30,1)-2)</f>
        <v>945</v>
      </c>
      <c r="G30" t="s" s="158">
        <f>MID(E30,FIND(",",E30,1)+2,FIND(",",E30,1))</f>
        <v>946</v>
      </c>
    </row>
    <row r="31" ht="23.95" customHeight="1">
      <c r="A31" s="154">
        <v>29</v>
      </c>
      <c r="B31" t="s" s="159">
        <v>834</v>
      </c>
      <c r="C31" t="s" s="160">
        <v>947</v>
      </c>
      <c r="D31" t="s" s="160">
        <v>948</v>
      </c>
      <c r="E31" t="s" s="161">
        <v>949</v>
      </c>
      <c r="F31" t="s" s="160">
        <f>MID(E31,1,FIND(",",E31,1)-2)</f>
        <v>950</v>
      </c>
      <c r="G31" t="s" s="162">
        <f>MID(E31,FIND(",",E31,1)+2,FIND(",",E31,1))</f>
        <v>951</v>
      </c>
    </row>
    <row r="32" ht="11.95" customHeight="1">
      <c r="A32" s="154">
        <v>30</v>
      </c>
      <c r="B32" t="s" s="155">
        <v>834</v>
      </c>
      <c r="C32" t="s" s="156">
        <v>952</v>
      </c>
      <c r="D32" t="s" s="156">
        <v>948</v>
      </c>
      <c r="E32" t="s" s="157">
        <v>953</v>
      </c>
      <c r="F32" t="s" s="156">
        <f>MID(E32,1,FIND(",",E32,1)-2)</f>
        <v>954</v>
      </c>
      <c r="G32" t="s" s="158">
        <f>MID(E32,FIND(",",E32,1)+2,FIND(",",E32,1))</f>
        <v>955</v>
      </c>
    </row>
    <row r="33" ht="23.95" customHeight="1">
      <c r="A33" s="154">
        <v>31</v>
      </c>
      <c r="B33" t="s" s="159">
        <v>834</v>
      </c>
      <c r="C33" t="s" s="160">
        <v>956</v>
      </c>
      <c r="D33" t="s" s="160">
        <v>948</v>
      </c>
      <c r="E33" t="s" s="161">
        <v>957</v>
      </c>
      <c r="F33" t="s" s="160">
        <f>MID(E33,1,FIND(",",E33,1)-2)</f>
        <v>958</v>
      </c>
      <c r="G33" t="s" s="162">
        <f>MID(E33,FIND(",",E33,1)+2,FIND(",",E33,1))</f>
        <v>959</v>
      </c>
    </row>
    <row r="34" ht="23.95" customHeight="1">
      <c r="A34" s="154">
        <v>32</v>
      </c>
      <c r="B34" t="s" s="155">
        <v>834</v>
      </c>
      <c r="C34" t="s" s="156">
        <v>960</v>
      </c>
      <c r="D34" t="s" s="156">
        <v>902</v>
      </c>
      <c r="E34" t="s" s="157">
        <v>961</v>
      </c>
      <c r="F34" t="s" s="156">
        <f>MID(E34,1,FIND(",",E34,1)-2)</f>
        <v>962</v>
      </c>
      <c r="G34" t="s" s="158">
        <f>MID(E34,FIND(",",E34,1)+2,FIND(",",E34,1))</f>
        <v>963</v>
      </c>
    </row>
    <row r="35" ht="23.95" customHeight="1">
      <c r="A35" s="154">
        <v>33</v>
      </c>
      <c r="B35" t="s" s="159">
        <v>834</v>
      </c>
      <c r="C35" t="s" s="160">
        <v>964</v>
      </c>
      <c r="D35" t="s" s="160">
        <v>902</v>
      </c>
      <c r="E35" t="s" s="161">
        <v>965</v>
      </c>
      <c r="F35" t="s" s="160">
        <f>MID(E35,1,FIND(",",E35,1)-2)</f>
        <v>966</v>
      </c>
      <c r="G35" t="s" s="162">
        <f>MID(E35,FIND(",",E35,1)+2,FIND(",",E35,1))</f>
        <v>967</v>
      </c>
    </row>
    <row r="36" ht="11.95" customHeight="1">
      <c r="A36" s="154">
        <v>34</v>
      </c>
      <c r="B36" t="s" s="155">
        <v>834</v>
      </c>
      <c r="C36" t="s" s="156">
        <v>968</v>
      </c>
      <c r="D36" t="s" s="156">
        <v>902</v>
      </c>
      <c r="E36" t="s" s="157">
        <v>969</v>
      </c>
      <c r="F36" t="s" s="156">
        <f>MID(E36,1,FIND(",",E36,1)-2)</f>
        <v>970</v>
      </c>
      <c r="G36" t="s" s="158">
        <f>MID(E36,FIND(",",E36,1)+2,FIND(",",E36,1))</f>
        <v>971</v>
      </c>
    </row>
    <row r="37" ht="11.95" customHeight="1">
      <c r="A37" s="154">
        <v>35</v>
      </c>
      <c r="B37" t="s" s="159">
        <v>834</v>
      </c>
      <c r="C37" t="s" s="160">
        <v>972</v>
      </c>
      <c r="D37" t="s" s="160">
        <v>902</v>
      </c>
      <c r="E37" t="s" s="161">
        <v>973</v>
      </c>
      <c r="F37" t="s" s="160">
        <f>MID(E37,1,FIND(",",E37,1)-2)</f>
        <v>974</v>
      </c>
      <c r="G37" t="s" s="162">
        <f>MID(E37,FIND(",",E37,1)+2,FIND(",",E37,1))</f>
        <v>975</v>
      </c>
    </row>
    <row r="38" ht="23.95" customHeight="1">
      <c r="A38" s="154">
        <v>36</v>
      </c>
      <c r="B38" t="s" s="155">
        <v>834</v>
      </c>
      <c r="C38" t="s" s="156">
        <v>976</v>
      </c>
      <c r="D38" t="s" s="156">
        <v>902</v>
      </c>
      <c r="E38" t="s" s="157">
        <v>977</v>
      </c>
      <c r="F38" t="s" s="156">
        <f>MID(E38,1,FIND(",",E38,1)-2)</f>
        <v>978</v>
      </c>
      <c r="G38" t="s" s="158">
        <f>MID(E38,FIND(",",E38,1)+2,FIND(",",E38,1))</f>
        <v>979</v>
      </c>
    </row>
    <row r="39" ht="11.95" customHeight="1">
      <c r="A39" s="154">
        <v>37</v>
      </c>
      <c r="B39" t="s" s="159">
        <v>834</v>
      </c>
      <c r="C39" t="s" s="160">
        <v>980</v>
      </c>
      <c r="D39" t="s" s="160">
        <v>902</v>
      </c>
      <c r="E39" t="s" s="161">
        <v>981</v>
      </c>
      <c r="F39" t="s" s="160">
        <f>MID(E39,1,FIND(",",E39,1)-2)</f>
        <v>982</v>
      </c>
      <c r="G39" t="s" s="162">
        <f>MID(E39,FIND(",",E39,1)+2,FIND(",",E39,1))</f>
        <v>983</v>
      </c>
    </row>
    <row r="40" ht="23.95" customHeight="1">
      <c r="A40" s="154">
        <v>38</v>
      </c>
      <c r="B40" t="s" s="155">
        <v>834</v>
      </c>
      <c r="C40" t="s" s="156">
        <v>984</v>
      </c>
      <c r="D40" t="s" s="156">
        <v>902</v>
      </c>
      <c r="E40" t="s" s="157">
        <v>985</v>
      </c>
      <c r="F40" t="s" s="156">
        <f>MID(E40,1,FIND(",",E40,1)-2)</f>
        <v>986</v>
      </c>
      <c r="G40" t="s" s="158">
        <f>MID(E40,FIND(",",E40,1)+2,FIND(",",E40,1))</f>
        <v>987</v>
      </c>
    </row>
    <row r="41" ht="23.95" customHeight="1">
      <c r="A41" s="154">
        <v>39</v>
      </c>
      <c r="B41" t="s" s="159">
        <v>834</v>
      </c>
      <c r="C41" t="s" s="160">
        <v>988</v>
      </c>
      <c r="D41" t="s" s="160">
        <v>902</v>
      </c>
      <c r="E41" t="s" s="161">
        <v>989</v>
      </c>
      <c r="F41" t="s" s="160">
        <f>MID(E41,1,FIND(",",E41,1)-2)</f>
        <v>990</v>
      </c>
      <c r="G41" t="s" s="162">
        <f>MID(E41,FIND(",",E41,1)+2,FIND(",",E41,1))</f>
        <v>991</v>
      </c>
    </row>
    <row r="42" ht="23.95" customHeight="1">
      <c r="A42" s="154">
        <v>40</v>
      </c>
      <c r="B42" t="s" s="155">
        <v>834</v>
      </c>
      <c r="C42" t="s" s="156">
        <v>992</v>
      </c>
      <c r="D42" t="s" s="156">
        <v>902</v>
      </c>
      <c r="E42" t="s" s="157">
        <v>993</v>
      </c>
      <c r="F42" t="s" s="156">
        <f>MID(E42,1,FIND(",",E42,1)-2)</f>
        <v>994</v>
      </c>
      <c r="G42" t="s" s="158">
        <f>MID(E42,FIND(",",E42,1)+2,FIND(",",E42,1))</f>
        <v>995</v>
      </c>
    </row>
    <row r="43" ht="23.95" customHeight="1">
      <c r="A43" s="154">
        <v>41</v>
      </c>
      <c r="B43" t="s" s="159">
        <v>834</v>
      </c>
      <c r="C43" t="s" s="160">
        <v>996</v>
      </c>
      <c r="D43" t="s" s="160">
        <v>902</v>
      </c>
      <c r="E43" t="s" s="161">
        <v>997</v>
      </c>
      <c r="F43" t="s" s="160">
        <f>MID(E43,1,FIND(",",E43,1)-2)</f>
        <v>998</v>
      </c>
      <c r="G43" t="s" s="162">
        <f>MID(E43,FIND(",",E43,1)+2,FIND(",",E43,1))</f>
        <v>999</v>
      </c>
    </row>
    <row r="44" ht="23.95" customHeight="1">
      <c r="A44" s="154">
        <v>42</v>
      </c>
      <c r="B44" t="s" s="155">
        <v>834</v>
      </c>
      <c r="C44" t="s" s="156">
        <v>1000</v>
      </c>
      <c r="D44" t="s" s="156">
        <v>902</v>
      </c>
      <c r="E44" t="s" s="157">
        <v>1001</v>
      </c>
      <c r="F44" t="s" s="156">
        <f>MID(E44,1,FIND(",",E44,1)-2)</f>
        <v>1002</v>
      </c>
      <c r="G44" t="s" s="158">
        <f>MID(E44,FIND(",",E44,1)+2,FIND(",",E44,1))</f>
        <v>1003</v>
      </c>
    </row>
    <row r="45" ht="35.95" customHeight="1">
      <c r="A45" s="154">
        <v>43</v>
      </c>
      <c r="B45" t="s" s="159">
        <v>834</v>
      </c>
      <c r="C45" t="s" s="160">
        <v>1004</v>
      </c>
      <c r="D45" t="s" s="160">
        <v>948</v>
      </c>
      <c r="E45" t="s" s="161">
        <v>1005</v>
      </c>
      <c r="F45" t="s" s="160">
        <f>MID(E45,1,FIND(",",E45,1)-2)</f>
        <v>1006</v>
      </c>
      <c r="G45" t="s" s="162">
        <f>MID(E45,FIND(",",E45,1)+2,FIND(",",E45,1))</f>
        <v>1007</v>
      </c>
    </row>
    <row r="46" ht="23.95" customHeight="1">
      <c r="A46" s="154">
        <v>44</v>
      </c>
      <c r="B46" t="s" s="155">
        <v>834</v>
      </c>
      <c r="C46" t="s" s="156">
        <v>1008</v>
      </c>
      <c r="D46" t="s" s="156">
        <v>948</v>
      </c>
      <c r="E46" t="s" s="157">
        <v>1009</v>
      </c>
      <c r="F46" t="s" s="156">
        <f>MID(E46,1,FIND(",",E46,1)-2)</f>
        <v>1010</v>
      </c>
      <c r="G46" t="s" s="158">
        <f>MID(E46,FIND(",",E46,1)+2,FIND(",",E46,1))</f>
        <v>1011</v>
      </c>
    </row>
    <row r="47" ht="23.95" customHeight="1">
      <c r="A47" s="154">
        <v>45</v>
      </c>
      <c r="B47" t="s" s="159">
        <v>834</v>
      </c>
      <c r="C47" t="s" s="160">
        <v>1012</v>
      </c>
      <c r="D47" t="s" s="160">
        <v>1013</v>
      </c>
      <c r="E47" t="s" s="161">
        <v>1014</v>
      </c>
      <c r="F47" t="s" s="160">
        <f>MID(E47,1,FIND(",",E47,1)-2)</f>
        <v>1015</v>
      </c>
      <c r="G47" t="s" s="162">
        <f>MID(E47,FIND(",",E47,1)+2,FIND(",",E47,1))</f>
        <v>1016</v>
      </c>
    </row>
    <row r="48" ht="11.95" customHeight="1">
      <c r="A48" s="154">
        <v>46</v>
      </c>
      <c r="B48" t="s" s="155">
        <v>834</v>
      </c>
      <c r="C48" t="s" s="156">
        <v>1017</v>
      </c>
      <c r="D48" t="s" s="156">
        <v>1018</v>
      </c>
      <c r="E48" t="s" s="157">
        <v>1019</v>
      </c>
      <c r="F48" t="s" s="156">
        <f>MID(E48,1,FIND(",",E48,1)-2)</f>
        <v>1020</v>
      </c>
      <c r="G48" t="s" s="158">
        <f>MID(E48,FIND(",",E48,1)+2,FIND(",",E48,1))</f>
        <v>1021</v>
      </c>
    </row>
    <row r="49" ht="11.95" customHeight="1">
      <c r="A49" s="154">
        <v>47</v>
      </c>
      <c r="B49" t="s" s="159">
        <v>834</v>
      </c>
      <c r="C49" t="s" s="160">
        <v>1022</v>
      </c>
      <c r="D49" t="s" s="160">
        <v>1013</v>
      </c>
      <c r="E49" t="s" s="161">
        <v>1023</v>
      </c>
      <c r="F49" t="s" s="160">
        <f>MID(E49,1,FIND(",",E49,1)-2)</f>
        <v>1024</v>
      </c>
      <c r="G49" t="s" s="162">
        <f>MID(E49,FIND(",",E49,1)+2,FIND(",",E49,1))</f>
        <v>1025</v>
      </c>
    </row>
    <row r="50" ht="11.95" customHeight="1">
      <c r="A50" s="154">
        <v>48</v>
      </c>
      <c r="B50" t="s" s="155">
        <v>834</v>
      </c>
      <c r="C50" t="s" s="156">
        <v>1026</v>
      </c>
      <c r="D50" t="s" s="156">
        <v>1018</v>
      </c>
      <c r="E50" t="s" s="157">
        <v>1027</v>
      </c>
      <c r="F50" t="s" s="156">
        <f>MID(E50,1,FIND(",",E50,1)-2)</f>
        <v>1028</v>
      </c>
      <c r="G50" t="s" s="158">
        <f>MID(E50,FIND(",",E50,1)+2,FIND(",",E50,1))</f>
        <v>1029</v>
      </c>
    </row>
    <row r="51" ht="23.95" customHeight="1">
      <c r="A51" s="154">
        <v>49</v>
      </c>
      <c r="B51" t="s" s="159">
        <v>834</v>
      </c>
      <c r="C51" t="s" s="160">
        <v>1030</v>
      </c>
      <c r="D51" t="s" s="160">
        <v>1018</v>
      </c>
      <c r="E51" t="s" s="161">
        <v>1031</v>
      </c>
      <c r="F51" t="s" s="160">
        <f>MID(E51,1,FIND(",",E51,1)-2)</f>
        <v>1032</v>
      </c>
      <c r="G51" t="s" s="162">
        <f>MID(E51,FIND(",",E51,1)+2,FIND(",",E51,1))</f>
        <v>1033</v>
      </c>
    </row>
    <row r="52" ht="23.95" customHeight="1">
      <c r="A52" s="154">
        <v>50</v>
      </c>
      <c r="B52" t="s" s="155">
        <v>834</v>
      </c>
      <c r="C52" t="s" s="156">
        <v>1034</v>
      </c>
      <c r="D52" t="s" s="156">
        <v>1018</v>
      </c>
      <c r="E52" t="s" s="157">
        <v>1035</v>
      </c>
      <c r="F52" t="s" s="156">
        <f>MID(E52,1,FIND(",",E52,1)-2)</f>
        <v>1036</v>
      </c>
      <c r="G52" t="s" s="158">
        <f>MID(E52,FIND(",",E52,1)+2,FIND(",",E52,1))</f>
        <v>1037</v>
      </c>
    </row>
    <row r="53" ht="23.95" customHeight="1">
      <c r="A53" s="154">
        <v>51</v>
      </c>
      <c r="B53" t="s" s="159">
        <v>834</v>
      </c>
      <c r="C53" t="s" s="160">
        <v>1038</v>
      </c>
      <c r="D53" t="s" s="160">
        <v>1018</v>
      </c>
      <c r="E53" t="s" s="161">
        <v>1039</v>
      </c>
      <c r="F53" t="s" s="160">
        <f>MID(E53,1,FIND(",",E53,1)-2)</f>
        <v>1040</v>
      </c>
      <c r="G53" t="s" s="162">
        <f>MID(E53,FIND(",",E53,1)+2,FIND(",",E53,1))</f>
        <v>1041</v>
      </c>
    </row>
    <row r="54" ht="23.95" customHeight="1">
      <c r="A54" s="154">
        <v>52</v>
      </c>
      <c r="B54" t="s" s="155">
        <v>834</v>
      </c>
      <c r="C54" t="s" s="156">
        <v>1042</v>
      </c>
      <c r="D54" t="s" s="156">
        <v>1018</v>
      </c>
      <c r="E54" t="s" s="157">
        <v>1043</v>
      </c>
      <c r="F54" t="s" s="156">
        <f>MID(E54,1,FIND(",",E54,1)-2)</f>
        <v>1044</v>
      </c>
      <c r="G54" t="s" s="158">
        <f>MID(E54,FIND(",",E54,1)+2,FIND(",",E54,1))</f>
        <v>1045</v>
      </c>
    </row>
    <row r="55" ht="11.95" customHeight="1">
      <c r="A55" s="154">
        <v>53</v>
      </c>
      <c r="B55" t="s" s="159">
        <v>834</v>
      </c>
      <c r="C55" t="s" s="160">
        <v>1046</v>
      </c>
      <c r="D55" t="s" s="160">
        <v>1018</v>
      </c>
      <c r="E55" t="s" s="161">
        <v>1047</v>
      </c>
      <c r="F55" t="s" s="160">
        <f>MID(E55,1,FIND(",",E55,1)-2)</f>
        <v>1048</v>
      </c>
      <c r="G55" t="s" s="162">
        <f>MID(E55,FIND(",",E55,1)+2,FIND(",",E55,1))</f>
        <v>1049</v>
      </c>
    </row>
    <row r="56" ht="23.95" customHeight="1">
      <c r="A56" s="154">
        <v>54</v>
      </c>
      <c r="B56" t="s" s="155">
        <v>834</v>
      </c>
      <c r="C56" t="s" s="156">
        <v>1050</v>
      </c>
      <c r="D56" t="s" s="156">
        <v>1018</v>
      </c>
      <c r="E56" t="s" s="157">
        <v>1051</v>
      </c>
      <c r="F56" t="s" s="156">
        <f>MID(E56,1,FIND(",",E56,1)-2)</f>
        <v>1052</v>
      </c>
      <c r="G56" t="s" s="158">
        <f>MID(E56,FIND(",",E56,1)+2,FIND(",",E56,1))</f>
        <v>1053</v>
      </c>
    </row>
    <row r="57" ht="47.95" customHeight="1">
      <c r="A57" s="154">
        <v>55</v>
      </c>
      <c r="B57" t="s" s="159">
        <v>834</v>
      </c>
      <c r="C57" t="s" s="160">
        <v>1054</v>
      </c>
      <c r="D57" t="s" s="160">
        <v>1013</v>
      </c>
      <c r="E57" t="s" s="161">
        <v>1055</v>
      </c>
      <c r="F57" t="s" s="160">
        <f>MID(E57,1,FIND(",",E57,1)-2)</f>
        <v>1056</v>
      </c>
      <c r="G57" t="s" s="162">
        <f>MID(E57,FIND(",",E57,1)+2,FIND(",",E57,1))</f>
        <v>1057</v>
      </c>
    </row>
    <row r="58" ht="23.95" customHeight="1">
      <c r="A58" s="154">
        <v>56</v>
      </c>
      <c r="B58" t="s" s="155">
        <v>834</v>
      </c>
      <c r="C58" t="s" s="156">
        <v>1058</v>
      </c>
      <c r="D58" t="s" s="156">
        <v>1013</v>
      </c>
      <c r="E58" t="s" s="157">
        <v>1059</v>
      </c>
      <c r="F58" t="s" s="156">
        <f>MID(E58,1,FIND(",",E58,1)-2)</f>
        <v>1060</v>
      </c>
      <c r="G58" t="s" s="158">
        <f>MID(E58,FIND(",",E58,1)+2,FIND(",",E58,1))</f>
        <v>1061</v>
      </c>
    </row>
    <row r="59" ht="11.95" customHeight="1">
      <c r="A59" s="154">
        <v>57</v>
      </c>
      <c r="B59" t="s" s="159">
        <v>834</v>
      </c>
      <c r="C59" t="s" s="160">
        <v>1062</v>
      </c>
      <c r="D59" t="s" s="160">
        <v>1013</v>
      </c>
      <c r="E59" t="s" s="161">
        <v>1063</v>
      </c>
      <c r="F59" t="s" s="160">
        <f>MID(E59,1,FIND(",",E59,1)-2)</f>
        <v>1064</v>
      </c>
      <c r="G59" t="s" s="162">
        <f>MID(E59,FIND(",",E59,1)+2,FIND(",",E59,1))</f>
        <v>1065</v>
      </c>
    </row>
    <row r="60" ht="23.95" customHeight="1">
      <c r="A60" s="154">
        <v>58</v>
      </c>
      <c r="B60" t="s" s="155">
        <v>834</v>
      </c>
      <c r="C60" t="s" s="156">
        <v>1066</v>
      </c>
      <c r="D60" t="s" s="156">
        <v>1067</v>
      </c>
      <c r="E60" t="s" s="157">
        <v>1068</v>
      </c>
      <c r="F60" t="s" s="156">
        <f>MID(E60,1,FIND(",",E60,1)-2)</f>
        <v>1069</v>
      </c>
      <c r="G60" t="s" s="158">
        <f>MID(E60,FIND(",",E60,1)+2,FIND(",",E60,1))</f>
        <v>1070</v>
      </c>
    </row>
    <row r="61" ht="23.95" customHeight="1">
      <c r="A61" s="154">
        <v>59</v>
      </c>
      <c r="B61" t="s" s="159">
        <v>834</v>
      </c>
      <c r="C61" t="s" s="160">
        <v>1071</v>
      </c>
      <c r="D61" t="s" s="160">
        <v>1013</v>
      </c>
      <c r="E61" t="s" s="161">
        <v>1072</v>
      </c>
      <c r="F61" t="s" s="160">
        <f>MID(E61,1,FIND(",",E61,1)-2)</f>
        <v>1073</v>
      </c>
      <c r="G61" t="s" s="162">
        <f>MID(E61,FIND(",",E61,1)+2,FIND(",",E61,1))</f>
        <v>1074</v>
      </c>
    </row>
    <row r="62" ht="11.95" customHeight="1">
      <c r="A62" s="154">
        <v>60</v>
      </c>
      <c r="B62" t="s" s="155">
        <v>834</v>
      </c>
      <c r="C62" t="s" s="156">
        <v>1075</v>
      </c>
      <c r="D62" t="s" s="156">
        <v>1013</v>
      </c>
      <c r="E62" t="s" s="157">
        <v>1076</v>
      </c>
      <c r="F62" t="s" s="156">
        <f>MID(E62,1,FIND(",",E62,1)-2)</f>
        <v>1077</v>
      </c>
      <c r="G62" t="s" s="158">
        <f>MID(E62,FIND(",",E62,1)+2,FIND(",",E62,1))</f>
        <v>1078</v>
      </c>
    </row>
    <row r="63" ht="23.95" customHeight="1">
      <c r="A63" s="154">
        <v>61</v>
      </c>
      <c r="B63" t="s" s="159">
        <v>834</v>
      </c>
      <c r="C63" t="s" s="160">
        <v>1079</v>
      </c>
      <c r="D63" t="s" s="160">
        <v>1013</v>
      </c>
      <c r="E63" t="s" s="161">
        <v>1080</v>
      </c>
      <c r="F63" t="s" s="160">
        <f>MID(E63,1,FIND(",",E63,1)-2)</f>
        <v>1081</v>
      </c>
      <c r="G63" t="s" s="162">
        <f>MID(E63,FIND(",",E63,1)+2,FIND(",",E63,1))</f>
        <v>1082</v>
      </c>
    </row>
    <row r="64" ht="23.95" customHeight="1">
      <c r="A64" s="154">
        <v>62</v>
      </c>
      <c r="B64" t="s" s="155">
        <v>834</v>
      </c>
      <c r="C64" t="s" s="156">
        <v>1083</v>
      </c>
      <c r="D64" t="s" s="156">
        <v>1013</v>
      </c>
      <c r="E64" t="s" s="157">
        <v>1084</v>
      </c>
      <c r="F64" t="s" s="156">
        <f>MID(E64,1,FIND(",",E64,1)-2)</f>
        <v>1085</v>
      </c>
      <c r="G64" t="s" s="158">
        <f>MID(E64,FIND(",",E64,1)+2,FIND(",",E64,1))</f>
        <v>1086</v>
      </c>
    </row>
    <row r="65" ht="47.95" customHeight="1">
      <c r="A65" s="154">
        <v>63</v>
      </c>
      <c r="B65" t="s" s="159">
        <v>834</v>
      </c>
      <c r="C65" t="s" s="160">
        <v>1087</v>
      </c>
      <c r="D65" t="s" s="160">
        <v>1088</v>
      </c>
      <c r="E65" t="s" s="161">
        <v>1089</v>
      </c>
      <c r="F65" t="s" s="160">
        <f>MID(E65,1,FIND(",",E65,1)-2)</f>
        <v>1090</v>
      </c>
      <c r="G65" t="s" s="162">
        <f>MID(E65,FIND(",",E65,1)+2,FIND(",",E65,1))</f>
        <v>1091</v>
      </c>
    </row>
    <row r="66" ht="11.95" customHeight="1">
      <c r="A66" s="154">
        <v>64</v>
      </c>
      <c r="B66" t="s" s="155">
        <v>834</v>
      </c>
      <c r="C66" t="s" s="156">
        <v>1092</v>
      </c>
      <c r="D66" t="s" s="156">
        <v>1088</v>
      </c>
      <c r="E66" t="s" s="157">
        <v>1093</v>
      </c>
      <c r="F66" t="s" s="156">
        <f>MID(E66,1,FIND(",",E66,1)-2)</f>
        <v>1094</v>
      </c>
      <c r="G66" t="s" s="158">
        <f>MID(E66,FIND(",",E66,1)+2,FIND(",",E66,1))</f>
        <v>1095</v>
      </c>
    </row>
    <row r="67" ht="23.95" customHeight="1">
      <c r="A67" s="154">
        <v>65</v>
      </c>
      <c r="B67" t="s" s="159">
        <v>834</v>
      </c>
      <c r="C67" t="s" s="160">
        <v>1096</v>
      </c>
      <c r="D67" t="s" s="160">
        <v>1088</v>
      </c>
      <c r="E67" t="s" s="161">
        <v>1097</v>
      </c>
      <c r="F67" t="s" s="160">
        <f>MID(E67,1,FIND(",",E67,1)-2)</f>
        <v>1098</v>
      </c>
      <c r="G67" t="s" s="162">
        <f>MID(E67,FIND(",",E67,1)+2,FIND(",",E67,1))</f>
        <v>1099</v>
      </c>
    </row>
    <row r="68" ht="11.95" customHeight="1">
      <c r="A68" s="154">
        <v>66</v>
      </c>
      <c r="B68" t="s" s="155">
        <v>834</v>
      </c>
      <c r="C68" t="s" s="156">
        <v>1100</v>
      </c>
      <c r="D68" t="s" s="156">
        <v>1013</v>
      </c>
      <c r="E68" t="s" s="157">
        <v>1101</v>
      </c>
      <c r="F68" t="s" s="156">
        <f>MID(E68,1,FIND(",",E68,1)-2)</f>
        <v>1102</v>
      </c>
      <c r="G68" t="s" s="158">
        <f>MID(E68,FIND(",",E68,1)+2,FIND(",",E68,1))</f>
        <v>1103</v>
      </c>
    </row>
    <row r="69" ht="23.95" customHeight="1">
      <c r="A69" s="154">
        <v>67</v>
      </c>
      <c r="B69" t="s" s="159">
        <v>834</v>
      </c>
      <c r="C69" t="s" s="160">
        <v>1104</v>
      </c>
      <c r="D69" t="s" s="160">
        <v>1013</v>
      </c>
      <c r="E69" t="s" s="161">
        <v>1105</v>
      </c>
      <c r="F69" t="s" s="160">
        <f>MID(E69,1,FIND(",",E69,1)-2)</f>
        <v>1106</v>
      </c>
      <c r="G69" t="s" s="162">
        <f>MID(E69,FIND(",",E69,1)+2,FIND(",",E69,1))</f>
        <v>1107</v>
      </c>
    </row>
    <row r="70" ht="11.95" customHeight="1">
      <c r="A70" s="154">
        <v>68</v>
      </c>
      <c r="B70" t="s" s="155">
        <v>834</v>
      </c>
      <c r="C70" t="s" s="156">
        <v>1108</v>
      </c>
      <c r="D70" t="s" s="156">
        <v>1018</v>
      </c>
      <c r="E70" t="s" s="157">
        <v>1109</v>
      </c>
      <c r="F70" t="s" s="156">
        <f>MID(E70,1,FIND(",",E70,1)-2)</f>
        <v>1110</v>
      </c>
      <c r="G70" t="s" s="158">
        <f>MID(E70,FIND(",",E70,1)+2,FIND(",",E70,1))</f>
        <v>1111</v>
      </c>
    </row>
    <row r="71" ht="23.95" customHeight="1">
      <c r="A71" s="154">
        <v>69</v>
      </c>
      <c r="B71" t="s" s="159">
        <v>834</v>
      </c>
      <c r="C71" t="s" s="160">
        <v>1112</v>
      </c>
      <c r="D71" t="s" s="160">
        <v>1088</v>
      </c>
      <c r="E71" t="s" s="161">
        <v>1113</v>
      </c>
      <c r="F71" t="s" s="160">
        <f>MID(E71,1,FIND(",",E71,1)-2)</f>
        <v>1114</v>
      </c>
      <c r="G71" t="s" s="162">
        <f>MID(E71,FIND(",",E71,1)+2,FIND(",",E71,1))</f>
        <v>1115</v>
      </c>
    </row>
    <row r="72" ht="11.95" customHeight="1">
      <c r="A72" s="154">
        <v>70</v>
      </c>
      <c r="B72" t="s" s="155">
        <v>834</v>
      </c>
      <c r="C72" t="s" s="156">
        <v>1116</v>
      </c>
      <c r="D72" t="s" s="156">
        <v>1018</v>
      </c>
      <c r="E72" t="s" s="157">
        <v>1117</v>
      </c>
      <c r="F72" t="s" s="156">
        <f>MID(E72,1,FIND(",",E72,1)-2)</f>
        <v>1118</v>
      </c>
      <c r="G72" t="s" s="158">
        <f>MID(E72,FIND(",",E72,1)+2,FIND(",",E72,1))</f>
        <v>1119</v>
      </c>
    </row>
    <row r="73" ht="23.95" customHeight="1">
      <c r="A73" s="154">
        <v>71</v>
      </c>
      <c r="B73" t="s" s="159">
        <v>834</v>
      </c>
      <c r="C73" t="s" s="160">
        <v>1120</v>
      </c>
      <c r="D73" t="s" s="160">
        <v>1121</v>
      </c>
      <c r="E73" t="s" s="161">
        <v>1122</v>
      </c>
      <c r="F73" t="s" s="160">
        <f>MID(E73,1,FIND(",",E73,1)-2)</f>
        <v>1123</v>
      </c>
      <c r="G73" t="s" s="162">
        <f>MID(E73,FIND(",",E73,1)+2,FIND(",",E73,1))</f>
        <v>1124</v>
      </c>
    </row>
    <row r="74" ht="23.95" customHeight="1">
      <c r="A74" s="154">
        <v>72</v>
      </c>
      <c r="B74" t="s" s="155">
        <v>834</v>
      </c>
      <c r="C74" t="s" s="156">
        <v>1125</v>
      </c>
      <c r="D74" t="s" s="156">
        <v>1121</v>
      </c>
      <c r="E74" t="s" s="157">
        <v>1126</v>
      </c>
      <c r="F74" t="s" s="156">
        <f>MID(E74,1,FIND(",",E74,1)-2)</f>
        <v>1127</v>
      </c>
      <c r="G74" t="s" s="158">
        <f>MID(E74,FIND(",",E74,1)+2,FIND(",",E74,1))</f>
        <v>1128</v>
      </c>
    </row>
    <row r="75" ht="11.95" customHeight="1">
      <c r="A75" s="154">
        <v>73</v>
      </c>
      <c r="B75" t="s" s="159">
        <v>834</v>
      </c>
      <c r="C75" t="s" s="160">
        <v>1129</v>
      </c>
      <c r="D75" t="s" s="160">
        <v>1121</v>
      </c>
      <c r="E75" t="s" s="161">
        <v>1130</v>
      </c>
      <c r="F75" t="s" s="160">
        <f>MID(E75,1,FIND(",",E75,1)-2)</f>
        <v>1131</v>
      </c>
      <c r="G75" t="s" s="162">
        <f>MID(E75,FIND(",",E75,1)+2,FIND(",",E75,1))</f>
        <v>1132</v>
      </c>
    </row>
    <row r="76" ht="11.95" customHeight="1">
      <c r="A76" s="154">
        <v>74</v>
      </c>
      <c r="B76" t="s" s="155">
        <v>834</v>
      </c>
      <c r="C76" t="s" s="156">
        <v>1133</v>
      </c>
      <c r="D76" t="s" s="156">
        <v>1121</v>
      </c>
      <c r="E76" t="s" s="157">
        <v>1134</v>
      </c>
      <c r="F76" t="s" s="156">
        <f>MID(E76,1,FIND(",",E76,1)-2)</f>
        <v>1135</v>
      </c>
      <c r="G76" t="s" s="158">
        <f>MID(E76,FIND(",",E76,1)+2,FIND(",",E76,1))</f>
        <v>1136</v>
      </c>
    </row>
    <row r="77" ht="11.95" customHeight="1">
      <c r="A77" s="154">
        <v>75</v>
      </c>
      <c r="B77" t="s" s="159">
        <v>834</v>
      </c>
      <c r="C77" t="s" s="160">
        <v>1137</v>
      </c>
      <c r="D77" t="s" s="160">
        <v>1121</v>
      </c>
      <c r="E77" t="s" s="161">
        <v>1138</v>
      </c>
      <c r="F77" t="s" s="160">
        <f>MID(E77,1,FIND(",",E77,1)-2)</f>
        <v>1139</v>
      </c>
      <c r="G77" t="s" s="162">
        <f>MID(E77,FIND(",",E77,1)+2,FIND(",",E77,1))</f>
        <v>1140</v>
      </c>
    </row>
    <row r="78" ht="23.95" customHeight="1">
      <c r="A78" s="154">
        <v>76</v>
      </c>
      <c r="B78" t="s" s="155">
        <v>834</v>
      </c>
      <c r="C78" t="s" s="156">
        <v>1141</v>
      </c>
      <c r="D78" t="s" s="156">
        <v>1121</v>
      </c>
      <c r="E78" t="s" s="157">
        <v>1142</v>
      </c>
      <c r="F78" t="s" s="156">
        <f>MID(E78,1,FIND(",",E78,1)-2)</f>
        <v>1143</v>
      </c>
      <c r="G78" t="s" s="158">
        <f>MID(E78,FIND(",",E78,1)+2,FIND(",",E78,1))</f>
        <v>1144</v>
      </c>
    </row>
    <row r="79" ht="23.95" customHeight="1">
      <c r="A79" s="154">
        <v>77</v>
      </c>
      <c r="B79" t="s" s="159">
        <v>834</v>
      </c>
      <c r="C79" t="s" s="160">
        <v>1145</v>
      </c>
      <c r="D79" t="s" s="160">
        <v>1121</v>
      </c>
      <c r="E79" t="s" s="161">
        <v>1146</v>
      </c>
      <c r="F79" t="s" s="160">
        <f>MID(E79,1,FIND(",",E79,1)-2)</f>
        <v>1147</v>
      </c>
      <c r="G79" t="s" s="162">
        <f>MID(E79,FIND(",",E79,1)+2,FIND(",",E79,1))</f>
        <v>1148</v>
      </c>
    </row>
    <row r="80" ht="11.95" customHeight="1">
      <c r="A80" s="154">
        <v>78</v>
      </c>
      <c r="B80" t="s" s="155">
        <v>834</v>
      </c>
      <c r="C80" t="s" s="156">
        <v>1149</v>
      </c>
      <c r="D80" t="s" s="156">
        <v>1121</v>
      </c>
      <c r="E80" t="s" s="157">
        <v>1150</v>
      </c>
      <c r="F80" t="s" s="156">
        <f>MID(E80,1,FIND(",",E80,1)-2)</f>
        <v>1151</v>
      </c>
      <c r="G80" t="s" s="158">
        <f>MID(E80,FIND(",",E80,1)+2,FIND(",",E80,1))</f>
        <v>1152</v>
      </c>
    </row>
    <row r="81" ht="23.95" customHeight="1">
      <c r="A81" s="154">
        <v>79</v>
      </c>
      <c r="B81" t="s" s="159">
        <v>834</v>
      </c>
      <c r="C81" t="s" s="160">
        <v>1153</v>
      </c>
      <c r="D81" t="s" s="160">
        <v>1121</v>
      </c>
      <c r="E81" t="s" s="161">
        <v>1154</v>
      </c>
      <c r="F81" t="s" s="160">
        <f>MID(E81,1,FIND(",",E81,1)-2)</f>
        <v>1155</v>
      </c>
      <c r="G81" t="s" s="162">
        <f>MID(E81,FIND(",",E81,1)+2,FIND(",",E81,1))</f>
        <v>1156</v>
      </c>
    </row>
    <row r="82" ht="11.95" customHeight="1">
      <c r="A82" s="154">
        <v>80</v>
      </c>
      <c r="B82" t="s" s="155">
        <v>834</v>
      </c>
      <c r="C82" t="s" s="156">
        <v>980</v>
      </c>
      <c r="D82" t="s" s="156">
        <v>1121</v>
      </c>
      <c r="E82" t="s" s="157">
        <v>1157</v>
      </c>
      <c r="F82" t="s" s="156">
        <f>MID(E82,1,FIND(",",E82,1)-2)</f>
        <v>1158</v>
      </c>
      <c r="G82" t="s" s="158">
        <f>MID(E82,FIND(",",E82,1)+2,FIND(",",E82,1))</f>
        <v>1159</v>
      </c>
    </row>
    <row r="83" ht="11.95" customHeight="1">
      <c r="A83" s="154">
        <v>81</v>
      </c>
      <c r="B83" t="s" s="159">
        <v>834</v>
      </c>
      <c r="C83" t="s" s="160">
        <v>1160</v>
      </c>
      <c r="D83" t="s" s="160">
        <v>1121</v>
      </c>
      <c r="E83" t="s" s="161">
        <v>1161</v>
      </c>
      <c r="F83" t="s" s="160">
        <f>MID(E83,1,FIND(",",E83,1)-2)</f>
        <v>1162</v>
      </c>
      <c r="G83" t="s" s="162">
        <f>MID(E83,FIND(",",E83,1)+2,FIND(",",E83,1))</f>
        <v>1163</v>
      </c>
    </row>
    <row r="84" ht="11.95" customHeight="1">
      <c r="A84" s="154">
        <v>82</v>
      </c>
      <c r="B84" t="s" s="155">
        <v>834</v>
      </c>
      <c r="C84" t="s" s="156">
        <v>1164</v>
      </c>
      <c r="D84" t="s" s="156">
        <v>1121</v>
      </c>
      <c r="E84" t="s" s="157">
        <v>1165</v>
      </c>
      <c r="F84" t="s" s="156">
        <f>MID(E84,1,FIND(",",E84,1)-2)</f>
        <v>1166</v>
      </c>
      <c r="G84" t="s" s="158">
        <f>MID(E84,FIND(",",E84,1)+2,FIND(",",E84,1))</f>
        <v>1167</v>
      </c>
    </row>
    <row r="85" ht="23.95" customHeight="1">
      <c r="A85" s="154">
        <v>83</v>
      </c>
      <c r="B85" t="s" s="159">
        <v>834</v>
      </c>
      <c r="C85" t="s" s="160">
        <v>1168</v>
      </c>
      <c r="D85" t="s" s="160">
        <v>1121</v>
      </c>
      <c r="E85" t="s" s="161">
        <v>1169</v>
      </c>
      <c r="F85" t="s" s="160">
        <f>MID(E85,1,FIND(",",E85,1)-2)</f>
        <v>1170</v>
      </c>
      <c r="G85" t="s" s="162">
        <f>MID(E85,FIND(",",E85,1)+2,FIND(",",E85,1))</f>
        <v>1171</v>
      </c>
    </row>
    <row r="86" ht="23.95" customHeight="1">
      <c r="A86" s="154">
        <v>84</v>
      </c>
      <c r="B86" t="s" s="155">
        <v>834</v>
      </c>
      <c r="C86" t="s" s="156">
        <v>1172</v>
      </c>
      <c r="D86" t="s" s="156">
        <v>1121</v>
      </c>
      <c r="E86" t="s" s="157">
        <v>1173</v>
      </c>
      <c r="F86" t="s" s="156">
        <f>MID(E86,1,FIND(",",E86,1)-2)</f>
        <v>1174</v>
      </c>
      <c r="G86" t="s" s="158">
        <f>MID(E86,FIND(",",E86,1)+2,FIND(",",E86,1))</f>
        <v>1175</v>
      </c>
    </row>
    <row r="87" ht="23.95" customHeight="1">
      <c r="A87" s="154">
        <v>85</v>
      </c>
      <c r="B87" t="s" s="159">
        <v>834</v>
      </c>
      <c r="C87" t="s" s="160">
        <v>1176</v>
      </c>
      <c r="D87" t="s" s="160">
        <v>1121</v>
      </c>
      <c r="E87" t="s" s="161">
        <v>1177</v>
      </c>
      <c r="F87" t="s" s="160">
        <f>MID(E87,1,FIND(",",E87,1)-2)</f>
        <v>1178</v>
      </c>
      <c r="G87" t="s" s="162">
        <f>MID(E87,FIND(",",E87,1)+2,FIND(",",E87,1))</f>
        <v>1179</v>
      </c>
    </row>
    <row r="88" ht="35.95" customHeight="1">
      <c r="A88" s="154">
        <v>86</v>
      </c>
      <c r="B88" t="s" s="155">
        <v>834</v>
      </c>
      <c r="C88" t="s" s="156">
        <v>1180</v>
      </c>
      <c r="D88" t="s" s="156">
        <v>1121</v>
      </c>
      <c r="E88" t="s" s="157">
        <v>1181</v>
      </c>
      <c r="F88" t="s" s="156">
        <f>MID(E88,1,FIND(",",E88,1)-2)</f>
        <v>1182</v>
      </c>
      <c r="G88" t="s" s="158">
        <f>MID(E88,FIND(",",E88,1)+2,FIND(",",E88,1))</f>
        <v>1183</v>
      </c>
    </row>
    <row r="89" ht="11.95" customHeight="1">
      <c r="A89" s="154">
        <v>87</v>
      </c>
      <c r="B89" t="s" s="159">
        <v>834</v>
      </c>
      <c r="C89" t="s" s="160">
        <v>1184</v>
      </c>
      <c r="D89" t="s" s="160">
        <v>1121</v>
      </c>
      <c r="E89" t="s" s="161">
        <v>1185</v>
      </c>
      <c r="F89" t="s" s="160">
        <f>MID(E89,1,FIND(",",E89,1)-2)</f>
        <v>1186</v>
      </c>
      <c r="G89" t="s" s="162">
        <f>MID(E89,FIND(",",E89,1)+2,FIND(",",E89,1))</f>
        <v>1187</v>
      </c>
    </row>
    <row r="90" ht="23.95" customHeight="1">
      <c r="A90" s="154">
        <v>88</v>
      </c>
      <c r="B90" t="s" s="155">
        <v>834</v>
      </c>
      <c r="C90" t="s" s="156">
        <v>1188</v>
      </c>
      <c r="D90" t="s" s="156">
        <v>1121</v>
      </c>
      <c r="E90" t="s" s="157">
        <v>1189</v>
      </c>
      <c r="F90" t="s" s="156">
        <f>MID(E90,1,FIND(",",E90,1)-2)</f>
        <v>1190</v>
      </c>
      <c r="G90" t="s" s="158">
        <f>MID(E90,FIND(",",E90,1)+2,FIND(",",E90,1))</f>
        <v>1191</v>
      </c>
    </row>
    <row r="91" ht="23.95" customHeight="1">
      <c r="A91" s="154">
        <v>89</v>
      </c>
      <c r="B91" t="s" s="159">
        <v>834</v>
      </c>
      <c r="C91" t="s" s="160">
        <v>1192</v>
      </c>
      <c r="D91" t="s" s="160">
        <v>1121</v>
      </c>
      <c r="E91" t="s" s="161">
        <v>1193</v>
      </c>
      <c r="F91" t="s" s="160">
        <f>MID(E91,1,FIND(",",E91,1)-2)</f>
        <v>1194</v>
      </c>
      <c r="G91" t="s" s="162">
        <f>MID(E91,FIND(",",E91,1)+2,FIND(",",E91,1))</f>
        <v>1195</v>
      </c>
    </row>
    <row r="92" ht="23.95" customHeight="1">
      <c r="A92" s="154">
        <v>90</v>
      </c>
      <c r="B92" t="s" s="155">
        <v>834</v>
      </c>
      <c r="C92" t="s" s="156">
        <v>1196</v>
      </c>
      <c r="D92" t="s" s="156">
        <v>1121</v>
      </c>
      <c r="E92" t="s" s="157">
        <v>1197</v>
      </c>
      <c r="F92" t="s" s="156">
        <f>MID(E92,1,FIND(",",E92,1)-2)</f>
        <v>1198</v>
      </c>
      <c r="G92" t="s" s="158">
        <f>MID(E92,FIND(",",E92,1)+2,FIND(",",E92,1))</f>
        <v>1199</v>
      </c>
    </row>
    <row r="93" ht="23.95" customHeight="1">
      <c r="A93" s="154">
        <v>91</v>
      </c>
      <c r="B93" t="s" s="159">
        <v>834</v>
      </c>
      <c r="C93" t="s" s="160">
        <v>1200</v>
      </c>
      <c r="D93" t="s" s="160">
        <v>1018</v>
      </c>
      <c r="E93" t="s" s="161">
        <v>1201</v>
      </c>
      <c r="F93" t="s" s="160">
        <f>MID(E93,1,FIND(",",E93,1)-2)</f>
        <v>1202</v>
      </c>
      <c r="G93" t="s" s="162">
        <f>MID(E93,FIND(",",E93,1)+2,FIND(",",E93,1))</f>
        <v>1203</v>
      </c>
    </row>
    <row r="94" ht="35.95" customHeight="1">
      <c r="A94" s="154">
        <v>92</v>
      </c>
      <c r="B94" t="s" s="155">
        <v>834</v>
      </c>
      <c r="C94" t="s" s="156">
        <v>1204</v>
      </c>
      <c r="D94" t="s" s="156">
        <v>1205</v>
      </c>
      <c r="E94" t="s" s="157">
        <v>1206</v>
      </c>
      <c r="F94" t="s" s="156">
        <f>MID(E94,1,FIND(",",E94,1)-2)</f>
        <v>1207</v>
      </c>
      <c r="G94" t="s" s="158">
        <f>MID(E94,FIND(",",E94,1)+2,FIND(",",E94,1))</f>
        <v>1208</v>
      </c>
    </row>
    <row r="95" ht="23.95" customHeight="1">
      <c r="A95" s="154">
        <v>93</v>
      </c>
      <c r="B95" t="s" s="159">
        <v>834</v>
      </c>
      <c r="C95" t="s" s="160">
        <v>1209</v>
      </c>
      <c r="D95" t="s" s="160">
        <v>1205</v>
      </c>
      <c r="E95" t="s" s="161">
        <v>1210</v>
      </c>
      <c r="F95" t="s" s="160">
        <f>MID(E95,1,FIND(",",E95,1)-2)</f>
        <v>1211</v>
      </c>
      <c r="G95" t="s" s="162">
        <f>MID(E95,FIND(",",E95,1)+2,FIND(",",E95,1))</f>
        <v>1212</v>
      </c>
    </row>
    <row r="96" ht="35.95" customHeight="1">
      <c r="A96" s="154">
        <v>94</v>
      </c>
      <c r="B96" t="s" s="155">
        <v>834</v>
      </c>
      <c r="C96" t="s" s="156">
        <v>1213</v>
      </c>
      <c r="D96" t="s" s="156">
        <v>1205</v>
      </c>
      <c r="E96" t="s" s="157">
        <v>1214</v>
      </c>
      <c r="F96" t="s" s="156">
        <f>MID(E96,1,FIND(",",E96,1)-2)</f>
        <v>1215</v>
      </c>
      <c r="G96" t="s" s="158">
        <f>MID(E96,FIND(",",E96,1)+2,FIND(",",E96,1))</f>
        <v>1216</v>
      </c>
    </row>
    <row r="97" ht="23.95" customHeight="1">
      <c r="A97" s="154">
        <v>95</v>
      </c>
      <c r="B97" t="s" s="159">
        <v>834</v>
      </c>
      <c r="C97" t="s" s="160">
        <v>1217</v>
      </c>
      <c r="D97" t="s" s="160">
        <v>1205</v>
      </c>
      <c r="E97" t="s" s="161">
        <v>1218</v>
      </c>
      <c r="F97" t="s" s="160">
        <f>MID(E97,1,FIND(",",E97,1)-2)</f>
        <v>1219</v>
      </c>
      <c r="G97" t="s" s="162">
        <f>MID(E97,FIND(",",E97,1)+2,FIND(",",E97,1))</f>
        <v>1220</v>
      </c>
    </row>
    <row r="98" ht="23.95" customHeight="1">
      <c r="A98" s="154">
        <v>96</v>
      </c>
      <c r="B98" t="s" s="155">
        <v>834</v>
      </c>
      <c r="C98" t="s" s="156">
        <v>1221</v>
      </c>
      <c r="D98" t="s" s="156">
        <v>1205</v>
      </c>
      <c r="E98" t="s" s="157">
        <v>1222</v>
      </c>
      <c r="F98" t="s" s="156">
        <f>MID(E98,1,FIND(",",E98,1)-2)</f>
        <v>1223</v>
      </c>
      <c r="G98" t="s" s="158">
        <f>MID(E98,FIND(",",E98,1)+2,FIND(",",E98,1))</f>
        <v>1224</v>
      </c>
    </row>
    <row r="99" ht="23.95" customHeight="1">
      <c r="A99" s="154">
        <v>97</v>
      </c>
      <c r="B99" t="s" s="159">
        <v>834</v>
      </c>
      <c r="C99" t="s" s="160">
        <v>1225</v>
      </c>
      <c r="D99" t="s" s="160">
        <v>1205</v>
      </c>
      <c r="E99" t="s" s="161">
        <v>1226</v>
      </c>
      <c r="F99" t="s" s="160">
        <f>MID(E99,1,FIND(",",E99,1)-2)</f>
        <v>1227</v>
      </c>
      <c r="G99" t="s" s="162">
        <f>MID(E99,FIND(",",E99,1)+2,FIND(",",E99,1))</f>
        <v>1228</v>
      </c>
    </row>
    <row r="100" ht="23.95" customHeight="1">
      <c r="A100" s="154">
        <v>98</v>
      </c>
      <c r="B100" t="s" s="155">
        <v>834</v>
      </c>
      <c r="C100" t="s" s="156">
        <v>1229</v>
      </c>
      <c r="D100" t="s" s="156">
        <v>1205</v>
      </c>
      <c r="E100" t="s" s="157">
        <v>1230</v>
      </c>
      <c r="F100" t="s" s="156">
        <f>MID(E100,1,FIND(",",E100,1)-2)</f>
        <v>1231</v>
      </c>
      <c r="G100" t="s" s="158">
        <f>MID(E100,FIND(",",E100,1)+2,FIND(",",E100,1))</f>
        <v>1232</v>
      </c>
    </row>
    <row r="101" ht="11.95" customHeight="1">
      <c r="A101" s="154">
        <v>99</v>
      </c>
      <c r="B101" t="s" s="159">
        <v>834</v>
      </c>
      <c r="C101" t="s" s="160">
        <v>1233</v>
      </c>
      <c r="D101" t="s" s="160">
        <v>1205</v>
      </c>
      <c r="E101" t="s" s="161">
        <v>1234</v>
      </c>
      <c r="F101" t="s" s="160">
        <f>MID(E101,1,FIND(",",E101,1)-2)</f>
        <v>1235</v>
      </c>
      <c r="G101" t="s" s="162">
        <f>MID(E101,FIND(",",E101,1)+2,FIND(",",E101,1))</f>
        <v>1236</v>
      </c>
    </row>
    <row r="102" ht="35.95" customHeight="1">
      <c r="A102" s="154">
        <v>100</v>
      </c>
      <c r="B102" t="s" s="155">
        <v>834</v>
      </c>
      <c r="C102" t="s" s="156">
        <v>1237</v>
      </c>
      <c r="D102" t="s" s="156">
        <v>1205</v>
      </c>
      <c r="E102" t="s" s="157">
        <v>1238</v>
      </c>
      <c r="F102" t="s" s="156">
        <f>MID(E102,1,FIND(",",E102,1)-2)</f>
        <v>1239</v>
      </c>
      <c r="G102" t="s" s="158">
        <f>MID(E102,FIND(",",E102,1)+2,FIND(",",E102,1))</f>
        <v>1240</v>
      </c>
    </row>
    <row r="103" ht="11.95" customHeight="1">
      <c r="A103" s="154">
        <v>101</v>
      </c>
      <c r="B103" t="s" s="159">
        <v>834</v>
      </c>
      <c r="C103" t="s" s="160">
        <v>1241</v>
      </c>
      <c r="D103" t="s" s="160">
        <v>1013</v>
      </c>
      <c r="E103" t="s" s="161">
        <v>1242</v>
      </c>
      <c r="F103" t="s" s="160">
        <f>MID(E103,1,FIND(",",E103,1)-2)</f>
        <v>1243</v>
      </c>
      <c r="G103" t="s" s="162">
        <f>MID(E103,FIND(",",E103,1)+2,FIND(",",E103,1))</f>
        <v>1244</v>
      </c>
    </row>
    <row r="104" ht="23.95" customHeight="1">
      <c r="A104" s="154">
        <v>102</v>
      </c>
      <c r="B104" t="s" s="155">
        <v>834</v>
      </c>
      <c r="C104" t="s" s="156">
        <v>1245</v>
      </c>
      <c r="D104" t="s" s="156">
        <v>1013</v>
      </c>
      <c r="E104" t="s" s="157">
        <v>1246</v>
      </c>
      <c r="F104" t="s" s="156">
        <f>MID(E104,1,FIND(",",E104,1)-2)</f>
        <v>1247</v>
      </c>
      <c r="G104" t="s" s="158">
        <f>MID(E104,FIND(",",E104,1)+2,FIND(",",E104,1))</f>
        <v>1248</v>
      </c>
    </row>
    <row r="105" ht="23.95" customHeight="1">
      <c r="A105" s="154">
        <v>103</v>
      </c>
      <c r="B105" t="s" s="159">
        <v>834</v>
      </c>
      <c r="C105" t="s" s="160">
        <v>1249</v>
      </c>
      <c r="D105" t="s" s="160">
        <v>1013</v>
      </c>
      <c r="E105" t="s" s="161">
        <v>1250</v>
      </c>
      <c r="F105" t="s" s="160">
        <f>MID(E105,1,FIND(",",E105,1)-2)</f>
        <v>1251</v>
      </c>
      <c r="G105" t="s" s="162">
        <f>MID(E105,FIND(",",E105,1)+2,FIND(",",E105,1))</f>
        <v>1252</v>
      </c>
    </row>
    <row r="106" ht="11.95" customHeight="1">
      <c r="A106" s="154">
        <v>104</v>
      </c>
      <c r="B106" t="s" s="155">
        <v>834</v>
      </c>
      <c r="C106" t="s" s="156">
        <v>1253</v>
      </c>
      <c r="D106" t="s" s="156">
        <v>1013</v>
      </c>
      <c r="E106" t="s" s="157">
        <v>1254</v>
      </c>
      <c r="F106" t="s" s="156">
        <f>MID(E106,1,FIND(",",E106,1)-2)</f>
        <v>1255</v>
      </c>
      <c r="G106" t="s" s="158">
        <f>MID(E106,FIND(",",E106,1)+2,FIND(",",E106,1))</f>
        <v>1256</v>
      </c>
    </row>
    <row r="107" ht="11.95" customHeight="1">
      <c r="A107" s="154">
        <v>105</v>
      </c>
      <c r="B107" t="s" s="159">
        <v>834</v>
      </c>
      <c r="C107" t="s" s="160">
        <v>1257</v>
      </c>
      <c r="D107" t="s" s="160">
        <v>1258</v>
      </c>
      <c r="E107" t="s" s="161">
        <v>1259</v>
      </c>
      <c r="F107" t="s" s="160">
        <f>MID(E107,1,FIND(",",E107,1)-2)</f>
        <v>1260</v>
      </c>
      <c r="G107" t="s" s="162">
        <f>MID(E107,FIND(",",E107,1)+2,FIND(",",E107,1))</f>
        <v>1261</v>
      </c>
    </row>
    <row r="108" ht="23.95" customHeight="1">
      <c r="A108" s="154">
        <v>106</v>
      </c>
      <c r="B108" t="s" s="155">
        <v>834</v>
      </c>
      <c r="C108" t="s" s="156">
        <v>1262</v>
      </c>
      <c r="D108" t="s" s="156">
        <v>1258</v>
      </c>
      <c r="E108" t="s" s="157">
        <v>1263</v>
      </c>
      <c r="F108" t="s" s="156">
        <f>MID(E108,1,FIND(",",E108,1)-2)</f>
        <v>1264</v>
      </c>
      <c r="G108" t="s" s="158">
        <f>MID(E108,FIND(",",E108,1)+2,FIND(",",E108,1))</f>
        <v>1265</v>
      </c>
    </row>
    <row r="109" ht="23.95" customHeight="1">
      <c r="A109" s="154">
        <v>107</v>
      </c>
      <c r="B109" t="s" s="159">
        <v>834</v>
      </c>
      <c r="C109" t="s" s="160">
        <v>1266</v>
      </c>
      <c r="D109" t="s" s="160">
        <v>1258</v>
      </c>
      <c r="E109" t="s" s="161">
        <v>1267</v>
      </c>
      <c r="F109" t="s" s="160">
        <f>MID(E109,1,FIND(",",E109,1)-2)</f>
        <v>1268</v>
      </c>
      <c r="G109" t="s" s="162">
        <f>MID(E109,FIND(",",E109,1)+2,FIND(",",E109,1))</f>
        <v>1269</v>
      </c>
    </row>
    <row r="110" ht="11.95" customHeight="1">
      <c r="A110" s="154">
        <v>108</v>
      </c>
      <c r="B110" t="s" s="155">
        <v>834</v>
      </c>
      <c r="C110" t="s" s="156">
        <v>1270</v>
      </c>
      <c r="D110" t="s" s="156">
        <v>1258</v>
      </c>
      <c r="E110" t="s" s="157">
        <v>1271</v>
      </c>
      <c r="F110" t="s" s="156">
        <f>MID(E110,1,FIND(",",E110,1)-2)</f>
        <v>1272</v>
      </c>
      <c r="G110" t="s" s="158">
        <f>MID(E110,FIND(",",E110,1)+2,FIND(",",E110,1))</f>
        <v>1273</v>
      </c>
    </row>
    <row r="111" ht="23.95" customHeight="1">
      <c r="A111" s="154">
        <v>109</v>
      </c>
      <c r="B111" t="s" s="159">
        <v>834</v>
      </c>
      <c r="C111" t="s" s="160">
        <v>1274</v>
      </c>
      <c r="D111" t="s" s="160">
        <v>1258</v>
      </c>
      <c r="E111" t="s" s="161">
        <v>1275</v>
      </c>
      <c r="F111" t="s" s="160">
        <f>MID(E111,1,FIND(",",E111,1)-2)</f>
        <v>1276</v>
      </c>
      <c r="G111" t="s" s="162">
        <f>MID(E111,FIND(",",E111,1)+2,FIND(",",E111,1))</f>
        <v>1277</v>
      </c>
    </row>
    <row r="112" ht="11.95" customHeight="1">
      <c r="A112" s="154">
        <v>110</v>
      </c>
      <c r="B112" t="s" s="155">
        <v>834</v>
      </c>
      <c r="C112" t="s" s="156">
        <v>1278</v>
      </c>
      <c r="D112" t="s" s="156">
        <v>1258</v>
      </c>
      <c r="E112" t="s" s="157">
        <v>1279</v>
      </c>
      <c r="F112" t="s" s="156">
        <f>MID(E112,1,FIND(",",E112,1)-2)</f>
        <v>1280</v>
      </c>
      <c r="G112" t="s" s="158">
        <f>MID(E112,FIND(",",E112,1)+2,FIND(",",E112,1))</f>
        <v>1281</v>
      </c>
    </row>
    <row r="113" ht="11.95" customHeight="1">
      <c r="A113" s="154">
        <v>111</v>
      </c>
      <c r="B113" t="s" s="159">
        <v>834</v>
      </c>
      <c r="C113" t="s" s="160">
        <v>1282</v>
      </c>
      <c r="D113" t="s" s="160">
        <v>1258</v>
      </c>
      <c r="E113" t="s" s="161">
        <v>1283</v>
      </c>
      <c r="F113" t="s" s="160">
        <f>MID(E113,1,FIND(",",E113,1)-2)</f>
        <v>1284</v>
      </c>
      <c r="G113" t="s" s="162">
        <f>MID(E113,FIND(",",E113,1)+2,FIND(",",E113,1))</f>
        <v>1285</v>
      </c>
    </row>
    <row r="114" ht="23.95" customHeight="1">
      <c r="A114" s="154">
        <v>112</v>
      </c>
      <c r="B114" t="s" s="155">
        <v>834</v>
      </c>
      <c r="C114" t="s" s="156">
        <v>1286</v>
      </c>
      <c r="D114" t="s" s="156">
        <v>1258</v>
      </c>
      <c r="E114" t="s" s="157">
        <v>1287</v>
      </c>
      <c r="F114" t="s" s="156">
        <f>MID(E114,1,FIND(",",E114,1)-2)</f>
        <v>1288</v>
      </c>
      <c r="G114" t="s" s="158">
        <f>MID(E114,FIND(",",E114,1)+2,FIND(",",E114,1))</f>
        <v>1289</v>
      </c>
    </row>
    <row r="115" ht="11.95" customHeight="1">
      <c r="A115" s="154">
        <v>113</v>
      </c>
      <c r="B115" t="s" s="159">
        <v>834</v>
      </c>
      <c r="C115" t="s" s="160">
        <v>1290</v>
      </c>
      <c r="D115" t="s" s="160">
        <v>1258</v>
      </c>
      <c r="E115" t="s" s="161">
        <v>1291</v>
      </c>
      <c r="F115" t="s" s="160">
        <f>MID(E115,1,FIND(",",E115,1)-2)</f>
        <v>1292</v>
      </c>
      <c r="G115" t="s" s="162">
        <f>MID(E115,FIND(",",E115,1)+2,FIND(",",E115,1))</f>
        <v>1293</v>
      </c>
    </row>
    <row r="116" ht="35.95" customHeight="1">
      <c r="A116" s="154">
        <v>114</v>
      </c>
      <c r="B116" t="s" s="155">
        <v>834</v>
      </c>
      <c r="C116" t="s" s="156">
        <v>1294</v>
      </c>
      <c r="D116" t="s" s="156">
        <v>1258</v>
      </c>
      <c r="E116" t="s" s="157">
        <v>1295</v>
      </c>
      <c r="F116" t="s" s="156">
        <f>MID(E116,1,FIND(",",E116,1)-2)</f>
        <v>1296</v>
      </c>
      <c r="G116" t="s" s="158">
        <f>MID(E116,FIND(",",E116,1)+2,FIND(",",E116,1))</f>
        <v>1297</v>
      </c>
    </row>
    <row r="117" ht="23.95" customHeight="1">
      <c r="A117" s="154">
        <v>115</v>
      </c>
      <c r="B117" t="s" s="159">
        <v>834</v>
      </c>
      <c r="C117" t="s" s="160">
        <v>1298</v>
      </c>
      <c r="D117" t="s" s="160">
        <v>1067</v>
      </c>
      <c r="E117" t="s" s="161">
        <v>1299</v>
      </c>
      <c r="F117" t="s" s="160">
        <f>MID(E117,1,FIND(",",E117,1)-2)</f>
        <v>1300</v>
      </c>
      <c r="G117" t="s" s="162">
        <f>MID(E117,FIND(",",E117,1)+2,FIND(",",E117,1))</f>
        <v>1301</v>
      </c>
    </row>
    <row r="118" ht="11.95" customHeight="1">
      <c r="A118" s="154">
        <v>116</v>
      </c>
      <c r="B118" t="s" s="155">
        <v>834</v>
      </c>
      <c r="C118" t="s" s="156">
        <v>1302</v>
      </c>
      <c r="D118" t="s" s="156">
        <v>1258</v>
      </c>
      <c r="E118" t="s" s="157">
        <v>1303</v>
      </c>
      <c r="F118" t="s" s="156">
        <f>MID(E118,1,FIND(",",E118,1)-2)</f>
        <v>1304</v>
      </c>
      <c r="G118" t="s" s="158">
        <f>MID(E118,FIND(",",E118,1)+2,FIND(",",E118,1))</f>
        <v>1305</v>
      </c>
    </row>
    <row r="119" ht="11.95" customHeight="1">
      <c r="A119" s="154">
        <v>117</v>
      </c>
      <c r="B119" t="s" s="159">
        <v>834</v>
      </c>
      <c r="C119" t="s" s="160">
        <v>1306</v>
      </c>
      <c r="D119" t="s" s="160">
        <v>1258</v>
      </c>
      <c r="E119" t="s" s="161">
        <v>1307</v>
      </c>
      <c r="F119" t="s" s="160">
        <f>MID(E119,1,FIND(",",E119,1)-2)</f>
        <v>1308</v>
      </c>
      <c r="G119" t="s" s="162">
        <f>MID(E119,FIND(",",E119,1)+2,FIND(",",E119,1))</f>
        <v>1309</v>
      </c>
    </row>
    <row r="120" ht="23.95" customHeight="1">
      <c r="A120" s="154">
        <v>118</v>
      </c>
      <c r="B120" t="s" s="155">
        <v>834</v>
      </c>
      <c r="C120" t="s" s="156">
        <v>1310</v>
      </c>
      <c r="D120" t="s" s="156">
        <v>1258</v>
      </c>
      <c r="E120" t="s" s="157">
        <v>1311</v>
      </c>
      <c r="F120" t="s" s="156">
        <f>MID(E120,1,FIND(",",E120,1)-2)</f>
        <v>1312</v>
      </c>
      <c r="G120" t="s" s="158">
        <f>MID(E120,FIND(",",E120,1)+2,FIND(",",E120,1))</f>
        <v>1313</v>
      </c>
    </row>
    <row r="121" ht="11.95" customHeight="1">
      <c r="A121" s="154">
        <v>119</v>
      </c>
      <c r="B121" t="s" s="159">
        <v>834</v>
      </c>
      <c r="C121" t="s" s="160">
        <v>1314</v>
      </c>
      <c r="D121" t="s" s="160">
        <v>1258</v>
      </c>
      <c r="E121" t="s" s="161">
        <v>1315</v>
      </c>
      <c r="F121" t="s" s="160">
        <f>MID(E121,1,FIND(",",E121,1)-2)</f>
        <v>1316</v>
      </c>
      <c r="G121" t="s" s="162">
        <f>MID(E121,FIND(",",E121,1)+2,FIND(",",E121,1))</f>
        <v>1317</v>
      </c>
    </row>
    <row r="122" ht="23.95" customHeight="1">
      <c r="A122" s="154">
        <v>120</v>
      </c>
      <c r="B122" t="s" s="155">
        <v>834</v>
      </c>
      <c r="C122" t="s" s="156">
        <v>1318</v>
      </c>
      <c r="D122" t="s" s="156">
        <v>1258</v>
      </c>
      <c r="E122" t="s" s="157">
        <v>1319</v>
      </c>
      <c r="F122" t="s" s="156">
        <f>MID(E122,1,FIND(",",E122,1)-2)</f>
        <v>1320</v>
      </c>
      <c r="G122" t="s" s="158">
        <f>MID(E122,FIND(",",E122,1)+2,FIND(",",E122,1))</f>
        <v>1321</v>
      </c>
    </row>
    <row r="123" ht="23.95" customHeight="1">
      <c r="A123" s="154">
        <v>121</v>
      </c>
      <c r="B123" t="s" s="159">
        <v>834</v>
      </c>
      <c r="C123" t="s" s="160">
        <v>1322</v>
      </c>
      <c r="D123" t="s" s="160">
        <v>1258</v>
      </c>
      <c r="E123" t="s" s="161">
        <v>1323</v>
      </c>
      <c r="F123" t="s" s="160">
        <f>MID(E123,1,FIND(",",E123,1)-2)</f>
        <v>1324</v>
      </c>
      <c r="G123" t="s" s="162">
        <f>MID(E123,FIND(",",E123,1)+2,FIND(",",E123,1))</f>
        <v>1325</v>
      </c>
    </row>
    <row r="124" ht="11.95" customHeight="1">
      <c r="A124" s="154">
        <v>122</v>
      </c>
      <c r="B124" t="s" s="155">
        <v>834</v>
      </c>
      <c r="C124" t="s" s="156">
        <v>1326</v>
      </c>
      <c r="D124" t="s" s="156">
        <v>1258</v>
      </c>
      <c r="E124" t="s" s="157">
        <v>1327</v>
      </c>
      <c r="F124" t="s" s="156">
        <f>MID(E124,1,FIND(",",E124,1)-2)</f>
        <v>1328</v>
      </c>
      <c r="G124" t="s" s="158">
        <f>MID(E124,FIND(",",E124,1)+2,FIND(",",E124,1))</f>
        <v>1329</v>
      </c>
    </row>
    <row r="125" ht="23.95" customHeight="1">
      <c r="A125" s="154">
        <v>123</v>
      </c>
      <c r="B125" t="s" s="159">
        <v>834</v>
      </c>
      <c r="C125" t="s" s="160">
        <v>1330</v>
      </c>
      <c r="D125" t="s" s="160">
        <v>1258</v>
      </c>
      <c r="E125" t="s" s="161">
        <v>1331</v>
      </c>
      <c r="F125" t="s" s="160">
        <f>MID(E125,1,FIND(",",E125,1)-2)</f>
        <v>1332</v>
      </c>
      <c r="G125" t="s" s="162">
        <f>MID(E125,FIND(",",E125,1)+2,FIND(",",E125,1))</f>
        <v>1333</v>
      </c>
    </row>
    <row r="126" ht="23.95" customHeight="1">
      <c r="A126" s="154">
        <v>124</v>
      </c>
      <c r="B126" t="s" s="155">
        <v>834</v>
      </c>
      <c r="C126" t="s" s="156">
        <v>1334</v>
      </c>
      <c r="D126" t="s" s="156">
        <v>1258</v>
      </c>
      <c r="E126" t="s" s="157">
        <v>1335</v>
      </c>
      <c r="F126" t="s" s="156">
        <f>MID(E126,1,FIND(",",E126,1)-2)</f>
        <v>1336</v>
      </c>
      <c r="G126" t="s" s="158">
        <f>MID(E126,FIND(",",E126,1)+2,FIND(",",E126,1))</f>
        <v>1337</v>
      </c>
    </row>
    <row r="127" ht="23.95" customHeight="1">
      <c r="A127" s="154">
        <v>125</v>
      </c>
      <c r="B127" t="s" s="159">
        <v>834</v>
      </c>
      <c r="C127" t="s" s="160">
        <v>1338</v>
      </c>
      <c r="D127" t="s" s="160">
        <v>1258</v>
      </c>
      <c r="E127" t="s" s="161">
        <v>1339</v>
      </c>
      <c r="F127" t="s" s="160">
        <f>MID(E127,1,FIND(",",E127,1)-2)</f>
        <v>1340</v>
      </c>
      <c r="G127" t="s" s="162">
        <f>MID(E127,FIND(",",E127,1)+2,FIND(",",E127,1))</f>
        <v>1341</v>
      </c>
    </row>
    <row r="128" ht="23.95" customHeight="1">
      <c r="A128" s="154">
        <v>126</v>
      </c>
      <c r="B128" t="s" s="155">
        <v>834</v>
      </c>
      <c r="C128" t="s" s="156">
        <v>1342</v>
      </c>
      <c r="D128" t="s" s="156">
        <v>1258</v>
      </c>
      <c r="E128" t="s" s="157">
        <v>1343</v>
      </c>
      <c r="F128" t="s" s="156">
        <f>MID(E128,1,FIND(",",E128,1)-2)</f>
        <v>1344</v>
      </c>
      <c r="G128" t="s" s="158">
        <f>MID(E128,FIND(",",E128,1)+2,FIND(",",E128,1))</f>
        <v>1345</v>
      </c>
    </row>
    <row r="129" ht="23.95" customHeight="1">
      <c r="A129" s="154">
        <v>127</v>
      </c>
      <c r="B129" t="s" s="159">
        <v>834</v>
      </c>
      <c r="C129" t="s" s="160">
        <v>1346</v>
      </c>
      <c r="D129" t="s" s="160">
        <v>1258</v>
      </c>
      <c r="E129" t="s" s="161">
        <v>1347</v>
      </c>
      <c r="F129" t="s" s="160">
        <f>MID(E129,1,FIND(",",E129,1)-2)</f>
        <v>1348</v>
      </c>
      <c r="G129" t="s" s="162">
        <f>MID(E129,FIND(",",E129,1)+2,FIND(",",E129,1))</f>
        <v>1349</v>
      </c>
    </row>
    <row r="130" ht="23.95" customHeight="1">
      <c r="A130" s="154">
        <v>128</v>
      </c>
      <c r="B130" t="s" s="155">
        <v>834</v>
      </c>
      <c r="C130" t="s" s="156">
        <v>1350</v>
      </c>
      <c r="D130" t="s" s="156">
        <v>1258</v>
      </c>
      <c r="E130" t="s" s="157">
        <v>1351</v>
      </c>
      <c r="F130" t="s" s="156">
        <f>MID(E130,1,FIND(",",E130,1)-2)</f>
        <v>1352</v>
      </c>
      <c r="G130" t="s" s="158">
        <f>MID(E130,FIND(",",E130,1)+2,FIND(",",E130,1))</f>
        <v>1353</v>
      </c>
    </row>
    <row r="131" ht="11.95" customHeight="1">
      <c r="A131" s="154">
        <v>129</v>
      </c>
      <c r="B131" t="s" s="159">
        <v>834</v>
      </c>
      <c r="C131" t="s" s="160">
        <v>1354</v>
      </c>
      <c r="D131" t="s" s="160">
        <v>1258</v>
      </c>
      <c r="E131" t="s" s="161">
        <v>1355</v>
      </c>
      <c r="F131" t="s" s="160">
        <f>MID(E131,1,FIND(",",E131,1)-2)</f>
        <v>1356</v>
      </c>
      <c r="G131" t="s" s="162">
        <f>MID(E131,FIND(",",E131,1)+2,FIND(",",E131,1))</f>
        <v>1357</v>
      </c>
    </row>
    <row r="132" ht="23.95" customHeight="1">
      <c r="A132" s="154">
        <v>130</v>
      </c>
      <c r="B132" t="s" s="155">
        <v>834</v>
      </c>
      <c r="C132" t="s" s="156">
        <v>1358</v>
      </c>
      <c r="D132" t="s" s="156">
        <v>902</v>
      </c>
      <c r="E132" t="s" s="157">
        <v>1359</v>
      </c>
      <c r="F132" t="s" s="156">
        <f>MID(E132,1,FIND(",",E132,1)-2)</f>
        <v>1360</v>
      </c>
      <c r="G132" t="s" s="158">
        <f>MID(E132,FIND(",",E132,1)+2,FIND(",",E132,1))</f>
        <v>1361</v>
      </c>
    </row>
    <row r="133" ht="23.95" customHeight="1">
      <c r="A133" s="154">
        <v>131</v>
      </c>
      <c r="B133" t="s" s="159">
        <v>834</v>
      </c>
      <c r="C133" t="s" s="160">
        <v>1362</v>
      </c>
      <c r="D133" t="s" s="160">
        <v>1258</v>
      </c>
      <c r="E133" t="s" s="161">
        <v>1363</v>
      </c>
      <c r="F133" t="s" s="160">
        <f>MID(E133,1,FIND(",",E133,1)-2)</f>
        <v>1364</v>
      </c>
      <c r="G133" t="s" s="162">
        <f>MID(E133,FIND(",",E133,1)+2,FIND(",",E133,1))</f>
        <v>1365</v>
      </c>
    </row>
    <row r="134" ht="35.95" customHeight="1">
      <c r="A134" s="154">
        <v>132</v>
      </c>
      <c r="B134" t="s" s="155">
        <v>834</v>
      </c>
      <c r="C134" t="s" s="156">
        <v>1366</v>
      </c>
      <c r="D134" t="s" s="156">
        <v>902</v>
      </c>
      <c r="E134" t="s" s="157">
        <v>1367</v>
      </c>
      <c r="F134" t="s" s="156">
        <f>MID(E134,1,FIND(",",E134,1)-2)</f>
        <v>1368</v>
      </c>
      <c r="G134" t="s" s="158">
        <f>MID(E134,FIND(",",E134,1)+2,FIND(",",E134,1))</f>
        <v>1369</v>
      </c>
    </row>
    <row r="135" ht="11.95" customHeight="1">
      <c r="A135" s="154">
        <v>133</v>
      </c>
      <c r="B135" t="s" s="159">
        <v>834</v>
      </c>
      <c r="C135" t="s" s="160">
        <v>1370</v>
      </c>
      <c r="D135" t="s" s="160">
        <v>902</v>
      </c>
      <c r="E135" t="s" s="161">
        <v>1371</v>
      </c>
      <c r="F135" t="s" s="160">
        <f>MID(E135,1,FIND(",",E135,1)-2)</f>
        <v>1372</v>
      </c>
      <c r="G135" t="s" s="162">
        <f>MID(E135,FIND(",",E135,1)+2,FIND(",",E135,1))</f>
        <v>1373</v>
      </c>
    </row>
    <row r="136" ht="23.95" customHeight="1">
      <c r="A136" s="154">
        <v>134</v>
      </c>
      <c r="B136" t="s" s="155">
        <v>834</v>
      </c>
      <c r="C136" t="s" s="156">
        <v>1374</v>
      </c>
      <c r="D136" t="s" s="156">
        <v>902</v>
      </c>
      <c r="E136" t="s" s="157">
        <v>1375</v>
      </c>
      <c r="F136" t="s" s="156">
        <f>MID(E136,1,FIND(",",E136,1)-2)</f>
        <v>1376</v>
      </c>
      <c r="G136" t="s" s="158">
        <f>MID(E136,FIND(",",E136,1)+2,FIND(",",E136,1))</f>
        <v>1377</v>
      </c>
    </row>
    <row r="137" ht="11.95" customHeight="1">
      <c r="A137" s="154">
        <v>135</v>
      </c>
      <c r="B137" t="s" s="159">
        <v>834</v>
      </c>
      <c r="C137" t="s" s="160">
        <v>1378</v>
      </c>
      <c r="D137" t="s" s="160">
        <v>902</v>
      </c>
      <c r="E137" t="s" s="161">
        <v>1379</v>
      </c>
      <c r="F137" t="s" s="160">
        <f>MID(E137,1,FIND(",",E137,1)-2)</f>
        <v>1380</v>
      </c>
      <c r="G137" t="s" s="162">
        <f>MID(E137,FIND(",",E137,1)+2,FIND(",",E137,1))</f>
        <v>1381</v>
      </c>
    </row>
    <row r="138" ht="35.95" customHeight="1">
      <c r="A138" s="154">
        <v>136</v>
      </c>
      <c r="B138" t="s" s="155">
        <v>834</v>
      </c>
      <c r="C138" t="s" s="156">
        <v>1382</v>
      </c>
      <c r="D138" t="s" s="156">
        <v>902</v>
      </c>
      <c r="E138" t="s" s="157">
        <v>1383</v>
      </c>
      <c r="F138" t="s" s="156">
        <f>MID(E138,1,FIND(",",E138,1)-2)</f>
        <v>1384</v>
      </c>
      <c r="G138" t="s" s="158">
        <f>MID(E138,FIND(",",E138,1)+2,FIND(",",E138,1))</f>
        <v>1385</v>
      </c>
    </row>
    <row r="139" ht="11.95" customHeight="1">
      <c r="A139" s="154">
        <v>137</v>
      </c>
      <c r="B139" t="s" s="159">
        <v>834</v>
      </c>
      <c r="C139" t="s" s="160">
        <v>1386</v>
      </c>
      <c r="D139" t="s" s="160">
        <v>902</v>
      </c>
      <c r="E139" t="s" s="161">
        <v>1387</v>
      </c>
      <c r="F139" t="s" s="160">
        <f>MID(E139,1,FIND(",",E139,1)-2)</f>
        <v>1388</v>
      </c>
      <c r="G139" t="s" s="162">
        <f>MID(E139,FIND(",",E139,1)+2,FIND(",",E139,1))</f>
        <v>1389</v>
      </c>
    </row>
    <row r="140" ht="23.95" customHeight="1">
      <c r="A140" s="154">
        <v>138</v>
      </c>
      <c r="B140" t="s" s="155">
        <v>834</v>
      </c>
      <c r="C140" t="s" s="156">
        <v>1390</v>
      </c>
      <c r="D140" t="s" s="156">
        <v>1067</v>
      </c>
      <c r="E140" t="s" s="157">
        <v>1391</v>
      </c>
      <c r="F140" t="s" s="156">
        <f>MID(E140,1,FIND(",",E140,1)-2)</f>
        <v>1392</v>
      </c>
      <c r="G140" t="s" s="158">
        <f>MID(E140,FIND(",",E140,1)+2,FIND(",",E140,1))</f>
        <v>1393</v>
      </c>
    </row>
    <row r="141" ht="11.95" customHeight="1">
      <c r="A141" s="154">
        <v>139</v>
      </c>
      <c r="B141" t="s" s="159">
        <v>834</v>
      </c>
      <c r="C141" t="s" s="160">
        <v>1394</v>
      </c>
      <c r="D141" t="s" s="160">
        <v>1067</v>
      </c>
      <c r="E141" t="s" s="161">
        <v>1395</v>
      </c>
      <c r="F141" t="s" s="160">
        <f>MID(E141,1,FIND(",",E141,1)-2)</f>
        <v>1396</v>
      </c>
      <c r="G141" t="s" s="162">
        <f>MID(E141,FIND(",",E141,1)+2,FIND(",",E141,1))</f>
        <v>1397</v>
      </c>
    </row>
    <row r="142" ht="11.95" customHeight="1">
      <c r="A142" s="154">
        <v>140</v>
      </c>
      <c r="B142" t="s" s="155">
        <v>834</v>
      </c>
      <c r="C142" t="s" s="156">
        <v>1398</v>
      </c>
      <c r="D142" t="s" s="156">
        <v>1067</v>
      </c>
      <c r="E142" t="s" s="157">
        <v>1399</v>
      </c>
      <c r="F142" t="s" s="156">
        <f>MID(E142,1,FIND(",",E142,1)-2)</f>
        <v>1400</v>
      </c>
      <c r="G142" t="s" s="158">
        <f>MID(E142,FIND(",",E142,1)+2,FIND(",",E142,1))</f>
        <v>1401</v>
      </c>
    </row>
    <row r="143" ht="11.95" customHeight="1">
      <c r="A143" s="154">
        <v>141</v>
      </c>
      <c r="B143" t="s" s="159">
        <v>834</v>
      </c>
      <c r="C143" t="s" s="160">
        <v>1402</v>
      </c>
      <c r="D143" t="s" s="160">
        <v>1067</v>
      </c>
      <c r="E143" t="s" s="161">
        <v>1403</v>
      </c>
      <c r="F143" t="s" s="160">
        <f>MID(E143,1,FIND(",",E143,1)-2)</f>
        <v>1404</v>
      </c>
      <c r="G143" t="s" s="162">
        <f>MID(E143,FIND(",",E143,1)+2,FIND(",",E143,1))</f>
        <v>1405</v>
      </c>
    </row>
    <row r="144" ht="23.95" customHeight="1">
      <c r="A144" s="154">
        <v>142</v>
      </c>
      <c r="B144" t="s" s="155">
        <v>834</v>
      </c>
      <c r="C144" t="s" s="156">
        <v>1406</v>
      </c>
      <c r="D144" t="s" s="156">
        <v>1067</v>
      </c>
      <c r="E144" t="s" s="157">
        <v>1407</v>
      </c>
      <c r="F144" t="s" s="156">
        <f>MID(E144,1,FIND(",",E144,1)-2)</f>
        <v>1408</v>
      </c>
      <c r="G144" t="s" s="158">
        <f>MID(E144,FIND(",",E144,1)+2,FIND(",",E144,1))</f>
        <v>1409</v>
      </c>
    </row>
    <row r="145" ht="23.95" customHeight="1">
      <c r="A145" s="154">
        <v>143</v>
      </c>
      <c r="B145" t="s" s="159">
        <v>834</v>
      </c>
      <c r="C145" t="s" s="160">
        <v>1410</v>
      </c>
      <c r="D145" t="s" s="160">
        <v>1067</v>
      </c>
      <c r="E145" t="s" s="161">
        <v>1411</v>
      </c>
      <c r="F145" t="s" s="160">
        <f>MID(E145,1,FIND(",",E145,1)-2)</f>
        <v>1412</v>
      </c>
      <c r="G145" t="s" s="162">
        <f>MID(E145,FIND(",",E145,1)+2,FIND(",",E145,1))</f>
        <v>1413</v>
      </c>
    </row>
    <row r="146" ht="23.95" customHeight="1">
      <c r="A146" s="154">
        <v>144</v>
      </c>
      <c r="B146" t="s" s="155">
        <v>834</v>
      </c>
      <c r="C146" t="s" s="156">
        <v>1414</v>
      </c>
      <c r="D146" t="s" s="156">
        <v>1258</v>
      </c>
      <c r="E146" t="s" s="157">
        <v>1415</v>
      </c>
      <c r="F146" t="s" s="156">
        <f>MID(E146,1,FIND(",",E146,1)-2)</f>
        <v>1416</v>
      </c>
      <c r="G146" t="s" s="158">
        <f>MID(E146,FIND(",",E146,1)+2,FIND(",",E146,1))</f>
        <v>1417</v>
      </c>
    </row>
    <row r="147" ht="23.95" customHeight="1">
      <c r="A147" s="154">
        <v>145</v>
      </c>
      <c r="B147" t="s" s="159">
        <v>834</v>
      </c>
      <c r="C147" t="s" s="160">
        <v>1418</v>
      </c>
      <c r="D147" t="s" s="160">
        <v>1258</v>
      </c>
      <c r="E147" t="s" s="161">
        <v>1419</v>
      </c>
      <c r="F147" t="s" s="160">
        <f>MID(E147,1,FIND(",",E147,1)-2)</f>
        <v>1420</v>
      </c>
      <c r="G147" t="s" s="162">
        <f>MID(E147,FIND(",",E147,1)+2,FIND(",",E147,1))</f>
        <v>1421</v>
      </c>
    </row>
    <row r="148" ht="11.95" customHeight="1">
      <c r="A148" s="154">
        <v>146</v>
      </c>
      <c r="B148" t="s" s="155">
        <v>834</v>
      </c>
      <c r="C148" t="s" s="156">
        <v>1422</v>
      </c>
      <c r="D148" t="s" s="156">
        <v>1258</v>
      </c>
      <c r="E148" t="s" s="157">
        <v>1423</v>
      </c>
      <c r="F148" t="s" s="156">
        <f>MID(E148,1,FIND(",",E148,1)-2)</f>
        <v>1424</v>
      </c>
      <c r="G148" t="s" s="158">
        <f>MID(E148,FIND(",",E148,1)+2,FIND(",",E148,1))</f>
        <v>1425</v>
      </c>
    </row>
    <row r="149" ht="23.95" customHeight="1">
      <c r="A149" s="154">
        <v>147</v>
      </c>
      <c r="B149" t="s" s="159">
        <v>834</v>
      </c>
      <c r="C149" t="s" s="160">
        <v>1426</v>
      </c>
      <c r="D149" t="s" s="160">
        <v>1258</v>
      </c>
      <c r="E149" t="s" s="161">
        <v>1427</v>
      </c>
      <c r="F149" t="s" s="160">
        <f>MID(E149,1,FIND(",",E149,1)-2)</f>
        <v>1428</v>
      </c>
      <c r="G149" t="s" s="162">
        <f>MID(E149,FIND(",",E149,1)+2,FIND(",",E149,1))</f>
        <v>1429</v>
      </c>
    </row>
    <row r="150" ht="23.95" customHeight="1">
      <c r="A150" s="154">
        <v>148</v>
      </c>
      <c r="B150" t="s" s="155">
        <v>834</v>
      </c>
      <c r="C150" t="s" s="156">
        <v>1430</v>
      </c>
      <c r="D150" t="s" s="156">
        <v>1431</v>
      </c>
      <c r="E150" t="s" s="157">
        <v>1432</v>
      </c>
      <c r="F150" t="s" s="156">
        <f>MID(E150,1,FIND(",",E150,1)-2)</f>
        <v>1433</v>
      </c>
      <c r="G150" t="s" s="158">
        <f>MID(E150,FIND(",",E150,1)+2,FIND(",",E150,1))</f>
        <v>1434</v>
      </c>
    </row>
    <row r="151" ht="11.95" customHeight="1">
      <c r="A151" s="154">
        <v>149</v>
      </c>
      <c r="B151" t="s" s="159">
        <v>834</v>
      </c>
      <c r="C151" t="s" s="160">
        <v>1435</v>
      </c>
      <c r="D151" t="s" s="160">
        <v>1436</v>
      </c>
      <c r="E151" t="s" s="161">
        <v>1437</v>
      </c>
      <c r="F151" t="s" s="160">
        <f>MID(E151,1,FIND(",",E151,1)-2)</f>
        <v>1438</v>
      </c>
      <c r="G151" t="s" s="162">
        <f>MID(E151,FIND(",",E151,1)+2,FIND(",",E151,1))</f>
        <v>1439</v>
      </c>
    </row>
    <row r="152" ht="23.95" customHeight="1">
      <c r="A152" s="154">
        <v>150</v>
      </c>
      <c r="B152" t="s" s="155">
        <v>834</v>
      </c>
      <c r="C152" t="s" s="156">
        <v>1440</v>
      </c>
      <c r="D152" t="s" s="156">
        <v>1436</v>
      </c>
      <c r="E152" t="s" s="157">
        <v>1441</v>
      </c>
      <c r="F152" t="s" s="156">
        <f>MID(E152,1,FIND(",",E152,1)-2)</f>
        <v>1442</v>
      </c>
      <c r="G152" t="s" s="158">
        <f>MID(E152,FIND(",",E152,1)+2,FIND(",",E152,1))</f>
        <v>1443</v>
      </c>
    </row>
    <row r="153" ht="11.95" customHeight="1">
      <c r="A153" s="154">
        <v>151</v>
      </c>
      <c r="B153" t="s" s="159">
        <v>834</v>
      </c>
      <c r="C153" t="s" s="160">
        <v>1444</v>
      </c>
      <c r="D153" t="s" s="160">
        <v>1445</v>
      </c>
      <c r="E153" t="s" s="161">
        <v>1446</v>
      </c>
      <c r="F153" t="s" s="160">
        <f>MID(E153,1,FIND(",",E153,1)-2)</f>
        <v>1447</v>
      </c>
      <c r="G153" t="s" s="162">
        <f>MID(E153,FIND(",",E153,1)+2,FIND(",",E153,1))</f>
        <v>1448</v>
      </c>
    </row>
    <row r="154" ht="11.95" customHeight="1">
      <c r="A154" s="154">
        <v>152</v>
      </c>
      <c r="B154" t="s" s="155">
        <v>834</v>
      </c>
      <c r="C154" t="s" s="156">
        <v>1449</v>
      </c>
      <c r="D154" t="s" s="156">
        <v>1445</v>
      </c>
      <c r="E154" t="s" s="157">
        <v>1450</v>
      </c>
      <c r="F154" t="s" s="156">
        <f>MID(E154,1,FIND(",",E154,1)-2)</f>
        <v>1451</v>
      </c>
      <c r="G154" t="s" s="158">
        <f>MID(E154,FIND(",",E154,1)+2,FIND(",",E154,1))</f>
        <v>1452</v>
      </c>
    </row>
    <row r="155" ht="35.95" customHeight="1">
      <c r="A155" s="154">
        <v>153</v>
      </c>
      <c r="B155" t="s" s="159">
        <v>834</v>
      </c>
      <c r="C155" t="s" s="160">
        <v>1453</v>
      </c>
      <c r="D155" t="s" s="160">
        <v>1445</v>
      </c>
      <c r="E155" t="s" s="161">
        <v>1454</v>
      </c>
      <c r="F155" t="s" s="160">
        <f>MID(E155,1,FIND(",",E155,1)-2)</f>
        <v>1455</v>
      </c>
      <c r="G155" t="s" s="162">
        <f>MID(E155,FIND(",",E155,1)+2,FIND(",",E155,1))</f>
        <v>1456</v>
      </c>
    </row>
    <row r="156" ht="35.95" customHeight="1">
      <c r="A156" s="154">
        <v>154</v>
      </c>
      <c r="B156" t="s" s="155">
        <v>834</v>
      </c>
      <c r="C156" t="s" s="156">
        <v>1457</v>
      </c>
      <c r="D156" t="s" s="156">
        <v>1445</v>
      </c>
      <c r="E156" t="s" s="157">
        <v>1458</v>
      </c>
      <c r="F156" t="s" s="156">
        <f>MID(E156,1,FIND(",",E156,1)-2)</f>
        <v>1459</v>
      </c>
      <c r="G156" t="s" s="158">
        <f>MID(E156,FIND(",",E156,1)+2,FIND(",",E156,1))</f>
        <v>1460</v>
      </c>
    </row>
    <row r="157" ht="35.95" customHeight="1">
      <c r="A157" s="154">
        <v>155</v>
      </c>
      <c r="B157" t="s" s="159">
        <v>834</v>
      </c>
      <c r="C157" t="s" s="160">
        <v>1461</v>
      </c>
      <c r="D157" t="s" s="160">
        <v>1436</v>
      </c>
      <c r="E157" t="s" s="161">
        <v>1462</v>
      </c>
      <c r="F157" t="s" s="160">
        <f>MID(E157,1,FIND(",",E157,1)-2)</f>
        <v>1463</v>
      </c>
      <c r="G157" t="s" s="162">
        <f>MID(E157,FIND(",",E157,1)+2,FIND(",",E157,1))</f>
        <v>1464</v>
      </c>
    </row>
    <row r="158" ht="35.95" customHeight="1">
      <c r="A158" s="154">
        <v>156</v>
      </c>
      <c r="B158" t="s" s="155">
        <v>834</v>
      </c>
      <c r="C158" t="s" s="156">
        <v>1465</v>
      </c>
      <c r="D158" t="s" s="156">
        <v>1445</v>
      </c>
      <c r="E158" t="s" s="157">
        <v>1466</v>
      </c>
      <c r="F158" t="s" s="156">
        <f>MID(E158,1,FIND(",",E158,1)-2)</f>
        <v>1467</v>
      </c>
      <c r="G158" t="s" s="158">
        <f>MID(E158,FIND(",",E158,1)+2,FIND(",",E158,1))</f>
        <v>1468</v>
      </c>
    </row>
    <row r="159" ht="47.95" customHeight="1">
      <c r="A159" s="154">
        <v>157</v>
      </c>
      <c r="B159" t="s" s="159">
        <v>834</v>
      </c>
      <c r="C159" t="s" s="160">
        <v>1469</v>
      </c>
      <c r="D159" t="s" s="160">
        <v>1470</v>
      </c>
      <c r="E159" t="s" s="161">
        <v>1471</v>
      </c>
      <c r="F159" t="s" s="160">
        <f>MID(E159,1,FIND(",",E159,1)-2)</f>
        <v>1472</v>
      </c>
      <c r="G159" t="s" s="162">
        <f>MID(E159,FIND(",",E159,1)+2,FIND(",",E159,1))</f>
        <v>1473</v>
      </c>
    </row>
    <row r="160" ht="47.95" customHeight="1">
      <c r="A160" s="154">
        <v>158</v>
      </c>
      <c r="B160" t="s" s="155">
        <v>834</v>
      </c>
      <c r="C160" t="s" s="156">
        <v>1474</v>
      </c>
      <c r="D160" t="s" s="156">
        <v>1475</v>
      </c>
      <c r="E160" t="s" s="157">
        <v>1476</v>
      </c>
      <c r="F160" t="s" s="156">
        <f>MID(E160,1,FIND(",",E160,1)-2)</f>
        <v>1477</v>
      </c>
      <c r="G160" t="s" s="158">
        <f>MID(E160,FIND(",",E160,1)+2,FIND(",",E160,1))</f>
        <v>1478</v>
      </c>
    </row>
    <row r="161" ht="59.95" customHeight="1">
      <c r="A161" s="154">
        <v>159</v>
      </c>
      <c r="B161" t="s" s="159">
        <v>834</v>
      </c>
      <c r="C161" t="s" s="160">
        <v>1479</v>
      </c>
      <c r="D161" t="s" s="160">
        <v>1470</v>
      </c>
      <c r="E161" t="s" s="161">
        <v>1480</v>
      </c>
      <c r="F161" t="s" s="160">
        <f>MID(E161,1,FIND(",",E161,1)-2)</f>
        <v>1481</v>
      </c>
      <c r="G161" t="s" s="162">
        <f>MID(E161,FIND(",",E161,1)+2,FIND(",",E161,1))</f>
        <v>1482</v>
      </c>
    </row>
    <row r="162" ht="35.95" customHeight="1">
      <c r="A162" s="154">
        <v>160</v>
      </c>
      <c r="B162" t="s" s="155">
        <v>834</v>
      </c>
      <c r="C162" t="s" s="156">
        <v>1483</v>
      </c>
      <c r="D162" t="s" s="156">
        <v>1484</v>
      </c>
      <c r="E162" t="s" s="157">
        <v>1485</v>
      </c>
      <c r="F162" t="s" s="156">
        <f>MID(E162,1,FIND(",",E162,1)-2)</f>
        <v>1486</v>
      </c>
      <c r="G162" t="s" s="158">
        <f>MID(E162,FIND(",",E162,1)+2,FIND(",",E162,1))</f>
        <v>1487</v>
      </c>
    </row>
    <row r="163" ht="23.95" customHeight="1">
      <c r="A163" s="154">
        <v>161</v>
      </c>
      <c r="B163" t="s" s="159">
        <v>834</v>
      </c>
      <c r="C163" t="s" s="160">
        <v>1488</v>
      </c>
      <c r="D163" t="s" s="160">
        <v>1484</v>
      </c>
      <c r="E163" t="s" s="161">
        <v>1489</v>
      </c>
      <c r="F163" t="s" s="160">
        <f>MID(E163,1,FIND(",",E163,1)-2)</f>
        <v>1490</v>
      </c>
      <c r="G163" t="s" s="162">
        <f>MID(E163,FIND(",",E163,1)+2,FIND(",",E163,1))</f>
        <v>1491</v>
      </c>
    </row>
    <row r="164" ht="23.95" customHeight="1">
      <c r="A164" s="154">
        <v>162</v>
      </c>
      <c r="B164" t="s" s="155">
        <v>834</v>
      </c>
      <c r="C164" t="s" s="156">
        <v>1492</v>
      </c>
      <c r="D164" t="s" s="156">
        <v>1484</v>
      </c>
      <c r="E164" t="s" s="157">
        <v>1493</v>
      </c>
      <c r="F164" t="s" s="156">
        <f>MID(E164,1,FIND(",",E164,1)-2)</f>
        <v>1494</v>
      </c>
      <c r="G164" t="s" s="158">
        <f>MID(E164,FIND(",",E164,1)+2,FIND(",",E164,1))</f>
        <v>1495</v>
      </c>
    </row>
    <row r="165" ht="35.95" customHeight="1">
      <c r="A165" s="154">
        <v>163</v>
      </c>
      <c r="B165" t="s" s="159">
        <v>834</v>
      </c>
      <c r="C165" t="s" s="160">
        <v>1496</v>
      </c>
      <c r="D165" t="s" s="160">
        <v>1497</v>
      </c>
      <c r="E165" t="s" s="161">
        <v>1498</v>
      </c>
      <c r="F165" t="s" s="160">
        <f>MID(E165,1,FIND(",",E165,1)-2)</f>
        <v>1499</v>
      </c>
      <c r="G165" t="s" s="162">
        <f>MID(E165,FIND(",",E165,1)+2,FIND(",",E165,1))</f>
        <v>1500</v>
      </c>
    </row>
    <row r="166" ht="23.95" customHeight="1">
      <c r="A166" s="154">
        <v>164</v>
      </c>
      <c r="B166" t="s" s="155">
        <v>834</v>
      </c>
      <c r="C166" t="s" s="156">
        <v>1501</v>
      </c>
      <c r="D166" t="s" s="156">
        <v>1497</v>
      </c>
      <c r="E166" t="s" s="157">
        <v>1502</v>
      </c>
      <c r="F166" t="s" s="156">
        <f>MID(E166,1,FIND(",",E166,1)-2)</f>
        <v>1503</v>
      </c>
      <c r="G166" t="s" s="158">
        <f>MID(E166,FIND(",",E166,1)+2,FIND(",",E166,1))</f>
        <v>1504</v>
      </c>
    </row>
    <row r="167" ht="23.95" customHeight="1">
      <c r="A167" s="154">
        <v>165</v>
      </c>
      <c r="B167" t="s" s="159">
        <v>834</v>
      </c>
      <c r="C167" t="s" s="160">
        <v>1505</v>
      </c>
      <c r="D167" t="s" s="160">
        <v>1497</v>
      </c>
      <c r="E167" t="s" s="161">
        <v>1506</v>
      </c>
      <c r="F167" t="s" s="160">
        <f>MID(E167,1,FIND(",",E167,1)-2)</f>
        <v>1507</v>
      </c>
      <c r="G167" t="s" s="162">
        <f>MID(E167,FIND(",",E167,1)+2,FIND(",",E167,1))</f>
        <v>1508</v>
      </c>
    </row>
    <row r="168" ht="35.95" customHeight="1">
      <c r="A168" s="154">
        <v>166</v>
      </c>
      <c r="B168" t="s" s="155">
        <v>834</v>
      </c>
      <c r="C168" t="s" s="156">
        <v>1509</v>
      </c>
      <c r="D168" t="s" s="156">
        <v>1510</v>
      </c>
      <c r="E168" t="s" s="157">
        <v>1511</v>
      </c>
      <c r="F168" t="s" s="156">
        <f>MID(E168,1,FIND(",",E168,1)-2)</f>
        <v>1512</v>
      </c>
      <c r="G168" t="s" s="158">
        <f>MID(E168,FIND(",",E168,1)+2,FIND(",",E168,1))</f>
        <v>1513</v>
      </c>
    </row>
    <row r="169" ht="35.95" customHeight="1">
      <c r="A169" s="154">
        <v>167</v>
      </c>
      <c r="B169" t="s" s="159">
        <v>834</v>
      </c>
      <c r="C169" t="s" s="160">
        <v>1514</v>
      </c>
      <c r="D169" t="s" s="160">
        <v>1510</v>
      </c>
      <c r="E169" t="s" s="161">
        <v>1515</v>
      </c>
      <c r="F169" t="s" s="160">
        <f>MID(E169,1,FIND(",",E169,1)-2)</f>
        <v>1516</v>
      </c>
      <c r="G169" t="s" s="162">
        <f>MID(E169,FIND(",",E169,1)+2,FIND(",",E169,1))</f>
        <v>1517</v>
      </c>
    </row>
    <row r="170" ht="35.95" customHeight="1">
      <c r="A170" s="154">
        <v>168</v>
      </c>
      <c r="B170" t="s" s="155">
        <v>834</v>
      </c>
      <c r="C170" t="s" s="156">
        <v>1518</v>
      </c>
      <c r="D170" t="s" s="156">
        <v>1510</v>
      </c>
      <c r="E170" t="s" s="157">
        <v>1519</v>
      </c>
      <c r="F170" t="s" s="156">
        <f>MID(E170,1,FIND(",",E170,1)-2)</f>
        <v>1520</v>
      </c>
      <c r="G170" t="s" s="158">
        <f>MID(E170,FIND(",",E170,1)+2,FIND(",",E170,1))</f>
        <v>1521</v>
      </c>
    </row>
    <row r="171" ht="47.95" customHeight="1">
      <c r="A171" s="154">
        <v>169</v>
      </c>
      <c r="B171" t="s" s="159">
        <v>834</v>
      </c>
      <c r="C171" t="s" s="160">
        <v>1522</v>
      </c>
      <c r="D171" t="s" s="160">
        <v>1510</v>
      </c>
      <c r="E171" t="s" s="161">
        <v>1523</v>
      </c>
      <c r="F171" t="s" s="160">
        <f>MID(E171,1,FIND(",",E171,1)-2)</f>
        <v>1524</v>
      </c>
      <c r="G171" t="s" s="162">
        <f>MID(E171,FIND(",",E171,1)+2,FIND(",",E171,1))</f>
        <v>1525</v>
      </c>
    </row>
    <row r="172" ht="47.95" customHeight="1">
      <c r="A172" s="154">
        <v>170</v>
      </c>
      <c r="B172" t="s" s="155">
        <v>834</v>
      </c>
      <c r="C172" t="s" s="156">
        <v>1526</v>
      </c>
      <c r="D172" t="s" s="156">
        <v>1527</v>
      </c>
      <c r="E172" t="s" s="157">
        <v>1528</v>
      </c>
      <c r="F172" t="s" s="156">
        <f>MID(E172,1,FIND(",",E172,1)-2)</f>
        <v>1529</v>
      </c>
      <c r="G172" t="s" s="158">
        <f>MID(E172,FIND(",",E172,1)+2,FIND(",",E172,1))</f>
        <v>1530</v>
      </c>
    </row>
    <row r="173" ht="35.95" customHeight="1">
      <c r="A173" s="154">
        <v>171</v>
      </c>
      <c r="B173" t="s" s="159">
        <v>834</v>
      </c>
      <c r="C173" t="s" s="160">
        <v>1531</v>
      </c>
      <c r="D173" t="s" s="160">
        <v>1510</v>
      </c>
      <c r="E173" t="s" s="161">
        <v>1532</v>
      </c>
      <c r="F173" t="s" s="160">
        <f>MID(E173,1,FIND(",",E173,1)-2)</f>
        <v>1533</v>
      </c>
      <c r="G173" t="s" s="162">
        <f>MID(E173,FIND(",",E173,1)+2,FIND(",",E173,1))</f>
        <v>1534</v>
      </c>
    </row>
    <row r="174" ht="35.95" customHeight="1">
      <c r="A174" s="154">
        <v>172</v>
      </c>
      <c r="B174" t="s" s="155">
        <v>834</v>
      </c>
      <c r="C174" t="s" s="156">
        <v>1535</v>
      </c>
      <c r="D174" t="s" s="156">
        <v>1510</v>
      </c>
      <c r="E174" t="s" s="157">
        <v>1536</v>
      </c>
      <c r="F174" t="s" s="156">
        <f>MID(E174,1,FIND(",",E174,1)-2)</f>
        <v>1537</v>
      </c>
      <c r="G174" t="s" s="158">
        <f>MID(E174,FIND(",",E174,1)+2,FIND(",",E174,1))</f>
        <v>1538</v>
      </c>
    </row>
    <row r="175" ht="35.95" customHeight="1">
      <c r="A175" s="154">
        <v>173</v>
      </c>
      <c r="B175" t="s" s="159">
        <v>834</v>
      </c>
      <c r="C175" t="s" s="160">
        <v>1539</v>
      </c>
      <c r="D175" t="s" s="160">
        <v>1510</v>
      </c>
      <c r="E175" t="s" s="161">
        <v>1540</v>
      </c>
      <c r="F175" t="s" s="160">
        <f>MID(E175,1,FIND(",",E175,1)-2)</f>
        <v>1541</v>
      </c>
      <c r="G175" t="s" s="162">
        <f>MID(E175,FIND(",",E175,1)+2,FIND(",",E175,1))</f>
        <v>1542</v>
      </c>
    </row>
    <row r="176" ht="47.95" customHeight="1">
      <c r="A176" s="154">
        <v>174</v>
      </c>
      <c r="B176" t="s" s="155">
        <v>834</v>
      </c>
      <c r="C176" t="s" s="156">
        <v>1543</v>
      </c>
      <c r="D176" t="s" s="156">
        <v>1510</v>
      </c>
      <c r="E176" t="s" s="157">
        <v>1544</v>
      </c>
      <c r="F176" t="s" s="156">
        <f>MID(E176,1,FIND(",",E176,1)-2)</f>
        <v>1545</v>
      </c>
      <c r="G176" t="s" s="158">
        <f>MID(E176,FIND(",",E176,1)+2,FIND(",",E176,1))</f>
        <v>1546</v>
      </c>
    </row>
    <row r="177" ht="23.95" customHeight="1">
      <c r="A177" s="154">
        <v>175</v>
      </c>
      <c r="B177" t="s" s="159">
        <v>834</v>
      </c>
      <c r="C177" t="s" s="160">
        <v>1547</v>
      </c>
      <c r="D177" t="s" s="160">
        <v>1497</v>
      </c>
      <c r="E177" t="s" s="161">
        <v>1548</v>
      </c>
      <c r="F177" t="s" s="160">
        <f>MID(E177,1,FIND(",",E177,1)-2)</f>
        <v>1549</v>
      </c>
      <c r="G177" t="s" s="162">
        <f>MID(E177,FIND(",",E177,1)+2,FIND(",",E177,1))</f>
        <v>1550</v>
      </c>
    </row>
    <row r="178" ht="23.95" customHeight="1">
      <c r="A178" s="154">
        <v>176</v>
      </c>
      <c r="B178" t="s" s="155">
        <v>834</v>
      </c>
      <c r="C178" t="s" s="156">
        <v>1551</v>
      </c>
      <c r="D178" t="s" s="156">
        <v>1552</v>
      </c>
      <c r="E178" t="s" s="157">
        <v>1553</v>
      </c>
      <c r="F178" t="s" s="156">
        <f>MID(E178,1,FIND(",",E178,1)-2)</f>
        <v>1554</v>
      </c>
      <c r="G178" t="s" s="158">
        <f>MID(E178,FIND(",",E178,1)+2,FIND(",",E178,1))</f>
        <v>1555</v>
      </c>
    </row>
    <row r="179" ht="23.95" customHeight="1">
      <c r="A179" s="154">
        <v>177</v>
      </c>
      <c r="B179" t="s" s="159">
        <v>834</v>
      </c>
      <c r="C179" t="s" s="160">
        <v>1556</v>
      </c>
      <c r="D179" t="s" s="160">
        <v>1552</v>
      </c>
      <c r="E179" t="s" s="161">
        <v>1557</v>
      </c>
      <c r="F179" t="s" s="160">
        <f>MID(E179,1,FIND(",",E179,1)-2)</f>
        <v>1558</v>
      </c>
      <c r="G179" t="s" s="162">
        <f>MID(E179,FIND(",",E179,1)+2,FIND(",",E179,1))</f>
        <v>1559</v>
      </c>
    </row>
    <row r="180" ht="35.95" customHeight="1">
      <c r="A180" s="154">
        <v>178</v>
      </c>
      <c r="B180" t="s" s="155">
        <v>834</v>
      </c>
      <c r="C180" t="s" s="156">
        <v>1560</v>
      </c>
      <c r="D180" t="s" s="156">
        <v>1552</v>
      </c>
      <c r="E180" t="s" s="157">
        <v>1561</v>
      </c>
      <c r="F180" t="s" s="156">
        <f>MID(E180,1,FIND(",",E180,1)-2)</f>
        <v>1562</v>
      </c>
      <c r="G180" t="s" s="158">
        <f>MID(E180,FIND(",",E180,1)+2,FIND(",",E180,1))</f>
        <v>1563</v>
      </c>
    </row>
    <row r="181" ht="35.95" customHeight="1">
      <c r="A181" s="154">
        <v>179</v>
      </c>
      <c r="B181" t="s" s="159">
        <v>834</v>
      </c>
      <c r="C181" t="s" s="160">
        <v>1564</v>
      </c>
      <c r="D181" t="s" s="160">
        <v>1552</v>
      </c>
      <c r="E181" t="s" s="161">
        <v>1565</v>
      </c>
      <c r="F181" t="s" s="160">
        <f>MID(E181,1,FIND(",",E181,1)-2)</f>
        <v>1566</v>
      </c>
      <c r="G181" t="s" s="162">
        <f>MID(E181,FIND(",",E181,1)+2,FIND(",",E181,1))</f>
        <v>1567</v>
      </c>
    </row>
    <row r="182" ht="23.95" customHeight="1">
      <c r="A182" s="154">
        <v>180</v>
      </c>
      <c r="B182" t="s" s="155">
        <v>834</v>
      </c>
      <c r="C182" t="s" s="156">
        <v>1568</v>
      </c>
      <c r="D182" t="s" s="156">
        <v>1569</v>
      </c>
      <c r="E182" t="s" s="157">
        <v>1570</v>
      </c>
      <c r="F182" t="s" s="156">
        <f>MID(E182,1,FIND(",",E182,1)-2)</f>
        <v>1571</v>
      </c>
      <c r="G182" t="s" s="158">
        <f>MID(E182,FIND(",",E182,1)+2,FIND(",",E182,1))</f>
        <v>1572</v>
      </c>
    </row>
    <row r="183" ht="23.95" customHeight="1">
      <c r="A183" s="154">
        <v>181</v>
      </c>
      <c r="B183" t="s" s="159">
        <v>834</v>
      </c>
      <c r="C183" t="s" s="160">
        <v>1573</v>
      </c>
      <c r="D183" t="s" s="160">
        <v>1569</v>
      </c>
      <c r="E183" t="s" s="161">
        <v>1574</v>
      </c>
      <c r="F183" t="s" s="160">
        <f>MID(E183,1,FIND(",",E183,1)-2)</f>
        <v>1575</v>
      </c>
      <c r="G183" t="s" s="162">
        <f>MID(E183,FIND(",",E183,1)+2,FIND(",",E183,1))</f>
        <v>1576</v>
      </c>
    </row>
    <row r="184" ht="23.95" customHeight="1">
      <c r="A184" s="154">
        <v>182</v>
      </c>
      <c r="B184" t="s" s="155">
        <v>834</v>
      </c>
      <c r="C184" t="s" s="156">
        <v>1577</v>
      </c>
      <c r="D184" t="s" s="156">
        <v>1569</v>
      </c>
      <c r="E184" t="s" s="157">
        <v>1578</v>
      </c>
      <c r="F184" t="s" s="156">
        <f>MID(E184,1,FIND(",",E184,1)-2)</f>
        <v>1579</v>
      </c>
      <c r="G184" t="s" s="158">
        <f>MID(E184,FIND(",",E184,1)+2,FIND(",",E184,1))</f>
        <v>1580</v>
      </c>
    </row>
    <row r="185" ht="23.95" customHeight="1">
      <c r="A185" s="154">
        <v>183</v>
      </c>
      <c r="B185" t="s" s="159">
        <v>834</v>
      </c>
      <c r="C185" t="s" s="160">
        <v>1581</v>
      </c>
      <c r="D185" t="s" s="160">
        <v>1569</v>
      </c>
      <c r="E185" t="s" s="161">
        <v>1582</v>
      </c>
      <c r="F185" t="s" s="160">
        <f>MID(E185,1,FIND(",",E185,1)-2)</f>
        <v>1583</v>
      </c>
      <c r="G185" t="s" s="162">
        <f>MID(E185,FIND(",",E185,1)+2,FIND(",",E185,1))</f>
        <v>1584</v>
      </c>
    </row>
    <row r="186" ht="23.95" customHeight="1">
      <c r="A186" s="154">
        <v>184</v>
      </c>
      <c r="B186" t="s" s="155">
        <v>834</v>
      </c>
      <c r="C186" t="s" s="156">
        <v>1585</v>
      </c>
      <c r="D186" t="s" s="156">
        <v>1569</v>
      </c>
      <c r="E186" t="s" s="157">
        <v>1586</v>
      </c>
      <c r="F186" t="s" s="156">
        <f>MID(E186,1,FIND(",",E186,1)-2)</f>
        <v>1587</v>
      </c>
      <c r="G186" t="s" s="158">
        <f>MID(E186,FIND(",",E186,1)+2,FIND(",",E186,1))</f>
        <v>1588</v>
      </c>
    </row>
    <row r="187" ht="23.95" customHeight="1">
      <c r="A187" s="154">
        <v>185</v>
      </c>
      <c r="B187" t="s" s="159">
        <v>834</v>
      </c>
      <c r="C187" t="s" s="160">
        <v>1589</v>
      </c>
      <c r="D187" t="s" s="160">
        <v>1569</v>
      </c>
      <c r="E187" t="s" s="161">
        <v>1590</v>
      </c>
      <c r="F187" t="s" s="160">
        <f>MID(E187,1,FIND(",",E187,1)-2)</f>
        <v>1591</v>
      </c>
      <c r="G187" t="s" s="162">
        <f>MID(E187,FIND(",",E187,1)+2,FIND(",",E187,1))</f>
        <v>1592</v>
      </c>
    </row>
    <row r="188" ht="47.95" customHeight="1">
      <c r="A188" s="154">
        <v>186</v>
      </c>
      <c r="B188" t="s" s="155">
        <v>834</v>
      </c>
      <c r="C188" t="s" s="156">
        <v>1593</v>
      </c>
      <c r="D188" t="s" s="156">
        <v>1552</v>
      </c>
      <c r="E188" t="s" s="157">
        <v>1594</v>
      </c>
      <c r="F188" t="s" s="156">
        <f>MID(E188,1,FIND(",",E188,1)-2)</f>
        <v>1595</v>
      </c>
      <c r="G188" t="s" s="158">
        <f>MID(E188,FIND(",",E188,1)+2,FIND(",",E188,1))</f>
        <v>1596</v>
      </c>
    </row>
    <row r="189" ht="23.95" customHeight="1">
      <c r="A189" s="154">
        <v>187</v>
      </c>
      <c r="B189" t="s" s="159">
        <v>834</v>
      </c>
      <c r="C189" t="s" s="160">
        <v>1597</v>
      </c>
      <c r="D189" t="s" s="160">
        <v>1569</v>
      </c>
      <c r="E189" t="s" s="161">
        <v>1598</v>
      </c>
      <c r="F189" t="s" s="160">
        <f>MID(E189,1,FIND(",",E189,1)-2)</f>
        <v>1599</v>
      </c>
      <c r="G189" t="s" s="162">
        <f>MID(E189,FIND(",",E189,1)+2,FIND(",",E189,1))</f>
        <v>1600</v>
      </c>
    </row>
    <row r="190" ht="35.95" customHeight="1">
      <c r="A190" s="154">
        <v>188</v>
      </c>
      <c r="B190" t="s" s="155">
        <v>834</v>
      </c>
      <c r="C190" t="s" s="156">
        <v>1601</v>
      </c>
      <c r="D190" t="s" s="156">
        <v>1552</v>
      </c>
      <c r="E190" t="s" s="157">
        <v>1602</v>
      </c>
      <c r="F190" t="s" s="156">
        <f>MID(E190,1,FIND(",",E190,1)-2)</f>
        <v>1603</v>
      </c>
      <c r="G190" t="s" s="158">
        <f>MID(E190,FIND(",",E190,1)+2,FIND(",",E190,1))</f>
        <v>1604</v>
      </c>
    </row>
    <row r="191" ht="23.95" customHeight="1">
      <c r="A191" s="154">
        <v>189</v>
      </c>
      <c r="B191" t="s" s="159">
        <v>834</v>
      </c>
      <c r="C191" t="s" s="160">
        <v>1605</v>
      </c>
      <c r="D191" t="s" s="160">
        <v>1606</v>
      </c>
      <c r="E191" t="s" s="161">
        <v>1607</v>
      </c>
      <c r="F191" t="s" s="160">
        <f>MID(E191,1,FIND(",",E191,1)-2)</f>
        <v>1608</v>
      </c>
      <c r="G191" t="s" s="162">
        <f>MID(E191,FIND(",",E191,1)+2,FIND(",",E191,1))</f>
        <v>1609</v>
      </c>
    </row>
    <row r="192" ht="35.95" customHeight="1">
      <c r="A192" s="154">
        <v>1</v>
      </c>
      <c r="B192" t="s" s="155">
        <v>834</v>
      </c>
      <c r="C192" t="s" s="156">
        <v>1610</v>
      </c>
      <c r="D192" t="s" s="156">
        <v>1611</v>
      </c>
      <c r="E192" t="s" s="157">
        <v>1612</v>
      </c>
      <c r="F192" t="s" s="156">
        <f>MID(E192,1,FIND(",",E192,1)-2)</f>
        <v>1613</v>
      </c>
      <c r="G192" t="s" s="158">
        <f>MID(E192,FIND(",",E192,1)+2,FIND(",",E192,1))</f>
        <v>1614</v>
      </c>
    </row>
    <row r="193" ht="23.95" customHeight="1">
      <c r="A193" s="154">
        <v>2</v>
      </c>
      <c r="B193" t="s" s="159">
        <v>834</v>
      </c>
      <c r="C193" t="s" s="160">
        <v>1615</v>
      </c>
      <c r="D193" t="s" s="160">
        <v>1611</v>
      </c>
      <c r="E193" t="s" s="161">
        <v>1616</v>
      </c>
      <c r="F193" t="s" s="160">
        <f>MID(E193,1,FIND(",",E193,1)-2)</f>
        <v>1617</v>
      </c>
      <c r="G193" t="s" s="162">
        <f>MID(E193,FIND(",",E193,1)+2,FIND(",",E193,1))</f>
        <v>1618</v>
      </c>
    </row>
    <row r="194" ht="23.95" customHeight="1">
      <c r="A194" s="154">
        <v>3</v>
      </c>
      <c r="B194" t="s" s="155">
        <v>834</v>
      </c>
      <c r="C194" t="s" s="156">
        <v>1619</v>
      </c>
      <c r="D194" t="s" s="156">
        <v>1611</v>
      </c>
      <c r="E194" t="s" s="157">
        <v>1620</v>
      </c>
      <c r="F194" t="s" s="156">
        <f>MID(E194,1,FIND(",",E194,1)-2)</f>
        <v>1621</v>
      </c>
      <c r="G194" t="s" s="158">
        <f>MID(E194,FIND(",",E194,1)+2,FIND(",",E194,1))</f>
        <v>1622</v>
      </c>
    </row>
    <row r="195" ht="23.95" customHeight="1">
      <c r="A195" s="154">
        <v>4</v>
      </c>
      <c r="B195" t="s" s="159">
        <v>834</v>
      </c>
      <c r="C195" t="s" s="160">
        <v>1623</v>
      </c>
      <c r="D195" t="s" s="160">
        <v>1611</v>
      </c>
      <c r="E195" t="s" s="161">
        <v>1624</v>
      </c>
      <c r="F195" t="s" s="160">
        <f>MID(E195,1,FIND(",",E195,1)-2)</f>
        <v>1625</v>
      </c>
      <c r="G195" t="s" s="162">
        <f>MID(E195,FIND(",",E195,1)+2,FIND(",",E195,1))</f>
        <v>1626</v>
      </c>
    </row>
    <row r="196" ht="23.95" customHeight="1">
      <c r="A196" s="154">
        <v>5</v>
      </c>
      <c r="B196" t="s" s="155">
        <v>834</v>
      </c>
      <c r="C196" t="s" s="156">
        <v>1627</v>
      </c>
      <c r="D196" t="s" s="156">
        <v>1611</v>
      </c>
      <c r="E196" t="s" s="157">
        <v>1628</v>
      </c>
      <c r="F196" t="s" s="156">
        <f>MID(E196,1,FIND(",",E196,1)-2)</f>
        <v>1629</v>
      </c>
      <c r="G196" t="s" s="158">
        <f>MID(E196,FIND(",",E196,1)+2,FIND(",",E196,1))</f>
        <v>1630</v>
      </c>
    </row>
    <row r="197" ht="71.95" customHeight="1">
      <c r="A197" s="154">
        <v>6</v>
      </c>
      <c r="B197" t="s" s="159">
        <v>834</v>
      </c>
      <c r="C197" t="s" s="160">
        <v>1631</v>
      </c>
      <c r="D197" t="s" s="160">
        <v>1611</v>
      </c>
      <c r="E197" t="s" s="161">
        <v>1632</v>
      </c>
      <c r="F197" t="s" s="160">
        <f>MID(E197,1,FIND(",",E197,1)-2)</f>
        <v>1633</v>
      </c>
      <c r="G197" t="s" s="162">
        <f>MID(E197,FIND(",",E197,1)+2,FIND(",",E197,1))</f>
        <v>1634</v>
      </c>
    </row>
    <row r="198" ht="59.95" customHeight="1">
      <c r="A198" s="154">
        <v>7</v>
      </c>
      <c r="B198" t="s" s="155">
        <v>834</v>
      </c>
      <c r="C198" t="s" s="156">
        <v>1635</v>
      </c>
      <c r="D198" s="163"/>
      <c r="E198" t="s" s="157">
        <v>1636</v>
      </c>
      <c r="F198" t="s" s="156">
        <f>MID(E198,1,FIND(",",E198,1)-2)</f>
        <v>1637</v>
      </c>
      <c r="G198" t="s" s="158">
        <f>MID(E198,FIND(",",E198,1)+2,FIND(",",E198,1))</f>
        <v>1638</v>
      </c>
    </row>
    <row r="199" ht="59.95" customHeight="1">
      <c r="A199" s="154">
        <v>8</v>
      </c>
      <c r="B199" t="s" s="159">
        <v>834</v>
      </c>
      <c r="C199" t="s" s="160">
        <v>1639</v>
      </c>
      <c r="D199" t="s" s="160">
        <v>1611</v>
      </c>
      <c r="E199" t="s" s="161">
        <v>1640</v>
      </c>
      <c r="F199" t="s" s="160">
        <f>MID(E199,1,FIND(",",E199,1)-2)</f>
        <v>1641</v>
      </c>
      <c r="G199" t="s" s="162">
        <f>MID(E199,FIND(",",E199,1)+2,FIND(",",E199,1))</f>
        <v>1642</v>
      </c>
    </row>
    <row r="200" ht="11.95" customHeight="1">
      <c r="A200" s="154">
        <v>9</v>
      </c>
      <c r="B200" t="s" s="155">
        <v>834</v>
      </c>
      <c r="C200" t="s" s="156">
        <v>1643</v>
      </c>
      <c r="D200" t="s" s="156">
        <v>1611</v>
      </c>
      <c r="E200" t="s" s="157">
        <v>1644</v>
      </c>
      <c r="F200" t="s" s="156">
        <f>MID(E200,1,FIND(",",E200,1)-2)</f>
        <v>1645</v>
      </c>
      <c r="G200" t="s" s="158">
        <f>MID(E200,FIND(",",E200,1)+2,FIND(",",E200,1))</f>
        <v>1646</v>
      </c>
    </row>
    <row r="201" ht="11.95" customHeight="1">
      <c r="A201" s="154">
        <v>10</v>
      </c>
      <c r="B201" t="s" s="159">
        <v>834</v>
      </c>
      <c r="C201" t="s" s="160">
        <v>1647</v>
      </c>
      <c r="D201" t="s" s="160">
        <v>1611</v>
      </c>
      <c r="E201" t="s" s="161">
        <v>1648</v>
      </c>
      <c r="F201" t="s" s="160">
        <f>MID(E201,1,FIND(",",E201,1)-2)</f>
        <v>1649</v>
      </c>
      <c r="G201" t="s" s="162">
        <f>MID(E201,FIND(",",E201,1)+2,FIND(",",E201,1))</f>
        <v>1650</v>
      </c>
    </row>
    <row r="202" ht="11.95" customHeight="1">
      <c r="A202" s="154">
        <v>11</v>
      </c>
      <c r="B202" t="s" s="155">
        <v>834</v>
      </c>
      <c r="C202" t="s" s="156">
        <v>1651</v>
      </c>
      <c r="D202" t="s" s="156">
        <v>1611</v>
      </c>
      <c r="E202" t="s" s="157">
        <v>1652</v>
      </c>
      <c r="F202" t="s" s="156">
        <f>MID(E202,1,FIND(",",E202,1)-2)</f>
        <v>1653</v>
      </c>
      <c r="G202" t="s" s="158">
        <f>MID(E202,FIND(",",E202,1)+2,FIND(",",E202,1))</f>
        <v>1654</v>
      </c>
    </row>
    <row r="203" ht="11.95" customHeight="1">
      <c r="A203" s="154">
        <v>12</v>
      </c>
      <c r="B203" t="s" s="159">
        <v>834</v>
      </c>
      <c r="C203" t="s" s="160">
        <v>1655</v>
      </c>
      <c r="D203" t="s" s="160">
        <v>1611</v>
      </c>
      <c r="E203" t="s" s="161">
        <v>1656</v>
      </c>
      <c r="F203" t="s" s="160">
        <f>MID(E203,1,FIND(",",E203,1)-2)</f>
        <v>1657</v>
      </c>
      <c r="G203" t="s" s="162">
        <f>MID(E203,FIND(",",E203,1)+2,FIND(",",E203,1))</f>
        <v>1658</v>
      </c>
    </row>
    <row r="204" ht="11.95" customHeight="1">
      <c r="A204" s="154">
        <v>13</v>
      </c>
      <c r="B204" t="s" s="155">
        <v>834</v>
      </c>
      <c r="C204" t="s" s="156">
        <v>1659</v>
      </c>
      <c r="D204" t="s" s="156">
        <v>1611</v>
      </c>
      <c r="E204" t="s" s="157">
        <v>1660</v>
      </c>
      <c r="F204" t="s" s="156">
        <f>MID(E204,1,FIND(",",E204,1)-2)</f>
        <v>1661</v>
      </c>
      <c r="G204" t="s" s="158">
        <f>MID(E204,FIND(",",E204,1)+2,FIND(",",E204,1))</f>
        <v>1662</v>
      </c>
    </row>
    <row r="205" ht="11.95" customHeight="1">
      <c r="A205" s="154">
        <v>14</v>
      </c>
      <c r="B205" t="s" s="159">
        <v>834</v>
      </c>
      <c r="C205" t="s" s="160">
        <v>1663</v>
      </c>
      <c r="D205" t="s" s="160">
        <v>1611</v>
      </c>
      <c r="E205" t="s" s="161">
        <v>1664</v>
      </c>
      <c r="F205" t="s" s="160">
        <f>MID(E205,1,FIND(",",E205,1)-2)</f>
        <v>1665</v>
      </c>
      <c r="G205" t="s" s="162">
        <f>MID(E205,FIND(",",E205,1)+2,FIND(",",E205,1))</f>
        <v>1666</v>
      </c>
    </row>
    <row r="206" ht="11.95" customHeight="1">
      <c r="A206" s="154">
        <v>15</v>
      </c>
      <c r="B206" t="s" s="155">
        <v>834</v>
      </c>
      <c r="C206" t="s" s="156">
        <v>1667</v>
      </c>
      <c r="D206" t="s" s="156">
        <v>1611</v>
      </c>
      <c r="E206" t="s" s="157">
        <v>1668</v>
      </c>
      <c r="F206" t="s" s="156">
        <f>MID(E206,1,FIND(",",E206,1)-2)</f>
        <v>1669</v>
      </c>
      <c r="G206" t="s" s="158">
        <f>MID(E206,FIND(",",E206,1)+2,FIND(",",E206,1))</f>
        <v>1670</v>
      </c>
    </row>
    <row r="207" ht="23.95" customHeight="1">
      <c r="A207" s="154">
        <v>16</v>
      </c>
      <c r="B207" t="s" s="159">
        <v>834</v>
      </c>
      <c r="C207" t="s" s="160">
        <v>1671</v>
      </c>
      <c r="D207" t="s" s="160">
        <v>1611</v>
      </c>
      <c r="E207" t="s" s="161">
        <v>1672</v>
      </c>
      <c r="F207" t="s" s="160">
        <f>MID(E207,1,FIND(",",E207,1)-2)</f>
        <v>1673</v>
      </c>
      <c r="G207" t="s" s="162">
        <f>MID(E207,FIND(",",E207,1)+2,FIND(",",E207,1))</f>
        <v>1674</v>
      </c>
    </row>
    <row r="208" ht="47.95" customHeight="1">
      <c r="A208" s="154">
        <v>17</v>
      </c>
      <c r="B208" t="s" s="155">
        <v>834</v>
      </c>
      <c r="C208" t="s" s="156">
        <v>1675</v>
      </c>
      <c r="D208" t="s" s="156">
        <v>1611</v>
      </c>
      <c r="E208" t="s" s="157">
        <v>1676</v>
      </c>
      <c r="F208" t="s" s="156">
        <f>MID(E208,1,FIND(",",E208,1)-2)</f>
        <v>1677</v>
      </c>
      <c r="G208" t="s" s="158">
        <f>MID(E208,FIND(",",E208,1)+2,FIND(",",E208,1))</f>
        <v>1678</v>
      </c>
    </row>
    <row r="209" ht="11.95" customHeight="1">
      <c r="A209" s="154">
        <v>18</v>
      </c>
      <c r="B209" t="s" s="159">
        <v>834</v>
      </c>
      <c r="C209" t="s" s="160">
        <v>1679</v>
      </c>
      <c r="D209" t="s" s="160">
        <v>1611</v>
      </c>
      <c r="E209" t="s" s="161">
        <v>1680</v>
      </c>
      <c r="F209" t="s" s="160">
        <f>MID(E209,1,FIND(",",E209,1)-2)</f>
        <v>1681</v>
      </c>
      <c r="G209" t="s" s="162">
        <f>MID(E209,FIND(",",E209,1)+2,FIND(",",E209,1))</f>
        <v>1682</v>
      </c>
    </row>
    <row r="210" ht="23.95" customHeight="1">
      <c r="A210" s="154">
        <v>19</v>
      </c>
      <c r="B210" t="s" s="155">
        <v>834</v>
      </c>
      <c r="C210" t="s" s="156">
        <v>1683</v>
      </c>
      <c r="D210" t="s" s="156">
        <v>1611</v>
      </c>
      <c r="E210" t="s" s="157">
        <v>1684</v>
      </c>
      <c r="F210" t="s" s="156">
        <f>MID(E210,1,FIND(",",E210,1)-2)</f>
        <v>1685</v>
      </c>
      <c r="G210" t="s" s="158">
        <f>MID(E210,FIND(",",E210,1)+2,FIND(",",E210,1))</f>
        <v>1686</v>
      </c>
    </row>
    <row r="211" ht="23.95" customHeight="1">
      <c r="A211" s="154">
        <v>20</v>
      </c>
      <c r="B211" t="s" s="159">
        <v>834</v>
      </c>
      <c r="C211" t="s" s="160">
        <v>1687</v>
      </c>
      <c r="D211" t="s" s="160">
        <v>1611</v>
      </c>
      <c r="E211" t="s" s="161">
        <v>1688</v>
      </c>
      <c r="F211" t="s" s="160">
        <f>MID(E211,1,FIND(",",E211,1)-2)</f>
        <v>1689</v>
      </c>
      <c r="G211" t="s" s="162">
        <f>MID(E211,FIND(",",E211,1)+2,FIND(",",E211,1))</f>
        <v>1690</v>
      </c>
    </row>
    <row r="212" ht="23.95" customHeight="1">
      <c r="A212" s="154">
        <v>21</v>
      </c>
      <c r="B212" t="s" s="155">
        <v>834</v>
      </c>
      <c r="C212" t="s" s="156">
        <v>1691</v>
      </c>
      <c r="D212" t="s" s="156">
        <v>1611</v>
      </c>
      <c r="E212" t="s" s="157">
        <v>1692</v>
      </c>
      <c r="F212" t="s" s="156">
        <f>MID(E212,1,FIND(",",E212,1)-2)</f>
        <v>1693</v>
      </c>
      <c r="G212" t="s" s="158">
        <f>MID(E212,FIND(",",E212,1)+2,FIND(",",E212,1))</f>
        <v>1694</v>
      </c>
    </row>
    <row r="213" ht="71.95" customHeight="1">
      <c r="A213" s="154">
        <v>22</v>
      </c>
      <c r="B213" t="s" s="159">
        <v>834</v>
      </c>
      <c r="C213" t="s" s="160">
        <v>1695</v>
      </c>
      <c r="D213" t="s" s="160">
        <v>1611</v>
      </c>
      <c r="E213" t="s" s="161">
        <v>1696</v>
      </c>
      <c r="F213" t="s" s="160">
        <f>MID(E213,1,FIND(",",E213,1)-2)</f>
        <v>1697</v>
      </c>
      <c r="G213" t="s" s="162">
        <f>MID(E213,FIND(",",E213,1)+2,FIND(",",E213,1))</f>
        <v>1698</v>
      </c>
    </row>
    <row r="214" ht="23.95" customHeight="1">
      <c r="A214" s="154">
        <v>23</v>
      </c>
      <c r="B214" t="s" s="155">
        <v>834</v>
      </c>
      <c r="C214" t="s" s="156">
        <v>1699</v>
      </c>
      <c r="D214" t="s" s="156">
        <v>1611</v>
      </c>
      <c r="E214" t="s" s="157">
        <v>1700</v>
      </c>
      <c r="F214" t="s" s="156">
        <f>MID(E214,1,FIND(",",E214,1)-2)</f>
        <v>1701</v>
      </c>
      <c r="G214" t="s" s="158">
        <f>MID(E214,FIND(",",E214,1)+2,FIND(",",E214,1))</f>
        <v>1702</v>
      </c>
    </row>
    <row r="215" ht="11.95" customHeight="1">
      <c r="A215" s="154">
        <v>24</v>
      </c>
      <c r="B215" t="s" s="159">
        <v>834</v>
      </c>
      <c r="C215" t="s" s="160">
        <v>1703</v>
      </c>
      <c r="D215" t="s" s="160">
        <v>1611</v>
      </c>
      <c r="E215" t="s" s="161">
        <v>1704</v>
      </c>
      <c r="F215" t="s" s="160">
        <f>MID(E215,1,FIND(",",E215,1)-2)</f>
        <v>1705</v>
      </c>
      <c r="G215" t="s" s="162">
        <f>MID(E215,FIND(",",E215,1)+2,FIND(",",E215,1))</f>
        <v>1706</v>
      </c>
    </row>
    <row r="216" ht="11.95" customHeight="1">
      <c r="A216" s="154">
        <v>25</v>
      </c>
      <c r="B216" t="s" s="155">
        <v>834</v>
      </c>
      <c r="C216" t="s" s="156">
        <v>1707</v>
      </c>
      <c r="D216" t="s" s="156">
        <v>1611</v>
      </c>
      <c r="E216" t="s" s="157">
        <v>1708</v>
      </c>
      <c r="F216" t="s" s="156">
        <f>MID(E216,1,FIND(",",E216,1)-2)</f>
        <v>1709</v>
      </c>
      <c r="G216" t="s" s="158">
        <f>MID(E216,FIND(",",E216,1)+2,FIND(",",E216,1))</f>
        <v>1710</v>
      </c>
    </row>
    <row r="217" ht="11.95" customHeight="1">
      <c r="A217" s="154">
        <v>26</v>
      </c>
      <c r="B217" t="s" s="159">
        <v>834</v>
      </c>
      <c r="C217" t="s" s="160">
        <v>1711</v>
      </c>
      <c r="D217" t="s" s="160">
        <v>1611</v>
      </c>
      <c r="E217" t="s" s="161">
        <v>1712</v>
      </c>
      <c r="F217" t="s" s="160">
        <f>MID(E217,1,FIND(",",E217,1)-2)</f>
        <v>1713</v>
      </c>
      <c r="G217" t="s" s="162">
        <f>MID(E217,FIND(",",E217,1)+2,FIND(",",E217,1))</f>
        <v>1714</v>
      </c>
    </row>
    <row r="218" ht="47.95" customHeight="1">
      <c r="A218" s="154">
        <v>27</v>
      </c>
      <c r="B218" t="s" s="155">
        <v>834</v>
      </c>
      <c r="C218" t="s" s="156">
        <v>1715</v>
      </c>
      <c r="D218" t="s" s="156">
        <v>1611</v>
      </c>
      <c r="E218" t="s" s="157">
        <v>1716</v>
      </c>
      <c r="F218" t="s" s="156">
        <f>MID(E218,1,FIND(",",E218,1)-2)</f>
        <v>1717</v>
      </c>
      <c r="G218" t="s" s="158">
        <f>MID(E218,FIND(",",E218,1)+2,FIND(",",E218,1))</f>
        <v>1718</v>
      </c>
    </row>
    <row r="219" ht="47.95" customHeight="1">
      <c r="A219" s="154">
        <v>28</v>
      </c>
      <c r="B219" t="s" s="159">
        <v>834</v>
      </c>
      <c r="C219" t="s" s="160">
        <v>1719</v>
      </c>
      <c r="D219" t="s" s="160">
        <v>1611</v>
      </c>
      <c r="E219" t="s" s="161">
        <v>1716</v>
      </c>
      <c r="F219" t="s" s="160">
        <f>MID(E219,1,FIND(",",E219,1)-2)</f>
        <v>1717</v>
      </c>
      <c r="G219" t="s" s="162">
        <f>MID(E219,FIND(",",E219,1)+2,FIND(",",E219,1))</f>
        <v>1718</v>
      </c>
    </row>
    <row r="220" ht="23.95" customHeight="1">
      <c r="A220" s="154">
        <v>29</v>
      </c>
      <c r="B220" t="s" s="155">
        <v>834</v>
      </c>
      <c r="C220" t="s" s="156">
        <v>1720</v>
      </c>
      <c r="D220" t="s" s="156">
        <v>1611</v>
      </c>
      <c r="E220" t="s" s="157">
        <v>1721</v>
      </c>
      <c r="F220" t="s" s="156">
        <f>MID(E220,1,FIND(",",E220,1)-2)</f>
        <v>1722</v>
      </c>
      <c r="G220" t="s" s="158">
        <f>MID(E220,FIND(",",E220,1)+2,FIND(",",E220,1))</f>
        <v>1723</v>
      </c>
    </row>
    <row r="221" ht="71.95" customHeight="1">
      <c r="A221" s="154">
        <v>30</v>
      </c>
      <c r="B221" t="s" s="159">
        <v>834</v>
      </c>
      <c r="C221" t="s" s="160">
        <v>1724</v>
      </c>
      <c r="D221" t="s" s="160">
        <v>1611</v>
      </c>
      <c r="E221" t="s" s="161">
        <v>1725</v>
      </c>
      <c r="F221" t="s" s="160">
        <f>MID(E221,1,FIND(",",E221,1)-2)</f>
        <v>1726</v>
      </c>
      <c r="G221" t="s" s="162">
        <f>MID(E221,FIND(",",E221,1)+2,FIND(",",E221,1))</f>
        <v>1727</v>
      </c>
    </row>
    <row r="222" ht="11.95" customHeight="1">
      <c r="A222" s="154">
        <v>31</v>
      </c>
      <c r="B222" t="s" s="155">
        <v>834</v>
      </c>
      <c r="C222" t="s" s="156">
        <v>1728</v>
      </c>
      <c r="D222" t="s" s="156">
        <v>1729</v>
      </c>
      <c r="E222" t="s" s="157">
        <v>1730</v>
      </c>
      <c r="F222" t="s" s="156">
        <f>MID(E222,1,FIND(",",E222,1)-2)</f>
        <v>1731</v>
      </c>
      <c r="G222" t="s" s="158">
        <f>MID(E222,FIND(",",E222,1)+2,FIND(",",E222,1))</f>
        <v>1732</v>
      </c>
    </row>
    <row r="223" ht="23.95" customHeight="1">
      <c r="A223" s="154">
        <v>32</v>
      </c>
      <c r="B223" t="s" s="159">
        <v>834</v>
      </c>
      <c r="C223" t="s" s="160">
        <v>1733</v>
      </c>
      <c r="D223" t="s" s="160">
        <v>1729</v>
      </c>
      <c r="E223" t="s" s="161">
        <v>1734</v>
      </c>
      <c r="F223" t="s" s="160">
        <f>MID(E223,1,FIND(",",E223,1)-2)</f>
        <v>1735</v>
      </c>
      <c r="G223" t="s" s="162">
        <f>MID(E223,FIND(",",E223,1)+2,FIND(",",E223,1))</f>
        <v>1736</v>
      </c>
    </row>
    <row r="224" ht="11.95" customHeight="1">
      <c r="A224" s="154">
        <v>33</v>
      </c>
      <c r="B224" t="s" s="155">
        <v>834</v>
      </c>
      <c r="C224" t="s" s="156">
        <v>1737</v>
      </c>
      <c r="D224" t="s" s="156">
        <v>1729</v>
      </c>
      <c r="E224" t="s" s="157">
        <v>1738</v>
      </c>
      <c r="F224" t="s" s="156">
        <f>MID(E224,1,FIND(",",E224,1)-2)</f>
        <v>1739</v>
      </c>
      <c r="G224" t="s" s="158">
        <f>MID(E224,FIND(",",E224,1)+2,FIND(",",E224,1))</f>
        <v>1740</v>
      </c>
    </row>
    <row r="225" ht="23.95" customHeight="1">
      <c r="A225" s="154">
        <v>34</v>
      </c>
      <c r="B225" t="s" s="159">
        <v>834</v>
      </c>
      <c r="C225" t="s" s="160">
        <v>1741</v>
      </c>
      <c r="D225" t="s" s="160">
        <v>1729</v>
      </c>
      <c r="E225" t="s" s="161">
        <v>1742</v>
      </c>
      <c r="F225" t="s" s="160">
        <f>MID(E225,1,FIND(",",E225,1)-2)</f>
        <v>1743</v>
      </c>
      <c r="G225" t="s" s="162">
        <f>MID(E225,FIND(",",E225,1)+2,FIND(",",E225,1))</f>
        <v>1744</v>
      </c>
    </row>
    <row r="226" ht="11.95" customHeight="1">
      <c r="A226" s="154">
        <v>35</v>
      </c>
      <c r="B226" t="s" s="155">
        <v>834</v>
      </c>
      <c r="C226" t="s" s="156">
        <v>1745</v>
      </c>
      <c r="D226" t="s" s="156">
        <v>1729</v>
      </c>
      <c r="E226" t="s" s="157">
        <v>1746</v>
      </c>
      <c r="F226" t="s" s="156">
        <f>MID(E226,1,FIND(",",E226,1)-2)</f>
        <v>1747</v>
      </c>
      <c r="G226" t="s" s="158">
        <f>MID(E226,FIND(",",E226,1)+2,FIND(",",E226,1))</f>
        <v>1748</v>
      </c>
    </row>
    <row r="227" ht="23.95" customHeight="1">
      <c r="A227" s="154">
        <v>36</v>
      </c>
      <c r="B227" t="s" s="159">
        <v>834</v>
      </c>
      <c r="C227" t="s" s="160">
        <v>1749</v>
      </c>
      <c r="D227" t="s" s="160">
        <v>1729</v>
      </c>
      <c r="E227" t="s" s="161">
        <v>1750</v>
      </c>
      <c r="F227" t="s" s="160">
        <f>MID(E227,1,FIND(",",E227,1)-2)</f>
        <v>1751</v>
      </c>
      <c r="G227" t="s" s="162">
        <f>MID(E227,FIND(",",E227,1)+2,FIND(",",E227,1))</f>
        <v>1752</v>
      </c>
    </row>
    <row r="228" ht="23.95" customHeight="1">
      <c r="A228" s="154">
        <v>37</v>
      </c>
      <c r="B228" t="s" s="155">
        <v>834</v>
      </c>
      <c r="C228" t="s" s="156">
        <v>1753</v>
      </c>
      <c r="D228" t="s" s="156">
        <v>1729</v>
      </c>
      <c r="E228" t="s" s="157">
        <v>1754</v>
      </c>
      <c r="F228" t="s" s="156">
        <f>MID(E228,1,FIND(",",E228,1)-2)</f>
        <v>1755</v>
      </c>
      <c r="G228" t="s" s="158">
        <f>MID(E228,FIND(",",E228,1)+2,FIND(",",E228,1))</f>
        <v>1756</v>
      </c>
    </row>
    <row r="229" ht="23.95" customHeight="1">
      <c r="A229" s="154">
        <v>38</v>
      </c>
      <c r="B229" t="s" s="159">
        <v>834</v>
      </c>
      <c r="C229" t="s" s="160">
        <v>1757</v>
      </c>
      <c r="D229" t="s" s="160">
        <v>1729</v>
      </c>
      <c r="E229" t="s" s="161">
        <v>1758</v>
      </c>
      <c r="F229" t="s" s="160">
        <f>MID(E229,1,FIND(",",E229,1)-2)</f>
        <v>1759</v>
      </c>
      <c r="G229" t="s" s="162">
        <f>MID(E229,FIND(",",E229,1)+2,FIND(",",E229,1))</f>
        <v>1760</v>
      </c>
    </row>
    <row r="230" ht="23.95" customHeight="1">
      <c r="A230" s="154">
        <v>39</v>
      </c>
      <c r="B230" t="s" s="155">
        <v>834</v>
      </c>
      <c r="C230" t="s" s="156">
        <v>1761</v>
      </c>
      <c r="D230" t="s" s="156">
        <v>1729</v>
      </c>
      <c r="E230" t="s" s="157">
        <v>1762</v>
      </c>
      <c r="F230" t="s" s="156">
        <f>MID(E230,1,FIND(",",E230,1)-2)</f>
        <v>1763</v>
      </c>
      <c r="G230" t="s" s="158">
        <f>MID(E230,FIND(",",E230,1)+2,FIND(",",E230,1))</f>
        <v>1764</v>
      </c>
    </row>
    <row r="231" ht="23.95" customHeight="1">
      <c r="A231" s="154">
        <v>40</v>
      </c>
      <c r="B231" t="s" s="159">
        <v>834</v>
      </c>
      <c r="C231" t="s" s="160">
        <v>1765</v>
      </c>
      <c r="D231" t="s" s="160">
        <v>1766</v>
      </c>
      <c r="E231" t="s" s="161">
        <v>1767</v>
      </c>
      <c r="F231" t="s" s="160">
        <f>MID(E231,1,FIND(",",E231,1)-2)</f>
        <v>1768</v>
      </c>
      <c r="G231" t="s" s="162">
        <f>MID(E231,FIND(",",E231,1)+2,FIND(",",E231,1))</f>
        <v>1769</v>
      </c>
    </row>
    <row r="232" ht="35.95" customHeight="1">
      <c r="A232" s="154">
        <v>41</v>
      </c>
      <c r="B232" t="s" s="155">
        <v>834</v>
      </c>
      <c r="C232" t="s" s="156">
        <v>1770</v>
      </c>
      <c r="D232" t="s" s="156">
        <v>1729</v>
      </c>
      <c r="E232" t="s" s="157">
        <v>1771</v>
      </c>
      <c r="F232" t="s" s="156">
        <f>MID(E232,1,FIND(",",E232,1)-2)</f>
        <v>1772</v>
      </c>
      <c r="G232" t="s" s="158">
        <f>MID(E232,FIND(",",E232,1)+2,FIND(",",E232,1))</f>
        <v>1773</v>
      </c>
    </row>
    <row r="233" ht="11.95" customHeight="1">
      <c r="A233" s="154">
        <v>42</v>
      </c>
      <c r="B233" t="s" s="159">
        <v>834</v>
      </c>
      <c r="C233" t="s" s="160">
        <v>1774</v>
      </c>
      <c r="D233" t="s" s="160">
        <v>1729</v>
      </c>
      <c r="E233" t="s" s="161">
        <v>1775</v>
      </c>
      <c r="F233" t="s" s="160">
        <f>MID(E233,1,FIND(",",E233,1)-2)</f>
        <v>1776</v>
      </c>
      <c r="G233" t="s" s="162">
        <f>MID(E233,FIND(",",E233,1)+2,FIND(",",E233,1))</f>
        <v>1777</v>
      </c>
    </row>
    <row r="234" ht="23.95" customHeight="1">
      <c r="A234" s="154">
        <v>43</v>
      </c>
      <c r="B234" t="s" s="155">
        <v>834</v>
      </c>
      <c r="C234" t="s" s="156">
        <v>1778</v>
      </c>
      <c r="D234" t="s" s="156">
        <v>1729</v>
      </c>
      <c r="E234" t="s" s="157">
        <v>1779</v>
      </c>
      <c r="F234" t="s" s="156">
        <f>MID(E234,1,FIND(",",E234,1)-2)</f>
        <v>1780</v>
      </c>
      <c r="G234" t="s" s="158">
        <f>MID(E234,FIND(",",E234,1)+2,FIND(",",E234,1))</f>
        <v>1781</v>
      </c>
    </row>
    <row r="235" ht="11.95" customHeight="1">
      <c r="A235" s="154">
        <v>44</v>
      </c>
      <c r="B235" t="s" s="159">
        <v>834</v>
      </c>
      <c r="C235" t="s" s="160">
        <v>1782</v>
      </c>
      <c r="D235" t="s" s="160">
        <v>1729</v>
      </c>
      <c r="E235" t="s" s="161">
        <v>1783</v>
      </c>
      <c r="F235" t="s" s="160">
        <f>MID(E235,1,FIND(",",E235,1)-2)</f>
        <v>1784</v>
      </c>
      <c r="G235" t="s" s="162">
        <f>MID(E235,FIND(",",E235,1)+2,FIND(",",E235,1))</f>
        <v>1785</v>
      </c>
    </row>
    <row r="236" ht="23.95" customHeight="1">
      <c r="A236" s="154">
        <v>45</v>
      </c>
      <c r="B236" t="s" s="155">
        <v>834</v>
      </c>
      <c r="C236" t="s" s="156">
        <v>1786</v>
      </c>
      <c r="D236" t="s" s="156">
        <v>1729</v>
      </c>
      <c r="E236" t="s" s="157">
        <v>1783</v>
      </c>
      <c r="F236" t="s" s="156">
        <f>MID(E236,1,FIND(",",E236,1)-2)</f>
        <v>1784</v>
      </c>
      <c r="G236" t="s" s="158">
        <f>MID(E236,FIND(",",E236,1)+2,FIND(",",E236,1))</f>
        <v>1785</v>
      </c>
    </row>
    <row r="237" ht="59.95" customHeight="1">
      <c r="A237" s="154">
        <v>46</v>
      </c>
      <c r="B237" t="s" s="159">
        <v>834</v>
      </c>
      <c r="C237" t="s" s="160">
        <v>1787</v>
      </c>
      <c r="D237" t="s" s="160">
        <v>1729</v>
      </c>
      <c r="E237" t="s" s="161">
        <v>1788</v>
      </c>
      <c r="F237" t="s" s="160">
        <f>MID(E237,1,FIND(",",E237,1)-2)</f>
        <v>1789</v>
      </c>
      <c r="G237" t="s" s="162">
        <f>MID(E237,FIND(",",E237,1)+2,FIND(",",E237,1))</f>
        <v>1790</v>
      </c>
    </row>
    <row r="238" ht="11.95" customHeight="1">
      <c r="A238" s="154">
        <v>47</v>
      </c>
      <c r="B238" t="s" s="155">
        <v>834</v>
      </c>
      <c r="C238" t="s" s="156">
        <v>1791</v>
      </c>
      <c r="D238" t="s" s="156">
        <v>1729</v>
      </c>
      <c r="E238" t="s" s="157">
        <v>1792</v>
      </c>
      <c r="F238" t="s" s="156">
        <f>MID(E238,1,FIND(",",E238,1)-2)</f>
        <v>1793</v>
      </c>
      <c r="G238" t="s" s="158">
        <f>MID(E238,FIND(",",E238,1)+2,FIND(",",E238,1))</f>
        <v>1794</v>
      </c>
    </row>
    <row r="239" ht="11.95" customHeight="1">
      <c r="A239" s="154">
        <v>48</v>
      </c>
      <c r="B239" t="s" s="159">
        <v>834</v>
      </c>
      <c r="C239" t="s" s="160">
        <v>1795</v>
      </c>
      <c r="D239" t="s" s="160">
        <v>1729</v>
      </c>
      <c r="E239" t="s" s="161">
        <v>1796</v>
      </c>
      <c r="F239" t="s" s="160">
        <f>MID(E239,1,FIND(",",E239,1)-2)</f>
        <v>1797</v>
      </c>
      <c r="G239" t="s" s="162">
        <f>MID(E239,FIND(",",E239,1)+2,FIND(",",E239,1))</f>
        <v>1798</v>
      </c>
    </row>
    <row r="240" ht="35.95" customHeight="1">
      <c r="A240" s="154">
        <v>49</v>
      </c>
      <c r="B240" t="s" s="155">
        <v>834</v>
      </c>
      <c r="C240" t="s" s="156">
        <v>1799</v>
      </c>
      <c r="D240" t="s" s="156">
        <v>1729</v>
      </c>
      <c r="E240" t="s" s="157">
        <v>1800</v>
      </c>
      <c r="F240" t="s" s="156">
        <f>MID(E240,1,FIND(",",E240,1)-2)</f>
        <v>1801</v>
      </c>
      <c r="G240" t="s" s="158">
        <f>MID(E240,FIND(",",E240,1)+2,FIND(",",E240,1))</f>
        <v>1802</v>
      </c>
    </row>
    <row r="241" ht="35.95" customHeight="1">
      <c r="A241" s="154">
        <v>50</v>
      </c>
      <c r="B241" t="s" s="159">
        <v>834</v>
      </c>
      <c r="C241" t="s" s="160">
        <v>1803</v>
      </c>
      <c r="D241" t="s" s="160">
        <v>1729</v>
      </c>
      <c r="E241" t="s" s="161">
        <v>1804</v>
      </c>
      <c r="F241" t="s" s="160">
        <f>MID(E241,1,FIND(",",E241,1)-2)</f>
        <v>1805</v>
      </c>
      <c r="G241" t="s" s="162">
        <f>MID(E241,FIND(",",E241,1)+2,FIND(",",E241,1))</f>
        <v>1806</v>
      </c>
    </row>
    <row r="242" ht="23.95" customHeight="1">
      <c r="A242" s="154">
        <v>51</v>
      </c>
      <c r="B242" t="s" s="155">
        <v>834</v>
      </c>
      <c r="C242" t="s" s="156">
        <v>1807</v>
      </c>
      <c r="D242" t="s" s="156">
        <v>1729</v>
      </c>
      <c r="E242" t="s" s="157">
        <v>1808</v>
      </c>
      <c r="F242" t="s" s="156">
        <f>MID(E242,1,FIND(",",E242,1)-2)</f>
        <v>1809</v>
      </c>
      <c r="G242" t="s" s="158">
        <f>MID(E242,FIND(",",E242,1)+2,FIND(",",E242,1))</f>
        <v>1810</v>
      </c>
    </row>
    <row r="243" ht="11.95" customHeight="1">
      <c r="A243" s="154">
        <v>52</v>
      </c>
      <c r="B243" t="s" s="159">
        <v>834</v>
      </c>
      <c r="C243" t="s" s="160">
        <v>1811</v>
      </c>
      <c r="D243" t="s" s="160">
        <v>1729</v>
      </c>
      <c r="E243" t="s" s="161">
        <v>1812</v>
      </c>
      <c r="F243" t="s" s="160">
        <f>MID(E243,1,FIND(",",E243,1)-2)</f>
        <v>1813</v>
      </c>
      <c r="G243" t="s" s="162">
        <f>MID(E243,FIND(",",E243,1)+2,FIND(",",E243,1))</f>
        <v>1814</v>
      </c>
    </row>
    <row r="244" ht="11.95" customHeight="1">
      <c r="A244" s="154">
        <v>53</v>
      </c>
      <c r="B244" t="s" s="155">
        <v>834</v>
      </c>
      <c r="C244" t="s" s="156">
        <v>1815</v>
      </c>
      <c r="D244" t="s" s="156">
        <v>1729</v>
      </c>
      <c r="E244" t="s" s="157">
        <v>1816</v>
      </c>
      <c r="F244" t="s" s="156">
        <f>MID(E244,1,FIND(",",E244,1)-2)</f>
        <v>1817</v>
      </c>
      <c r="G244" t="s" s="158">
        <f>MID(E244,FIND(",",E244,1)+2,FIND(",",E244,1))</f>
        <v>1818</v>
      </c>
    </row>
    <row r="245" ht="23.95" customHeight="1">
      <c r="A245" s="154">
        <v>54</v>
      </c>
      <c r="B245" t="s" s="159">
        <v>834</v>
      </c>
      <c r="C245" t="s" s="160">
        <v>1819</v>
      </c>
      <c r="D245" t="s" s="160">
        <v>1729</v>
      </c>
      <c r="E245" t="s" s="161">
        <v>1820</v>
      </c>
      <c r="F245" t="s" s="160">
        <f>MID(E245,1,FIND(",",E245,1)-2)</f>
        <v>1821</v>
      </c>
      <c r="G245" t="s" s="162">
        <f>MID(E245,FIND(",",E245,1)+2,FIND(",",E245,1))</f>
        <v>1822</v>
      </c>
    </row>
    <row r="246" ht="23.95" customHeight="1">
      <c r="A246" s="154">
        <v>55</v>
      </c>
      <c r="B246" t="s" s="155">
        <v>834</v>
      </c>
      <c r="C246" t="s" s="156">
        <v>1823</v>
      </c>
      <c r="D246" t="s" s="156">
        <v>1824</v>
      </c>
      <c r="E246" t="s" s="157">
        <v>1825</v>
      </c>
      <c r="F246" t="s" s="156">
        <f>MID(E246,1,FIND(",",E246,1)-2)</f>
        <v>1826</v>
      </c>
      <c r="G246" t="s" s="158">
        <f>MID(E246,FIND(",",E246,1)+2,FIND(",",E246,1))</f>
        <v>1827</v>
      </c>
    </row>
    <row r="247" ht="23.95" customHeight="1">
      <c r="A247" s="154">
        <v>56</v>
      </c>
      <c r="B247" t="s" s="159">
        <v>834</v>
      </c>
      <c r="C247" t="s" s="160">
        <v>1828</v>
      </c>
      <c r="D247" t="s" s="160">
        <v>1824</v>
      </c>
      <c r="E247" t="s" s="161">
        <v>1829</v>
      </c>
      <c r="F247" t="s" s="160">
        <f>MID(E247,1,FIND(",",E247,1)-2)</f>
        <v>1830</v>
      </c>
      <c r="G247" t="s" s="162">
        <f>MID(E247,FIND(",",E247,1)+2,FIND(",",E247,1))</f>
        <v>1831</v>
      </c>
    </row>
    <row r="248" ht="23.95" customHeight="1">
      <c r="A248" s="154">
        <v>57</v>
      </c>
      <c r="B248" t="s" s="155">
        <v>834</v>
      </c>
      <c r="C248" t="s" s="156">
        <v>1832</v>
      </c>
      <c r="D248" t="s" s="156">
        <v>1824</v>
      </c>
      <c r="E248" t="s" s="157">
        <v>1833</v>
      </c>
      <c r="F248" t="s" s="156">
        <f>MID(E248,1,FIND(",",E248,1)-2)</f>
        <v>1834</v>
      </c>
      <c r="G248" t="s" s="158">
        <f>MID(E248,FIND(",",E248,1)+2,FIND(",",E248,1))</f>
        <v>1835</v>
      </c>
    </row>
    <row r="249" ht="23.95" customHeight="1">
      <c r="A249" s="154">
        <v>58</v>
      </c>
      <c r="B249" t="s" s="159">
        <v>834</v>
      </c>
      <c r="C249" t="s" s="160">
        <v>1836</v>
      </c>
      <c r="D249" t="s" s="160">
        <v>1824</v>
      </c>
      <c r="E249" t="s" s="161">
        <v>1837</v>
      </c>
      <c r="F249" t="s" s="160">
        <f>MID(E249,1,FIND(",",E249,1)-2)</f>
        <v>1838</v>
      </c>
      <c r="G249" t="s" s="162">
        <f>MID(E249,FIND(",",E249,1)+2,FIND(",",E249,1))</f>
        <v>1839</v>
      </c>
    </row>
    <row r="250" ht="35.95" customHeight="1">
      <c r="A250" s="154">
        <v>59</v>
      </c>
      <c r="B250" t="s" s="155">
        <v>834</v>
      </c>
      <c r="C250" t="s" s="156">
        <v>1840</v>
      </c>
      <c r="D250" t="s" s="156">
        <v>1824</v>
      </c>
      <c r="E250" t="s" s="157">
        <v>1841</v>
      </c>
      <c r="F250" t="s" s="156">
        <f>MID(E250,1,FIND(",",E250,1)-2)</f>
        <v>1842</v>
      </c>
      <c r="G250" t="s" s="158">
        <f>MID(E250,FIND(",",E250,1)+2,FIND(",",E250,1))</f>
        <v>1843</v>
      </c>
    </row>
    <row r="251" ht="35.95" customHeight="1">
      <c r="A251" s="154">
        <v>60</v>
      </c>
      <c r="B251" t="s" s="159">
        <v>834</v>
      </c>
      <c r="C251" t="s" s="160">
        <v>1844</v>
      </c>
      <c r="D251" t="s" s="160">
        <v>1824</v>
      </c>
      <c r="E251" t="s" s="161">
        <v>1845</v>
      </c>
      <c r="F251" t="s" s="160">
        <f>MID(E251,1,FIND(",",E251,1)-2)</f>
        <v>1846</v>
      </c>
      <c r="G251" t="s" s="162">
        <f>MID(E251,FIND(",",E251,1)+2,FIND(",",E251,1))</f>
        <v>1847</v>
      </c>
    </row>
    <row r="252" ht="23.95" customHeight="1">
      <c r="A252" s="154">
        <v>61</v>
      </c>
      <c r="B252" t="s" s="155">
        <v>834</v>
      </c>
      <c r="C252" t="s" s="156">
        <v>1848</v>
      </c>
      <c r="D252" t="s" s="156">
        <v>1824</v>
      </c>
      <c r="E252" t="s" s="157">
        <v>1849</v>
      </c>
      <c r="F252" t="s" s="156">
        <f>MID(E252,1,FIND(",",E252,1)-2)</f>
        <v>1850</v>
      </c>
      <c r="G252" t="s" s="158">
        <f>MID(E252,FIND(",",E252,1)+2,FIND(",",E252,1))</f>
        <v>1851</v>
      </c>
    </row>
    <row r="253" ht="23.95" customHeight="1">
      <c r="A253" s="154">
        <v>62</v>
      </c>
      <c r="B253" t="s" s="159">
        <v>834</v>
      </c>
      <c r="C253" t="s" s="160">
        <v>1852</v>
      </c>
      <c r="D253" t="s" s="160">
        <v>1824</v>
      </c>
      <c r="E253" t="s" s="161">
        <v>1853</v>
      </c>
      <c r="F253" t="s" s="160">
        <f>MID(E253,1,FIND(",",E253,1)-2)</f>
        <v>1854</v>
      </c>
      <c r="G253" t="s" s="162">
        <f>MID(E253,FIND(",",E253,1)+2,FIND(",",E253,1))</f>
        <v>1855</v>
      </c>
    </row>
    <row r="254" ht="23.95" customHeight="1">
      <c r="A254" s="154">
        <v>63</v>
      </c>
      <c r="B254" t="s" s="155">
        <v>834</v>
      </c>
      <c r="C254" t="s" s="156">
        <v>1856</v>
      </c>
      <c r="D254" t="s" s="156">
        <v>1824</v>
      </c>
      <c r="E254" t="s" s="157">
        <v>1857</v>
      </c>
      <c r="F254" t="s" s="156">
        <f>MID(E254,1,FIND(",",E254,1)-2)</f>
        <v>1858</v>
      </c>
      <c r="G254" t="s" s="158">
        <f>MID(E254,FIND(",",E254,1)+2,FIND(",",E254,1))</f>
        <v>1859</v>
      </c>
    </row>
    <row r="255" ht="23.95" customHeight="1">
      <c r="A255" s="154">
        <v>64</v>
      </c>
      <c r="B255" t="s" s="159">
        <v>834</v>
      </c>
      <c r="C255" t="s" s="160">
        <v>1860</v>
      </c>
      <c r="D255" t="s" s="160">
        <v>1824</v>
      </c>
      <c r="E255" t="s" s="161">
        <v>1861</v>
      </c>
      <c r="F255" t="s" s="160">
        <f>MID(E255,1,FIND(",",E255,1)-2)</f>
        <v>1862</v>
      </c>
      <c r="G255" t="s" s="162">
        <f>MID(E255,FIND(",",E255,1)+2,FIND(",",E255,1))</f>
        <v>1863</v>
      </c>
    </row>
    <row r="256" ht="23.95" customHeight="1">
      <c r="A256" s="154">
        <v>65</v>
      </c>
      <c r="B256" t="s" s="155">
        <v>834</v>
      </c>
      <c r="C256" t="s" s="156">
        <v>1864</v>
      </c>
      <c r="D256" t="s" s="156">
        <v>1766</v>
      </c>
      <c r="E256" t="s" s="157">
        <v>1865</v>
      </c>
      <c r="F256" t="s" s="156">
        <f>MID(E256,1,FIND(",",E256,1)-2)</f>
        <v>1866</v>
      </c>
      <c r="G256" t="s" s="158">
        <f>MID(E256,FIND(",",E256,1)+2,FIND(",",E256,1))</f>
        <v>1867</v>
      </c>
    </row>
    <row r="257" ht="23.95" customHeight="1">
      <c r="A257" s="154">
        <v>66</v>
      </c>
      <c r="B257" t="s" s="159">
        <v>834</v>
      </c>
      <c r="C257" t="s" s="160">
        <v>1358</v>
      </c>
      <c r="D257" t="s" s="160">
        <v>1766</v>
      </c>
      <c r="E257" t="s" s="161">
        <v>1868</v>
      </c>
      <c r="F257" t="s" s="160">
        <f>MID(E257,1,FIND(",",E257,1)-2)</f>
        <v>1869</v>
      </c>
      <c r="G257" t="s" s="162">
        <f>MID(E257,FIND(",",E257,1)+2,FIND(",",E257,1))</f>
        <v>1870</v>
      </c>
    </row>
    <row r="258" ht="23.95" customHeight="1">
      <c r="A258" s="154">
        <v>67</v>
      </c>
      <c r="B258" t="s" s="155">
        <v>834</v>
      </c>
      <c r="C258" t="s" s="156">
        <v>1871</v>
      </c>
      <c r="D258" t="s" s="156">
        <v>1766</v>
      </c>
      <c r="E258" t="s" s="157">
        <v>1872</v>
      </c>
      <c r="F258" t="s" s="156">
        <f>MID(E258,1,FIND(",",E258,1)-2)</f>
        <v>1873</v>
      </c>
      <c r="G258" t="s" s="158">
        <f>MID(E258,FIND(",",E258,1)+2,FIND(",",E258,1))</f>
        <v>1874</v>
      </c>
    </row>
    <row r="259" ht="11.95" customHeight="1">
      <c r="A259" s="154">
        <v>68</v>
      </c>
      <c r="B259" t="s" s="159">
        <v>834</v>
      </c>
      <c r="C259" t="s" s="160">
        <v>1129</v>
      </c>
      <c r="D259" t="s" s="160">
        <v>1766</v>
      </c>
      <c r="E259" t="s" s="161">
        <v>1875</v>
      </c>
      <c r="F259" t="s" s="160">
        <f>MID(E259,1,FIND(",",E259,1)-2)</f>
        <v>1876</v>
      </c>
      <c r="G259" t="s" s="162">
        <f>MID(E259,FIND(",",E259,1)+2,FIND(",",E259,1))</f>
        <v>1877</v>
      </c>
    </row>
    <row r="260" ht="23.95" customHeight="1">
      <c r="A260" s="154">
        <v>69</v>
      </c>
      <c r="B260" t="s" s="155">
        <v>834</v>
      </c>
      <c r="C260" t="s" s="156">
        <v>1878</v>
      </c>
      <c r="D260" t="s" s="156">
        <v>1766</v>
      </c>
      <c r="E260" t="s" s="157">
        <v>1879</v>
      </c>
      <c r="F260" t="s" s="156">
        <f>MID(E260,1,FIND(",",E260,1)-2)</f>
        <v>1880</v>
      </c>
      <c r="G260" t="s" s="158">
        <f>MID(E260,FIND(",",E260,1)+2,FIND(",",E260,1))</f>
        <v>1881</v>
      </c>
    </row>
    <row r="261" ht="23.95" customHeight="1">
      <c r="A261" s="154">
        <v>70</v>
      </c>
      <c r="B261" t="s" s="159">
        <v>834</v>
      </c>
      <c r="C261" t="s" s="160">
        <v>1882</v>
      </c>
      <c r="D261" t="s" s="160">
        <v>1883</v>
      </c>
      <c r="E261" t="s" s="161">
        <v>1884</v>
      </c>
      <c r="F261" t="s" s="160">
        <f>MID(E261,1,FIND(",",E261,1)-2)</f>
        <v>1885</v>
      </c>
      <c r="G261" t="s" s="162">
        <f>MID(E261,FIND(",",E261,1)+2,FIND(",",E261,1))</f>
        <v>1886</v>
      </c>
    </row>
    <row r="262" ht="23.95" customHeight="1">
      <c r="A262" s="154">
        <v>71</v>
      </c>
      <c r="B262" t="s" s="155">
        <v>834</v>
      </c>
      <c r="C262" t="s" s="156">
        <v>1887</v>
      </c>
      <c r="D262" t="s" s="156">
        <v>1766</v>
      </c>
      <c r="E262" t="s" s="157">
        <v>1888</v>
      </c>
      <c r="F262" t="s" s="156">
        <f>MID(E262,1,FIND(",",E262,1)-2)</f>
        <v>1889</v>
      </c>
      <c r="G262" t="s" s="158">
        <f>MID(E262,FIND(",",E262,1)+2,FIND(",",E262,1))</f>
        <v>1890</v>
      </c>
    </row>
    <row r="263" ht="23.95" customHeight="1">
      <c r="A263" s="154">
        <v>72</v>
      </c>
      <c r="B263" t="s" s="159">
        <v>834</v>
      </c>
      <c r="C263" t="s" s="160">
        <v>1891</v>
      </c>
      <c r="D263" t="s" s="160">
        <v>1766</v>
      </c>
      <c r="E263" t="s" s="161">
        <v>1892</v>
      </c>
      <c r="F263" t="s" s="160">
        <f>MID(E263,1,FIND(",",E263,1)-2)</f>
        <v>1893</v>
      </c>
      <c r="G263" t="s" s="162">
        <f>MID(E263,FIND(",",E263,1)+2,FIND(",",E263,1))</f>
        <v>1894</v>
      </c>
    </row>
    <row r="264" ht="47.95" customHeight="1">
      <c r="A264" s="154">
        <v>73</v>
      </c>
      <c r="B264" t="s" s="155">
        <v>834</v>
      </c>
      <c r="C264" t="s" s="156">
        <v>1895</v>
      </c>
      <c r="D264" t="s" s="156">
        <v>1766</v>
      </c>
      <c r="E264" t="s" s="157">
        <v>1896</v>
      </c>
      <c r="F264" t="s" s="156">
        <f>MID(E264,1,FIND(",",E264,1)-2)</f>
        <v>1897</v>
      </c>
      <c r="G264" t="s" s="158">
        <f>MID(E264,FIND(",",E264,1)+2,FIND(",",E264,1))</f>
        <v>1898</v>
      </c>
    </row>
    <row r="265" ht="59.95" customHeight="1">
      <c r="A265" s="154">
        <v>74</v>
      </c>
      <c r="B265" t="s" s="159">
        <v>834</v>
      </c>
      <c r="C265" t="s" s="160">
        <v>1899</v>
      </c>
      <c r="D265" t="s" s="160">
        <v>1766</v>
      </c>
      <c r="E265" t="s" s="161">
        <v>1900</v>
      </c>
      <c r="F265" t="s" s="160">
        <f>MID(E265,1,FIND(",",E265,1)-2)</f>
        <v>1901</v>
      </c>
      <c r="G265" t="s" s="162">
        <f>MID(E265,FIND(",",E265,1)+2,FIND(",",E265,1))</f>
        <v>1902</v>
      </c>
    </row>
    <row r="266" ht="23.95" customHeight="1">
      <c r="A266" s="154">
        <v>75</v>
      </c>
      <c r="B266" t="s" s="155">
        <v>834</v>
      </c>
      <c r="C266" t="s" s="156">
        <v>1903</v>
      </c>
      <c r="D266" t="s" s="156">
        <v>1766</v>
      </c>
      <c r="E266" t="s" s="157">
        <v>1904</v>
      </c>
      <c r="F266" t="s" s="156">
        <f>MID(E266,1,FIND(",",E266,1)-2)</f>
        <v>1905</v>
      </c>
      <c r="G266" t="s" s="158">
        <f>MID(E266,FIND(",",E266,1)+2,FIND(",",E266,1))</f>
        <v>1906</v>
      </c>
    </row>
    <row r="267" ht="23.95" customHeight="1">
      <c r="A267" s="154">
        <v>76</v>
      </c>
      <c r="B267" t="s" s="159">
        <v>834</v>
      </c>
      <c r="C267" t="s" s="160">
        <v>1907</v>
      </c>
      <c r="D267" t="s" s="160">
        <v>1766</v>
      </c>
      <c r="E267" t="s" s="161">
        <v>1908</v>
      </c>
      <c r="F267" t="s" s="160">
        <f>MID(E267,1,FIND(",",E267,1)-2)</f>
        <v>1909</v>
      </c>
      <c r="G267" t="s" s="162">
        <f>MID(E267,FIND(",",E267,1)+2,FIND(",",E267,1))</f>
        <v>1910</v>
      </c>
    </row>
    <row r="268" ht="59.95" customHeight="1">
      <c r="A268" s="154">
        <v>77</v>
      </c>
      <c r="B268" t="s" s="155">
        <v>834</v>
      </c>
      <c r="C268" t="s" s="156">
        <v>1911</v>
      </c>
      <c r="D268" t="s" s="156">
        <v>1766</v>
      </c>
      <c r="E268" t="s" s="157">
        <v>1912</v>
      </c>
      <c r="F268" t="s" s="156">
        <f>MID(E268,1,FIND(",",E268,1)-2)</f>
        <v>1913</v>
      </c>
      <c r="G268" t="s" s="158">
        <f>MID(E268,FIND(",",E268,1)+2,FIND(",",E268,1))</f>
        <v>1914</v>
      </c>
    </row>
    <row r="269" ht="23.95" customHeight="1">
      <c r="A269" s="154">
        <v>78</v>
      </c>
      <c r="B269" t="s" s="159">
        <v>834</v>
      </c>
      <c r="C269" t="s" s="160">
        <v>976</v>
      </c>
      <c r="D269" t="s" s="160">
        <v>1766</v>
      </c>
      <c r="E269" t="s" s="161">
        <v>1915</v>
      </c>
      <c r="F269" t="s" s="160">
        <f>MID(E269,1,FIND(",",E269,1)-2)</f>
        <v>1916</v>
      </c>
      <c r="G269" t="s" s="162">
        <f>MID(E269,FIND(",",E269,1)+2,FIND(",",E269,1))</f>
        <v>1894</v>
      </c>
    </row>
    <row r="270" ht="23.95" customHeight="1">
      <c r="A270" s="154">
        <v>79</v>
      </c>
      <c r="B270" t="s" s="155">
        <v>834</v>
      </c>
      <c r="C270" t="s" s="156">
        <v>1917</v>
      </c>
      <c r="D270" t="s" s="156">
        <v>1766</v>
      </c>
      <c r="E270" t="s" s="157">
        <v>1918</v>
      </c>
      <c r="F270" t="s" s="156">
        <f>MID(E270,1,FIND(",",E270,1)-2)</f>
        <v>1919</v>
      </c>
      <c r="G270" t="s" s="158">
        <f>MID(E270,FIND(",",E270,1)+2,FIND(",",E270,1))</f>
        <v>1920</v>
      </c>
    </row>
    <row r="271" ht="11.95" customHeight="1">
      <c r="A271" s="154">
        <v>80</v>
      </c>
      <c r="B271" t="s" s="159">
        <v>834</v>
      </c>
      <c r="C271" t="s" s="160">
        <v>1921</v>
      </c>
      <c r="D271" t="s" s="160">
        <v>1766</v>
      </c>
      <c r="E271" t="s" s="161">
        <v>1922</v>
      </c>
      <c r="F271" t="s" s="160">
        <f>MID(E271,1,FIND(",",E271,1)-2)</f>
        <v>1923</v>
      </c>
      <c r="G271" t="s" s="162">
        <f>MID(E271,FIND(",",E271,1)+2,FIND(",",E271,1))</f>
        <v>1924</v>
      </c>
    </row>
    <row r="272" ht="11.95" customHeight="1">
      <c r="A272" s="154">
        <v>81</v>
      </c>
      <c r="B272" t="s" s="155">
        <v>834</v>
      </c>
      <c r="C272" t="s" s="156">
        <v>1925</v>
      </c>
      <c r="D272" t="s" s="156">
        <v>1766</v>
      </c>
      <c r="E272" t="s" s="157">
        <v>1926</v>
      </c>
      <c r="F272" t="s" s="156">
        <f>MID(E272,1,FIND(",",E272,1)-2)</f>
        <v>1927</v>
      </c>
      <c r="G272" t="s" s="158">
        <f>MID(E272,FIND(",",E272,1)+2,FIND(",",E272,1))</f>
        <v>1928</v>
      </c>
    </row>
    <row r="273" ht="11.95" customHeight="1">
      <c r="A273" s="154">
        <v>82</v>
      </c>
      <c r="B273" t="s" s="159">
        <v>834</v>
      </c>
      <c r="C273" t="s" s="160">
        <v>1929</v>
      </c>
      <c r="D273" t="s" s="160">
        <v>1766</v>
      </c>
      <c r="E273" t="s" s="161">
        <v>1930</v>
      </c>
      <c r="F273" t="s" s="160">
        <f>MID(E273,1,FIND(",",E273,1)-2)</f>
        <v>1931</v>
      </c>
      <c r="G273" t="s" s="162">
        <f>MID(E273,FIND(",",E273,1)+2,FIND(",",E273,1))</f>
        <v>1932</v>
      </c>
    </row>
    <row r="274" ht="23.95" customHeight="1">
      <c r="A274" s="154">
        <v>83</v>
      </c>
      <c r="B274" t="s" s="155">
        <v>834</v>
      </c>
      <c r="C274" t="s" s="156">
        <v>1933</v>
      </c>
      <c r="D274" t="s" s="156">
        <v>1766</v>
      </c>
      <c r="E274" t="s" s="157">
        <v>1934</v>
      </c>
      <c r="F274" t="s" s="156">
        <f>MID(E274,1,FIND(",",E274,1)-2)</f>
        <v>1935</v>
      </c>
      <c r="G274" t="s" s="158">
        <f>MID(E274,FIND(",",E274,1)+2,FIND(",",E274,1))</f>
        <v>1936</v>
      </c>
    </row>
    <row r="275" ht="11.95" customHeight="1">
      <c r="A275" s="154">
        <v>84</v>
      </c>
      <c r="B275" t="s" s="159">
        <v>834</v>
      </c>
      <c r="C275" t="s" s="160">
        <v>1937</v>
      </c>
      <c r="D275" t="s" s="160">
        <v>1766</v>
      </c>
      <c r="E275" t="s" s="161">
        <v>1938</v>
      </c>
      <c r="F275" t="s" s="160">
        <f>MID(E275,1,FIND(",",E275,1)-2)</f>
        <v>1939</v>
      </c>
      <c r="G275" t="s" s="162">
        <f>MID(E275,FIND(",",E275,1)+2,FIND(",",E275,1))</f>
        <v>1940</v>
      </c>
    </row>
    <row r="276" ht="11.95" customHeight="1">
      <c r="A276" s="154">
        <v>85</v>
      </c>
      <c r="B276" t="s" s="155">
        <v>834</v>
      </c>
      <c r="C276" t="s" s="156">
        <v>1941</v>
      </c>
      <c r="D276" t="s" s="156">
        <v>1766</v>
      </c>
      <c r="E276" t="s" s="157">
        <v>1942</v>
      </c>
      <c r="F276" t="s" s="156">
        <f>MID(E276,1,FIND(",",E276,1)-2)</f>
        <v>1943</v>
      </c>
      <c r="G276" t="s" s="158">
        <f>MID(E276,FIND(",",E276,1)+2,FIND(",",E276,1))</f>
        <v>1944</v>
      </c>
    </row>
    <row r="277" ht="23.95" customHeight="1">
      <c r="A277" s="154">
        <v>86</v>
      </c>
      <c r="B277" t="s" s="159">
        <v>834</v>
      </c>
      <c r="C277" t="s" s="160">
        <v>1945</v>
      </c>
      <c r="D277" t="s" s="160">
        <v>1766</v>
      </c>
      <c r="E277" t="s" s="161">
        <v>1946</v>
      </c>
      <c r="F277" t="s" s="160">
        <f>MID(E277,1,FIND(",",E277,1)-2)</f>
        <v>1947</v>
      </c>
      <c r="G277" t="s" s="162">
        <f>MID(E277,FIND(",",E277,1)+2,FIND(",",E277,1))</f>
        <v>1948</v>
      </c>
    </row>
    <row r="278" ht="23.95" customHeight="1">
      <c r="A278" s="154">
        <v>87</v>
      </c>
      <c r="B278" t="s" s="155">
        <v>834</v>
      </c>
      <c r="C278" t="s" s="156">
        <v>1949</v>
      </c>
      <c r="D278" t="s" s="156">
        <v>1766</v>
      </c>
      <c r="E278" t="s" s="157">
        <v>1950</v>
      </c>
      <c r="F278" t="s" s="156">
        <f>MID(E278,1,FIND(",",E278,1)-2)</f>
        <v>1951</v>
      </c>
      <c r="G278" t="s" s="158">
        <f>MID(E278,FIND(",",E278,1)+2,FIND(",",E278,1))</f>
        <v>1952</v>
      </c>
    </row>
    <row r="279" ht="23.95" customHeight="1">
      <c r="A279" s="154">
        <v>88</v>
      </c>
      <c r="B279" t="s" s="159">
        <v>834</v>
      </c>
      <c r="C279" t="s" s="160">
        <v>1953</v>
      </c>
      <c r="D279" t="s" s="160">
        <v>1766</v>
      </c>
      <c r="E279" t="s" s="161">
        <v>1954</v>
      </c>
      <c r="F279" t="s" s="160">
        <f>MID(E279,1,FIND(",",E279,1)-2)</f>
        <v>1955</v>
      </c>
      <c r="G279" t="s" s="162">
        <f>MID(E279,FIND(",",E279,1)+2,FIND(",",E279,1))</f>
        <v>1956</v>
      </c>
    </row>
    <row r="280" ht="23.95" customHeight="1">
      <c r="A280" s="154">
        <v>89</v>
      </c>
      <c r="B280" t="s" s="155">
        <v>834</v>
      </c>
      <c r="C280" t="s" s="156">
        <v>1957</v>
      </c>
      <c r="D280" t="s" s="156">
        <v>1766</v>
      </c>
      <c r="E280" t="s" s="157">
        <v>1958</v>
      </c>
      <c r="F280" t="s" s="156">
        <f>MID(E280,1,FIND(",",E280,1)-2)</f>
        <v>1959</v>
      </c>
      <c r="G280" t="s" s="158">
        <f>MID(E280,FIND(",",E280,1)+2,FIND(",",E280,1))</f>
        <v>1960</v>
      </c>
    </row>
    <row r="281" ht="47.95" customHeight="1">
      <c r="A281" s="154">
        <v>90</v>
      </c>
      <c r="B281" t="s" s="159">
        <v>834</v>
      </c>
      <c r="C281" t="s" s="160">
        <v>1961</v>
      </c>
      <c r="D281" t="s" s="160">
        <v>1962</v>
      </c>
      <c r="E281" t="s" s="161">
        <v>1963</v>
      </c>
      <c r="F281" t="s" s="160">
        <f>MID(E281,1,FIND(",",E281,1)-2)</f>
        <v>1964</v>
      </c>
      <c r="G281" t="s" s="162">
        <f>MID(E281,FIND(",",E281,1)+2,FIND(",",E281,1))</f>
        <v>1965</v>
      </c>
    </row>
    <row r="282" ht="59.95" customHeight="1">
      <c r="A282" s="154">
        <v>91</v>
      </c>
      <c r="B282" t="s" s="155">
        <v>834</v>
      </c>
      <c r="C282" t="s" s="156">
        <v>1966</v>
      </c>
      <c r="D282" t="s" s="156">
        <v>1962</v>
      </c>
      <c r="E282" t="s" s="157">
        <v>1967</v>
      </c>
      <c r="F282" t="s" s="156">
        <f>MID(E282,1,FIND(",",E282,1)-2)</f>
        <v>1968</v>
      </c>
      <c r="G282" t="s" s="158">
        <f>MID(E282,FIND(",",E282,1)+2,FIND(",",E282,1))</f>
        <v>1969</v>
      </c>
    </row>
    <row r="283" ht="11.95" customHeight="1">
      <c r="A283" s="154">
        <v>92</v>
      </c>
      <c r="B283" t="s" s="159">
        <v>834</v>
      </c>
      <c r="C283" t="s" s="160">
        <v>1970</v>
      </c>
      <c r="D283" t="s" s="160">
        <v>1962</v>
      </c>
      <c r="E283" t="s" s="161">
        <v>1971</v>
      </c>
      <c r="F283" t="s" s="160">
        <f>MID(E283,1,FIND(",",E283,1)-2)</f>
        <v>1972</v>
      </c>
      <c r="G283" t="s" s="162">
        <f>MID(E283,FIND(",",E283,1)+2,FIND(",",E283,1))</f>
        <v>1973</v>
      </c>
    </row>
    <row r="284" ht="23.95" customHeight="1">
      <c r="A284" s="154">
        <v>93</v>
      </c>
      <c r="B284" t="s" s="155">
        <v>834</v>
      </c>
      <c r="C284" t="s" s="156">
        <v>1974</v>
      </c>
      <c r="D284" t="s" s="156">
        <v>1962</v>
      </c>
      <c r="E284" t="s" s="157">
        <v>1975</v>
      </c>
      <c r="F284" t="s" s="156">
        <f>MID(E284,1,FIND(",",E284,1)-2)</f>
        <v>1976</v>
      </c>
      <c r="G284" t="s" s="158">
        <f>MID(E284,FIND(",",E284,1)+2,FIND(",",E284,1))</f>
        <v>1977</v>
      </c>
    </row>
    <row r="285" ht="47.95" customHeight="1">
      <c r="A285" s="154">
        <v>94</v>
      </c>
      <c r="B285" t="s" s="159">
        <v>834</v>
      </c>
      <c r="C285" t="s" s="160">
        <v>1978</v>
      </c>
      <c r="D285" t="s" s="160">
        <v>1883</v>
      </c>
      <c r="E285" t="s" s="161">
        <v>1979</v>
      </c>
      <c r="F285" t="s" s="160">
        <f>MID(E285,1,FIND(",",E285,1)-2)</f>
        <v>1980</v>
      </c>
      <c r="G285" t="s" s="162">
        <f>MID(E285,FIND(",",E285,1)+2,FIND(",",E285,1))</f>
        <v>1981</v>
      </c>
    </row>
    <row r="286" ht="23.95" customHeight="1">
      <c r="A286" s="154">
        <v>95</v>
      </c>
      <c r="B286" t="s" s="155">
        <v>834</v>
      </c>
      <c r="C286" t="s" s="156">
        <v>1982</v>
      </c>
      <c r="D286" t="s" s="156">
        <v>1883</v>
      </c>
      <c r="E286" t="s" s="157">
        <v>1983</v>
      </c>
      <c r="F286" t="s" s="156">
        <f>MID(E286,1,FIND(",",E286,1)-2)</f>
        <v>1984</v>
      </c>
      <c r="G286" t="s" s="158">
        <f>MID(E286,FIND(",",E286,1)+2,FIND(",",E286,1))</f>
        <v>1985</v>
      </c>
    </row>
    <row r="287" ht="23.95" customHeight="1">
      <c r="A287" s="154">
        <v>96</v>
      </c>
      <c r="B287" t="s" s="159">
        <v>834</v>
      </c>
      <c r="C287" t="s" s="160">
        <v>1986</v>
      </c>
      <c r="D287" t="s" s="160">
        <v>1962</v>
      </c>
      <c r="E287" t="s" s="161">
        <v>1987</v>
      </c>
      <c r="F287" t="s" s="160">
        <f>MID(E287,1,FIND(",",E287,1)-2)</f>
        <v>1988</v>
      </c>
      <c r="G287" t="s" s="162">
        <f>MID(E287,FIND(",",E287,1)+2,FIND(",",E287,1))</f>
        <v>1989</v>
      </c>
    </row>
    <row r="288" ht="47.95" customHeight="1">
      <c r="A288" s="154">
        <v>97</v>
      </c>
      <c r="B288" t="s" s="155">
        <v>834</v>
      </c>
      <c r="C288" t="s" s="156">
        <v>1990</v>
      </c>
      <c r="D288" t="s" s="156">
        <v>1883</v>
      </c>
      <c r="E288" t="s" s="157">
        <v>1991</v>
      </c>
      <c r="F288" t="s" s="156">
        <f>MID(E288,1,FIND(",",E288,1)-2)</f>
        <v>1992</v>
      </c>
      <c r="G288" t="s" s="158">
        <f>MID(E288,FIND(",",E288,1)+2,FIND(",",E288,1))</f>
        <v>1993</v>
      </c>
    </row>
    <row r="289" ht="35.95" customHeight="1">
      <c r="A289" s="154">
        <v>98</v>
      </c>
      <c r="B289" t="s" s="159">
        <v>834</v>
      </c>
      <c r="C289" t="s" s="160">
        <v>1994</v>
      </c>
      <c r="D289" t="s" s="160">
        <v>1883</v>
      </c>
      <c r="E289" t="s" s="161">
        <v>1995</v>
      </c>
      <c r="F289" t="s" s="160">
        <f>MID(E289,1,FIND(",",E289,1)-2)</f>
        <v>1996</v>
      </c>
      <c r="G289" t="s" s="162">
        <f>MID(E289,FIND(",",E289,1)+2,FIND(",",E289,1))</f>
        <v>1997</v>
      </c>
    </row>
    <row r="290" ht="35.95" customHeight="1">
      <c r="A290" s="154">
        <v>99</v>
      </c>
      <c r="B290" t="s" s="155">
        <v>834</v>
      </c>
      <c r="C290" t="s" s="156">
        <v>1998</v>
      </c>
      <c r="D290" t="s" s="156">
        <v>1883</v>
      </c>
      <c r="E290" t="s" s="157">
        <v>1999</v>
      </c>
      <c r="F290" t="s" s="156">
        <f>MID(E290,1,FIND(",",E290,1)-2)</f>
        <v>2000</v>
      </c>
      <c r="G290" t="s" s="158">
        <f>MID(E290,FIND(",",E290,1)+2,FIND(",",E290,1))</f>
        <v>2001</v>
      </c>
    </row>
    <row r="291" ht="23.95" customHeight="1">
      <c r="A291" s="154">
        <v>100</v>
      </c>
      <c r="B291" t="s" s="159">
        <v>834</v>
      </c>
      <c r="C291" t="s" s="160">
        <v>2002</v>
      </c>
      <c r="D291" t="s" s="160">
        <v>1962</v>
      </c>
      <c r="E291" t="s" s="161">
        <v>2003</v>
      </c>
      <c r="F291" t="s" s="160">
        <f>MID(E291,1,FIND(",",E291,1)-2)</f>
        <v>2004</v>
      </c>
      <c r="G291" t="s" s="162">
        <f>MID(E291,FIND(",",E291,1)+2,FIND(",",E291,1))</f>
        <v>2005</v>
      </c>
    </row>
    <row r="292" ht="23.95" customHeight="1">
      <c r="A292" s="154">
        <v>101</v>
      </c>
      <c r="B292" t="s" s="155">
        <v>834</v>
      </c>
      <c r="C292" t="s" s="156">
        <v>1945</v>
      </c>
      <c r="D292" t="s" s="156">
        <v>1883</v>
      </c>
      <c r="E292" t="s" s="157">
        <v>2006</v>
      </c>
      <c r="F292" t="s" s="156">
        <f>MID(E292,1,FIND(",",E292,1)-2)</f>
        <v>2007</v>
      </c>
      <c r="G292" t="s" s="158">
        <f>MID(E292,FIND(",",E292,1)+2,FIND(",",E292,1))</f>
        <v>2008</v>
      </c>
    </row>
    <row r="293" ht="11.95" customHeight="1">
      <c r="A293" s="154">
        <v>102</v>
      </c>
      <c r="B293" t="s" s="159">
        <v>834</v>
      </c>
      <c r="C293" t="s" s="160">
        <v>2009</v>
      </c>
      <c r="D293" t="s" s="160">
        <v>1962</v>
      </c>
      <c r="E293" t="s" s="161">
        <v>2010</v>
      </c>
      <c r="F293" t="s" s="160">
        <f>MID(E293,1,FIND(",",E293,1)-2)</f>
        <v>2011</v>
      </c>
      <c r="G293" t="s" s="162">
        <f>MID(E293,FIND(",",E293,1)+2,FIND(",",E293,1))</f>
        <v>2012</v>
      </c>
    </row>
    <row r="294" ht="23.95" customHeight="1">
      <c r="A294" s="154">
        <v>103</v>
      </c>
      <c r="B294" t="s" s="155">
        <v>834</v>
      </c>
      <c r="C294" t="s" s="156">
        <v>2013</v>
      </c>
      <c r="D294" t="s" s="156">
        <v>1883</v>
      </c>
      <c r="E294" t="s" s="157">
        <v>2014</v>
      </c>
      <c r="F294" t="s" s="156">
        <f>MID(E294,1,FIND(",",E294,1)-2)</f>
        <v>2015</v>
      </c>
      <c r="G294" t="s" s="158">
        <f>MID(E294,FIND(",",E294,1)+2,FIND(",",E294,1))</f>
        <v>2016</v>
      </c>
    </row>
    <row r="295" ht="11.95" customHeight="1">
      <c r="A295" s="154">
        <v>104</v>
      </c>
      <c r="B295" t="s" s="159">
        <v>834</v>
      </c>
      <c r="C295" t="s" s="160">
        <v>1129</v>
      </c>
      <c r="D295" t="s" s="160">
        <v>2017</v>
      </c>
      <c r="E295" t="s" s="161">
        <v>2018</v>
      </c>
      <c r="F295" t="s" s="160">
        <f>MID(E295,1,FIND(",",E295,1)-2)</f>
        <v>2019</v>
      </c>
      <c r="G295" t="s" s="162">
        <f>MID(E295,FIND(",",E295,1)+2,FIND(",",E295,1))</f>
        <v>2020</v>
      </c>
    </row>
    <row r="296" ht="23.95" customHeight="1">
      <c r="A296" s="154">
        <v>105</v>
      </c>
      <c r="B296" t="s" s="155">
        <v>834</v>
      </c>
      <c r="C296" t="s" s="156">
        <v>2021</v>
      </c>
      <c r="D296" t="s" s="156">
        <v>1883</v>
      </c>
      <c r="E296" t="s" s="157">
        <v>2022</v>
      </c>
      <c r="F296" t="s" s="156">
        <f>MID(E296,1,FIND(",",E296,1)-2)</f>
        <v>2023</v>
      </c>
      <c r="G296" t="s" s="158">
        <f>MID(E296,FIND(",",E296,1)+2,FIND(",",E296,1))</f>
        <v>2024</v>
      </c>
    </row>
    <row r="297" ht="11.95" customHeight="1">
      <c r="A297" s="154">
        <v>106</v>
      </c>
      <c r="B297" t="s" s="159">
        <v>834</v>
      </c>
      <c r="C297" t="s" s="160">
        <v>2025</v>
      </c>
      <c r="D297" t="s" s="160">
        <v>2026</v>
      </c>
      <c r="E297" t="s" s="161">
        <v>2027</v>
      </c>
      <c r="F297" t="s" s="160">
        <f>MID(E297,1,FIND(",",E297,1)-2)</f>
        <v>2028</v>
      </c>
      <c r="G297" t="s" s="162">
        <f>MID(E297,FIND(",",E297,1)+2,FIND(",",E297,1))</f>
        <v>2029</v>
      </c>
    </row>
    <row r="298" ht="23.95" customHeight="1">
      <c r="A298" s="154">
        <v>107</v>
      </c>
      <c r="B298" t="s" s="155">
        <v>834</v>
      </c>
      <c r="C298" t="s" s="156">
        <v>2030</v>
      </c>
      <c r="D298" t="s" s="156">
        <v>2026</v>
      </c>
      <c r="E298" t="s" s="157">
        <v>2031</v>
      </c>
      <c r="F298" t="s" s="156">
        <f>MID(E298,1,FIND(",",E298,1)-2)</f>
        <v>2032</v>
      </c>
      <c r="G298" t="s" s="158">
        <f>MID(E298,FIND(",",E298,1)+2,FIND(",",E298,1))</f>
        <v>2033</v>
      </c>
    </row>
    <row r="299" ht="23.95" customHeight="1">
      <c r="A299" s="154">
        <v>108</v>
      </c>
      <c r="B299" t="s" s="159">
        <v>834</v>
      </c>
      <c r="C299" t="s" s="160">
        <v>2034</v>
      </c>
      <c r="D299" t="s" s="160">
        <v>2026</v>
      </c>
      <c r="E299" t="s" s="161">
        <v>2035</v>
      </c>
      <c r="F299" t="s" s="160">
        <f>MID(E299,1,FIND(",",E299,1)-2)</f>
        <v>2036</v>
      </c>
      <c r="G299" t="s" s="162">
        <f>MID(E299,FIND(",",E299,1)+2,FIND(",",E299,1))</f>
        <v>2037</v>
      </c>
    </row>
    <row r="300" ht="23.95" customHeight="1">
      <c r="A300" s="154">
        <v>109</v>
      </c>
      <c r="B300" t="s" s="155">
        <v>834</v>
      </c>
      <c r="C300" t="s" s="156">
        <v>2038</v>
      </c>
      <c r="D300" t="s" s="156">
        <v>2026</v>
      </c>
      <c r="E300" t="s" s="157">
        <v>2039</v>
      </c>
      <c r="F300" t="s" s="156">
        <f>MID(E300,1,FIND(",",E300,1)-2)</f>
        <v>2040</v>
      </c>
      <c r="G300" t="s" s="158">
        <f>MID(E300,FIND(",",E300,1)+2,FIND(",",E300,1))</f>
        <v>2041</v>
      </c>
    </row>
    <row r="301" ht="11.95" customHeight="1">
      <c r="A301" s="154">
        <v>110</v>
      </c>
      <c r="B301" t="s" s="159">
        <v>834</v>
      </c>
      <c r="C301" t="s" s="160">
        <v>1092</v>
      </c>
      <c r="D301" t="s" s="160">
        <v>2042</v>
      </c>
      <c r="E301" t="s" s="161">
        <v>2043</v>
      </c>
      <c r="F301" t="s" s="160">
        <f>MID(E301,1,FIND(",",E301,1)-2)</f>
        <v>2044</v>
      </c>
      <c r="G301" t="s" s="162">
        <f>MID(E301,FIND(",",E301,1)+2,FIND(",",E301,1))</f>
        <v>2045</v>
      </c>
    </row>
    <row r="302" ht="23.95" customHeight="1">
      <c r="A302" s="154">
        <v>111</v>
      </c>
      <c r="B302" t="s" s="155">
        <v>834</v>
      </c>
      <c r="C302" t="s" s="156">
        <v>2046</v>
      </c>
      <c r="D302" t="s" s="156">
        <v>2042</v>
      </c>
      <c r="E302" t="s" s="157">
        <v>2047</v>
      </c>
      <c r="F302" t="s" s="156">
        <f>MID(E302,1,FIND(",",E302,1)-2)</f>
        <v>2048</v>
      </c>
      <c r="G302" t="s" s="158">
        <f>MID(E302,FIND(",",E302,1)+2,FIND(",",E302,1))</f>
        <v>2049</v>
      </c>
    </row>
    <row r="303" ht="11.95" customHeight="1">
      <c r="A303" s="154">
        <v>112</v>
      </c>
      <c r="B303" t="s" s="159">
        <v>834</v>
      </c>
      <c r="C303" t="s" s="160">
        <v>2050</v>
      </c>
      <c r="D303" t="s" s="160">
        <v>2051</v>
      </c>
      <c r="E303" t="s" s="161">
        <v>2052</v>
      </c>
      <c r="F303" t="s" s="160">
        <f>MID(E303,1,FIND(",",E303,1)-2)</f>
        <v>2053</v>
      </c>
      <c r="G303" t="s" s="162">
        <f>MID(E303,FIND(",",E303,1)+2,FIND(",",E303,1))</f>
        <v>2054</v>
      </c>
    </row>
    <row r="304" ht="11.95" customHeight="1">
      <c r="A304" s="154">
        <v>113</v>
      </c>
      <c r="B304" t="s" s="155">
        <v>834</v>
      </c>
      <c r="C304" t="s" s="156">
        <v>2055</v>
      </c>
      <c r="D304" t="s" s="156">
        <v>2051</v>
      </c>
      <c r="E304" t="s" s="157">
        <v>2056</v>
      </c>
      <c r="F304" t="s" s="156">
        <f>MID(E304,1,FIND(",",E304,1)-2)</f>
        <v>2057</v>
      </c>
      <c r="G304" t="s" s="158">
        <f>MID(E304,FIND(",",E304,1)+2,FIND(",",E304,1))</f>
        <v>2058</v>
      </c>
    </row>
    <row r="305" ht="23.95" customHeight="1">
      <c r="A305" s="154">
        <v>114</v>
      </c>
      <c r="B305" t="s" s="159">
        <v>834</v>
      </c>
      <c r="C305" t="s" s="160">
        <v>2059</v>
      </c>
      <c r="D305" t="s" s="160">
        <v>2060</v>
      </c>
      <c r="E305" t="s" s="161">
        <v>2061</v>
      </c>
      <c r="F305" t="s" s="160">
        <f>MID(E305,1,FIND(",",E305,1)-2)</f>
        <v>2062</v>
      </c>
      <c r="G305" t="s" s="162">
        <f>MID(E305,FIND(",",E305,1)+2,FIND(",",E305,1))</f>
        <v>2063</v>
      </c>
    </row>
    <row r="306" ht="23.95" customHeight="1">
      <c r="A306" s="154">
        <v>115</v>
      </c>
      <c r="B306" t="s" s="155">
        <v>834</v>
      </c>
      <c r="C306" t="s" s="156">
        <v>2064</v>
      </c>
      <c r="D306" t="s" s="156">
        <v>2060</v>
      </c>
      <c r="E306" t="s" s="157">
        <v>2065</v>
      </c>
      <c r="F306" t="s" s="156">
        <f>MID(E306,1,FIND(",",E306,1)-2)</f>
        <v>2066</v>
      </c>
      <c r="G306" t="s" s="158">
        <f>MID(E306,FIND(",",E306,1)+2,FIND(",",E306,1))</f>
        <v>2067</v>
      </c>
    </row>
    <row r="307" ht="23.95" customHeight="1">
      <c r="A307" s="154">
        <v>116</v>
      </c>
      <c r="B307" t="s" s="159">
        <v>834</v>
      </c>
      <c r="C307" t="s" s="160">
        <v>2068</v>
      </c>
      <c r="D307" t="s" s="160">
        <v>2051</v>
      </c>
      <c r="E307" t="s" s="161">
        <v>2069</v>
      </c>
      <c r="F307" t="s" s="160">
        <f>MID(E307,1,FIND(",",E307,1)-2)</f>
        <v>2070</v>
      </c>
      <c r="G307" t="s" s="162">
        <f>MID(E307,FIND(",",E307,1)+2,FIND(",",E307,1))</f>
        <v>2071</v>
      </c>
    </row>
    <row r="308" ht="35.95" customHeight="1">
      <c r="A308" s="154">
        <v>117</v>
      </c>
      <c r="B308" t="s" s="155">
        <v>834</v>
      </c>
      <c r="C308" t="s" s="156">
        <v>2072</v>
      </c>
      <c r="D308" t="s" s="156">
        <v>2051</v>
      </c>
      <c r="E308" t="s" s="157">
        <v>2073</v>
      </c>
      <c r="F308" t="s" s="156">
        <f>MID(E308,1,FIND(",",E308,1)-2)</f>
        <v>2074</v>
      </c>
      <c r="G308" t="s" s="158">
        <f>MID(E308,FIND(",",E308,1)+2,FIND(",",E308,1))</f>
        <v>2075</v>
      </c>
    </row>
    <row r="309" ht="23.95" customHeight="1">
      <c r="A309" s="154">
        <v>118</v>
      </c>
      <c r="B309" t="s" s="159">
        <v>834</v>
      </c>
      <c r="C309" t="s" s="160">
        <v>2076</v>
      </c>
      <c r="D309" t="s" s="160">
        <v>2051</v>
      </c>
      <c r="E309" t="s" s="161">
        <v>2077</v>
      </c>
      <c r="F309" t="s" s="160">
        <f>MID(E309,1,FIND(",",E309,1)-2)</f>
        <v>2078</v>
      </c>
      <c r="G309" t="s" s="162">
        <f>MID(E309,FIND(",",E309,1)+2,FIND(",",E309,1))</f>
        <v>2079</v>
      </c>
    </row>
    <row r="310" ht="11.95" customHeight="1">
      <c r="A310" s="154">
        <v>119</v>
      </c>
      <c r="B310" t="s" s="155">
        <v>834</v>
      </c>
      <c r="C310" t="s" s="156">
        <v>2080</v>
      </c>
      <c r="D310" t="s" s="156">
        <v>2051</v>
      </c>
      <c r="E310" t="s" s="157">
        <v>2081</v>
      </c>
      <c r="F310" t="s" s="156">
        <f>MID(E310,1,FIND(",",E310,1)-2)</f>
        <v>2082</v>
      </c>
      <c r="G310" t="s" s="158">
        <f>MID(E310,FIND(",",E310,1)+2,FIND(",",E310,1))</f>
        <v>2083</v>
      </c>
    </row>
    <row r="311" ht="23.95" customHeight="1">
      <c r="A311" s="154">
        <v>120</v>
      </c>
      <c r="B311" t="s" s="159">
        <v>834</v>
      </c>
      <c r="C311" t="s" s="160">
        <v>2084</v>
      </c>
      <c r="D311" t="s" s="160">
        <v>2051</v>
      </c>
      <c r="E311" t="s" s="161">
        <v>2085</v>
      </c>
      <c r="F311" t="s" s="160">
        <f>MID(E311,1,FIND(",",E311,1)-2)</f>
        <v>2086</v>
      </c>
      <c r="G311" t="s" s="162">
        <f>MID(E311,FIND(",",E311,1)+2,FIND(",",E311,1))</f>
        <v>2087</v>
      </c>
    </row>
    <row r="312" ht="11.95" customHeight="1">
      <c r="A312" s="154">
        <v>121</v>
      </c>
      <c r="B312" t="s" s="155">
        <v>834</v>
      </c>
      <c r="C312" t="s" s="156">
        <v>2088</v>
      </c>
      <c r="D312" t="s" s="156">
        <v>2051</v>
      </c>
      <c r="E312" t="s" s="157">
        <v>2089</v>
      </c>
      <c r="F312" t="s" s="156">
        <f>MID(E312,1,FIND(",",E312,1)-2)</f>
        <v>2090</v>
      </c>
      <c r="G312" t="s" s="158">
        <f>MID(E312,FIND(",",E312,1)+2,FIND(",",E312,1))</f>
        <v>2091</v>
      </c>
    </row>
    <row r="313" ht="11.95" customHeight="1">
      <c r="A313" s="154">
        <v>122</v>
      </c>
      <c r="B313" t="s" s="159">
        <v>834</v>
      </c>
      <c r="C313" t="s" s="160">
        <v>2092</v>
      </c>
      <c r="D313" t="s" s="160">
        <v>2051</v>
      </c>
      <c r="E313" t="s" s="161">
        <v>2093</v>
      </c>
      <c r="F313" t="s" s="160">
        <f>MID(E313,1,FIND(",",E313,1)-2)</f>
        <v>2094</v>
      </c>
      <c r="G313" t="s" s="162">
        <f>MID(E313,FIND(",",E313,1)+2,FIND(",",E313,1))</f>
        <v>2095</v>
      </c>
    </row>
    <row r="314" ht="11.95" customHeight="1">
      <c r="A314" s="154">
        <v>123</v>
      </c>
      <c r="B314" t="s" s="155">
        <v>834</v>
      </c>
      <c r="C314" t="s" s="156">
        <v>2096</v>
      </c>
      <c r="D314" t="s" s="156">
        <v>2051</v>
      </c>
      <c r="E314" t="s" s="157">
        <v>2097</v>
      </c>
      <c r="F314" t="s" s="156">
        <f>MID(E314,1,FIND(",",E314,1)-2)</f>
        <v>2098</v>
      </c>
      <c r="G314" t="s" s="158">
        <f>MID(E314,FIND(",",E314,1)+2,FIND(",",E314,1))</f>
        <v>2099</v>
      </c>
    </row>
    <row r="315" ht="23.95" customHeight="1">
      <c r="A315" s="154">
        <v>124</v>
      </c>
      <c r="B315" t="s" s="159">
        <v>834</v>
      </c>
      <c r="C315" t="s" s="160">
        <v>2100</v>
      </c>
      <c r="D315" t="s" s="160">
        <v>2051</v>
      </c>
      <c r="E315" t="s" s="161">
        <v>2101</v>
      </c>
      <c r="F315" t="s" s="160">
        <f>MID(E315,1,FIND(",",E315,1)-2)</f>
        <v>2102</v>
      </c>
      <c r="G315" t="s" s="162">
        <f>MID(E315,FIND(",",E315,1)+2,FIND(",",E315,1))</f>
        <v>2103</v>
      </c>
    </row>
    <row r="316" ht="23.95" customHeight="1">
      <c r="A316" s="154">
        <v>125</v>
      </c>
      <c r="B316" t="s" s="155">
        <v>834</v>
      </c>
      <c r="C316" t="s" s="156">
        <v>2104</v>
      </c>
      <c r="D316" t="s" s="156">
        <v>2051</v>
      </c>
      <c r="E316" t="s" s="157">
        <v>2105</v>
      </c>
      <c r="F316" t="s" s="156">
        <f>MID(E316,1,FIND(",",E316,1)-2)</f>
        <v>2106</v>
      </c>
      <c r="G316" t="s" s="158">
        <f>MID(E316,FIND(",",E316,1)+2,FIND(",",E316,1))</f>
        <v>2107</v>
      </c>
    </row>
    <row r="317" ht="11.95" customHeight="1">
      <c r="A317" s="154">
        <v>126</v>
      </c>
      <c r="B317" t="s" s="159">
        <v>834</v>
      </c>
      <c r="C317" t="s" s="160">
        <v>2108</v>
      </c>
      <c r="D317" t="s" s="160">
        <v>2051</v>
      </c>
      <c r="E317" t="s" s="161">
        <v>2109</v>
      </c>
      <c r="F317" t="s" s="160">
        <f>MID(E317,1,FIND(",",E317,1)-2)</f>
        <v>2110</v>
      </c>
      <c r="G317" t="s" s="162">
        <f>MID(E317,FIND(",",E317,1)+2,FIND(",",E317,1))</f>
        <v>2111</v>
      </c>
    </row>
    <row r="318" ht="23.95" customHeight="1">
      <c r="A318" s="154">
        <v>127</v>
      </c>
      <c r="B318" t="s" s="155">
        <v>834</v>
      </c>
      <c r="C318" t="s" s="156">
        <v>2112</v>
      </c>
      <c r="D318" t="s" s="156">
        <v>2051</v>
      </c>
      <c r="E318" t="s" s="157">
        <v>2113</v>
      </c>
      <c r="F318" t="s" s="156">
        <f>MID(E318,1,FIND(",",E318,1)-2)</f>
        <v>2114</v>
      </c>
      <c r="G318" t="s" s="158">
        <f>MID(E318,FIND(",",E318,1)+2,FIND(",",E318,1))</f>
        <v>2115</v>
      </c>
    </row>
    <row r="319" ht="35.95" customHeight="1">
      <c r="A319" s="154">
        <v>128</v>
      </c>
      <c r="B319" t="s" s="159">
        <v>834</v>
      </c>
      <c r="C319" t="s" s="160">
        <v>2116</v>
      </c>
      <c r="D319" t="s" s="160">
        <v>2051</v>
      </c>
      <c r="E319" t="s" s="161">
        <v>2117</v>
      </c>
      <c r="F319" t="s" s="160">
        <f>MID(E319,1,FIND(",",E319,1)-2)</f>
        <v>2118</v>
      </c>
      <c r="G319" t="s" s="162">
        <f>MID(E319,FIND(",",E319,1)+2,FIND(",",E319,1))</f>
        <v>2119</v>
      </c>
    </row>
    <row r="320" ht="11.95" customHeight="1">
      <c r="A320" s="154">
        <v>129</v>
      </c>
      <c r="B320" t="s" s="155">
        <v>834</v>
      </c>
      <c r="C320" t="s" s="156">
        <v>2120</v>
      </c>
      <c r="D320" t="s" s="156">
        <v>2051</v>
      </c>
      <c r="E320" t="s" s="157">
        <v>2121</v>
      </c>
      <c r="F320" t="s" s="156">
        <f>MID(E320,1,FIND(",",E320,1)-2)</f>
        <v>2122</v>
      </c>
      <c r="G320" t="s" s="158">
        <f>MID(E320,FIND(",",E320,1)+2,FIND(",",E320,1))</f>
        <v>2123</v>
      </c>
    </row>
    <row r="321" ht="23.95" customHeight="1">
      <c r="A321" s="154">
        <v>130</v>
      </c>
      <c r="B321" t="s" s="159">
        <v>834</v>
      </c>
      <c r="C321" t="s" s="160">
        <v>2124</v>
      </c>
      <c r="D321" t="s" s="160">
        <v>2051</v>
      </c>
      <c r="E321" t="s" s="161">
        <v>2125</v>
      </c>
      <c r="F321" t="s" s="160">
        <f>MID(E321,1,FIND(",",E321,1)-2)</f>
        <v>2126</v>
      </c>
      <c r="G321" t="s" s="162">
        <f>MID(E321,FIND(",",E321,1)+2,FIND(",",E321,1))</f>
        <v>2127</v>
      </c>
    </row>
    <row r="322" ht="23.95" customHeight="1">
      <c r="A322" s="154">
        <v>131</v>
      </c>
      <c r="B322" t="s" s="155">
        <v>834</v>
      </c>
      <c r="C322" t="s" s="156">
        <v>2128</v>
      </c>
      <c r="D322" t="s" s="156">
        <v>2051</v>
      </c>
      <c r="E322" t="s" s="157">
        <v>2129</v>
      </c>
      <c r="F322" t="s" s="156">
        <f>MID(E322,1,FIND(",",E322,1)-2)</f>
        <v>2130</v>
      </c>
      <c r="G322" t="s" s="158">
        <f>MID(E322,FIND(",",E322,1)+2,FIND(",",E322,1))</f>
        <v>2131</v>
      </c>
    </row>
    <row r="323" ht="23.95" customHeight="1">
      <c r="A323" s="154">
        <v>132</v>
      </c>
      <c r="B323" t="s" s="159">
        <v>834</v>
      </c>
      <c r="C323" t="s" s="160">
        <v>2132</v>
      </c>
      <c r="D323" t="s" s="160">
        <v>2051</v>
      </c>
      <c r="E323" t="s" s="161">
        <v>2133</v>
      </c>
      <c r="F323" t="s" s="160">
        <f>MID(E323,1,FIND(",",E323,1)-2)</f>
        <v>2134</v>
      </c>
      <c r="G323" t="s" s="162">
        <f>MID(E323,FIND(",",E323,1)+2,FIND(",",E323,1))</f>
        <v>2135</v>
      </c>
    </row>
    <row r="324" ht="11.95" customHeight="1">
      <c r="A324" s="154">
        <v>133</v>
      </c>
      <c r="B324" t="s" s="155">
        <v>834</v>
      </c>
      <c r="C324" t="s" s="156">
        <v>2136</v>
      </c>
      <c r="D324" t="s" s="156">
        <v>2060</v>
      </c>
      <c r="E324" t="s" s="157">
        <v>2137</v>
      </c>
      <c r="F324" t="s" s="156">
        <f>MID(E324,1,FIND(",",E324,1)-2)</f>
        <v>2138</v>
      </c>
      <c r="G324" t="s" s="158">
        <f>MID(E324,FIND(",",E324,1)+2,FIND(",",E324,1))</f>
        <v>2139</v>
      </c>
    </row>
    <row r="325" ht="11.95" customHeight="1">
      <c r="A325" s="154">
        <v>134</v>
      </c>
      <c r="B325" t="s" s="159">
        <v>834</v>
      </c>
      <c r="C325" t="s" s="160">
        <v>2140</v>
      </c>
      <c r="D325" t="s" s="160">
        <v>2051</v>
      </c>
      <c r="E325" t="s" s="161">
        <v>2141</v>
      </c>
      <c r="F325" t="s" s="160">
        <f>MID(E325,1,FIND(",",E325,1)-2)</f>
        <v>2142</v>
      </c>
      <c r="G325" t="s" s="162">
        <f>MID(E325,FIND(",",E325,1)+2,FIND(",",E325,1))</f>
        <v>2143</v>
      </c>
    </row>
    <row r="326" ht="23.95" customHeight="1">
      <c r="A326" s="154">
        <v>135</v>
      </c>
      <c r="B326" t="s" s="155">
        <v>834</v>
      </c>
      <c r="C326" t="s" s="156">
        <v>2144</v>
      </c>
      <c r="D326" t="s" s="156">
        <v>2051</v>
      </c>
      <c r="E326" t="s" s="157">
        <v>2145</v>
      </c>
      <c r="F326" t="s" s="156">
        <f>MID(E326,1,FIND(",",E326,1)-2)</f>
        <v>2146</v>
      </c>
      <c r="G326" t="s" s="158">
        <f>MID(E326,FIND(",",E326,1)+2,FIND(",",E326,1))</f>
        <v>2147</v>
      </c>
    </row>
    <row r="327" ht="23.95" customHeight="1">
      <c r="A327" s="154">
        <v>136</v>
      </c>
      <c r="B327" t="s" s="159">
        <v>834</v>
      </c>
      <c r="C327" t="s" s="160">
        <v>2148</v>
      </c>
      <c r="D327" t="s" s="160">
        <v>2051</v>
      </c>
      <c r="E327" t="s" s="161">
        <v>2149</v>
      </c>
      <c r="F327" t="s" s="160">
        <f>MID(E327,1,FIND(",",E327,1)-2)</f>
        <v>2150</v>
      </c>
      <c r="G327" t="s" s="162">
        <f>MID(E327,FIND(",",E327,1)+2,FIND(",",E327,1))</f>
        <v>2151</v>
      </c>
    </row>
    <row r="328" ht="23.95" customHeight="1">
      <c r="A328" s="154">
        <v>137</v>
      </c>
      <c r="B328" t="s" s="155">
        <v>834</v>
      </c>
      <c r="C328" t="s" s="156">
        <v>2152</v>
      </c>
      <c r="D328" t="s" s="156">
        <v>2051</v>
      </c>
      <c r="E328" t="s" s="157">
        <v>2149</v>
      </c>
      <c r="F328" t="s" s="156">
        <f>MID(E328,1,FIND(",",E328,1)-2)</f>
        <v>2150</v>
      </c>
      <c r="G328" t="s" s="158">
        <f>MID(E328,FIND(",",E328,1)+2,FIND(",",E328,1))</f>
        <v>2151</v>
      </c>
    </row>
    <row r="329" ht="23.95" customHeight="1">
      <c r="A329" s="154">
        <v>138</v>
      </c>
      <c r="B329" t="s" s="159">
        <v>834</v>
      </c>
      <c r="C329" t="s" s="160">
        <v>2153</v>
      </c>
      <c r="D329" t="s" s="160">
        <v>2051</v>
      </c>
      <c r="E329" t="s" s="161">
        <v>2154</v>
      </c>
      <c r="F329" t="s" s="160">
        <f>MID(E329,1,FIND(",",E329,1)-2)</f>
        <v>2155</v>
      </c>
      <c r="G329" t="s" s="162">
        <f>MID(E329,FIND(",",E329,1)+2,FIND(",",E329,1))</f>
        <v>2156</v>
      </c>
    </row>
    <row r="330" ht="11.95" customHeight="1">
      <c r="A330" s="154">
        <v>139</v>
      </c>
      <c r="B330" t="s" s="155">
        <v>834</v>
      </c>
      <c r="C330" t="s" s="156">
        <v>2157</v>
      </c>
      <c r="D330" t="s" s="156">
        <v>2051</v>
      </c>
      <c r="E330" t="s" s="157">
        <v>2158</v>
      </c>
      <c r="F330" t="s" s="156">
        <f>MID(E330,1,FIND(",",E330,1)-2)</f>
        <v>2159</v>
      </c>
      <c r="G330" t="s" s="158">
        <f>MID(E330,FIND(",",E330,1)+2,FIND(",",E330,1))</f>
        <v>2160</v>
      </c>
    </row>
    <row r="331" ht="47.95" customHeight="1">
      <c r="A331" s="154">
        <v>141</v>
      </c>
      <c r="B331" t="s" s="159">
        <v>834</v>
      </c>
      <c r="C331" t="s" s="160">
        <v>2161</v>
      </c>
      <c r="D331" t="s" s="160">
        <v>2162</v>
      </c>
      <c r="E331" t="s" s="161">
        <v>2163</v>
      </c>
      <c r="F331" t="s" s="160">
        <f>MID(E331,1,FIND(",",E331,1)-2)</f>
        <v>2164</v>
      </c>
      <c r="G331" t="s" s="162">
        <f>MID(E331,FIND(",",E331,1)+2,FIND(",",E331,1))</f>
        <v>2165</v>
      </c>
    </row>
    <row r="332" ht="23.95" customHeight="1">
      <c r="A332" s="154">
        <v>142</v>
      </c>
      <c r="B332" t="s" s="155">
        <v>834</v>
      </c>
      <c r="C332" t="s" s="156">
        <v>2166</v>
      </c>
      <c r="D332" t="s" s="156">
        <v>2167</v>
      </c>
      <c r="E332" t="s" s="157">
        <v>2168</v>
      </c>
      <c r="F332" t="s" s="156">
        <f>MID(E332,1,FIND(",",E332,1)-2)</f>
        <v>2169</v>
      </c>
      <c r="G332" t="s" s="158">
        <f>MID(E332,FIND(",",E332,1)+2,FIND(",",E332,1))</f>
        <v>2170</v>
      </c>
    </row>
    <row r="333" ht="23.95" customHeight="1">
      <c r="A333" s="154">
        <v>143</v>
      </c>
      <c r="B333" t="s" s="159">
        <v>834</v>
      </c>
      <c r="C333" t="s" s="160">
        <v>2171</v>
      </c>
      <c r="D333" t="s" s="160">
        <v>2167</v>
      </c>
      <c r="E333" t="s" s="161">
        <v>2172</v>
      </c>
      <c r="F333" t="s" s="160">
        <f>MID(E333,1,FIND(",",E333,1)-2)</f>
        <v>2173</v>
      </c>
      <c r="G333" t="s" s="162">
        <f>MID(E333,FIND(",",E333,1)+2,FIND(",",E333,1))</f>
        <v>2174</v>
      </c>
    </row>
    <row r="334" ht="35.95" customHeight="1">
      <c r="A334" s="154">
        <v>144</v>
      </c>
      <c r="B334" t="s" s="155">
        <v>834</v>
      </c>
      <c r="C334" t="s" s="156">
        <v>2175</v>
      </c>
      <c r="D334" t="s" s="156">
        <v>2176</v>
      </c>
      <c r="E334" t="s" s="157">
        <v>2177</v>
      </c>
      <c r="F334" t="s" s="156">
        <f>MID(E334,1,FIND(",",E334,1)-2)</f>
        <v>2178</v>
      </c>
      <c r="G334" t="s" s="158">
        <f>MID(E334,FIND(",",E334,1)+2,FIND(",",E334,1))</f>
        <v>2179</v>
      </c>
    </row>
    <row r="335" ht="23.95" customHeight="1">
      <c r="A335" s="154">
        <v>145</v>
      </c>
      <c r="B335" t="s" s="159">
        <v>834</v>
      </c>
      <c r="C335" t="s" s="160">
        <v>2180</v>
      </c>
      <c r="D335" t="s" s="160">
        <v>2017</v>
      </c>
      <c r="E335" t="s" s="161">
        <v>2181</v>
      </c>
      <c r="F335" t="s" s="160">
        <f>MID(E335,1,FIND(",",E335,1)-2)</f>
        <v>2182</v>
      </c>
      <c r="G335" t="s" s="162">
        <f>MID(E335,FIND(",",E335,1)+2,FIND(",",E335,1))</f>
        <v>2183</v>
      </c>
    </row>
    <row r="336" ht="11.95" customHeight="1">
      <c r="A336" s="154">
        <v>146</v>
      </c>
      <c r="B336" t="s" s="155">
        <v>834</v>
      </c>
      <c r="C336" t="s" s="156">
        <v>2184</v>
      </c>
      <c r="D336" t="s" s="156">
        <v>2176</v>
      </c>
      <c r="E336" t="s" s="157">
        <v>2185</v>
      </c>
      <c r="F336" t="s" s="156">
        <f>MID(E336,1,FIND(",",E336,1)-2)</f>
        <v>2186</v>
      </c>
      <c r="G336" t="s" s="158">
        <f>MID(E336,FIND(",",E336,1)+2,FIND(",",E336,1))</f>
        <v>2187</v>
      </c>
    </row>
    <row r="337" ht="23.95" customHeight="1">
      <c r="A337" s="154">
        <v>147</v>
      </c>
      <c r="B337" t="s" s="159">
        <v>834</v>
      </c>
      <c r="C337" t="s" s="160">
        <v>2188</v>
      </c>
      <c r="D337" t="s" s="160">
        <v>2017</v>
      </c>
      <c r="E337" t="s" s="161">
        <v>2189</v>
      </c>
      <c r="F337" t="s" s="160">
        <f>MID(E337,1,FIND(",",E337,1)-2)</f>
        <v>2190</v>
      </c>
      <c r="G337" t="s" s="162">
        <f>MID(E337,FIND(",",E337,1)+2,FIND(",",E337,1))</f>
        <v>2191</v>
      </c>
    </row>
    <row r="338" ht="23.95" customHeight="1">
      <c r="A338" s="154">
        <v>148</v>
      </c>
      <c r="B338" t="s" s="155">
        <v>834</v>
      </c>
      <c r="C338" t="s" s="156">
        <v>2192</v>
      </c>
      <c r="D338" t="s" s="156">
        <v>2017</v>
      </c>
      <c r="E338" t="s" s="157">
        <v>2193</v>
      </c>
      <c r="F338" t="s" s="156">
        <f>MID(E338,1,FIND(",",E338,1)-2)</f>
        <v>2194</v>
      </c>
      <c r="G338" t="s" s="158">
        <f>MID(E338,FIND(",",E338,1)+2,FIND(",",E338,1))</f>
        <v>2195</v>
      </c>
    </row>
    <row r="339" ht="11.95" customHeight="1">
      <c r="A339" s="154">
        <v>149</v>
      </c>
      <c r="B339" t="s" s="159">
        <v>834</v>
      </c>
      <c r="C339" t="s" s="160">
        <v>2196</v>
      </c>
      <c r="D339" t="s" s="160">
        <v>2017</v>
      </c>
      <c r="E339" t="s" s="161">
        <v>2197</v>
      </c>
      <c r="F339" t="s" s="160">
        <f>MID(E339,1,FIND(",",E339,1)-2)</f>
        <v>2198</v>
      </c>
      <c r="G339" t="s" s="162">
        <f>MID(E339,FIND(",",E339,1)+2,FIND(",",E339,1))</f>
        <v>2199</v>
      </c>
    </row>
    <row r="340" ht="23.95" customHeight="1">
      <c r="A340" s="154">
        <v>150</v>
      </c>
      <c r="B340" t="s" s="155">
        <v>834</v>
      </c>
      <c r="C340" t="s" s="156">
        <v>2200</v>
      </c>
      <c r="D340" t="s" s="156">
        <v>2176</v>
      </c>
      <c r="E340" t="s" s="157">
        <v>2201</v>
      </c>
      <c r="F340" t="s" s="156">
        <f>MID(E340,1,FIND(",",E340,1)-2)</f>
        <v>2202</v>
      </c>
      <c r="G340" t="s" s="158">
        <f>MID(E340,FIND(",",E340,1)+2,FIND(",",E340,1))</f>
        <v>2203</v>
      </c>
    </row>
    <row r="341" ht="11.95" customHeight="1">
      <c r="A341" s="154">
        <v>151</v>
      </c>
      <c r="B341" t="s" s="159">
        <v>834</v>
      </c>
      <c r="C341" t="s" s="160">
        <v>2204</v>
      </c>
      <c r="D341" t="s" s="160">
        <v>2205</v>
      </c>
      <c r="E341" t="s" s="161">
        <v>2206</v>
      </c>
      <c r="F341" t="s" s="160">
        <f>MID(E341,1,FIND(",",E341,1)-2)</f>
        <v>2207</v>
      </c>
      <c r="G341" t="s" s="162">
        <f>MID(E341,FIND(",",E341,1)+2,FIND(",",E341,1))</f>
        <v>2208</v>
      </c>
    </row>
    <row r="342" ht="11.95" customHeight="1">
      <c r="A342" s="154">
        <v>152</v>
      </c>
      <c r="B342" t="s" s="155">
        <v>834</v>
      </c>
      <c r="C342" t="s" s="156">
        <v>2209</v>
      </c>
      <c r="D342" t="s" s="156">
        <v>2205</v>
      </c>
      <c r="E342" t="s" s="157">
        <v>2210</v>
      </c>
      <c r="F342" t="s" s="156">
        <f>MID(E342,1,FIND(",",E342,1)-2)</f>
        <v>2211</v>
      </c>
      <c r="G342" t="s" s="158">
        <f>MID(E342,FIND(",",E342,1)+2,FIND(",",E342,1))</f>
        <v>2212</v>
      </c>
    </row>
    <row r="343" ht="23.95" customHeight="1">
      <c r="A343" s="154">
        <v>153</v>
      </c>
      <c r="B343" t="s" s="159">
        <v>834</v>
      </c>
      <c r="C343" t="s" s="160">
        <v>2213</v>
      </c>
      <c r="D343" t="s" s="160">
        <v>2205</v>
      </c>
      <c r="E343" t="s" s="161">
        <v>2214</v>
      </c>
      <c r="F343" t="s" s="160">
        <f>MID(E343,1,FIND(",",E343,1)-2)</f>
        <v>2215</v>
      </c>
      <c r="G343" t="s" s="162">
        <f>MID(E343,FIND(",",E343,1)+2,FIND(",",E343,1))</f>
        <v>2216</v>
      </c>
    </row>
    <row r="344" ht="11.95" customHeight="1">
      <c r="A344" s="154">
        <v>154</v>
      </c>
      <c r="B344" t="s" s="155">
        <v>834</v>
      </c>
      <c r="C344" t="s" s="156">
        <v>2217</v>
      </c>
      <c r="D344" t="s" s="156">
        <v>2205</v>
      </c>
      <c r="E344" t="s" s="157">
        <v>2218</v>
      </c>
      <c r="F344" t="s" s="156">
        <f>MID(E344,1,FIND(",",E344,1)-2)</f>
        <v>2219</v>
      </c>
      <c r="G344" t="s" s="158">
        <f>MID(E344,FIND(",",E344,1)+2,FIND(",",E344,1))</f>
        <v>2220</v>
      </c>
    </row>
    <row r="345" ht="11.95" customHeight="1">
      <c r="A345" s="154">
        <v>155</v>
      </c>
      <c r="B345" t="s" s="159">
        <v>834</v>
      </c>
      <c r="C345" t="s" s="160">
        <v>2221</v>
      </c>
      <c r="D345" t="s" s="160">
        <v>2205</v>
      </c>
      <c r="E345" t="s" s="161">
        <v>2222</v>
      </c>
      <c r="F345" t="s" s="160">
        <f>MID(E345,1,FIND(",",E345,1)-2)</f>
        <v>2223</v>
      </c>
      <c r="G345" t="s" s="162">
        <f>MID(E345,FIND(",",E345,1)+2,FIND(",",E345,1))</f>
        <v>2224</v>
      </c>
    </row>
    <row r="346" ht="35.95" customHeight="1">
      <c r="A346" s="154">
        <v>156</v>
      </c>
      <c r="B346" t="s" s="155">
        <v>834</v>
      </c>
      <c r="C346" t="s" s="156">
        <v>2225</v>
      </c>
      <c r="D346" t="s" s="156">
        <v>2205</v>
      </c>
      <c r="E346" t="s" s="157">
        <v>2226</v>
      </c>
      <c r="F346" t="s" s="156">
        <f>MID(E346,1,FIND(",",E346,1)-2)</f>
        <v>2227</v>
      </c>
      <c r="G346" t="s" s="158">
        <f>MID(E346,FIND(",",E346,1)+2,FIND(",",E346,1))</f>
        <v>2228</v>
      </c>
    </row>
    <row r="347" ht="11.95" customHeight="1">
      <c r="A347" s="154">
        <v>157</v>
      </c>
      <c r="B347" t="s" s="159">
        <v>834</v>
      </c>
      <c r="C347" t="s" s="160">
        <v>2229</v>
      </c>
      <c r="D347" t="s" s="160">
        <v>2205</v>
      </c>
      <c r="E347" t="s" s="161">
        <v>2230</v>
      </c>
      <c r="F347" t="s" s="160">
        <f>MID(E347,1,FIND(",",E347,1)-2)</f>
        <v>2231</v>
      </c>
      <c r="G347" t="s" s="162">
        <f>MID(E347,FIND(",",E347,1)+2,FIND(",",E347,1))</f>
        <v>2232</v>
      </c>
    </row>
    <row r="348" ht="23.95" customHeight="1">
      <c r="A348" s="154">
        <v>158</v>
      </c>
      <c r="B348" t="s" s="155">
        <v>834</v>
      </c>
      <c r="C348" t="s" s="156">
        <v>2233</v>
      </c>
      <c r="D348" t="s" s="156">
        <v>2205</v>
      </c>
      <c r="E348" t="s" s="157">
        <v>2234</v>
      </c>
      <c r="F348" t="s" s="156">
        <f>MID(E348,1,FIND(",",E348,1)-2)</f>
        <v>2235</v>
      </c>
      <c r="G348" t="s" s="158">
        <f>MID(E348,FIND(",",E348,1)+2,FIND(",",E348,1))</f>
        <v>2236</v>
      </c>
    </row>
    <row r="349" ht="11.95" customHeight="1">
      <c r="A349" s="154">
        <v>159</v>
      </c>
      <c r="B349" t="s" s="159">
        <v>834</v>
      </c>
      <c r="C349" t="s" s="160">
        <v>2237</v>
      </c>
      <c r="D349" t="s" s="160">
        <v>2205</v>
      </c>
      <c r="E349" t="s" s="161">
        <v>2238</v>
      </c>
      <c r="F349" t="s" s="160">
        <f>MID(E349,1,FIND(",",E349,1)-2)</f>
        <v>2239</v>
      </c>
      <c r="G349" t="s" s="162">
        <f>MID(E349,FIND(",",E349,1)+2,FIND(",",E349,1))</f>
        <v>2240</v>
      </c>
    </row>
    <row r="350" ht="11.95" customHeight="1">
      <c r="A350" s="154">
        <v>160</v>
      </c>
      <c r="B350" t="s" s="155">
        <v>834</v>
      </c>
      <c r="C350" t="s" s="156">
        <v>2241</v>
      </c>
      <c r="D350" t="s" s="156">
        <v>2205</v>
      </c>
      <c r="E350" t="s" s="157">
        <v>2242</v>
      </c>
      <c r="F350" t="s" s="156">
        <f>MID(E350,1,FIND(",",E350,1)-2)</f>
        <v>2243</v>
      </c>
      <c r="G350" t="s" s="158">
        <f>MID(E350,FIND(",",E350,1)+2,FIND(",",E350,1))</f>
        <v>2244</v>
      </c>
    </row>
    <row r="351" ht="11.95" customHeight="1">
      <c r="A351" s="154">
        <v>161</v>
      </c>
      <c r="B351" t="s" s="159">
        <v>834</v>
      </c>
      <c r="C351" t="s" s="160">
        <v>2245</v>
      </c>
      <c r="D351" t="s" s="160">
        <v>2205</v>
      </c>
      <c r="E351" t="s" s="161">
        <v>2246</v>
      </c>
      <c r="F351" t="s" s="160">
        <f>MID(E351,1,FIND(",",E351,1)-2)</f>
        <v>2247</v>
      </c>
      <c r="G351" t="s" s="162">
        <f>MID(E351,FIND(",",E351,1)+2,FIND(",",E351,1))</f>
        <v>2248</v>
      </c>
    </row>
    <row r="352" ht="23.95" customHeight="1">
      <c r="A352" s="154">
        <v>162</v>
      </c>
      <c r="B352" t="s" s="155">
        <v>834</v>
      </c>
      <c r="C352" t="s" s="156">
        <v>2249</v>
      </c>
      <c r="D352" t="s" s="156">
        <v>2205</v>
      </c>
      <c r="E352" t="s" s="157">
        <v>2250</v>
      </c>
      <c r="F352" t="s" s="156">
        <f>MID(E352,1,FIND(",",E352,1)-2)</f>
        <v>2251</v>
      </c>
      <c r="G352" t="s" s="158">
        <f>MID(E352,FIND(",",E352,1)+2,FIND(",",E352,1))</f>
        <v>2252</v>
      </c>
    </row>
    <row r="353" ht="11.95" customHeight="1">
      <c r="A353" s="154">
        <v>163</v>
      </c>
      <c r="B353" t="s" s="159">
        <v>834</v>
      </c>
      <c r="C353" t="s" s="160">
        <v>2253</v>
      </c>
      <c r="D353" t="s" s="160">
        <v>2205</v>
      </c>
      <c r="E353" t="s" s="161">
        <v>2254</v>
      </c>
      <c r="F353" t="s" s="160">
        <f>MID(E353,1,FIND(",",E353,1)-2)</f>
        <v>2255</v>
      </c>
      <c r="G353" t="s" s="162">
        <f>MID(E353,FIND(",",E353,1)+2,FIND(",",E353,1))</f>
        <v>2256</v>
      </c>
    </row>
    <row r="354" ht="11.95" customHeight="1">
      <c r="A354" s="154">
        <v>164</v>
      </c>
      <c r="B354" t="s" s="155">
        <v>834</v>
      </c>
      <c r="C354" t="s" s="156">
        <v>2257</v>
      </c>
      <c r="D354" t="s" s="156">
        <v>2205</v>
      </c>
      <c r="E354" t="s" s="157">
        <v>2258</v>
      </c>
      <c r="F354" t="s" s="156">
        <f>MID(E354,1,FIND(",",E354,1)-2)</f>
        <v>2259</v>
      </c>
      <c r="G354" t="s" s="158">
        <f>MID(E354,FIND(",",E354,1)+2,FIND(",",E354,1))</f>
        <v>2260</v>
      </c>
    </row>
    <row r="355" ht="11.95" customHeight="1">
      <c r="A355" s="154">
        <v>165</v>
      </c>
      <c r="B355" t="s" s="159">
        <v>834</v>
      </c>
      <c r="C355" t="s" s="160">
        <v>2261</v>
      </c>
      <c r="D355" t="s" s="160">
        <v>2205</v>
      </c>
      <c r="E355" t="s" s="161">
        <v>2262</v>
      </c>
      <c r="F355" t="s" s="160">
        <f>MID(E355,1,FIND(",",E355,1)-2)</f>
        <v>2263</v>
      </c>
      <c r="G355" t="s" s="162">
        <f>MID(E355,FIND(",",E355,1)+2,FIND(",",E355,1))</f>
        <v>2264</v>
      </c>
    </row>
    <row r="356" ht="11.95" customHeight="1">
      <c r="A356" s="154">
        <v>166</v>
      </c>
      <c r="B356" t="s" s="155">
        <v>834</v>
      </c>
      <c r="C356" t="s" s="156">
        <v>2265</v>
      </c>
      <c r="D356" t="s" s="156">
        <v>2205</v>
      </c>
      <c r="E356" t="s" s="157">
        <v>2266</v>
      </c>
      <c r="F356" t="s" s="156">
        <f>MID(E356,1,FIND(",",E356,1)-2)</f>
        <v>2267</v>
      </c>
      <c r="G356" t="s" s="158">
        <f>MID(E356,FIND(",",E356,1)+2,FIND(",",E356,1))</f>
        <v>2268</v>
      </c>
    </row>
    <row r="357" ht="23.95" customHeight="1">
      <c r="A357" s="154">
        <v>167</v>
      </c>
      <c r="B357" t="s" s="159">
        <v>834</v>
      </c>
      <c r="C357" t="s" s="160">
        <v>2269</v>
      </c>
      <c r="D357" t="s" s="160">
        <v>2205</v>
      </c>
      <c r="E357" t="s" s="161">
        <v>2270</v>
      </c>
      <c r="F357" t="s" s="160">
        <f>MID(E357,1,FIND(",",E357,1)-2)</f>
        <v>2271</v>
      </c>
      <c r="G357" t="s" s="162">
        <f>MID(E357,FIND(",",E357,1)+2,FIND(",",E357,1))</f>
        <v>2272</v>
      </c>
    </row>
    <row r="358" ht="23.95" customHeight="1">
      <c r="A358" s="154">
        <v>1</v>
      </c>
      <c r="B358" t="s" s="155">
        <v>2273</v>
      </c>
      <c r="C358" t="s" s="156">
        <v>2274</v>
      </c>
      <c r="D358" t="s" s="156">
        <v>1258</v>
      </c>
      <c r="E358" t="s" s="157">
        <v>2275</v>
      </c>
      <c r="F358" t="s" s="156">
        <f>MID(E358,1,FIND(",",E358,1)-2)</f>
        <v>2276</v>
      </c>
      <c r="G358" t="s" s="158">
        <f>MID(E358,FIND(",",E358,1)+2,FIND(",",E358,1))</f>
        <v>2277</v>
      </c>
    </row>
    <row r="359" ht="23.95" customHeight="1">
      <c r="A359" s="154">
        <v>2</v>
      </c>
      <c r="B359" t="s" s="159">
        <v>2273</v>
      </c>
      <c r="C359" t="s" s="160">
        <v>2278</v>
      </c>
      <c r="D359" t="s" s="160">
        <v>1067</v>
      </c>
      <c r="E359" t="s" s="161">
        <v>2279</v>
      </c>
      <c r="F359" t="s" s="160">
        <f>MID(E359,1,FIND(",",E359,1)-2)</f>
        <v>2280</v>
      </c>
      <c r="G359" t="s" s="162">
        <f>MID(E359,FIND(",",E359,1)+2,FIND(",",E359,1))</f>
        <v>2281</v>
      </c>
    </row>
    <row r="360" ht="47.95" customHeight="1">
      <c r="A360" s="154">
        <v>3</v>
      </c>
      <c r="B360" t="s" s="155">
        <v>2273</v>
      </c>
      <c r="C360" t="s" s="156">
        <v>2282</v>
      </c>
      <c r="D360" t="s" s="156">
        <v>1018</v>
      </c>
      <c r="E360" t="s" s="157">
        <v>2283</v>
      </c>
      <c r="F360" t="s" s="156">
        <f>MID(E360,1,FIND(",",E360,1)-2)</f>
        <v>2284</v>
      </c>
      <c r="G360" t="s" s="158">
        <f>MID(E360,FIND(",",E360,1)+2,FIND(",",E360,1))</f>
        <v>2285</v>
      </c>
    </row>
    <row r="361" ht="35.95" customHeight="1">
      <c r="A361" s="154">
        <v>4</v>
      </c>
      <c r="B361" t="s" s="159">
        <v>2273</v>
      </c>
      <c r="C361" t="s" s="160">
        <v>2286</v>
      </c>
      <c r="D361" t="s" s="160">
        <v>1018</v>
      </c>
      <c r="E361" t="s" s="161">
        <v>2287</v>
      </c>
      <c r="F361" t="s" s="160">
        <f>MID(E361,1,FIND(",",E361,1)-2)</f>
        <v>2288</v>
      </c>
      <c r="G361" t="s" s="162">
        <f>MID(E361,FIND(",",E361,1)+2,FIND(",",E361,1))</f>
        <v>2289</v>
      </c>
    </row>
    <row r="362" ht="71.95" customHeight="1">
      <c r="A362" s="154">
        <v>5</v>
      </c>
      <c r="B362" t="s" s="155">
        <v>2273</v>
      </c>
      <c r="C362" t="s" s="156">
        <v>2290</v>
      </c>
      <c r="D362" t="s" s="156">
        <v>1121</v>
      </c>
      <c r="E362" t="s" s="157">
        <v>2291</v>
      </c>
      <c r="F362" t="s" s="156">
        <f>MID(E362,1,FIND(",",E362,1)-2)</f>
        <v>2292</v>
      </c>
      <c r="G362" t="s" s="158">
        <f>MID(E362,FIND(",",E362,1)+2,FIND(",",E362,1))</f>
        <v>2293</v>
      </c>
    </row>
    <row r="363" ht="23.95" customHeight="1">
      <c r="A363" s="154">
        <v>6</v>
      </c>
      <c r="B363" t="s" s="159">
        <v>2273</v>
      </c>
      <c r="C363" t="s" s="160">
        <v>2294</v>
      </c>
      <c r="D363" t="s" s="160">
        <v>1552</v>
      </c>
      <c r="E363" t="s" s="161">
        <v>2295</v>
      </c>
      <c r="F363" t="s" s="160">
        <f>MID(E363,1,FIND(",",E363,1)-2)</f>
        <v>2296</v>
      </c>
      <c r="G363" t="s" s="162">
        <f>MID(E363,FIND(",",E363,1)+2,FIND(",",E363,1))</f>
        <v>2297</v>
      </c>
    </row>
    <row r="364" ht="35.95" customHeight="1">
      <c r="A364" s="154">
        <v>7</v>
      </c>
      <c r="B364" t="s" s="155">
        <v>2273</v>
      </c>
      <c r="C364" t="s" s="156">
        <v>2298</v>
      </c>
      <c r="D364" t="s" s="156">
        <v>1552</v>
      </c>
      <c r="E364" t="s" s="157">
        <v>2299</v>
      </c>
      <c r="F364" t="s" s="156">
        <f>MID(E364,1,FIND(",",E364,1)-2)</f>
        <v>2300</v>
      </c>
      <c r="G364" t="s" s="158">
        <f>MID(E364,FIND(",",E364,1)+2,FIND(",",E364,1))</f>
        <v>2301</v>
      </c>
    </row>
    <row r="365" ht="35.95" customHeight="1">
      <c r="A365" s="154">
        <v>8</v>
      </c>
      <c r="B365" t="s" s="159">
        <v>2273</v>
      </c>
      <c r="C365" t="s" s="160">
        <v>2302</v>
      </c>
      <c r="D365" t="s" s="160">
        <v>1205</v>
      </c>
      <c r="E365" t="s" s="161">
        <v>2303</v>
      </c>
      <c r="F365" t="s" s="160">
        <f>MID(E365,1,FIND(",",E365,1)-2)</f>
        <v>2304</v>
      </c>
      <c r="G365" t="s" s="162">
        <f>MID(E365,FIND(",",E365,1)+2,FIND(",",E365,1))</f>
        <v>2305</v>
      </c>
    </row>
    <row r="366" ht="35.95" customHeight="1">
      <c r="A366" s="154">
        <v>9</v>
      </c>
      <c r="B366" t="s" s="155">
        <v>2273</v>
      </c>
      <c r="C366" t="s" s="156">
        <v>2306</v>
      </c>
      <c r="D366" t="s" s="156">
        <v>1205</v>
      </c>
      <c r="E366" t="s" s="157">
        <v>2307</v>
      </c>
      <c r="F366" t="s" s="156">
        <f>MID(E366,1,FIND(",",E366,1)-2)</f>
        <v>2308</v>
      </c>
      <c r="G366" t="s" s="158">
        <f>MID(E366,FIND(",",E366,1)+2,FIND(",",E366,1))</f>
        <v>2309</v>
      </c>
    </row>
    <row r="367" ht="35.95" customHeight="1">
      <c r="A367" s="154">
        <v>10</v>
      </c>
      <c r="B367" t="s" s="159">
        <v>2273</v>
      </c>
      <c r="C367" t="s" s="160">
        <v>2310</v>
      </c>
      <c r="D367" t="s" s="160">
        <v>1205</v>
      </c>
      <c r="E367" t="s" s="161">
        <v>2311</v>
      </c>
      <c r="F367" t="s" s="160">
        <f>MID(E367,1,FIND(",",E367,1)-2)</f>
        <v>2312</v>
      </c>
      <c r="G367" t="s" s="162">
        <f>MID(E367,FIND(",",E367,1)+2,FIND(",",E367,1))</f>
        <v>2313</v>
      </c>
    </row>
    <row r="368" ht="35.95" customHeight="1">
      <c r="A368" s="154">
        <v>11</v>
      </c>
      <c r="B368" t="s" s="155">
        <v>2273</v>
      </c>
      <c r="C368" t="s" s="156">
        <v>2314</v>
      </c>
      <c r="D368" t="s" s="156">
        <v>1569</v>
      </c>
      <c r="E368" t="s" s="157">
        <v>2315</v>
      </c>
      <c r="F368" t="s" s="156">
        <f>MID(E368,1,FIND(",",E368,1)-2)</f>
        <v>2316</v>
      </c>
      <c r="G368" t="s" s="158">
        <f>MID(E368,FIND(",",E368,1)+2,FIND(",",E368,1))</f>
        <v>2317</v>
      </c>
    </row>
    <row r="369" ht="23.95" customHeight="1">
      <c r="A369" s="154">
        <v>12</v>
      </c>
      <c r="B369" t="s" s="159">
        <v>2273</v>
      </c>
      <c r="C369" t="s" s="160">
        <v>2318</v>
      </c>
      <c r="D369" t="s" s="160">
        <v>1552</v>
      </c>
      <c r="E369" t="s" s="161">
        <v>2319</v>
      </c>
      <c r="F369" t="s" s="160">
        <f>MID(E369,1,FIND(",",E369,1)-2)</f>
        <v>2320</v>
      </c>
      <c r="G369" t="s" s="162">
        <f>MID(E369,FIND(",",E369,1)+2,FIND(",",E369,1))</f>
        <v>2321</v>
      </c>
    </row>
    <row r="370" ht="23.95" customHeight="1">
      <c r="A370" s="154">
        <v>13</v>
      </c>
      <c r="B370" t="s" s="155">
        <v>2273</v>
      </c>
      <c r="C370" t="s" s="156">
        <v>2322</v>
      </c>
      <c r="D370" t="s" s="156">
        <v>1475</v>
      </c>
      <c r="E370" t="s" s="157">
        <v>2323</v>
      </c>
      <c r="F370" t="s" s="156">
        <f>MID(E370,1,FIND(",",E370,1)-2)</f>
        <v>2324</v>
      </c>
      <c r="G370" t="s" s="158">
        <f>MID(E370,FIND(",",E370,1)+2,FIND(",",E370,1))</f>
        <v>2325</v>
      </c>
    </row>
    <row r="371" ht="23.95" customHeight="1">
      <c r="A371" s="154">
        <v>14</v>
      </c>
      <c r="B371" t="s" s="159">
        <v>2273</v>
      </c>
      <c r="C371" t="s" s="160">
        <v>2326</v>
      </c>
      <c r="D371" t="s" s="160">
        <v>1475</v>
      </c>
      <c r="E371" t="s" s="161">
        <v>2327</v>
      </c>
      <c r="F371" t="s" s="160">
        <f>MID(E371,1,FIND(",",E371,1)-2)</f>
        <v>2328</v>
      </c>
      <c r="G371" t="s" s="162">
        <f>MID(E371,FIND(",",E371,1)+2,FIND(",",E371,1))</f>
        <v>2329</v>
      </c>
    </row>
    <row r="372" ht="23.95" customHeight="1">
      <c r="A372" s="154">
        <v>15</v>
      </c>
      <c r="B372" t="s" s="155">
        <v>2273</v>
      </c>
      <c r="C372" t="s" s="156">
        <v>2330</v>
      </c>
      <c r="D372" t="s" s="156">
        <v>1475</v>
      </c>
      <c r="E372" t="s" s="157">
        <v>2331</v>
      </c>
      <c r="F372" t="s" s="156">
        <f>MID(E372,1,FIND(",",E372,1)-2)</f>
        <v>2332</v>
      </c>
      <c r="G372" t="s" s="158">
        <f>MID(E372,FIND(",",E372,1)+2,FIND(",",E372,1))</f>
        <v>2333</v>
      </c>
    </row>
    <row r="373" ht="35.95" customHeight="1">
      <c r="A373" s="154">
        <v>16</v>
      </c>
      <c r="B373" t="s" s="159">
        <v>2273</v>
      </c>
      <c r="C373" t="s" s="160">
        <v>2334</v>
      </c>
      <c r="D373" t="s" s="160">
        <v>1470</v>
      </c>
      <c r="E373" t="s" s="161">
        <v>2335</v>
      </c>
      <c r="F373" t="s" s="160">
        <f>MID(E373,1,FIND(",",E373,1)-2)</f>
        <v>2336</v>
      </c>
      <c r="G373" t="s" s="162">
        <f>MID(E373,FIND(",",E373,1)+2,FIND(",",E373,1))</f>
        <v>2337</v>
      </c>
    </row>
    <row r="374" ht="23.95" customHeight="1">
      <c r="A374" s="154">
        <v>17</v>
      </c>
      <c r="B374" t="s" s="155">
        <v>2273</v>
      </c>
      <c r="C374" t="s" s="156">
        <v>2338</v>
      </c>
      <c r="D374" t="s" s="156">
        <v>1470</v>
      </c>
      <c r="E374" t="s" s="157">
        <v>2339</v>
      </c>
      <c r="F374" t="s" s="156">
        <f>MID(E374,1,FIND(",",E374,1)-2)</f>
        <v>2340</v>
      </c>
      <c r="G374" t="s" s="158">
        <f>MID(E374,FIND(",",E374,1)+2,FIND(",",E374,1))</f>
        <v>2341</v>
      </c>
    </row>
    <row r="375" ht="23.95" customHeight="1">
      <c r="A375" s="154">
        <v>18</v>
      </c>
      <c r="B375" t="s" s="159">
        <v>2273</v>
      </c>
      <c r="C375" t="s" s="160">
        <v>2342</v>
      </c>
      <c r="D375" t="s" s="160">
        <v>1470</v>
      </c>
      <c r="E375" t="s" s="161">
        <v>2343</v>
      </c>
      <c r="F375" t="s" s="160">
        <f>MID(E375,1,FIND(",",E375,1)-2)</f>
        <v>2344</v>
      </c>
      <c r="G375" t="s" s="162">
        <f>MID(E375,FIND(",",E375,1)+2,FIND(",",E375,1))</f>
        <v>2345</v>
      </c>
    </row>
    <row r="376" ht="35.95" customHeight="1">
      <c r="A376" s="154">
        <v>19</v>
      </c>
      <c r="B376" t="s" s="155">
        <v>2273</v>
      </c>
      <c r="C376" t="s" s="156">
        <v>2346</v>
      </c>
      <c r="D376" t="s" s="156">
        <v>1552</v>
      </c>
      <c r="E376" t="s" s="157">
        <v>2347</v>
      </c>
      <c r="F376" t="s" s="156">
        <f>MID(E376,1,FIND(",",E376,1)-2)</f>
        <v>2348</v>
      </c>
      <c r="G376" t="s" s="158">
        <f>MID(E376,FIND(",",E376,1)+2,FIND(",",E376,1))</f>
        <v>2349</v>
      </c>
    </row>
    <row r="377" ht="47.95" customHeight="1">
      <c r="A377" s="154">
        <v>20</v>
      </c>
      <c r="B377" t="s" s="159">
        <v>2273</v>
      </c>
      <c r="C377" t="s" s="160">
        <v>2350</v>
      </c>
      <c r="D377" t="s" s="160">
        <v>1552</v>
      </c>
      <c r="E377" t="s" s="161">
        <v>2351</v>
      </c>
      <c r="F377" t="s" s="160">
        <f>MID(E377,1,FIND(",",E377,1)-2)</f>
        <v>2352</v>
      </c>
      <c r="G377" t="s" s="162">
        <f>MID(E377,FIND(",",E377,1)+2,FIND(",",E377,1))</f>
        <v>2353</v>
      </c>
    </row>
    <row r="378" ht="47.95" customHeight="1">
      <c r="A378" s="154">
        <v>21</v>
      </c>
      <c r="B378" t="s" s="155">
        <v>2273</v>
      </c>
      <c r="C378" t="s" s="156">
        <v>2354</v>
      </c>
      <c r="D378" t="s" s="156">
        <v>1552</v>
      </c>
      <c r="E378" t="s" s="157">
        <v>2355</v>
      </c>
      <c r="F378" t="s" s="156">
        <f>MID(E378,1,FIND(",",E378,1)-2)</f>
        <v>2356</v>
      </c>
      <c r="G378" t="s" s="158">
        <f>MID(E378,FIND(",",E378,1)+2,FIND(",",E378,1))</f>
        <v>2357</v>
      </c>
    </row>
    <row r="379" ht="35.95" customHeight="1">
      <c r="A379" s="154">
        <v>22</v>
      </c>
      <c r="B379" t="s" s="159">
        <v>2273</v>
      </c>
      <c r="C379" t="s" s="160">
        <v>2358</v>
      </c>
      <c r="D379" t="s" s="160">
        <v>902</v>
      </c>
      <c r="E379" t="s" s="161">
        <v>2359</v>
      </c>
      <c r="F379" t="s" s="160">
        <f>MID(E379,1,FIND(",",E379,1)-2)</f>
        <v>2360</v>
      </c>
      <c r="G379" t="s" s="162">
        <f>MID(E379,FIND(",",E379,1)+2,FIND(",",E379,1))</f>
        <v>2361</v>
      </c>
    </row>
    <row r="380" ht="23.95" customHeight="1">
      <c r="A380" s="154">
        <v>23</v>
      </c>
      <c r="B380" t="s" s="155">
        <v>2273</v>
      </c>
      <c r="C380" t="s" s="156">
        <v>2362</v>
      </c>
      <c r="D380" t="s" s="156">
        <v>902</v>
      </c>
      <c r="E380" t="s" s="157">
        <v>2363</v>
      </c>
      <c r="F380" t="s" s="156">
        <f>MID(E380,1,FIND(",",E380,1)-2)</f>
        <v>2364</v>
      </c>
      <c r="G380" t="s" s="158">
        <f>MID(E380,FIND(",",E380,1)+2,FIND(",",E380,1))</f>
        <v>2365</v>
      </c>
    </row>
    <row r="381" ht="47.95" customHeight="1">
      <c r="A381" s="154">
        <v>24</v>
      </c>
      <c r="B381" t="s" s="159">
        <v>2273</v>
      </c>
      <c r="C381" t="s" s="160">
        <v>2366</v>
      </c>
      <c r="D381" t="s" s="160">
        <v>1088</v>
      </c>
      <c r="E381" t="s" s="161">
        <v>2367</v>
      </c>
      <c r="F381" t="s" s="160">
        <f>MID(E381,1,FIND(",",E381,1)-2)</f>
        <v>2368</v>
      </c>
      <c r="G381" t="s" s="162">
        <f>MID(E381,FIND(",",E381,1)+2,FIND(",",E381,1))</f>
        <v>2369</v>
      </c>
    </row>
    <row r="382" ht="23.95" customHeight="1">
      <c r="A382" s="154">
        <v>25</v>
      </c>
      <c r="B382" t="s" s="155">
        <v>2273</v>
      </c>
      <c r="C382" t="s" s="156">
        <v>2370</v>
      </c>
      <c r="D382" t="s" s="156">
        <v>1088</v>
      </c>
      <c r="E382" t="s" s="157">
        <v>2371</v>
      </c>
      <c r="F382" t="s" s="156">
        <f>MID(E382,1,FIND(",",E382,1)-2)</f>
        <v>2372</v>
      </c>
      <c r="G382" t="s" s="158">
        <f>MID(E382,FIND(",",E382,1)+2,FIND(",",E382,1))</f>
        <v>2373</v>
      </c>
    </row>
    <row r="383" ht="35.95" customHeight="1">
      <c r="A383" s="154">
        <v>26</v>
      </c>
      <c r="B383" t="s" s="159">
        <v>2273</v>
      </c>
      <c r="C383" t="s" s="160">
        <v>2374</v>
      </c>
      <c r="D383" t="s" s="160">
        <v>836</v>
      </c>
      <c r="E383" t="s" s="161">
        <v>2375</v>
      </c>
      <c r="F383" t="s" s="160">
        <f>MID(E383,1,FIND(",",E383,1)-2)</f>
        <v>2376</v>
      </c>
      <c r="G383" t="s" s="162">
        <f>MID(E383,FIND(",",E383,1)+2,FIND(",",E383,1))</f>
        <v>2377</v>
      </c>
    </row>
    <row r="384" ht="47.95" customHeight="1">
      <c r="A384" s="154">
        <v>27</v>
      </c>
      <c r="B384" t="s" s="155">
        <v>2273</v>
      </c>
      <c r="C384" t="s" s="156">
        <v>2378</v>
      </c>
      <c r="D384" t="s" s="156">
        <v>836</v>
      </c>
      <c r="E384" t="s" s="157">
        <v>2379</v>
      </c>
      <c r="F384" t="s" s="156">
        <f>MID(E384,1,FIND(",",E384,1)-2)</f>
        <v>2380</v>
      </c>
      <c r="G384" t="s" s="158">
        <f>MID(E384,FIND(",",E384,1)+2,FIND(",",E384,1))</f>
        <v>2381</v>
      </c>
    </row>
    <row r="385" ht="35.95" customHeight="1">
      <c r="A385" s="154">
        <v>1</v>
      </c>
      <c r="B385" t="s" s="159">
        <v>2273</v>
      </c>
      <c r="C385" t="s" s="160">
        <v>2382</v>
      </c>
      <c r="D385" t="s" s="160">
        <v>2205</v>
      </c>
      <c r="E385" t="s" s="161">
        <v>2383</v>
      </c>
      <c r="F385" t="s" s="160">
        <f>MID(E385,1,FIND(",",E385,1)-2)</f>
        <v>2384</v>
      </c>
      <c r="G385" t="s" s="162">
        <f>MID(E385,FIND(",",E385,1)+2,FIND(",",E385,1))</f>
        <v>2385</v>
      </c>
    </row>
    <row r="386" ht="47.95" customHeight="1">
      <c r="A386" s="154">
        <v>2</v>
      </c>
      <c r="B386" t="s" s="155">
        <v>2273</v>
      </c>
      <c r="C386" t="s" s="156">
        <v>2386</v>
      </c>
      <c r="D386" t="s" s="156">
        <v>2205</v>
      </c>
      <c r="E386" t="s" s="157">
        <v>2387</v>
      </c>
      <c r="F386" t="s" s="156">
        <f>MID(E386,1,FIND(",",E386,1)-2)</f>
        <v>2388</v>
      </c>
      <c r="G386" t="s" s="158">
        <f>MID(E386,FIND(",",E386,1)+2,FIND(",",E386,1))</f>
        <v>2389</v>
      </c>
    </row>
    <row r="387" ht="35.95" customHeight="1">
      <c r="A387" s="154">
        <v>3</v>
      </c>
      <c r="B387" t="s" s="159">
        <v>2273</v>
      </c>
      <c r="C387" t="s" s="160">
        <v>2390</v>
      </c>
      <c r="D387" t="s" s="160">
        <v>2176</v>
      </c>
      <c r="E387" t="s" s="161">
        <v>2391</v>
      </c>
      <c r="F387" t="s" s="160">
        <f>MID(E387,1,FIND(",",E387,1)-2)</f>
        <v>2392</v>
      </c>
      <c r="G387" t="s" s="162">
        <f>MID(E387,FIND(",",E387,1)+2,FIND(",",E387,1))</f>
        <v>2393</v>
      </c>
    </row>
    <row r="388" ht="35.95" customHeight="1">
      <c r="A388" s="154">
        <v>4</v>
      </c>
      <c r="B388" t="s" s="155">
        <v>2273</v>
      </c>
      <c r="C388" t="s" s="156">
        <v>2394</v>
      </c>
      <c r="D388" t="s" s="156">
        <v>2176</v>
      </c>
      <c r="E388" t="s" s="157">
        <v>2395</v>
      </c>
      <c r="F388" t="s" s="156">
        <f>MID(E388,1,FIND(",",E388,1)-2)</f>
        <v>2396</v>
      </c>
      <c r="G388" t="s" s="158">
        <f>MID(E388,FIND(",",E388,1)+2,FIND(",",E388,1))</f>
        <v>2397</v>
      </c>
    </row>
    <row r="389" ht="35.95" customHeight="1">
      <c r="A389" s="154">
        <v>5</v>
      </c>
      <c r="B389" t="s" s="159">
        <v>2273</v>
      </c>
      <c r="C389" t="s" s="160">
        <v>2398</v>
      </c>
      <c r="D389" t="s" s="160">
        <v>2176</v>
      </c>
      <c r="E389" t="s" s="161">
        <v>2399</v>
      </c>
      <c r="F389" t="s" s="160">
        <f>MID(E389,1,FIND(",",E389,1)-2)</f>
        <v>2400</v>
      </c>
      <c r="G389" t="s" s="162">
        <f>MID(E389,FIND(",",E389,1)+2,FIND(",",E389,1))</f>
        <v>2401</v>
      </c>
    </row>
    <row r="390" ht="35.95" customHeight="1">
      <c r="A390" s="154">
        <v>6</v>
      </c>
      <c r="B390" t="s" s="155">
        <v>2273</v>
      </c>
      <c r="C390" t="s" s="156">
        <v>2402</v>
      </c>
      <c r="D390" t="s" s="156">
        <v>2176</v>
      </c>
      <c r="E390" t="s" s="157">
        <v>2403</v>
      </c>
      <c r="F390" t="s" s="156">
        <f>MID(E390,1,FIND(",",E390,1)-2)</f>
        <v>2404</v>
      </c>
      <c r="G390" t="s" s="158">
        <f>MID(E390,FIND(",",E390,1)+2,FIND(",",E390,1))</f>
        <v>2405</v>
      </c>
    </row>
    <row r="391" ht="23.95" customHeight="1">
      <c r="A391" s="154">
        <v>7</v>
      </c>
      <c r="B391" t="s" s="159">
        <v>2273</v>
      </c>
      <c r="C391" t="s" s="160">
        <v>2406</v>
      </c>
      <c r="D391" t="s" s="160">
        <v>2176</v>
      </c>
      <c r="E391" t="s" s="161">
        <v>2407</v>
      </c>
      <c r="F391" t="s" s="160">
        <f>MID(E391,1,FIND(",",E391,1)-2)</f>
        <v>2408</v>
      </c>
      <c r="G391" t="s" s="162">
        <f>MID(E391,FIND(",",E391,1)+2,FIND(",",E391,1))</f>
        <v>2409</v>
      </c>
    </row>
    <row r="392" ht="23.95" customHeight="1">
      <c r="A392" s="154">
        <v>8</v>
      </c>
      <c r="B392" t="s" s="155">
        <v>2273</v>
      </c>
      <c r="C392" t="s" s="156">
        <v>2410</v>
      </c>
      <c r="D392" t="s" s="156">
        <v>2176</v>
      </c>
      <c r="E392" t="s" s="157">
        <v>2411</v>
      </c>
      <c r="F392" t="s" s="156">
        <f>MID(E392,1,FIND(",",E392,1)-2)</f>
        <v>2412</v>
      </c>
      <c r="G392" t="s" s="158">
        <f>MID(E392,FIND(",",E392,1)+2,FIND(",",E392,1))</f>
        <v>2413</v>
      </c>
    </row>
    <row r="393" ht="35.95" customHeight="1">
      <c r="A393" s="154">
        <v>9</v>
      </c>
      <c r="B393" t="s" s="159">
        <v>2273</v>
      </c>
      <c r="C393" t="s" s="160">
        <v>2414</v>
      </c>
      <c r="D393" t="s" s="160">
        <v>2176</v>
      </c>
      <c r="E393" t="s" s="161">
        <v>2415</v>
      </c>
      <c r="F393" t="s" s="160">
        <f>MID(E393,1,FIND(",",E393,1)-2)</f>
        <v>2416</v>
      </c>
      <c r="G393" t="s" s="162">
        <f>MID(E393,FIND(",",E393,1)+2,FIND(",",E393,1))</f>
        <v>2417</v>
      </c>
    </row>
    <row r="394" ht="23.95" customHeight="1">
      <c r="A394" s="154">
        <v>10</v>
      </c>
      <c r="B394" t="s" s="155">
        <v>2273</v>
      </c>
      <c r="C394" t="s" s="156">
        <v>2418</v>
      </c>
      <c r="D394" t="s" s="156">
        <v>2176</v>
      </c>
      <c r="E394" t="s" s="157">
        <v>2419</v>
      </c>
      <c r="F394" t="s" s="156">
        <f>MID(E394,1,FIND(",",E394,1)-2)</f>
        <v>2420</v>
      </c>
      <c r="G394" t="s" s="158">
        <f>MID(E394,FIND(",",E394,1)+2,FIND(",",E394,1))</f>
        <v>2421</v>
      </c>
    </row>
    <row r="395" ht="23.95" customHeight="1">
      <c r="A395" s="154">
        <v>11</v>
      </c>
      <c r="B395" t="s" s="159">
        <v>2273</v>
      </c>
      <c r="C395" t="s" s="160">
        <v>2422</v>
      </c>
      <c r="D395" t="s" s="160">
        <v>2423</v>
      </c>
      <c r="E395" t="s" s="161">
        <v>2424</v>
      </c>
      <c r="F395" t="s" s="160">
        <f>MID(E395,1,FIND(",",E395,1)-2)</f>
        <v>2425</v>
      </c>
      <c r="G395" t="s" s="162">
        <f>MID(E395,FIND(",",E395,1)+2,FIND(",",E395,1))</f>
        <v>2426</v>
      </c>
    </row>
    <row r="396" ht="23.95" customHeight="1">
      <c r="A396" s="154">
        <v>1</v>
      </c>
      <c r="B396" t="s" s="155">
        <v>2427</v>
      </c>
      <c r="C396" t="s" s="156">
        <v>2428</v>
      </c>
      <c r="D396" t="s" s="156">
        <v>1258</v>
      </c>
      <c r="E396" t="s" s="157">
        <v>2429</v>
      </c>
      <c r="F396" t="s" s="156">
        <f>MID(E396,1,FIND(",",E396,1)-2)</f>
        <v>2430</v>
      </c>
      <c r="G396" t="s" s="158">
        <f>MID(E396,FIND(",",E396,1)+2,FIND(",",E396,1))</f>
        <v>2431</v>
      </c>
    </row>
    <row r="397" ht="23.95" customHeight="1">
      <c r="A397" s="154">
        <v>2</v>
      </c>
      <c r="B397" t="s" s="159">
        <v>2427</v>
      </c>
      <c r="C397" t="s" s="160">
        <v>2432</v>
      </c>
      <c r="D397" t="s" s="160">
        <v>1510</v>
      </c>
      <c r="E397" t="s" s="161">
        <v>2433</v>
      </c>
      <c r="F397" t="s" s="160">
        <f>MID(E397,1,FIND(",",E397,1)-2)</f>
        <v>2434</v>
      </c>
      <c r="G397" t="s" s="162">
        <f>MID(E397,FIND(",",E397,1)+2,FIND(",",E397,1))</f>
        <v>2435</v>
      </c>
    </row>
    <row r="398" ht="35.95" customHeight="1">
      <c r="A398" s="154">
        <v>3</v>
      </c>
      <c r="B398" t="s" s="155">
        <v>2427</v>
      </c>
      <c r="C398" t="s" s="156">
        <v>2436</v>
      </c>
      <c r="D398" t="s" s="156">
        <v>1121</v>
      </c>
      <c r="E398" t="s" s="157">
        <v>2437</v>
      </c>
      <c r="F398" t="s" s="156">
        <f>MID(E398,1,FIND(",",E398,1)-2)</f>
        <v>2438</v>
      </c>
      <c r="G398" t="s" s="158">
        <f>MID(E398,FIND(",",E398,1)+2,FIND(",",E398,1))</f>
        <v>2439</v>
      </c>
    </row>
    <row r="399" ht="35.95" customHeight="1">
      <c r="A399" s="154">
        <v>1</v>
      </c>
      <c r="B399" t="s" s="159">
        <v>2427</v>
      </c>
      <c r="C399" t="s" s="160">
        <v>2440</v>
      </c>
      <c r="D399" t="s" s="160">
        <v>2423</v>
      </c>
      <c r="E399" t="s" s="161">
        <v>2441</v>
      </c>
      <c r="F399" t="s" s="160">
        <f>MID(E399,1,FIND(",",E399,1)-2)</f>
        <v>2442</v>
      </c>
      <c r="G399" t="s" s="162">
        <f>MID(E399,FIND(",",E399,1)+2,FIND(",",E399,1))</f>
        <v>2443</v>
      </c>
    </row>
    <row r="400" ht="35.95" customHeight="1">
      <c r="A400" s="154">
        <v>1</v>
      </c>
      <c r="B400" t="s" s="155">
        <v>2444</v>
      </c>
      <c r="C400" t="s" s="156">
        <v>2445</v>
      </c>
      <c r="D400" t="s" s="156">
        <v>2446</v>
      </c>
      <c r="E400" t="s" s="157">
        <v>2447</v>
      </c>
      <c r="F400" t="s" s="156">
        <f>MID(E400,1,FIND(",",E400,1)-2)</f>
        <v>2448</v>
      </c>
      <c r="G400" t="s" s="158">
        <f>MID(E400,FIND(",",E400,1)+2,FIND(",",E400,1))</f>
        <v>2449</v>
      </c>
    </row>
    <row r="401" ht="35.95" customHeight="1">
      <c r="A401" s="154">
        <v>2</v>
      </c>
      <c r="B401" t="s" s="159">
        <v>2444</v>
      </c>
      <c r="C401" t="s" s="160">
        <v>2450</v>
      </c>
      <c r="D401" t="s" s="160">
        <v>1121</v>
      </c>
      <c r="E401" t="s" s="161">
        <v>2451</v>
      </c>
      <c r="F401" t="s" s="160">
        <f>MID(E401,1,FIND(",",E401,1)-2)</f>
        <v>2452</v>
      </c>
      <c r="G401" t="s" s="162">
        <f>MID(E401,FIND(",",E401,1)+2,FIND(",",E401,1))</f>
        <v>2453</v>
      </c>
    </row>
    <row r="402" ht="47.95" customHeight="1">
      <c r="A402" s="154">
        <v>1</v>
      </c>
      <c r="B402" t="s" s="155">
        <v>2444</v>
      </c>
      <c r="C402" t="s" s="156">
        <v>2454</v>
      </c>
      <c r="D402" t="s" s="156">
        <v>1611</v>
      </c>
      <c r="E402" t="s" s="157">
        <v>2455</v>
      </c>
      <c r="F402" t="s" s="156">
        <f>MID(E402,1,FIND(",",E402,1)-2)</f>
        <v>2456</v>
      </c>
      <c r="G402" t="s" s="158">
        <f>MID(E402,FIND(",",E402,1)+2,FIND(",",E402,1))</f>
        <v>2457</v>
      </c>
    </row>
    <row r="403" ht="47.95" customHeight="1">
      <c r="A403" s="154">
        <v>2</v>
      </c>
      <c r="B403" t="s" s="159">
        <v>2444</v>
      </c>
      <c r="C403" t="s" s="160">
        <v>2458</v>
      </c>
      <c r="D403" t="s" s="160">
        <v>2205</v>
      </c>
      <c r="E403" t="s" s="161">
        <v>2459</v>
      </c>
      <c r="F403" t="s" s="160">
        <f>MID(E403,1,FIND(",",E403,1)-2)</f>
        <v>2460</v>
      </c>
      <c r="G403" t="s" s="162">
        <f>MID(E403,FIND(",",E403,1)+2,FIND(",",E403,1))</f>
        <v>2461</v>
      </c>
    </row>
    <row r="404" ht="11.95" customHeight="1">
      <c r="A404" s="154">
        <v>1</v>
      </c>
      <c r="B404" t="s" s="155">
        <v>2462</v>
      </c>
      <c r="C404" t="s" s="156">
        <v>2463</v>
      </c>
      <c r="D404" t="s" s="156">
        <v>1121</v>
      </c>
      <c r="E404" t="s" s="157">
        <v>2464</v>
      </c>
      <c r="F404" t="s" s="156">
        <f>MID(E404,1,FIND(",",E404,1)-2)</f>
        <v>2465</v>
      </c>
      <c r="G404" t="s" s="158">
        <f>MID(E404,FIND(",",E404,1)+2,FIND(",",E404,1))</f>
        <v>2466</v>
      </c>
    </row>
    <row r="405" ht="11.95" customHeight="1">
      <c r="A405" s="154">
        <v>2</v>
      </c>
      <c r="B405" t="s" s="159">
        <v>2462</v>
      </c>
      <c r="C405" t="s" s="160">
        <v>2467</v>
      </c>
      <c r="D405" t="s" s="160">
        <v>1121</v>
      </c>
      <c r="E405" t="s" s="161">
        <v>2468</v>
      </c>
      <c r="F405" t="s" s="160">
        <f>MID(E405,1,FIND(",",E405,1)-2)</f>
        <v>2469</v>
      </c>
      <c r="G405" t="s" s="162">
        <f>MID(E405,FIND(",",E405,1)+2,FIND(",",E405,1))</f>
        <v>2470</v>
      </c>
    </row>
    <row r="406" ht="11.95" customHeight="1">
      <c r="A406" s="154">
        <v>3</v>
      </c>
      <c r="B406" t="s" s="155">
        <v>2462</v>
      </c>
      <c r="C406" t="s" s="156">
        <v>2471</v>
      </c>
      <c r="D406" t="s" s="156">
        <v>1121</v>
      </c>
      <c r="E406" t="s" s="157">
        <v>2472</v>
      </c>
      <c r="F406" t="s" s="156">
        <f>MID(E406,1,FIND(",",E406,1)-2)</f>
        <v>2473</v>
      </c>
      <c r="G406" t="s" s="158">
        <f>MID(E406,FIND(",",E406,1)+2,FIND(",",E406,1))</f>
        <v>2474</v>
      </c>
    </row>
    <row r="407" ht="11.95" customHeight="1">
      <c r="A407" s="154">
        <v>4</v>
      </c>
      <c r="B407" t="s" s="159">
        <v>2462</v>
      </c>
      <c r="C407" t="s" s="160">
        <v>2475</v>
      </c>
      <c r="D407" t="s" s="160">
        <v>1258</v>
      </c>
      <c r="E407" t="s" s="161">
        <v>2476</v>
      </c>
      <c r="F407" t="s" s="160">
        <f>MID(E407,1,FIND(",",E407,1)-2)</f>
        <v>2477</v>
      </c>
      <c r="G407" t="s" s="162">
        <f>MID(E407,FIND(",",E407,1)+2,FIND(",",E407,1))</f>
        <v>2478</v>
      </c>
    </row>
    <row r="408" ht="47.95" customHeight="1">
      <c r="A408" s="154">
        <v>5</v>
      </c>
      <c r="B408" t="s" s="155">
        <v>2462</v>
      </c>
      <c r="C408" t="s" s="156">
        <v>2479</v>
      </c>
      <c r="D408" t="s" s="156">
        <v>1121</v>
      </c>
      <c r="E408" t="s" s="157">
        <v>2480</v>
      </c>
      <c r="F408" t="s" s="156">
        <f>MID(E408,1,FIND(",",E408,1)-2)</f>
        <v>2481</v>
      </c>
      <c r="G408" t="s" s="158">
        <f>MID(E408,FIND(",",E408,1)+2,FIND(",",E408,1))</f>
        <v>2482</v>
      </c>
    </row>
    <row r="409" ht="47.95" customHeight="1">
      <c r="A409" s="154">
        <v>6</v>
      </c>
      <c r="B409" t="s" s="159">
        <v>2462</v>
      </c>
      <c r="C409" t="s" s="160">
        <v>2483</v>
      </c>
      <c r="D409" t="s" s="160">
        <v>1121</v>
      </c>
      <c r="E409" t="s" s="161">
        <v>2480</v>
      </c>
      <c r="F409" t="s" s="160">
        <f>MID(E409,1,FIND(",",E409,1)-2)</f>
        <v>2481</v>
      </c>
      <c r="G409" t="s" s="162">
        <f>MID(E409,FIND(",",E409,1)+2,FIND(",",E409,1))</f>
        <v>2482</v>
      </c>
    </row>
    <row r="410" ht="59.95" customHeight="1">
      <c r="A410" s="154">
        <v>7</v>
      </c>
      <c r="B410" t="s" s="155">
        <v>2462</v>
      </c>
      <c r="C410" t="s" s="156">
        <v>2484</v>
      </c>
      <c r="D410" t="s" s="156">
        <v>1121</v>
      </c>
      <c r="E410" t="s" s="157">
        <v>2485</v>
      </c>
      <c r="F410" t="s" s="156">
        <f>MID(E410,1,FIND(",",E410,1)-2)</f>
        <v>2486</v>
      </c>
      <c r="G410" t="s" s="158">
        <f>MID(E410,FIND(",",E410,1)+2,FIND(",",E410,1))</f>
        <v>2487</v>
      </c>
    </row>
    <row r="411" ht="47.95" customHeight="1">
      <c r="A411" s="154">
        <v>8</v>
      </c>
      <c r="B411" t="s" s="159">
        <v>2462</v>
      </c>
      <c r="C411" t="s" s="160">
        <v>2488</v>
      </c>
      <c r="D411" t="s" s="160">
        <v>1121</v>
      </c>
      <c r="E411" t="s" s="161">
        <v>2489</v>
      </c>
      <c r="F411" t="s" s="160">
        <f>MID(E411,1,FIND(",",E411,1)-2)</f>
        <v>2490</v>
      </c>
      <c r="G411" t="s" s="162">
        <f>MID(E411,FIND(",",E411,1)+2,FIND(",",E411,1))</f>
        <v>2491</v>
      </c>
    </row>
    <row r="412" ht="23.95" customHeight="1">
      <c r="A412" s="154">
        <v>9</v>
      </c>
      <c r="B412" t="s" s="155">
        <v>2462</v>
      </c>
      <c r="C412" t="s" s="156">
        <v>2492</v>
      </c>
      <c r="D412" t="s" s="156">
        <v>1121</v>
      </c>
      <c r="E412" t="s" s="157">
        <v>2493</v>
      </c>
      <c r="F412" t="s" s="156">
        <f>MID(E412,1,FIND(",",E412,1)-2)</f>
        <v>2494</v>
      </c>
      <c r="G412" t="s" s="158">
        <f>MID(E412,FIND(",",E412,1)+2,FIND(",",E412,1))</f>
        <v>2495</v>
      </c>
    </row>
    <row r="413" ht="35.95" customHeight="1">
      <c r="A413" s="154">
        <v>10</v>
      </c>
      <c r="B413" t="s" s="159">
        <v>2462</v>
      </c>
      <c r="C413" t="s" s="160">
        <v>2496</v>
      </c>
      <c r="D413" t="s" s="160">
        <v>1121</v>
      </c>
      <c r="E413" t="s" s="161">
        <v>2497</v>
      </c>
      <c r="F413" t="s" s="160">
        <f>MID(E413,1,FIND(",",E413,1)-2)</f>
        <v>2498</v>
      </c>
      <c r="G413" t="s" s="162">
        <f>MID(E413,FIND(",",E413,1)+2,FIND(",",E413,1))</f>
        <v>2499</v>
      </c>
    </row>
    <row r="414" ht="35.95" customHeight="1">
      <c r="A414" s="154">
        <v>11</v>
      </c>
      <c r="B414" t="s" s="155">
        <v>2462</v>
      </c>
      <c r="C414" t="s" s="156">
        <v>2500</v>
      </c>
      <c r="D414" t="s" s="156">
        <v>2446</v>
      </c>
      <c r="E414" t="s" s="157">
        <v>2501</v>
      </c>
      <c r="F414" t="s" s="156">
        <f>MID(E414,1,FIND(",",E414,1)-2)</f>
        <v>2502</v>
      </c>
      <c r="G414" t="s" s="158">
        <f>MID(E414,FIND(",",E414,1)+2,FIND(",",E414,1))</f>
        <v>2503</v>
      </c>
    </row>
    <row r="415" ht="35.95" customHeight="1">
      <c r="A415" s="154">
        <v>12</v>
      </c>
      <c r="B415" t="s" s="159">
        <v>2462</v>
      </c>
      <c r="C415" t="s" s="160">
        <v>2504</v>
      </c>
      <c r="D415" t="s" s="160">
        <v>2446</v>
      </c>
      <c r="E415" t="s" s="161">
        <v>2505</v>
      </c>
      <c r="F415" t="s" s="160">
        <f>MID(E415,1,FIND(",",E415,1)-2)</f>
        <v>2506</v>
      </c>
      <c r="G415" t="s" s="162">
        <f>MID(E415,FIND(",",E415,1)+2,FIND(",",E415,1))</f>
        <v>2507</v>
      </c>
    </row>
    <row r="416" ht="83.95" customHeight="1">
      <c r="A416" s="154">
        <v>1</v>
      </c>
      <c r="B416" t="s" s="155">
        <v>2462</v>
      </c>
      <c r="C416" t="s" s="156">
        <v>2508</v>
      </c>
      <c r="D416" t="s" s="156">
        <v>2060</v>
      </c>
      <c r="E416" t="s" s="157">
        <v>2509</v>
      </c>
      <c r="F416" t="s" s="156">
        <f>MID(E416,1,FIND(",",E416,1)-2)</f>
        <v>2510</v>
      </c>
      <c r="G416" t="s" s="158">
        <f>MID(E416,FIND(",",E416,1)+2,FIND(",",E416,1))</f>
        <v>2511</v>
      </c>
    </row>
    <row r="417" ht="23.95" customHeight="1">
      <c r="A417" s="154">
        <v>1</v>
      </c>
      <c r="B417" t="s" s="159">
        <v>2512</v>
      </c>
      <c r="C417" t="s" s="160">
        <v>2513</v>
      </c>
      <c r="D417" t="s" s="160">
        <v>1121</v>
      </c>
      <c r="E417" t="s" s="161">
        <v>2514</v>
      </c>
      <c r="F417" t="s" s="160">
        <f>MID(E417,1,FIND(",",E417,1)-2)</f>
        <v>2515</v>
      </c>
      <c r="G417" t="s" s="162">
        <f>MID(E417,FIND(",",E417,1)+2,FIND(",",E417,1))</f>
        <v>2516</v>
      </c>
    </row>
    <row r="418" ht="23.95" customHeight="1">
      <c r="A418" s="154">
        <v>2</v>
      </c>
      <c r="B418" t="s" s="155">
        <v>2512</v>
      </c>
      <c r="C418" t="s" s="156">
        <v>2517</v>
      </c>
      <c r="D418" t="s" s="156">
        <v>1067</v>
      </c>
      <c r="E418" t="s" s="157">
        <v>2518</v>
      </c>
      <c r="F418" t="s" s="156">
        <f>MID(E418,1,FIND(",",E418,1)-2)</f>
        <v>2519</v>
      </c>
      <c r="G418" t="s" s="158">
        <f>MID(E418,FIND(",",E418,1)+2,FIND(",",E418,1))</f>
        <v>2520</v>
      </c>
    </row>
    <row r="419" ht="47.95" customHeight="1">
      <c r="A419" s="154">
        <v>3</v>
      </c>
      <c r="B419" t="s" s="159">
        <v>2512</v>
      </c>
      <c r="C419" t="s" s="160">
        <v>2521</v>
      </c>
      <c r="D419" t="s" s="160">
        <v>1067</v>
      </c>
      <c r="E419" t="s" s="161">
        <v>2522</v>
      </c>
      <c r="F419" t="s" s="160">
        <f>MID(E419,1,FIND(",",E419,1)-2)</f>
        <v>2523</v>
      </c>
      <c r="G419" t="s" s="162">
        <f>MID(E419,FIND(",",E419,1)+2,FIND(",",E419,1))</f>
        <v>2524</v>
      </c>
    </row>
    <row r="420" ht="11.95" customHeight="1">
      <c r="A420" s="154">
        <v>1</v>
      </c>
      <c r="B420" t="s" s="155">
        <v>2512</v>
      </c>
      <c r="C420" t="s" s="156">
        <v>2525</v>
      </c>
      <c r="D420" t="s" s="156">
        <v>1729</v>
      </c>
      <c r="E420" t="s" s="157">
        <v>2526</v>
      </c>
      <c r="F420" t="s" s="156">
        <f>MID(E420,1,FIND(",",E420,1)-2)</f>
        <v>2527</v>
      </c>
      <c r="G420" t="s" s="158">
        <f>MID(E420,FIND(",",E420,1)+2,FIND(",",E420,1))</f>
        <v>2528</v>
      </c>
    </row>
    <row r="421" ht="11.95" customHeight="1">
      <c r="A421" s="154">
        <v>2</v>
      </c>
      <c r="B421" t="s" s="159">
        <v>2512</v>
      </c>
      <c r="C421" t="s" s="160">
        <v>2529</v>
      </c>
      <c r="D421" t="s" s="160">
        <v>1729</v>
      </c>
      <c r="E421" t="s" s="161">
        <v>2530</v>
      </c>
      <c r="F421" t="s" s="160">
        <f>MID(E421,1,FIND(",",E421,1)-2)</f>
        <v>2531</v>
      </c>
      <c r="G421" t="s" s="162">
        <f>MID(E421,FIND(",",E421,1)+2,FIND(",",E421,1))</f>
        <v>2532</v>
      </c>
    </row>
    <row r="422" ht="23.95" customHeight="1">
      <c r="A422" s="154">
        <v>3</v>
      </c>
      <c r="B422" t="s" s="155">
        <v>2512</v>
      </c>
      <c r="C422" t="s" s="156">
        <v>2533</v>
      </c>
      <c r="D422" t="s" s="156">
        <v>1883</v>
      </c>
      <c r="E422" t="s" s="157">
        <v>2534</v>
      </c>
      <c r="F422" t="s" s="156">
        <f>MID(E422,1,FIND(",",E422,1)-2)</f>
        <v>2535</v>
      </c>
      <c r="G422" t="s" s="158">
        <f>MID(E422,FIND(",",E422,1)+2,FIND(",",E422,1))</f>
        <v>2536</v>
      </c>
    </row>
    <row r="423" ht="23.95" customHeight="1">
      <c r="A423" s="154">
        <v>1</v>
      </c>
      <c r="B423" t="s" s="159">
        <v>2512</v>
      </c>
      <c r="C423" t="s" s="160">
        <v>2537</v>
      </c>
      <c r="D423" t="s" s="160">
        <v>836</v>
      </c>
      <c r="E423" t="s" s="161">
        <v>2538</v>
      </c>
      <c r="F423" t="s" s="160">
        <f>MID(E423,1,FIND(",",E423,1)-2)</f>
        <v>2539</v>
      </c>
      <c r="G423" t="s" s="162">
        <f>MID(E423,FIND(",",E423,1)+2,FIND(",",E423,1))</f>
        <v>2540</v>
      </c>
    </row>
    <row r="424" ht="23.95" customHeight="1">
      <c r="A424" s="154">
        <v>2</v>
      </c>
      <c r="B424" t="s" s="155">
        <v>2512</v>
      </c>
      <c r="C424" t="s" s="156">
        <v>2541</v>
      </c>
      <c r="D424" t="s" s="156">
        <v>1018</v>
      </c>
      <c r="E424" t="s" s="157">
        <v>2542</v>
      </c>
      <c r="F424" t="s" s="156">
        <f>MID(E424,1,FIND(",",E424,1)-2)</f>
        <v>2543</v>
      </c>
      <c r="G424" t="s" s="158">
        <f>MID(E424,FIND(",",E424,1)+2,FIND(",",E424,1))</f>
        <v>2544</v>
      </c>
    </row>
    <row r="425" ht="11.95" customHeight="1">
      <c r="A425" s="154">
        <v>3</v>
      </c>
      <c r="B425" t="s" s="159">
        <v>2512</v>
      </c>
      <c r="C425" t="s" s="160">
        <v>2545</v>
      </c>
      <c r="D425" t="s" s="160">
        <v>1121</v>
      </c>
      <c r="E425" t="s" s="161">
        <v>2546</v>
      </c>
      <c r="F425" t="s" s="160">
        <f>MID(E425,1,FIND(",",E425,1)-2)</f>
        <v>2547</v>
      </c>
      <c r="G425" t="s" s="162">
        <f>MID(E425,FIND(",",E425,1)+2,FIND(",",E425,1))</f>
        <v>2548</v>
      </c>
    </row>
    <row r="426" ht="11.95" customHeight="1">
      <c r="A426" s="154">
        <v>4</v>
      </c>
      <c r="B426" t="s" s="155">
        <v>2512</v>
      </c>
      <c r="C426" t="s" s="156">
        <v>2549</v>
      </c>
      <c r="D426" t="s" s="156">
        <v>902</v>
      </c>
      <c r="E426" t="s" s="157">
        <v>2550</v>
      </c>
      <c r="F426" t="s" s="156">
        <f>MID(E426,1,FIND(",",E426,1)-2)</f>
        <v>2551</v>
      </c>
      <c r="G426" t="s" s="158">
        <f>MID(E426,FIND(",",E426,1)+2,FIND(",",E426,1))</f>
        <v>2552</v>
      </c>
    </row>
    <row r="427" ht="11.95" customHeight="1">
      <c r="A427" s="154">
        <v>5</v>
      </c>
      <c r="B427" t="s" s="159">
        <v>2512</v>
      </c>
      <c r="C427" t="s" s="160">
        <v>2553</v>
      </c>
      <c r="D427" t="s" s="160">
        <v>1611</v>
      </c>
      <c r="E427" t="s" s="161">
        <v>2554</v>
      </c>
      <c r="F427" t="s" s="160">
        <f>MID(E427,1,FIND(",",E427,1)-2)</f>
        <v>2555</v>
      </c>
      <c r="G427" t="s" s="162">
        <f>MID(E427,FIND(",",E427,1)+2,FIND(",",E427,1))</f>
        <v>2556</v>
      </c>
    </row>
    <row r="428" ht="11.95" customHeight="1">
      <c r="A428" s="154">
        <v>6</v>
      </c>
      <c r="B428" t="s" s="155">
        <v>2512</v>
      </c>
      <c r="C428" t="s" s="156">
        <v>2557</v>
      </c>
      <c r="D428" t="s" s="156">
        <v>1611</v>
      </c>
      <c r="E428" t="s" s="157">
        <v>2558</v>
      </c>
      <c r="F428" t="s" s="156">
        <f>MID(E428,1,FIND(",",E428,1)-2)</f>
        <v>2559</v>
      </c>
      <c r="G428" t="s" s="158">
        <f>MID(E428,FIND(",",E428,1)+2,FIND(",",E428,1))</f>
        <v>2560</v>
      </c>
    </row>
    <row r="429" ht="23.95" customHeight="1">
      <c r="A429" s="154">
        <v>7</v>
      </c>
      <c r="B429" t="s" s="159">
        <v>2512</v>
      </c>
      <c r="C429" t="s" s="160">
        <v>2561</v>
      </c>
      <c r="D429" t="s" s="160">
        <v>2205</v>
      </c>
      <c r="E429" t="s" s="161">
        <v>2562</v>
      </c>
      <c r="F429" t="s" s="160">
        <f>MID(E429,1,FIND(",",E429,1)-2)</f>
        <v>2563</v>
      </c>
      <c r="G429" t="s" s="162">
        <f>MID(E429,FIND(",",E429,1)+2,FIND(",",E429,1))</f>
        <v>2564</v>
      </c>
    </row>
    <row r="430" ht="23.95" customHeight="1">
      <c r="A430" s="154">
        <v>8</v>
      </c>
      <c r="B430" t="s" s="155">
        <v>2512</v>
      </c>
      <c r="C430" t="s" s="156">
        <v>2565</v>
      </c>
      <c r="D430" t="s" s="156">
        <v>2205</v>
      </c>
      <c r="E430" t="s" s="157">
        <v>2566</v>
      </c>
      <c r="F430" t="s" s="156">
        <f>MID(E430,1,FIND(",",E430,1)-2)</f>
        <v>2567</v>
      </c>
      <c r="G430" t="s" s="158">
        <f>MID(E430,FIND(",",E430,1)+2,FIND(",",E430,1))</f>
        <v>2568</v>
      </c>
    </row>
    <row r="431" ht="23.95" customHeight="1">
      <c r="A431" s="154">
        <v>9</v>
      </c>
      <c r="B431" t="s" s="159">
        <v>2512</v>
      </c>
      <c r="C431" t="s" s="160">
        <v>2569</v>
      </c>
      <c r="D431" t="s" s="160">
        <v>2205</v>
      </c>
      <c r="E431" t="s" s="161">
        <v>2570</v>
      </c>
      <c r="F431" t="s" s="160">
        <f>MID(E431,1,FIND(",",E431,1)-2)</f>
        <v>2571</v>
      </c>
      <c r="G431" t="s" s="162">
        <f>MID(E431,FIND(",",E431,1)+2,FIND(",",E431,1))</f>
        <v>2572</v>
      </c>
    </row>
    <row r="432" ht="11.95" customHeight="1">
      <c r="A432" s="154">
        <v>10</v>
      </c>
      <c r="B432" t="s" s="155">
        <v>2512</v>
      </c>
      <c r="C432" t="s" s="156">
        <v>2573</v>
      </c>
      <c r="D432" t="s" s="156">
        <v>2205</v>
      </c>
      <c r="E432" t="s" s="157">
        <v>2574</v>
      </c>
      <c r="F432" t="s" s="156">
        <f>MID(E432,1,FIND(",",E432,1)-2)</f>
        <v>2575</v>
      </c>
      <c r="G432" t="s" s="158">
        <f>MID(E432,FIND(",",E432,1)+2,FIND(",",E432,1))</f>
        <v>2576</v>
      </c>
    </row>
    <row r="433" ht="35.95" customHeight="1">
      <c r="A433" s="154">
        <v>1</v>
      </c>
      <c r="B433" t="s" s="159">
        <v>2577</v>
      </c>
      <c r="C433" t="s" s="160">
        <v>2578</v>
      </c>
      <c r="D433" t="s" s="160">
        <v>836</v>
      </c>
      <c r="E433" t="s" s="161">
        <v>2579</v>
      </c>
      <c r="F433" t="s" s="160">
        <f>MID(E433,1,FIND(",",E433,1)-2)</f>
        <v>2580</v>
      </c>
      <c r="G433" t="s" s="162">
        <f>MID(E433,FIND(",",E433,1)+2,FIND(",",E433,1))</f>
        <v>2581</v>
      </c>
    </row>
    <row r="434" ht="35.95" customHeight="1">
      <c r="A434" s="154">
        <v>2</v>
      </c>
      <c r="B434" t="s" s="155">
        <v>2577</v>
      </c>
      <c r="C434" t="s" s="156">
        <v>2582</v>
      </c>
      <c r="D434" t="s" s="156">
        <v>836</v>
      </c>
      <c r="E434" t="s" s="157">
        <v>2583</v>
      </c>
      <c r="F434" t="s" s="156">
        <f>MID(E434,1,FIND(",",E434,1)-2)</f>
        <v>2584</v>
      </c>
      <c r="G434" t="s" s="158">
        <f>MID(E434,FIND(",",E434,1)+2,FIND(",",E434,1))</f>
        <v>2585</v>
      </c>
    </row>
    <row r="435" ht="23.95" customHeight="1">
      <c r="A435" s="154">
        <v>3</v>
      </c>
      <c r="B435" t="s" s="159">
        <v>2577</v>
      </c>
      <c r="C435" t="s" s="160">
        <v>2586</v>
      </c>
      <c r="D435" t="s" s="160">
        <v>836</v>
      </c>
      <c r="E435" t="s" s="161">
        <v>2587</v>
      </c>
      <c r="F435" t="s" s="160">
        <f>MID(E435,1,FIND(",",E435,1)-2)</f>
        <v>2588</v>
      </c>
      <c r="G435" t="s" s="162">
        <f>MID(E435,FIND(",",E435,1)+2,FIND(",",E435,1))</f>
        <v>2589</v>
      </c>
    </row>
    <row r="436" ht="23.95" customHeight="1">
      <c r="A436" s="154">
        <v>4</v>
      </c>
      <c r="B436" t="s" s="155">
        <v>2577</v>
      </c>
      <c r="C436" t="s" s="156">
        <v>2590</v>
      </c>
      <c r="D436" t="s" s="156">
        <v>836</v>
      </c>
      <c r="E436" t="s" s="157">
        <v>2591</v>
      </c>
      <c r="F436" t="s" s="156">
        <f>MID(E436,1,FIND(",",E436,1)-2)</f>
        <v>2592</v>
      </c>
      <c r="G436" t="s" s="158">
        <f>MID(E436,FIND(",",E436,1)+2,FIND(",",E436,1))</f>
        <v>2593</v>
      </c>
    </row>
    <row r="437" ht="35.95" customHeight="1">
      <c r="A437" s="154">
        <v>5</v>
      </c>
      <c r="B437" t="s" s="159">
        <v>2577</v>
      </c>
      <c r="C437" t="s" s="160">
        <v>2594</v>
      </c>
      <c r="D437" t="s" s="160">
        <v>836</v>
      </c>
      <c r="E437" t="s" s="161">
        <v>2595</v>
      </c>
      <c r="F437" t="s" s="160">
        <f>MID(E437,1,FIND(",",E437,1)-2)</f>
        <v>2596</v>
      </c>
      <c r="G437" t="s" s="162">
        <f>MID(E437,FIND(",",E437,1)+2,FIND(",",E437,1))</f>
        <v>2597</v>
      </c>
    </row>
    <row r="438" ht="11.95" customHeight="1">
      <c r="A438" s="154">
        <v>6</v>
      </c>
      <c r="B438" t="s" s="155">
        <v>2577</v>
      </c>
      <c r="C438" t="s" s="156">
        <v>2598</v>
      </c>
      <c r="D438" t="s" s="156">
        <v>836</v>
      </c>
      <c r="E438" t="s" s="157">
        <v>2599</v>
      </c>
      <c r="F438" t="s" s="156">
        <f>MID(E438,1,FIND(",",E438,1)-2)</f>
        <v>2600</v>
      </c>
      <c r="G438" t="s" s="158">
        <f>MID(E438,FIND(",",E438,1)+2,FIND(",",E438,1))</f>
        <v>2601</v>
      </c>
    </row>
    <row r="439" ht="11.95" customHeight="1">
      <c r="A439" s="154">
        <v>7</v>
      </c>
      <c r="B439" t="s" s="159">
        <v>2577</v>
      </c>
      <c r="C439" t="s" s="160">
        <v>2602</v>
      </c>
      <c r="D439" t="s" s="160">
        <v>836</v>
      </c>
      <c r="E439" t="s" s="161">
        <v>2603</v>
      </c>
      <c r="F439" t="s" s="160">
        <f>MID(E439,1,FIND(",",E439,1)-2)</f>
        <v>2604</v>
      </c>
      <c r="G439" t="s" s="162">
        <f>MID(E439,FIND(",",E439,1)+2,FIND(",",E439,1))</f>
        <v>2605</v>
      </c>
    </row>
    <row r="440" ht="35.95" customHeight="1">
      <c r="A440" s="154">
        <v>8</v>
      </c>
      <c r="B440" t="s" s="155">
        <v>2577</v>
      </c>
      <c r="C440" t="s" s="156">
        <v>2606</v>
      </c>
      <c r="D440" t="s" s="156">
        <v>836</v>
      </c>
      <c r="E440" t="s" s="157">
        <v>2607</v>
      </c>
      <c r="F440" t="s" s="156">
        <f>MID(E440,1,FIND(",",E440,1)-2)</f>
        <v>2608</v>
      </c>
      <c r="G440" t="s" s="158">
        <f>MID(E440,FIND(",",E440,1)+2,FIND(",",E440,1))</f>
        <v>2609</v>
      </c>
    </row>
    <row r="441" ht="35.95" customHeight="1">
      <c r="A441" s="154">
        <v>9</v>
      </c>
      <c r="B441" t="s" s="159">
        <v>2577</v>
      </c>
      <c r="C441" t="s" s="160">
        <v>2610</v>
      </c>
      <c r="D441" t="s" s="160">
        <v>836</v>
      </c>
      <c r="E441" t="s" s="161">
        <v>2611</v>
      </c>
      <c r="F441" t="s" s="160">
        <f>MID(E441,1,FIND(",",E441,1)-2)</f>
        <v>2612</v>
      </c>
      <c r="G441" t="s" s="162">
        <f>MID(E441,FIND(",",E441,1)+2,FIND(",",E441,1))</f>
        <v>2613</v>
      </c>
    </row>
    <row r="442" ht="35.95" customHeight="1">
      <c r="A442" s="154">
        <v>10</v>
      </c>
      <c r="B442" t="s" s="155">
        <v>2577</v>
      </c>
      <c r="C442" t="s" s="156">
        <v>2614</v>
      </c>
      <c r="D442" t="s" s="156">
        <v>1569</v>
      </c>
      <c r="E442" t="s" s="157">
        <v>2615</v>
      </c>
      <c r="F442" t="s" s="156">
        <f>MID(E442,1,FIND(",",E442,1)-2)</f>
        <v>2616</v>
      </c>
      <c r="G442" t="s" s="158">
        <f>MID(E442,FIND(",",E442,1)+2,FIND(",",E442,1))</f>
        <v>2617</v>
      </c>
    </row>
    <row r="443" ht="23.95" customHeight="1">
      <c r="A443" s="154">
        <v>11</v>
      </c>
      <c r="B443" t="s" s="159">
        <v>2577</v>
      </c>
      <c r="C443" t="s" s="160">
        <v>2618</v>
      </c>
      <c r="D443" t="s" s="160">
        <v>2619</v>
      </c>
      <c r="E443" t="s" s="161">
        <v>2620</v>
      </c>
      <c r="F443" t="s" s="160">
        <f>MID(E443,1,FIND(",",E443,1)-2)</f>
        <v>2621</v>
      </c>
      <c r="G443" t="s" s="162">
        <f>MID(E443,FIND(",",E443,1)+2,FIND(",",E443,1))</f>
        <v>2622</v>
      </c>
    </row>
    <row r="444" ht="35.95" customHeight="1">
      <c r="A444" s="154">
        <v>12</v>
      </c>
      <c r="B444" t="s" s="155">
        <v>2577</v>
      </c>
      <c r="C444" t="s" s="156">
        <v>2623</v>
      </c>
      <c r="D444" t="s" s="156">
        <v>836</v>
      </c>
      <c r="E444" t="s" s="157">
        <v>2624</v>
      </c>
      <c r="F444" t="s" s="156">
        <f>MID(E444,1,FIND(",",E444,1)-2)</f>
        <v>2625</v>
      </c>
      <c r="G444" t="s" s="158">
        <f>MID(E444,FIND(",",E444,1)+2,FIND(",",E444,1))</f>
        <v>2626</v>
      </c>
    </row>
    <row r="445" ht="35.95" customHeight="1">
      <c r="A445" s="154">
        <v>13</v>
      </c>
      <c r="B445" t="s" s="159">
        <v>2577</v>
      </c>
      <c r="C445" t="s" s="160">
        <v>2627</v>
      </c>
      <c r="D445" t="s" s="160">
        <v>836</v>
      </c>
      <c r="E445" t="s" s="161">
        <v>2628</v>
      </c>
      <c r="F445" t="s" s="160">
        <f>MID(E445,1,FIND(",",E445,1)-2)</f>
        <v>2629</v>
      </c>
      <c r="G445" t="s" s="162">
        <f>MID(E445,FIND(",",E445,1)+2,FIND(",",E445,1))</f>
        <v>2630</v>
      </c>
    </row>
    <row r="446" ht="23.95" customHeight="1">
      <c r="A446" s="154">
        <v>14</v>
      </c>
      <c r="B446" t="s" s="155">
        <v>2577</v>
      </c>
      <c r="C446" t="s" s="156">
        <v>2631</v>
      </c>
      <c r="D446" t="s" s="156">
        <v>836</v>
      </c>
      <c r="E446" t="s" s="157">
        <v>2632</v>
      </c>
      <c r="F446" t="s" s="156">
        <f>MID(E446,1,FIND(",",E446,1)-2)</f>
        <v>2633</v>
      </c>
      <c r="G446" t="s" s="158">
        <f>MID(E446,FIND(",",E446,1)+2,FIND(",",E446,1))</f>
        <v>2634</v>
      </c>
    </row>
    <row r="447" ht="47.95" customHeight="1">
      <c r="A447" s="154">
        <v>16</v>
      </c>
      <c r="B447" t="s" s="159">
        <v>2577</v>
      </c>
      <c r="C447" t="s" s="160">
        <v>2635</v>
      </c>
      <c r="D447" t="s" s="160">
        <v>836</v>
      </c>
      <c r="E447" t="s" s="161">
        <v>2636</v>
      </c>
      <c r="F447" t="s" s="160">
        <f>MID(E447,1,FIND(",",E447,1)-2)</f>
        <v>2637</v>
      </c>
      <c r="G447" t="s" s="162">
        <f>MID(E447,FIND(",",E447,1)+2,FIND(",",E447,1))</f>
        <v>2638</v>
      </c>
    </row>
    <row r="448" ht="11.95" customHeight="1">
      <c r="A448" s="154">
        <v>17</v>
      </c>
      <c r="B448" t="s" s="155">
        <v>2577</v>
      </c>
      <c r="C448" t="s" s="156">
        <v>2639</v>
      </c>
      <c r="D448" t="s" s="156">
        <v>902</v>
      </c>
      <c r="E448" t="s" s="157">
        <v>2640</v>
      </c>
      <c r="F448" t="s" s="156">
        <f>MID(E448,1,FIND(",",E448,1)-2)</f>
        <v>2641</v>
      </c>
      <c r="G448" t="s" s="158">
        <f>MID(E448,FIND(",",E448,1)+2,FIND(",",E448,1))</f>
        <v>2642</v>
      </c>
    </row>
    <row r="449" ht="23.95" customHeight="1">
      <c r="A449" s="154">
        <v>18</v>
      </c>
      <c r="B449" t="s" s="159">
        <v>2577</v>
      </c>
      <c r="C449" t="s" s="160">
        <v>2643</v>
      </c>
      <c r="D449" t="s" s="160">
        <v>902</v>
      </c>
      <c r="E449" t="s" s="161">
        <v>2636</v>
      </c>
      <c r="F449" t="s" s="160">
        <f>MID(E449,1,FIND(",",E449,1)-2)</f>
        <v>2637</v>
      </c>
      <c r="G449" t="s" s="162">
        <f>MID(E449,FIND(",",E449,1)+2,FIND(",",E449,1))</f>
        <v>2638</v>
      </c>
    </row>
    <row r="450" ht="23.95" customHeight="1">
      <c r="A450" s="154">
        <v>19</v>
      </c>
      <c r="B450" t="s" s="155">
        <v>2577</v>
      </c>
      <c r="C450" t="s" s="156">
        <v>2644</v>
      </c>
      <c r="D450" t="s" s="156">
        <v>902</v>
      </c>
      <c r="E450" t="s" s="157">
        <v>2645</v>
      </c>
      <c r="F450" t="s" s="156">
        <f>MID(E450,1,FIND(",",E450,1)-2)</f>
        <v>2646</v>
      </c>
      <c r="G450" t="s" s="158">
        <f>MID(E450,FIND(",",E450,1)+2,FIND(",",E450,1))</f>
        <v>2647</v>
      </c>
    </row>
    <row r="451" ht="23.95" customHeight="1">
      <c r="A451" s="154">
        <v>20</v>
      </c>
      <c r="B451" t="s" s="159">
        <v>2577</v>
      </c>
      <c r="C451" t="s" s="160">
        <v>2648</v>
      </c>
      <c r="D451" t="s" s="160">
        <v>902</v>
      </c>
      <c r="E451" t="s" s="161">
        <v>2649</v>
      </c>
      <c r="F451" t="s" s="160">
        <f>MID(E451,1,FIND(",",E451,1)-2)</f>
        <v>2650</v>
      </c>
      <c r="G451" t="s" s="162">
        <f>MID(E451,FIND(",",E451,1)+2,FIND(",",E451,1))</f>
        <v>2651</v>
      </c>
    </row>
    <row r="452" ht="11.95" customHeight="1">
      <c r="A452" s="154">
        <v>21</v>
      </c>
      <c r="B452" t="s" s="155">
        <v>2577</v>
      </c>
      <c r="C452" t="s" s="156">
        <v>2652</v>
      </c>
      <c r="D452" t="s" s="156">
        <v>902</v>
      </c>
      <c r="E452" t="s" s="157">
        <v>2653</v>
      </c>
      <c r="F452" t="s" s="156">
        <f>MID(E452,1,FIND(",",E452,1)-2)</f>
        <v>2654</v>
      </c>
      <c r="G452" t="s" s="158">
        <f>MID(E452,FIND(",",E452,1)+2,FIND(",",E452,1))</f>
        <v>2655</v>
      </c>
    </row>
    <row r="453" ht="11.95" customHeight="1">
      <c r="A453" s="154">
        <v>22</v>
      </c>
      <c r="B453" t="s" s="159">
        <v>2577</v>
      </c>
      <c r="C453" t="s" s="160">
        <v>2656</v>
      </c>
      <c r="D453" t="s" s="160">
        <v>902</v>
      </c>
      <c r="E453" t="s" s="161">
        <v>2657</v>
      </c>
      <c r="F453" t="s" s="160">
        <f>MID(E453,1,FIND(",",E453,1)-2)</f>
        <v>2658</v>
      </c>
      <c r="G453" t="s" s="162">
        <f>MID(E453,FIND(",",E453,1)+2,FIND(",",E453,1))</f>
        <v>2659</v>
      </c>
    </row>
    <row r="454" ht="23.95" customHeight="1">
      <c r="A454" s="154">
        <v>23</v>
      </c>
      <c r="B454" t="s" s="155">
        <v>2577</v>
      </c>
      <c r="C454" t="s" s="156">
        <v>2660</v>
      </c>
      <c r="D454" t="s" s="156">
        <v>902</v>
      </c>
      <c r="E454" t="s" s="157">
        <v>2661</v>
      </c>
      <c r="F454" t="s" s="156">
        <f>MID(E454,1,FIND(",",E454,1)-2)</f>
        <v>2662</v>
      </c>
      <c r="G454" t="s" s="158">
        <f>MID(E454,FIND(",",E454,1)+2,FIND(",",E454,1))</f>
        <v>2663</v>
      </c>
    </row>
    <row r="455" ht="11.95" customHeight="1">
      <c r="A455" s="154">
        <v>24</v>
      </c>
      <c r="B455" t="s" s="159">
        <v>2577</v>
      </c>
      <c r="C455" t="s" s="160">
        <v>2664</v>
      </c>
      <c r="D455" t="s" s="160">
        <v>948</v>
      </c>
      <c r="E455" t="s" s="161">
        <v>2665</v>
      </c>
      <c r="F455" t="s" s="160">
        <f>MID(E455,1,FIND(",",E455,1)-2)</f>
        <v>2666</v>
      </c>
      <c r="G455" t="s" s="162">
        <f>MID(E455,FIND(",",E455,1)+2,FIND(",",E455,1))</f>
        <v>2667</v>
      </c>
    </row>
    <row r="456" ht="23.95" customHeight="1">
      <c r="A456" s="154">
        <v>25</v>
      </c>
      <c r="B456" t="s" s="155">
        <v>2577</v>
      </c>
      <c r="C456" t="s" s="156">
        <v>2668</v>
      </c>
      <c r="D456" t="s" s="156">
        <v>948</v>
      </c>
      <c r="E456" t="s" s="157">
        <v>2669</v>
      </c>
      <c r="F456" t="s" s="156">
        <f>MID(E456,1,FIND(",",E456,1)-2)</f>
        <v>2670</v>
      </c>
      <c r="G456" t="s" s="158">
        <f>MID(E456,FIND(",",E456,1)+2,FIND(",",E456,1))</f>
        <v>2671</v>
      </c>
    </row>
    <row r="457" ht="47.95" customHeight="1">
      <c r="A457" s="154">
        <v>26</v>
      </c>
      <c r="B457" t="s" s="159">
        <v>2577</v>
      </c>
      <c r="C457" t="s" s="160">
        <v>2672</v>
      </c>
      <c r="D457" t="s" s="160">
        <v>948</v>
      </c>
      <c r="E457" t="s" s="161">
        <v>2673</v>
      </c>
      <c r="F457" t="s" s="160">
        <f>MID(E457,1,FIND(",",E457,1)-2)</f>
        <v>2674</v>
      </c>
      <c r="G457" t="s" s="162">
        <f>MID(E457,FIND(",",E457,1)+2,FIND(",",E457,1))</f>
        <v>2675</v>
      </c>
    </row>
    <row r="458" ht="23.95" customHeight="1">
      <c r="A458" s="154">
        <v>27</v>
      </c>
      <c r="B458" t="s" s="155">
        <v>2577</v>
      </c>
      <c r="C458" t="s" s="156">
        <v>2676</v>
      </c>
      <c r="D458" t="s" s="156">
        <v>948</v>
      </c>
      <c r="E458" t="s" s="157">
        <v>2677</v>
      </c>
      <c r="F458" t="s" s="156">
        <f>MID(E458,1,FIND(",",E458,1)-2)</f>
        <v>2678</v>
      </c>
      <c r="G458" t="s" s="158">
        <f>MID(E458,FIND(",",E458,1)+2,FIND(",",E458,1))</f>
        <v>2679</v>
      </c>
    </row>
    <row r="459" ht="35.95" customHeight="1">
      <c r="A459" s="154">
        <v>28</v>
      </c>
      <c r="B459" t="s" s="159">
        <v>2577</v>
      </c>
      <c r="C459" t="s" s="160">
        <v>2680</v>
      </c>
      <c r="D459" t="s" s="160">
        <v>948</v>
      </c>
      <c r="E459" t="s" s="161">
        <v>2681</v>
      </c>
      <c r="F459" t="s" s="160">
        <f>MID(E459,1,FIND(",",E459,1)-2)</f>
        <v>2682</v>
      </c>
      <c r="G459" t="s" s="162">
        <f>MID(E459,FIND(",",E459,1)+2,FIND(",",E459,1))</f>
        <v>2683</v>
      </c>
    </row>
    <row r="460" ht="35.95" customHeight="1">
      <c r="A460" s="154">
        <v>29</v>
      </c>
      <c r="B460" t="s" s="155">
        <v>2577</v>
      </c>
      <c r="C460" t="s" s="156">
        <v>2684</v>
      </c>
      <c r="D460" t="s" s="156">
        <v>902</v>
      </c>
      <c r="E460" t="s" s="157">
        <v>2685</v>
      </c>
      <c r="F460" t="s" s="156">
        <f>MID(E460,1,FIND(",",E460,1)-2)</f>
        <v>2686</v>
      </c>
      <c r="G460" t="s" s="158">
        <f>MID(E460,FIND(",",E460,1)+2,FIND(",",E460,1))</f>
        <v>2687</v>
      </c>
    </row>
    <row r="461" ht="47.95" customHeight="1">
      <c r="A461" s="154">
        <v>30</v>
      </c>
      <c r="B461" t="s" s="159">
        <v>2577</v>
      </c>
      <c r="C461" t="s" s="160">
        <v>2688</v>
      </c>
      <c r="D461" t="s" s="160">
        <v>902</v>
      </c>
      <c r="E461" t="s" s="161">
        <v>2689</v>
      </c>
      <c r="F461" t="s" s="160">
        <f>MID(E461,1,FIND(",",E461,1)-2)</f>
        <v>2690</v>
      </c>
      <c r="G461" t="s" s="162">
        <f>MID(E461,FIND(",",E461,1)+2,FIND(",",E461,1))</f>
        <v>2691</v>
      </c>
    </row>
    <row r="462" ht="11.95" customHeight="1">
      <c r="A462" s="154">
        <v>31</v>
      </c>
      <c r="B462" t="s" s="155">
        <v>2577</v>
      </c>
      <c r="C462" t="s" s="156">
        <v>2692</v>
      </c>
      <c r="D462" t="s" s="156">
        <v>948</v>
      </c>
      <c r="E462" t="s" s="157">
        <v>2693</v>
      </c>
      <c r="F462" t="s" s="156">
        <f>MID(E462,1,FIND(",",E462,1)-2)</f>
        <v>2694</v>
      </c>
      <c r="G462" t="s" s="158">
        <f>MID(E462,FIND(",",E462,1)+2,FIND(",",E462,1))</f>
        <v>2695</v>
      </c>
    </row>
    <row r="463" ht="35.95" customHeight="1">
      <c r="A463" s="154">
        <v>32</v>
      </c>
      <c r="B463" t="s" s="159">
        <v>2577</v>
      </c>
      <c r="C463" t="s" s="160">
        <v>2696</v>
      </c>
      <c r="D463" t="s" s="160">
        <v>1431</v>
      </c>
      <c r="E463" t="s" s="161">
        <v>2697</v>
      </c>
      <c r="F463" t="s" s="160">
        <f>MID(E463,1,FIND(",",E463,1)-2)</f>
        <v>2698</v>
      </c>
      <c r="G463" t="s" s="162">
        <f>MID(E463,FIND(",",E463,1)+2,FIND(",",E463,1))</f>
        <v>2699</v>
      </c>
    </row>
    <row r="464" ht="47.95" customHeight="1">
      <c r="A464" s="154">
        <v>33</v>
      </c>
      <c r="B464" t="s" s="155">
        <v>2577</v>
      </c>
      <c r="C464" t="s" s="156">
        <v>2700</v>
      </c>
      <c r="D464" t="s" s="156">
        <v>1205</v>
      </c>
      <c r="E464" t="s" s="157">
        <v>2701</v>
      </c>
      <c r="F464" t="s" s="156">
        <f>MID(E464,1,FIND(",",E464,1)-2)</f>
        <v>2702</v>
      </c>
      <c r="G464" t="s" s="158">
        <f>MID(E464,FIND(",",E464,1)+2,FIND(",",E464,1))</f>
        <v>2703</v>
      </c>
    </row>
    <row r="465" ht="23.95" customHeight="1">
      <c r="A465" s="154">
        <v>34</v>
      </c>
      <c r="B465" t="s" s="159">
        <v>2577</v>
      </c>
      <c r="C465" t="s" s="160">
        <v>2704</v>
      </c>
      <c r="D465" t="s" s="160">
        <v>1205</v>
      </c>
      <c r="E465" t="s" s="161">
        <v>2705</v>
      </c>
      <c r="F465" t="s" s="160">
        <f>MID(E465,1,FIND(",",E465,1)-2)</f>
        <v>2706</v>
      </c>
      <c r="G465" t="s" s="162">
        <f>MID(E465,FIND(",",E465,1)+2,FIND(",",E465,1))</f>
        <v>2707</v>
      </c>
    </row>
    <row r="466" ht="47.95" customHeight="1">
      <c r="A466" s="154">
        <v>35</v>
      </c>
      <c r="B466" t="s" s="155">
        <v>2577</v>
      </c>
      <c r="C466" t="s" s="156">
        <v>2708</v>
      </c>
      <c r="D466" t="s" s="156">
        <v>2709</v>
      </c>
      <c r="E466" t="s" s="157">
        <v>2710</v>
      </c>
      <c r="F466" t="s" s="156">
        <f>MID(E466,1,FIND(",",E466,1)-2)</f>
        <v>2711</v>
      </c>
      <c r="G466" t="s" s="158">
        <f>MID(E466,FIND(",",E466,1)+2,FIND(",",E466,1))</f>
        <v>2712</v>
      </c>
    </row>
    <row r="467" ht="23.95" customHeight="1">
      <c r="A467" s="154">
        <v>36</v>
      </c>
      <c r="B467" t="s" s="159">
        <v>2577</v>
      </c>
      <c r="C467" t="s" s="160">
        <v>2713</v>
      </c>
      <c r="D467" t="s" s="160">
        <v>2709</v>
      </c>
      <c r="E467" t="s" s="161">
        <v>2714</v>
      </c>
      <c r="F467" t="s" s="160">
        <f>MID(E467,1,FIND(",",E467,1)-2)</f>
        <v>2715</v>
      </c>
      <c r="G467" t="s" s="162">
        <f>MID(E467,FIND(",",E467,1)+2,FIND(",",E467,1))</f>
        <v>2716</v>
      </c>
    </row>
    <row r="468" ht="59.95" customHeight="1">
      <c r="A468" s="154">
        <v>37</v>
      </c>
      <c r="B468" t="s" s="155">
        <v>2577</v>
      </c>
      <c r="C468" t="s" s="156">
        <v>2717</v>
      </c>
      <c r="D468" t="s" s="156">
        <v>2718</v>
      </c>
      <c r="E468" t="s" s="157">
        <v>2719</v>
      </c>
      <c r="F468" t="s" s="156">
        <f>MID(E468,1,FIND(",",E468,1)-2)</f>
        <v>2720</v>
      </c>
      <c r="G468" t="s" s="158">
        <f>MID(E468,FIND(",",E468,1)+2,FIND(",",E468,1))</f>
        <v>2721</v>
      </c>
    </row>
    <row r="469" ht="23.95" customHeight="1">
      <c r="A469" s="154">
        <v>38</v>
      </c>
      <c r="B469" t="s" s="159">
        <v>2577</v>
      </c>
      <c r="C469" t="s" s="160">
        <v>2722</v>
      </c>
      <c r="D469" t="s" s="160">
        <v>1484</v>
      </c>
      <c r="E469" t="s" s="161">
        <v>2723</v>
      </c>
      <c r="F469" t="s" s="160">
        <f>MID(E469,1,FIND(",",E469,1)-2)</f>
        <v>2724</v>
      </c>
      <c r="G469" t="s" s="162">
        <f>MID(E469,FIND(",",E469,1)+2,FIND(",",E469,1))</f>
        <v>2725</v>
      </c>
    </row>
    <row r="470" ht="47.95" customHeight="1">
      <c r="A470" s="154">
        <v>39</v>
      </c>
      <c r="B470" t="s" s="155">
        <v>2577</v>
      </c>
      <c r="C470" t="s" s="156">
        <v>2726</v>
      </c>
      <c r="D470" t="s" s="156">
        <v>1484</v>
      </c>
      <c r="E470" t="s" s="157">
        <v>2727</v>
      </c>
      <c r="F470" t="s" s="156">
        <f>MID(E470,1,FIND(",",E470,1)-2)</f>
        <v>2728</v>
      </c>
      <c r="G470" t="s" s="158">
        <f>MID(E470,FIND(",",E470,1)+2,FIND(",",E470,1))</f>
        <v>2729</v>
      </c>
    </row>
    <row r="471" ht="23.95" customHeight="1">
      <c r="A471" s="154">
        <v>40</v>
      </c>
      <c r="B471" t="s" s="159">
        <v>2577</v>
      </c>
      <c r="C471" t="s" s="160">
        <v>2730</v>
      </c>
      <c r="D471" t="s" s="160">
        <v>2446</v>
      </c>
      <c r="E471" t="s" s="161">
        <v>2731</v>
      </c>
      <c r="F471" t="s" s="160">
        <f>MID(E471,1,FIND(",",E471,1)-2)</f>
        <v>2732</v>
      </c>
      <c r="G471" t="s" s="162">
        <f>MID(E471,FIND(",",E471,1)+2,FIND(",",E471,1))</f>
        <v>2733</v>
      </c>
    </row>
    <row r="472" ht="35.95" customHeight="1">
      <c r="A472" s="154">
        <v>41</v>
      </c>
      <c r="B472" t="s" s="155">
        <v>2577</v>
      </c>
      <c r="C472" t="s" s="156">
        <v>2734</v>
      </c>
      <c r="D472" t="s" s="156">
        <v>2446</v>
      </c>
      <c r="E472" t="s" s="157">
        <v>2735</v>
      </c>
      <c r="F472" t="s" s="156">
        <f>MID(E472,1,FIND(",",E472,1)-2)</f>
        <v>2736</v>
      </c>
      <c r="G472" t="s" s="158">
        <f>MID(E472,FIND(",",E472,1)+2,FIND(",",E472,1))</f>
        <v>2737</v>
      </c>
    </row>
    <row r="473" ht="23.95" customHeight="1">
      <c r="A473" s="154">
        <v>42</v>
      </c>
      <c r="B473" t="s" s="159">
        <v>2577</v>
      </c>
      <c r="C473" t="s" s="160">
        <v>2738</v>
      </c>
      <c r="D473" t="s" s="160">
        <v>1527</v>
      </c>
      <c r="E473" t="s" s="161">
        <v>2739</v>
      </c>
      <c r="F473" t="s" s="160">
        <f>MID(E473,1,FIND(",",E473,1)-2)</f>
        <v>2740</v>
      </c>
      <c r="G473" t="s" s="162">
        <f>MID(E473,FIND(",",E473,1)+2,FIND(",",E473,1))</f>
        <v>2741</v>
      </c>
    </row>
    <row r="474" ht="23.95" customHeight="1">
      <c r="A474" s="154">
        <v>43</v>
      </c>
      <c r="B474" t="s" s="155">
        <v>2577</v>
      </c>
      <c r="C474" t="s" s="156">
        <v>2742</v>
      </c>
      <c r="D474" t="s" s="156">
        <v>1527</v>
      </c>
      <c r="E474" t="s" s="157">
        <v>2743</v>
      </c>
      <c r="F474" t="s" s="156">
        <f>MID(E474,1,FIND(",",E474,1)-2)</f>
        <v>2744</v>
      </c>
      <c r="G474" t="s" s="158">
        <f>MID(E474,FIND(",",E474,1)+2,FIND(",",E474,1))</f>
        <v>2745</v>
      </c>
    </row>
    <row r="475" ht="83.95" customHeight="1">
      <c r="A475" s="154">
        <v>44</v>
      </c>
      <c r="B475" t="s" s="159">
        <v>2577</v>
      </c>
      <c r="C475" t="s" s="160">
        <v>2746</v>
      </c>
      <c r="D475" t="s" s="160">
        <v>2747</v>
      </c>
      <c r="E475" t="s" s="161">
        <v>2748</v>
      </c>
      <c r="F475" t="s" s="160">
        <f>MID(E475,1,FIND(",",E475,1)-2)</f>
        <v>2749</v>
      </c>
      <c r="G475" t="s" s="162">
        <f>MID(E475,FIND(",",E475,1)+2,FIND(",",E475,1))</f>
        <v>2750</v>
      </c>
    </row>
    <row r="476" ht="47.95" customHeight="1">
      <c r="A476" s="154">
        <v>45</v>
      </c>
      <c r="B476" t="s" s="155">
        <v>2577</v>
      </c>
      <c r="C476" t="s" s="156">
        <v>2751</v>
      </c>
      <c r="D476" t="s" s="156">
        <v>2747</v>
      </c>
      <c r="E476" t="s" s="157">
        <v>2752</v>
      </c>
      <c r="F476" t="s" s="156">
        <f>MID(E476,1,FIND(",",E476,1)-2)</f>
        <v>2753</v>
      </c>
      <c r="G476" t="s" s="158">
        <f>MID(E476,FIND(",",E476,1)+2,FIND(",",E476,1))</f>
        <v>2754</v>
      </c>
    </row>
    <row r="477" ht="71.95" customHeight="1">
      <c r="A477" s="154">
        <v>46</v>
      </c>
      <c r="B477" t="s" s="159">
        <v>2577</v>
      </c>
      <c r="C477" t="s" s="160">
        <v>2755</v>
      </c>
      <c r="D477" t="s" s="160">
        <v>2747</v>
      </c>
      <c r="E477" t="s" s="161">
        <v>2756</v>
      </c>
      <c r="F477" t="s" s="160">
        <f>MID(E477,1,FIND(",",E477,1)-2)</f>
        <v>2757</v>
      </c>
      <c r="G477" t="s" s="162">
        <f>MID(E477,FIND(",",E477,1)+2,FIND(",",E477,1))</f>
        <v>2758</v>
      </c>
    </row>
    <row r="478" ht="47.95" customHeight="1">
      <c r="A478" s="154">
        <v>47</v>
      </c>
      <c r="B478" t="s" s="155">
        <v>2577</v>
      </c>
      <c r="C478" t="s" s="156">
        <v>2759</v>
      </c>
      <c r="D478" t="s" s="156">
        <v>2760</v>
      </c>
      <c r="E478" t="s" s="157">
        <v>2761</v>
      </c>
      <c r="F478" t="s" s="156">
        <f>MID(E478,1,FIND(",",E478,1)-2)</f>
        <v>2762</v>
      </c>
      <c r="G478" t="s" s="158">
        <f>MID(E478,FIND(",",E478,1)+2,FIND(",",E478,1))</f>
        <v>2763</v>
      </c>
    </row>
    <row r="479" ht="35.95" customHeight="1">
      <c r="A479" s="154">
        <v>48</v>
      </c>
      <c r="B479" t="s" s="159">
        <v>2577</v>
      </c>
      <c r="C479" t="s" s="160">
        <v>2764</v>
      </c>
      <c r="D479" t="s" s="160">
        <v>2765</v>
      </c>
      <c r="E479" t="s" s="161">
        <v>2766</v>
      </c>
      <c r="F479" t="s" s="160">
        <f>MID(E479,1,FIND(",",E479,1)-2)</f>
        <v>2767</v>
      </c>
      <c r="G479" t="s" s="162">
        <f>MID(E479,FIND(",",E479,1)+2,FIND(",",E479,1))</f>
        <v>2768</v>
      </c>
    </row>
    <row r="480" ht="47.95" customHeight="1">
      <c r="A480" s="154">
        <v>49</v>
      </c>
      <c r="B480" t="s" s="155">
        <v>2577</v>
      </c>
      <c r="C480" t="s" s="156">
        <v>2769</v>
      </c>
      <c r="D480" t="s" s="156">
        <v>1569</v>
      </c>
      <c r="E480" t="s" s="157">
        <v>2770</v>
      </c>
      <c r="F480" t="s" s="156">
        <f>MID(E480,1,FIND(",",E480,1)-2)</f>
        <v>2771</v>
      </c>
      <c r="G480" t="s" s="158">
        <f>MID(E480,FIND(",",E480,1)+2,FIND(",",E480,1))</f>
        <v>2772</v>
      </c>
    </row>
    <row r="481" ht="35.95" customHeight="1">
      <c r="A481" s="154">
        <v>50</v>
      </c>
      <c r="B481" t="s" s="159">
        <v>2577</v>
      </c>
      <c r="C481" t="s" s="160">
        <v>2773</v>
      </c>
      <c r="D481" t="s" s="160">
        <v>1606</v>
      </c>
      <c r="E481" t="s" s="161">
        <v>2774</v>
      </c>
      <c r="F481" t="s" s="160">
        <f>MID(E481,1,FIND(",",E481,1)-2)</f>
        <v>2775</v>
      </c>
      <c r="G481" t="s" s="162">
        <f>MID(E481,FIND(",",E481,1)+2,FIND(",",E481,1))</f>
        <v>2776</v>
      </c>
    </row>
    <row r="482" ht="23.95" customHeight="1">
      <c r="A482" s="154">
        <v>51</v>
      </c>
      <c r="B482" t="s" s="155">
        <v>2577</v>
      </c>
      <c r="C482" t="s" s="156">
        <v>2777</v>
      </c>
      <c r="D482" t="s" s="156">
        <v>1606</v>
      </c>
      <c r="E482" t="s" s="157">
        <v>2778</v>
      </c>
      <c r="F482" t="s" s="156">
        <f>MID(E482,1,FIND(",",E482,1)-2)</f>
        <v>2779</v>
      </c>
      <c r="G482" t="s" s="158">
        <f>MID(E482,FIND(",",E482,1)+2,FIND(",",E482,1))</f>
        <v>2780</v>
      </c>
    </row>
    <row r="483" ht="23.95" customHeight="1">
      <c r="A483" s="154">
        <v>52</v>
      </c>
      <c r="B483" t="s" s="159">
        <v>2577</v>
      </c>
      <c r="C483" t="s" s="160">
        <v>2781</v>
      </c>
      <c r="D483" t="s" s="160">
        <v>1606</v>
      </c>
      <c r="E483" t="s" s="161">
        <v>2782</v>
      </c>
      <c r="F483" t="s" s="160">
        <f>MID(E483,1,FIND(",",E483,1)-2)</f>
        <v>2783</v>
      </c>
      <c r="G483" t="s" s="162">
        <f>MID(E483,FIND(",",E483,1)+2,FIND(",",E483,1))</f>
        <v>2784</v>
      </c>
    </row>
    <row r="484" ht="47.95" customHeight="1">
      <c r="A484" s="154">
        <v>53</v>
      </c>
      <c r="B484" t="s" s="155">
        <v>2577</v>
      </c>
      <c r="C484" t="s" s="156">
        <v>2785</v>
      </c>
      <c r="D484" t="s" s="156">
        <v>1606</v>
      </c>
      <c r="E484" t="s" s="157">
        <v>2786</v>
      </c>
      <c r="F484" t="s" s="156">
        <f>MID(E484,1,FIND(",",E484,1)-2)</f>
        <v>2787</v>
      </c>
      <c r="G484" t="s" s="158">
        <f>MID(E484,FIND(",",E484,1)+2,FIND(",",E484,1))</f>
        <v>2788</v>
      </c>
    </row>
    <row r="485" ht="23.95" customHeight="1">
      <c r="A485" s="154">
        <v>54</v>
      </c>
      <c r="B485" t="s" s="159">
        <v>2577</v>
      </c>
      <c r="C485" t="s" s="160">
        <v>2789</v>
      </c>
      <c r="D485" t="s" s="160">
        <v>1606</v>
      </c>
      <c r="E485" t="s" s="161">
        <v>2790</v>
      </c>
      <c r="F485" t="s" s="160">
        <f>MID(E485,1,FIND(",",E485,1)-2)</f>
        <v>2791</v>
      </c>
      <c r="G485" t="s" s="162">
        <f>MID(E485,FIND(",",E485,1)+2,FIND(",",E485,1))</f>
        <v>2792</v>
      </c>
    </row>
    <row r="486" ht="35.95" customHeight="1">
      <c r="A486" s="154">
        <v>55</v>
      </c>
      <c r="B486" t="s" s="155">
        <v>2577</v>
      </c>
      <c r="C486" t="s" s="156">
        <v>2793</v>
      </c>
      <c r="D486" t="s" s="156">
        <v>1606</v>
      </c>
      <c r="E486" t="s" s="157">
        <v>2794</v>
      </c>
      <c r="F486" t="s" s="156">
        <f>MID(E486,1,FIND(",",E486,1)-2)</f>
        <v>2795</v>
      </c>
      <c r="G486" t="s" s="158">
        <f>MID(E486,FIND(",",E486,1)+2,FIND(",",E486,1))</f>
        <v>2796</v>
      </c>
    </row>
    <row r="487" ht="35.95" customHeight="1">
      <c r="A487" s="154">
        <v>56</v>
      </c>
      <c r="B487" t="s" s="159">
        <v>2577</v>
      </c>
      <c r="C487" t="s" s="160">
        <v>2797</v>
      </c>
      <c r="D487" t="s" s="160">
        <v>1606</v>
      </c>
      <c r="E487" t="s" s="161">
        <v>2798</v>
      </c>
      <c r="F487" t="s" s="160">
        <f>MID(E487,1,FIND(",",E487,1)-2)</f>
        <v>2799</v>
      </c>
      <c r="G487" t="s" s="162">
        <f>MID(E487,FIND(",",E487,1)+2,FIND(",",E487,1))</f>
        <v>2800</v>
      </c>
    </row>
    <row r="488" ht="23.95" customHeight="1">
      <c r="A488" s="154">
        <v>57</v>
      </c>
      <c r="B488" t="s" s="155">
        <v>2577</v>
      </c>
      <c r="C488" t="s" s="156">
        <v>2801</v>
      </c>
      <c r="D488" t="s" s="156">
        <v>1606</v>
      </c>
      <c r="E488" t="s" s="157">
        <v>2802</v>
      </c>
      <c r="F488" t="s" s="156">
        <f>MID(E488,1,FIND(",",E488,1)-2)</f>
        <v>2803</v>
      </c>
      <c r="G488" t="s" s="158">
        <f>MID(E488,FIND(",",E488,1)+2,FIND(",",E488,1))</f>
        <v>2804</v>
      </c>
    </row>
    <row r="489" ht="35.95" customHeight="1">
      <c r="A489" s="154">
        <v>58</v>
      </c>
      <c r="B489" t="s" s="159">
        <v>2577</v>
      </c>
      <c r="C489" t="s" s="160">
        <v>2805</v>
      </c>
      <c r="D489" t="s" s="160">
        <v>1606</v>
      </c>
      <c r="E489" t="s" s="161">
        <v>2806</v>
      </c>
      <c r="F489" t="s" s="160">
        <f>MID(E489,1,FIND(",",E489,1)-2)</f>
        <v>2807</v>
      </c>
      <c r="G489" t="s" s="162">
        <f>MID(E489,FIND(",",E489,1)+2,FIND(",",E489,1))</f>
        <v>2808</v>
      </c>
    </row>
    <row r="490" ht="47.95" customHeight="1">
      <c r="A490" s="154">
        <v>59</v>
      </c>
      <c r="B490" t="s" s="155">
        <v>2577</v>
      </c>
      <c r="C490" t="s" s="156">
        <v>2809</v>
      </c>
      <c r="D490" t="s" s="156">
        <v>1606</v>
      </c>
      <c r="E490" t="s" s="157">
        <v>2810</v>
      </c>
      <c r="F490" t="s" s="156">
        <f>MID(E490,1,FIND(",",E490,1)-2)</f>
        <v>2811</v>
      </c>
      <c r="G490" t="s" s="158">
        <f>MID(E490,FIND(",",E490,1)+2,FIND(",",E490,1))</f>
        <v>2812</v>
      </c>
    </row>
    <row r="491" ht="23.95" customHeight="1">
      <c r="A491" s="154">
        <v>60</v>
      </c>
      <c r="B491" t="s" s="159">
        <v>2577</v>
      </c>
      <c r="C491" t="s" s="160">
        <v>2813</v>
      </c>
      <c r="D491" t="s" s="160">
        <v>1606</v>
      </c>
      <c r="E491" t="s" s="161">
        <v>2814</v>
      </c>
      <c r="F491" t="s" s="160">
        <f>MID(E491,1,FIND(",",E491,1)-2)</f>
        <v>2815</v>
      </c>
      <c r="G491" t="s" s="162">
        <f>MID(E491,FIND(",",E491,1)+2,FIND(",",E491,1))</f>
        <v>2816</v>
      </c>
    </row>
    <row r="492" ht="23.95" customHeight="1">
      <c r="A492" s="154">
        <v>61</v>
      </c>
      <c r="B492" t="s" s="155">
        <v>2577</v>
      </c>
      <c r="C492" t="s" s="156">
        <v>2817</v>
      </c>
      <c r="D492" t="s" s="156">
        <v>2446</v>
      </c>
      <c r="E492" t="s" s="157">
        <v>2818</v>
      </c>
      <c r="F492" t="s" s="156">
        <f>MID(E492,1,FIND(",",E492,1)-2)</f>
        <v>2819</v>
      </c>
      <c r="G492" t="s" s="158">
        <f>MID(E492,FIND(",",E492,1)+2,FIND(",",E492,1))</f>
        <v>2820</v>
      </c>
    </row>
    <row r="493" ht="35.95" customHeight="1">
      <c r="A493" s="154">
        <v>62</v>
      </c>
      <c r="B493" t="s" s="159">
        <v>2577</v>
      </c>
      <c r="C493" t="s" s="160">
        <v>2821</v>
      </c>
      <c r="D493" t="s" s="160">
        <v>2446</v>
      </c>
      <c r="E493" t="s" s="161">
        <v>2822</v>
      </c>
      <c r="F493" t="s" s="160">
        <f>MID(E493,1,FIND(",",E493,1)-2)</f>
        <v>2823</v>
      </c>
      <c r="G493" t="s" s="162">
        <f>MID(E493,FIND(",",E493,1)+2,FIND(",",E493,1))</f>
        <v>2824</v>
      </c>
    </row>
    <row r="494" ht="119.95" customHeight="1">
      <c r="A494" s="154">
        <v>63</v>
      </c>
      <c r="B494" t="s" s="155">
        <v>2577</v>
      </c>
      <c r="C494" t="s" s="156">
        <v>2825</v>
      </c>
      <c r="D494" t="s" s="156">
        <v>2446</v>
      </c>
      <c r="E494" t="s" s="157">
        <v>2826</v>
      </c>
      <c r="F494" t="s" s="156">
        <f>MID(E494,1,FIND(",",E494,1)-2)</f>
        <v>2827</v>
      </c>
      <c r="G494" t="s" s="158">
        <f>MID(E494,FIND(",",E494,1)+2,FIND(",",E494,1))</f>
        <v>2828</v>
      </c>
    </row>
    <row r="495" ht="59.95" customHeight="1">
      <c r="A495" s="154">
        <v>64</v>
      </c>
      <c r="B495" t="s" s="159">
        <v>2577</v>
      </c>
      <c r="C495" t="s" s="160">
        <v>2829</v>
      </c>
      <c r="D495" t="s" s="160">
        <v>2446</v>
      </c>
      <c r="E495" t="s" s="161">
        <v>2830</v>
      </c>
      <c r="F495" t="s" s="160">
        <f>MID(E495,1,FIND(",",E495,1)-2)</f>
        <v>2831</v>
      </c>
      <c r="G495" t="s" s="162">
        <f>MID(E495,FIND(",",E495,1)+2,FIND(",",E495,1))</f>
        <v>2832</v>
      </c>
    </row>
    <row r="496" ht="95.95" customHeight="1">
      <c r="A496" s="154">
        <v>65</v>
      </c>
      <c r="B496" t="s" s="155">
        <v>2577</v>
      </c>
      <c r="C496" t="s" s="156">
        <v>2833</v>
      </c>
      <c r="D496" t="s" s="156">
        <v>2446</v>
      </c>
      <c r="E496" t="s" s="157">
        <v>2834</v>
      </c>
      <c r="F496" t="s" s="156">
        <f>MID(E496,1,FIND(",",E496,1)-2)</f>
        <v>2835</v>
      </c>
      <c r="G496" t="s" s="158">
        <f>MID(E496,FIND(",",E496,1)+2,FIND(",",E496,1))</f>
        <v>2836</v>
      </c>
    </row>
    <row r="497" ht="59.95" customHeight="1">
      <c r="A497" s="154">
        <v>66</v>
      </c>
      <c r="B497" t="s" s="159">
        <v>2577</v>
      </c>
      <c r="C497" t="s" s="160">
        <v>2837</v>
      </c>
      <c r="D497" t="s" s="160">
        <v>2446</v>
      </c>
      <c r="E497" t="s" s="161">
        <v>2838</v>
      </c>
      <c r="F497" t="s" s="160">
        <f>MID(E497,1,FIND(",",E497,1)-2)</f>
        <v>2839</v>
      </c>
      <c r="G497" t="s" s="162">
        <f>MID(E497,FIND(",",E497,1)+2,FIND(",",E497,1))</f>
        <v>2840</v>
      </c>
    </row>
    <row r="498" ht="83.95" customHeight="1">
      <c r="A498" s="154">
        <v>67</v>
      </c>
      <c r="B498" t="s" s="155">
        <v>2577</v>
      </c>
      <c r="C498" t="s" s="156">
        <v>2841</v>
      </c>
      <c r="D498" t="s" s="156">
        <v>2446</v>
      </c>
      <c r="E498" t="s" s="157">
        <v>2842</v>
      </c>
      <c r="F498" t="s" s="156">
        <f>MID(E498,1,FIND(",",E498,1)-2)</f>
        <v>2843</v>
      </c>
      <c r="G498" t="s" s="158">
        <f>MID(E498,FIND(",",E498,1)+2,FIND(",",E498,1))</f>
        <v>2844</v>
      </c>
    </row>
    <row r="499" ht="23.95" customHeight="1">
      <c r="A499" s="154">
        <v>68</v>
      </c>
      <c r="B499" t="s" s="159">
        <v>2577</v>
      </c>
      <c r="C499" t="s" s="160">
        <v>2845</v>
      </c>
      <c r="D499" t="s" s="160">
        <v>1018</v>
      </c>
      <c r="E499" t="s" s="161">
        <v>2846</v>
      </c>
      <c r="F499" t="s" s="160">
        <f>MID(E499,1,FIND(",",E499,1)-2)</f>
        <v>2847</v>
      </c>
      <c r="G499" t="s" s="162">
        <f>MID(E499,FIND(",",E499,1)+2,FIND(",",E499,1))</f>
        <v>2848</v>
      </c>
    </row>
    <row r="500" ht="35.95" customHeight="1">
      <c r="A500" s="154">
        <v>69</v>
      </c>
      <c r="B500" t="s" s="155">
        <v>2577</v>
      </c>
      <c r="C500" t="s" s="156">
        <v>2849</v>
      </c>
      <c r="D500" t="s" s="156">
        <v>1018</v>
      </c>
      <c r="E500" t="s" s="157">
        <v>2850</v>
      </c>
      <c r="F500" t="s" s="156">
        <f>MID(E500,1,FIND(",",E500,1)-2)</f>
        <v>2851</v>
      </c>
      <c r="G500" t="s" s="158">
        <f>MID(E500,FIND(",",E500,1)+2,FIND(",",E500,1))</f>
        <v>2852</v>
      </c>
    </row>
    <row r="501" ht="35.95" customHeight="1">
      <c r="A501" s="154">
        <v>70</v>
      </c>
      <c r="B501" t="s" s="159">
        <v>2577</v>
      </c>
      <c r="C501" t="s" s="160">
        <v>2853</v>
      </c>
      <c r="D501" t="s" s="160">
        <v>1018</v>
      </c>
      <c r="E501" t="s" s="161">
        <v>2854</v>
      </c>
      <c r="F501" t="s" s="160">
        <f>MID(E501,1,FIND(",",E501,1)-2)</f>
        <v>2855</v>
      </c>
      <c r="G501" t="s" s="162">
        <f>MID(E501,FIND(",",E501,1)+2,FIND(",",E501,1))</f>
        <v>2856</v>
      </c>
    </row>
    <row r="502" ht="47.95" customHeight="1">
      <c r="A502" s="154">
        <v>71</v>
      </c>
      <c r="B502" t="s" s="155">
        <v>2577</v>
      </c>
      <c r="C502" t="s" s="156">
        <v>2857</v>
      </c>
      <c r="D502" t="s" s="156">
        <v>1018</v>
      </c>
      <c r="E502" t="s" s="157">
        <v>2858</v>
      </c>
      <c r="F502" t="s" s="156">
        <f>MID(E502,1,FIND(",",E502,1)-2)</f>
        <v>2859</v>
      </c>
      <c r="G502" t="s" s="158">
        <f>MID(E502,FIND(",",E502,1)+2,FIND(",",E502,1))</f>
        <v>2860</v>
      </c>
    </row>
    <row r="503" ht="35.95" customHeight="1">
      <c r="A503" s="154">
        <v>72</v>
      </c>
      <c r="B503" t="s" s="159">
        <v>2577</v>
      </c>
      <c r="C503" t="s" s="160">
        <v>2861</v>
      </c>
      <c r="D503" t="s" s="160">
        <v>1018</v>
      </c>
      <c r="E503" t="s" s="161">
        <v>2862</v>
      </c>
      <c r="F503" t="s" s="160">
        <f>MID(E503,1,FIND(",",E503,1)-2)</f>
        <v>2863</v>
      </c>
      <c r="G503" t="s" s="162">
        <f>MID(E503,FIND(",",E503,1)+2,FIND(",",E503,1))</f>
        <v>2864</v>
      </c>
    </row>
    <row r="504" ht="23.95" customHeight="1">
      <c r="A504" s="154">
        <v>73</v>
      </c>
      <c r="B504" t="s" s="155">
        <v>2577</v>
      </c>
      <c r="C504" t="s" s="156">
        <v>2865</v>
      </c>
      <c r="D504" t="s" s="156">
        <v>1018</v>
      </c>
      <c r="E504" t="s" s="157">
        <v>2866</v>
      </c>
      <c r="F504" t="s" s="156">
        <f>MID(E504,1,FIND(",",E504,1)-2)</f>
        <v>2867</v>
      </c>
      <c r="G504" t="s" s="158">
        <f>MID(E504,FIND(",",E504,1)+2,FIND(",",E504,1))</f>
        <v>2868</v>
      </c>
    </row>
    <row r="505" ht="35.95" customHeight="1">
      <c r="A505" s="154">
        <v>74</v>
      </c>
      <c r="B505" t="s" s="159">
        <v>2577</v>
      </c>
      <c r="C505" t="s" s="160">
        <v>2869</v>
      </c>
      <c r="D505" t="s" s="160">
        <v>1013</v>
      </c>
      <c r="E505" t="s" s="161">
        <v>2870</v>
      </c>
      <c r="F505" t="s" s="160">
        <f>MID(E505,1,FIND(",",E505,1)-2)</f>
        <v>2871</v>
      </c>
      <c r="G505" t="s" s="162">
        <f>MID(E505,FIND(",",E505,1)+2,FIND(",",E505,1))</f>
        <v>2872</v>
      </c>
    </row>
    <row r="506" ht="11.95" customHeight="1">
      <c r="A506" s="154">
        <v>75</v>
      </c>
      <c r="B506" t="s" s="155">
        <v>2577</v>
      </c>
      <c r="C506" t="s" s="156">
        <v>2873</v>
      </c>
      <c r="D506" t="s" s="156">
        <v>1013</v>
      </c>
      <c r="E506" t="s" s="157">
        <v>2874</v>
      </c>
      <c r="F506" t="s" s="156">
        <f>MID(E506,1,FIND(",",E506,1)-2)</f>
        <v>2875</v>
      </c>
      <c r="G506" t="s" s="158">
        <f>MID(E506,FIND(",",E506,1)+2,FIND(",",E506,1))</f>
        <v>2876</v>
      </c>
    </row>
    <row r="507" ht="47.95" customHeight="1">
      <c r="A507" s="154">
        <v>76</v>
      </c>
      <c r="B507" t="s" s="159">
        <v>2577</v>
      </c>
      <c r="C507" t="s" s="160">
        <v>2877</v>
      </c>
      <c r="D507" t="s" s="160">
        <v>1013</v>
      </c>
      <c r="E507" t="s" s="161">
        <v>2878</v>
      </c>
      <c r="F507" t="s" s="160">
        <f>MID(E507,1,FIND(",",E507,1)-2)</f>
        <v>2879</v>
      </c>
      <c r="G507" t="s" s="162">
        <f>MID(E507,FIND(",",E507,1)+2,FIND(",",E507,1))</f>
        <v>2880</v>
      </c>
    </row>
    <row r="508" ht="23.95" customHeight="1">
      <c r="A508" s="154">
        <v>77</v>
      </c>
      <c r="B508" t="s" s="155">
        <v>2577</v>
      </c>
      <c r="C508" t="s" s="156">
        <v>2881</v>
      </c>
      <c r="D508" t="s" s="156">
        <v>1013</v>
      </c>
      <c r="E508" t="s" s="157">
        <v>2882</v>
      </c>
      <c r="F508" t="s" s="156">
        <f>MID(E508,1,FIND(",",E508,1)-2)</f>
        <v>2883</v>
      </c>
      <c r="G508" t="s" s="158">
        <f>MID(E508,FIND(",",E508,1)+2,FIND(",",E508,1))</f>
        <v>2884</v>
      </c>
    </row>
    <row r="509" ht="23.95" customHeight="1">
      <c r="A509" s="154">
        <v>78</v>
      </c>
      <c r="B509" t="s" s="159">
        <v>2577</v>
      </c>
      <c r="C509" t="s" s="160">
        <v>2885</v>
      </c>
      <c r="D509" t="s" s="160">
        <v>1013</v>
      </c>
      <c r="E509" t="s" s="161">
        <v>2886</v>
      </c>
      <c r="F509" t="s" s="160">
        <f>MID(E509,1,FIND(",",E509,1)-2)</f>
        <v>2887</v>
      </c>
      <c r="G509" t="s" s="162">
        <f>MID(E509,FIND(",",E509,1)+2,FIND(",",E509,1))</f>
        <v>2888</v>
      </c>
    </row>
    <row r="510" ht="23.95" customHeight="1">
      <c r="A510" s="154">
        <v>79</v>
      </c>
      <c r="B510" t="s" s="155">
        <v>2577</v>
      </c>
      <c r="C510" t="s" s="156">
        <v>2889</v>
      </c>
      <c r="D510" t="s" s="156">
        <v>1013</v>
      </c>
      <c r="E510" t="s" s="157">
        <v>2890</v>
      </c>
      <c r="F510" t="s" s="156">
        <f>MID(E510,1,FIND(",",E510,1)-2)</f>
        <v>2891</v>
      </c>
      <c r="G510" t="s" s="158">
        <f>MID(E510,FIND(",",E510,1)+2,FIND(",",E510,1))</f>
        <v>2892</v>
      </c>
    </row>
    <row r="511" ht="23.95" customHeight="1">
      <c r="A511" s="154">
        <v>80</v>
      </c>
      <c r="B511" t="s" s="159">
        <v>2577</v>
      </c>
      <c r="C511" t="s" s="160">
        <v>2893</v>
      </c>
      <c r="D511" t="s" s="160">
        <v>1013</v>
      </c>
      <c r="E511" t="s" s="161">
        <v>2894</v>
      </c>
      <c r="F511" t="s" s="160">
        <f>MID(E511,1,FIND(",",E511,1)-2)</f>
        <v>2895</v>
      </c>
      <c r="G511" t="s" s="162">
        <f>MID(E511,FIND(",",E511,1)+2,FIND(",",E511,1))</f>
        <v>2896</v>
      </c>
    </row>
    <row r="512" ht="23.95" customHeight="1">
      <c r="A512" s="154">
        <v>81</v>
      </c>
      <c r="B512" t="s" s="155">
        <v>2577</v>
      </c>
      <c r="C512" t="s" s="156">
        <v>2897</v>
      </c>
      <c r="D512" t="s" s="156">
        <v>1088</v>
      </c>
      <c r="E512" t="s" s="157">
        <v>2898</v>
      </c>
      <c r="F512" t="s" s="156">
        <f>MID(E512,1,FIND(",",E512,1)-2)</f>
        <v>2899</v>
      </c>
      <c r="G512" t="s" s="158">
        <f>MID(E512,FIND(",",E512,1)+2,FIND(",",E512,1))</f>
        <v>2900</v>
      </c>
    </row>
    <row r="513" ht="35.95" customHeight="1">
      <c r="A513" s="154">
        <v>82</v>
      </c>
      <c r="B513" t="s" s="159">
        <v>2577</v>
      </c>
      <c r="C513" t="s" s="160">
        <v>2901</v>
      </c>
      <c r="D513" t="s" s="160">
        <v>1088</v>
      </c>
      <c r="E513" t="s" s="161">
        <v>2902</v>
      </c>
      <c r="F513" t="s" s="160">
        <f>MID(E513,1,FIND(",",E513,1)-2)</f>
        <v>2903</v>
      </c>
      <c r="G513" t="s" s="162">
        <f>MID(E513,FIND(",",E513,1)+2,FIND(",",E513,1))</f>
        <v>2904</v>
      </c>
    </row>
    <row r="514" ht="23.95" customHeight="1">
      <c r="A514" s="154">
        <v>83</v>
      </c>
      <c r="B514" t="s" s="155">
        <v>2577</v>
      </c>
      <c r="C514" t="s" s="156">
        <v>2905</v>
      </c>
      <c r="D514" t="s" s="156">
        <v>1088</v>
      </c>
      <c r="E514" t="s" s="157">
        <v>2906</v>
      </c>
      <c r="F514" t="s" s="156">
        <f>MID(E514,1,FIND(",",E514,1)-2)</f>
        <v>2907</v>
      </c>
      <c r="G514" t="s" s="158">
        <f>MID(E514,FIND(",",E514,1)+2,FIND(",",E514,1))</f>
        <v>2908</v>
      </c>
    </row>
    <row r="515" ht="23.95" customHeight="1">
      <c r="A515" s="154">
        <v>84</v>
      </c>
      <c r="B515" t="s" s="159">
        <v>2577</v>
      </c>
      <c r="C515" t="s" s="160">
        <v>2909</v>
      </c>
      <c r="D515" t="s" s="160">
        <v>1088</v>
      </c>
      <c r="E515" t="s" s="161">
        <v>2910</v>
      </c>
      <c r="F515" t="s" s="160">
        <f>MID(E515,1,FIND(",",E515,1)-2)</f>
        <v>2911</v>
      </c>
      <c r="G515" t="s" s="162">
        <f>MID(E515,FIND(",",E515,1)+2,FIND(",",E515,1))</f>
        <v>2912</v>
      </c>
    </row>
    <row r="516" ht="47.95" customHeight="1">
      <c r="A516" s="154">
        <v>85</v>
      </c>
      <c r="B516" t="s" s="155">
        <v>2577</v>
      </c>
      <c r="C516" t="s" s="156">
        <v>2913</v>
      </c>
      <c r="D516" t="s" s="156">
        <v>1018</v>
      </c>
      <c r="E516" t="s" s="157">
        <v>2914</v>
      </c>
      <c r="F516" t="s" s="156">
        <f>MID(E516,1,FIND(",",E516,1)-2)</f>
        <v>2915</v>
      </c>
      <c r="G516" t="s" s="158">
        <f>MID(E516,FIND(",",E516,1)+2,FIND(",",E516,1))</f>
        <v>2916</v>
      </c>
    </row>
    <row r="517" ht="23.95" customHeight="1">
      <c r="A517" s="154">
        <v>86</v>
      </c>
      <c r="B517" t="s" s="159">
        <v>2577</v>
      </c>
      <c r="C517" t="s" s="160">
        <v>2917</v>
      </c>
      <c r="D517" t="s" s="160">
        <v>1018</v>
      </c>
      <c r="E517" t="s" s="161">
        <v>2918</v>
      </c>
      <c r="F517" t="s" s="160">
        <f>MID(E517,1,FIND(",",E517,1)-2)</f>
        <v>2919</v>
      </c>
      <c r="G517" t="s" s="162">
        <f>MID(E517,FIND(",",E517,1)+2,FIND(",",E517,1))</f>
        <v>2920</v>
      </c>
    </row>
    <row r="518" ht="23.95" customHeight="1">
      <c r="A518" s="154">
        <v>87</v>
      </c>
      <c r="B518" t="s" s="155">
        <v>2577</v>
      </c>
      <c r="C518" t="s" s="156">
        <v>2921</v>
      </c>
      <c r="D518" t="s" s="156">
        <v>1013</v>
      </c>
      <c r="E518" t="s" s="157">
        <v>2922</v>
      </c>
      <c r="F518" t="s" s="156">
        <f>MID(E518,1,FIND(",",E518,1)-2)</f>
        <v>2923</v>
      </c>
      <c r="G518" t="s" s="158">
        <f>MID(E518,FIND(",",E518,1)+2,FIND(",",E518,1))</f>
        <v>2924</v>
      </c>
    </row>
    <row r="519" ht="47.95" customHeight="1">
      <c r="A519" s="154">
        <v>88</v>
      </c>
      <c r="B519" t="s" s="159">
        <v>2577</v>
      </c>
      <c r="C519" t="s" s="160">
        <v>2925</v>
      </c>
      <c r="D519" t="s" s="160">
        <v>1013</v>
      </c>
      <c r="E519" t="s" s="161">
        <v>2926</v>
      </c>
      <c r="F519" t="s" s="160">
        <f>MID(E519,1,FIND(",",E519,1)-2)</f>
        <v>2927</v>
      </c>
      <c r="G519" t="s" s="162">
        <f>MID(E519,FIND(",",E519,1)+2,FIND(",",E519,1))</f>
        <v>2928</v>
      </c>
    </row>
    <row r="520" ht="23.95" customHeight="1">
      <c r="A520" s="154">
        <v>89</v>
      </c>
      <c r="B520" t="s" s="155">
        <v>2577</v>
      </c>
      <c r="C520" t="s" s="156">
        <v>2929</v>
      </c>
      <c r="D520" t="s" s="156">
        <v>1088</v>
      </c>
      <c r="E520" t="s" s="157">
        <v>2930</v>
      </c>
      <c r="F520" t="s" s="156">
        <f>MID(E520,1,FIND(",",E520,1)-2)</f>
        <v>2931</v>
      </c>
      <c r="G520" t="s" s="158">
        <f>MID(E520,FIND(",",E520,1)+2,FIND(",",E520,1))</f>
        <v>2932</v>
      </c>
    </row>
    <row r="521" ht="47.95" customHeight="1">
      <c r="A521" s="154">
        <v>90</v>
      </c>
      <c r="B521" t="s" s="159">
        <v>2577</v>
      </c>
      <c r="C521" t="s" s="160">
        <v>2933</v>
      </c>
      <c r="D521" t="s" s="160">
        <v>1067</v>
      </c>
      <c r="E521" t="s" s="161">
        <v>2934</v>
      </c>
      <c r="F521" t="s" s="160">
        <f>MID(E521,1,FIND(",",E521,1)-2)</f>
        <v>2935</v>
      </c>
      <c r="G521" t="s" s="162">
        <f>MID(E521,FIND(",",E521,1)+2,FIND(",",E521,1))</f>
        <v>2936</v>
      </c>
    </row>
    <row r="522" ht="23.95" customHeight="1">
      <c r="A522" s="154">
        <v>91</v>
      </c>
      <c r="B522" t="s" s="155">
        <v>2577</v>
      </c>
      <c r="C522" t="s" s="156">
        <v>2937</v>
      </c>
      <c r="D522" t="s" s="156">
        <v>1067</v>
      </c>
      <c r="E522" t="s" s="157">
        <v>2938</v>
      </c>
      <c r="F522" t="s" s="156">
        <f>MID(E522,1,FIND(",",E522,1)-2)</f>
        <v>2939</v>
      </c>
      <c r="G522" t="s" s="158">
        <f>MID(E522,FIND(",",E522,1)+2,FIND(",",E522,1))</f>
        <v>2940</v>
      </c>
    </row>
    <row r="523" ht="47.95" customHeight="1">
      <c r="A523" s="154">
        <v>92</v>
      </c>
      <c r="B523" t="s" s="159">
        <v>2577</v>
      </c>
      <c r="C523" t="s" s="160">
        <v>2941</v>
      </c>
      <c r="D523" t="s" s="160">
        <v>1088</v>
      </c>
      <c r="E523" t="s" s="161">
        <v>2942</v>
      </c>
      <c r="F523" t="s" s="160">
        <f>MID(E523,1,FIND(",",E523,1)-2)</f>
        <v>2943</v>
      </c>
      <c r="G523" t="s" s="162">
        <f>MID(E523,FIND(",",E523,1)+2,FIND(",",E523,1))</f>
        <v>2944</v>
      </c>
    </row>
    <row r="524" ht="23.95" customHeight="1">
      <c r="A524" s="154">
        <v>93</v>
      </c>
      <c r="B524" t="s" s="155">
        <v>2577</v>
      </c>
      <c r="C524" t="s" s="156">
        <v>2945</v>
      </c>
      <c r="D524" t="s" s="156">
        <v>1088</v>
      </c>
      <c r="E524" t="s" s="157">
        <v>2946</v>
      </c>
      <c r="F524" t="s" s="156">
        <f>MID(E524,1,FIND(",",E524,1)-2)</f>
        <v>2947</v>
      </c>
      <c r="G524" t="s" s="158">
        <f>MID(E524,FIND(",",E524,1)+2,FIND(",",E524,1))</f>
        <v>2948</v>
      </c>
    </row>
    <row r="525" ht="23.95" customHeight="1">
      <c r="A525" s="154">
        <v>94</v>
      </c>
      <c r="B525" t="s" s="159">
        <v>2577</v>
      </c>
      <c r="C525" t="s" s="160">
        <v>2949</v>
      </c>
      <c r="D525" t="s" s="160">
        <v>1013</v>
      </c>
      <c r="E525" t="s" s="161">
        <v>2950</v>
      </c>
      <c r="F525" t="s" s="160">
        <f>MID(E525,1,FIND(",",E525,1)-2)</f>
        <v>2951</v>
      </c>
      <c r="G525" t="s" s="162">
        <f>MID(E525,FIND(",",E525,1)+2,FIND(",",E525,1))</f>
        <v>2952</v>
      </c>
    </row>
    <row r="526" ht="47.95" customHeight="1">
      <c r="A526" s="154">
        <v>95</v>
      </c>
      <c r="B526" t="s" s="155">
        <v>2577</v>
      </c>
      <c r="C526" t="s" s="156">
        <v>2953</v>
      </c>
      <c r="D526" t="s" s="156">
        <v>1018</v>
      </c>
      <c r="E526" t="s" s="157">
        <v>2954</v>
      </c>
      <c r="F526" t="s" s="156">
        <f>MID(E526,1,FIND(",",E526,1)-2)</f>
        <v>2955</v>
      </c>
      <c r="G526" t="s" s="158">
        <f>MID(E526,FIND(",",E526,1)+2,FIND(",",E526,1))</f>
        <v>2956</v>
      </c>
    </row>
    <row r="527" ht="47.95" customHeight="1">
      <c r="A527" s="154">
        <v>96</v>
      </c>
      <c r="B527" t="s" s="159">
        <v>2577</v>
      </c>
      <c r="C527" t="s" s="160">
        <v>2957</v>
      </c>
      <c r="D527" t="s" s="160">
        <v>1018</v>
      </c>
      <c r="E527" t="s" s="161">
        <v>2958</v>
      </c>
      <c r="F527" t="s" s="160">
        <f>MID(E527,1,FIND(",",E527,1)-2)</f>
        <v>2959</v>
      </c>
      <c r="G527" t="s" s="162">
        <f>MID(E527,FIND(",",E527,1)+2,FIND(",",E527,1))</f>
        <v>2960</v>
      </c>
    </row>
    <row r="528" ht="11.95" customHeight="1">
      <c r="A528" s="154">
        <v>97</v>
      </c>
      <c r="B528" t="s" s="155">
        <v>2577</v>
      </c>
      <c r="C528" t="s" s="156">
        <v>2961</v>
      </c>
      <c r="D528" t="s" s="156">
        <v>1018</v>
      </c>
      <c r="E528" t="s" s="157">
        <v>2962</v>
      </c>
      <c r="F528" t="s" s="156">
        <f>MID(E528,1,FIND(",",E528,1)-2)</f>
        <v>2963</v>
      </c>
      <c r="G528" t="s" s="158">
        <f>MID(E528,FIND(",",E528,1)+2,FIND(",",E528,1))</f>
        <v>2964</v>
      </c>
    </row>
    <row r="529" ht="11.95" customHeight="1">
      <c r="A529" s="154">
        <v>98</v>
      </c>
      <c r="B529" t="s" s="159">
        <v>2577</v>
      </c>
      <c r="C529" t="s" s="160">
        <v>2965</v>
      </c>
      <c r="D529" t="s" s="160">
        <v>1067</v>
      </c>
      <c r="E529" t="s" s="161">
        <v>2966</v>
      </c>
      <c r="F529" t="s" s="160">
        <f>MID(E529,1,FIND(",",E529,1)-2)</f>
        <v>2967</v>
      </c>
      <c r="G529" t="s" s="162">
        <f>MID(E529,FIND(",",E529,1)+2,FIND(",",E529,1))</f>
        <v>2968</v>
      </c>
    </row>
    <row r="530" ht="23.95" customHeight="1">
      <c r="A530" s="154">
        <v>99</v>
      </c>
      <c r="B530" t="s" s="155">
        <v>2577</v>
      </c>
      <c r="C530" t="s" s="156">
        <v>2969</v>
      </c>
      <c r="D530" t="s" s="156">
        <v>1121</v>
      </c>
      <c r="E530" t="s" s="157">
        <v>2970</v>
      </c>
      <c r="F530" t="s" s="156">
        <f>MID(E530,1,FIND(",",E530,1)-2)</f>
        <v>2971</v>
      </c>
      <c r="G530" t="s" s="158">
        <f>MID(E530,FIND(",",E530,1)+2,FIND(",",E530,1))</f>
        <v>2972</v>
      </c>
    </row>
    <row r="531" ht="47.95" customHeight="1">
      <c r="A531" s="154">
        <v>100</v>
      </c>
      <c r="B531" t="s" s="159">
        <v>2577</v>
      </c>
      <c r="C531" t="s" s="160">
        <v>2973</v>
      </c>
      <c r="D531" t="s" s="160">
        <v>1121</v>
      </c>
      <c r="E531" t="s" s="161">
        <v>2974</v>
      </c>
      <c r="F531" t="s" s="160">
        <f>MID(E531,1,FIND(",",E531,1)-2)</f>
        <v>2975</v>
      </c>
      <c r="G531" t="s" s="162">
        <f>MID(E531,FIND(",",E531,1)+2,FIND(",",E531,1))</f>
        <v>2976</v>
      </c>
    </row>
    <row r="532" ht="35.95" customHeight="1">
      <c r="A532" s="154">
        <v>101</v>
      </c>
      <c r="B532" t="s" s="155">
        <v>2577</v>
      </c>
      <c r="C532" t="s" s="156">
        <v>2977</v>
      </c>
      <c r="D532" t="s" s="156">
        <v>1121</v>
      </c>
      <c r="E532" t="s" s="157">
        <v>2978</v>
      </c>
      <c r="F532" t="s" s="156">
        <f>MID(E532,1,FIND(",",E532,1)-2)</f>
        <v>2979</v>
      </c>
      <c r="G532" t="s" s="158">
        <f>MID(E532,FIND(",",E532,1)+2,FIND(",",E532,1))</f>
        <v>2980</v>
      </c>
    </row>
    <row r="533" ht="35.95" customHeight="1">
      <c r="A533" s="154">
        <v>102</v>
      </c>
      <c r="B533" t="s" s="159">
        <v>2577</v>
      </c>
      <c r="C533" t="s" s="160">
        <v>2981</v>
      </c>
      <c r="D533" t="s" s="160">
        <v>1121</v>
      </c>
      <c r="E533" t="s" s="161">
        <v>2982</v>
      </c>
      <c r="F533" t="s" s="160">
        <f>MID(E533,1,FIND(",",E533,1)-2)</f>
        <v>2983</v>
      </c>
      <c r="G533" t="s" s="162">
        <f>MID(E533,FIND(",",E533,1)+2,FIND(",",E533,1))</f>
        <v>2984</v>
      </c>
    </row>
    <row r="534" ht="23.95" customHeight="1">
      <c r="A534" s="154">
        <v>103</v>
      </c>
      <c r="B534" t="s" s="155">
        <v>2577</v>
      </c>
      <c r="C534" t="s" s="156">
        <v>2985</v>
      </c>
      <c r="D534" t="s" s="156">
        <v>1121</v>
      </c>
      <c r="E534" t="s" s="157">
        <v>2986</v>
      </c>
      <c r="F534" t="s" s="156">
        <f>MID(E534,1,FIND(",",E534,1)-2)</f>
        <v>2987</v>
      </c>
      <c r="G534" t="s" s="158">
        <f>MID(E534,FIND(",",E534,1)+2,FIND(",",E534,1))</f>
        <v>2988</v>
      </c>
    </row>
    <row r="535" ht="23.95" customHeight="1">
      <c r="A535" s="154">
        <v>104</v>
      </c>
      <c r="B535" t="s" s="159">
        <v>2577</v>
      </c>
      <c r="C535" t="s" s="160">
        <v>2989</v>
      </c>
      <c r="D535" t="s" s="160">
        <v>1121</v>
      </c>
      <c r="E535" t="s" s="161">
        <v>2990</v>
      </c>
      <c r="F535" t="s" s="160">
        <f>MID(E535,1,FIND(",",E535,1)-2)</f>
        <v>2991</v>
      </c>
      <c r="G535" t="s" s="162">
        <f>MID(E535,FIND(",",E535,1)+2,FIND(",",E535,1))</f>
        <v>2992</v>
      </c>
    </row>
    <row r="536" ht="23.95" customHeight="1">
      <c r="A536" s="154">
        <v>105</v>
      </c>
      <c r="B536" t="s" s="155">
        <v>2577</v>
      </c>
      <c r="C536" t="s" s="156">
        <v>2993</v>
      </c>
      <c r="D536" t="s" s="156">
        <v>1121</v>
      </c>
      <c r="E536" t="s" s="157">
        <v>2994</v>
      </c>
      <c r="F536" t="s" s="156">
        <f>MID(E536,1,FIND(",",E536,1)-2)</f>
        <v>2995</v>
      </c>
      <c r="G536" t="s" s="158">
        <f>MID(E536,FIND(",",E536,1)+2,FIND(",",E536,1))</f>
        <v>2996</v>
      </c>
    </row>
    <row r="537" ht="35.95" customHeight="1">
      <c r="A537" s="154">
        <v>106</v>
      </c>
      <c r="B537" t="s" s="159">
        <v>2577</v>
      </c>
      <c r="C537" t="s" s="160">
        <v>2997</v>
      </c>
      <c r="D537" t="s" s="160">
        <v>1121</v>
      </c>
      <c r="E537" t="s" s="161">
        <v>2998</v>
      </c>
      <c r="F537" t="s" s="160">
        <f>MID(E537,1,FIND(",",E537,1)-2)</f>
        <v>2999</v>
      </c>
      <c r="G537" t="s" s="162">
        <f>MID(E537,FIND(",",E537,1)+2,FIND(",",E537,1))</f>
        <v>3000</v>
      </c>
    </row>
    <row r="538" ht="23.95" customHeight="1">
      <c r="A538" s="154">
        <v>107</v>
      </c>
      <c r="B538" t="s" s="155">
        <v>2577</v>
      </c>
      <c r="C538" t="s" s="156">
        <v>3001</v>
      </c>
      <c r="D538" t="s" s="156">
        <v>1121</v>
      </c>
      <c r="E538" t="s" s="157">
        <v>3002</v>
      </c>
      <c r="F538" t="s" s="156">
        <f>MID(E538,1,FIND(",",E538,1)-2)</f>
        <v>3003</v>
      </c>
      <c r="G538" t="s" s="158">
        <f>MID(E538,FIND(",",E538,1)+2,FIND(",",E538,1))</f>
        <v>3004</v>
      </c>
    </row>
    <row r="539" ht="23.95" customHeight="1">
      <c r="A539" s="154">
        <v>108</v>
      </c>
      <c r="B539" t="s" s="159">
        <v>2577</v>
      </c>
      <c r="C539" t="s" s="160">
        <v>3005</v>
      </c>
      <c r="D539" t="s" s="160">
        <v>1121</v>
      </c>
      <c r="E539" t="s" s="161">
        <v>3006</v>
      </c>
      <c r="F539" t="s" s="160">
        <f>MID(E539,1,FIND(",",E539,1)-2)</f>
        <v>3007</v>
      </c>
      <c r="G539" t="s" s="162">
        <f>MID(E539,FIND(",",E539,1)+2,FIND(",",E539,1))</f>
        <v>3008</v>
      </c>
    </row>
    <row r="540" ht="47.95" customHeight="1">
      <c r="A540" s="154">
        <v>109</v>
      </c>
      <c r="B540" t="s" s="155">
        <v>2577</v>
      </c>
      <c r="C540" t="s" s="156">
        <v>3009</v>
      </c>
      <c r="D540" t="s" s="156">
        <v>1121</v>
      </c>
      <c r="E540" t="s" s="157">
        <v>3010</v>
      </c>
      <c r="F540" t="s" s="156">
        <f>MID(E540,1,FIND(",",E540,1)-2)</f>
        <v>3011</v>
      </c>
      <c r="G540" t="s" s="158">
        <f>MID(E540,FIND(",",E540,1)+2,FIND(",",E540,1))</f>
        <v>3012</v>
      </c>
    </row>
    <row r="541" ht="47.95" customHeight="1">
      <c r="A541" s="154">
        <v>110</v>
      </c>
      <c r="B541" t="s" s="159">
        <v>2577</v>
      </c>
      <c r="C541" t="s" s="160">
        <v>3013</v>
      </c>
      <c r="D541" t="s" s="160">
        <v>1121</v>
      </c>
      <c r="E541" t="s" s="161">
        <v>3014</v>
      </c>
      <c r="F541" t="s" s="160">
        <f>MID(E541,1,FIND(",",E541,1)-2)</f>
        <v>3015</v>
      </c>
      <c r="G541" t="s" s="162">
        <f>MID(E541,FIND(",",E541,1)+2,FIND(",",E541,1))</f>
        <v>3016</v>
      </c>
    </row>
    <row r="542" ht="23.95" customHeight="1">
      <c r="A542" s="154">
        <v>111</v>
      </c>
      <c r="B542" t="s" s="155">
        <v>2577</v>
      </c>
      <c r="C542" t="s" s="156">
        <v>3017</v>
      </c>
      <c r="D542" t="s" s="156">
        <v>1121</v>
      </c>
      <c r="E542" t="s" s="157">
        <v>3010</v>
      </c>
      <c r="F542" t="s" s="156">
        <f>MID(E542,1,FIND(",",E542,1)-2)</f>
        <v>3011</v>
      </c>
      <c r="G542" t="s" s="158">
        <f>MID(E542,FIND(",",E542,1)+2,FIND(",",E542,1))</f>
        <v>3012</v>
      </c>
    </row>
    <row r="543" ht="35.95" customHeight="1">
      <c r="A543" s="154">
        <v>112</v>
      </c>
      <c r="B543" t="s" s="159">
        <v>2577</v>
      </c>
      <c r="C543" t="s" s="160">
        <v>3018</v>
      </c>
      <c r="D543" t="s" s="160">
        <v>1121</v>
      </c>
      <c r="E543" t="s" s="161">
        <v>2970</v>
      </c>
      <c r="F543" t="s" s="160">
        <f>MID(E543,1,FIND(",",E543,1)-2)</f>
        <v>2971</v>
      </c>
      <c r="G543" t="s" s="162">
        <f>MID(E543,FIND(",",E543,1)+2,FIND(",",E543,1))</f>
        <v>2972</v>
      </c>
    </row>
    <row r="544" ht="35.95" customHeight="1">
      <c r="A544" s="154">
        <v>113</v>
      </c>
      <c r="B544" t="s" s="155">
        <v>2577</v>
      </c>
      <c r="C544" t="s" s="156">
        <v>3019</v>
      </c>
      <c r="D544" t="s" s="156">
        <v>1258</v>
      </c>
      <c r="E544" t="s" s="157">
        <v>3020</v>
      </c>
      <c r="F544" t="s" s="156">
        <f>MID(E544,1,FIND(",",E544,1)-2)</f>
        <v>3021</v>
      </c>
      <c r="G544" t="s" s="158">
        <f>MID(E544,FIND(",",E544,1)+2,FIND(",",E544,1))</f>
        <v>3022</v>
      </c>
    </row>
    <row r="545" ht="11.95" customHeight="1">
      <c r="A545" s="154">
        <v>114</v>
      </c>
      <c r="B545" t="s" s="159">
        <v>2577</v>
      </c>
      <c r="C545" t="s" s="160">
        <v>3023</v>
      </c>
      <c r="D545" t="s" s="160">
        <v>1258</v>
      </c>
      <c r="E545" t="s" s="161">
        <v>3024</v>
      </c>
      <c r="F545" t="s" s="160">
        <f>MID(E545,1,FIND(",",E545,1)-2)</f>
        <v>3025</v>
      </c>
      <c r="G545" t="s" s="162">
        <f>MID(E545,FIND(",",E545,1)+2,FIND(",",E545,1))</f>
        <v>3026</v>
      </c>
    </row>
    <row r="546" ht="47.95" customHeight="1">
      <c r="A546" s="154">
        <v>115</v>
      </c>
      <c r="B546" t="s" s="155">
        <v>2577</v>
      </c>
      <c r="C546" t="s" s="156">
        <v>3027</v>
      </c>
      <c r="D546" t="s" s="156">
        <v>1258</v>
      </c>
      <c r="E546" t="s" s="157">
        <v>3028</v>
      </c>
      <c r="F546" t="s" s="156">
        <f>MID(E546,1,FIND(",",E546,1)-2)</f>
        <v>3029</v>
      </c>
      <c r="G546" t="s" s="158">
        <f>MID(E546,FIND(",",E546,1)+2,FIND(",",E546,1))</f>
        <v>3030</v>
      </c>
    </row>
    <row r="547" ht="47.95" customHeight="1">
      <c r="A547" s="154">
        <v>116</v>
      </c>
      <c r="B547" t="s" s="159">
        <v>2577</v>
      </c>
      <c r="C547" t="s" s="160">
        <v>3031</v>
      </c>
      <c r="D547" t="s" s="160">
        <v>1121</v>
      </c>
      <c r="E547" t="s" s="161">
        <v>3032</v>
      </c>
      <c r="F547" t="s" s="160">
        <f>MID(E547,1,FIND(",",E547,1)-2)</f>
        <v>3033</v>
      </c>
      <c r="G547" t="s" s="162">
        <f>MID(E547,FIND(",",E547,1)+2,FIND(",",E547,1))</f>
        <v>3034</v>
      </c>
    </row>
    <row r="548" ht="47.95" customHeight="1">
      <c r="A548" s="154">
        <v>117</v>
      </c>
      <c r="B548" t="s" s="155">
        <v>2577</v>
      </c>
      <c r="C548" t="s" s="156">
        <v>3035</v>
      </c>
      <c r="D548" t="s" s="156">
        <v>1121</v>
      </c>
      <c r="E548" t="s" s="157">
        <v>3036</v>
      </c>
      <c r="F548" t="s" s="156">
        <f>MID(E548,1,FIND(",",E548,1)-2)</f>
        <v>3037</v>
      </c>
      <c r="G548" t="s" s="158">
        <f>MID(E548,FIND(",",E548,1)+2,FIND(",",E548,1))</f>
        <v>3038</v>
      </c>
    </row>
    <row r="549" ht="59.95" customHeight="1">
      <c r="A549" s="154">
        <v>118</v>
      </c>
      <c r="B549" t="s" s="159">
        <v>2577</v>
      </c>
      <c r="C549" t="s" s="160">
        <v>3039</v>
      </c>
      <c r="D549" t="s" s="160">
        <v>1121</v>
      </c>
      <c r="E549" t="s" s="161">
        <v>3040</v>
      </c>
      <c r="F549" t="s" s="160">
        <f>MID(E549,1,FIND(",",E549,1)-2)</f>
        <v>3041</v>
      </c>
      <c r="G549" t="s" s="162">
        <f>MID(E549,FIND(",",E549,1)+2,FIND(",",E549,1))</f>
        <v>3042</v>
      </c>
    </row>
    <row r="550" ht="35.95" customHeight="1">
      <c r="A550" s="154">
        <v>119</v>
      </c>
      <c r="B550" t="s" s="155">
        <v>2577</v>
      </c>
      <c r="C550" t="s" s="156">
        <v>3043</v>
      </c>
      <c r="D550" t="s" s="156">
        <v>1121</v>
      </c>
      <c r="E550" t="s" s="157">
        <v>3044</v>
      </c>
      <c r="F550" t="s" s="156">
        <f>MID(E550,1,FIND(",",E550,1)-2)</f>
        <v>3045</v>
      </c>
      <c r="G550" t="s" s="158">
        <f>MID(E550,FIND(",",E550,1)+2,FIND(",",E550,1))</f>
        <v>3046</v>
      </c>
    </row>
    <row r="551" ht="47.95" customHeight="1">
      <c r="A551" s="154">
        <v>120</v>
      </c>
      <c r="B551" t="s" s="159">
        <v>2577</v>
      </c>
      <c r="C551" t="s" s="160">
        <v>3047</v>
      </c>
      <c r="D551" t="s" s="160">
        <v>1121</v>
      </c>
      <c r="E551" t="s" s="161">
        <v>3048</v>
      </c>
      <c r="F551" t="s" s="160">
        <f>MID(E551,1,FIND(",",E551,1)-2)</f>
        <v>3049</v>
      </c>
      <c r="G551" t="s" s="162">
        <f>MID(E551,FIND(",",E551,1)+2,FIND(",",E551,1))</f>
        <v>3050</v>
      </c>
    </row>
    <row r="552" ht="11.95" customHeight="1">
      <c r="A552" s="154">
        <v>121</v>
      </c>
      <c r="B552" t="s" s="155">
        <v>2577</v>
      </c>
      <c r="C552" t="s" s="156">
        <v>3051</v>
      </c>
      <c r="D552" t="s" s="156">
        <v>1205</v>
      </c>
      <c r="E552" t="s" s="157">
        <v>3052</v>
      </c>
      <c r="F552" t="s" s="156">
        <f>MID(E552,1,FIND(",",E552,1)-2)</f>
        <v>3053</v>
      </c>
      <c r="G552" t="s" s="158">
        <f>MID(E552,FIND(",",E552,1)+2,FIND(",",E552,1))</f>
        <v>3054</v>
      </c>
    </row>
    <row r="553" ht="47.95" customHeight="1">
      <c r="A553" s="154">
        <v>122</v>
      </c>
      <c r="B553" t="s" s="159">
        <v>2577</v>
      </c>
      <c r="C553" t="s" s="160">
        <v>3055</v>
      </c>
      <c r="D553" t="s" s="160">
        <v>1205</v>
      </c>
      <c r="E553" t="s" s="161">
        <v>3056</v>
      </c>
      <c r="F553" t="s" s="160">
        <f>MID(E553,1,FIND(",",E553,1)-2)</f>
        <v>3057</v>
      </c>
      <c r="G553" t="s" s="162">
        <f>MID(E553,FIND(",",E553,1)+2,FIND(",",E553,1))</f>
        <v>3058</v>
      </c>
    </row>
    <row r="554" ht="23.95" customHeight="1">
      <c r="A554" s="154">
        <v>123</v>
      </c>
      <c r="B554" t="s" s="155">
        <v>2577</v>
      </c>
      <c r="C554" t="s" s="156">
        <v>3059</v>
      </c>
      <c r="D554" t="s" s="156">
        <v>1205</v>
      </c>
      <c r="E554" t="s" s="157">
        <v>3060</v>
      </c>
      <c r="F554" t="s" s="156">
        <f>MID(E554,1,FIND(",",E554,1)-2)</f>
        <v>3061</v>
      </c>
      <c r="G554" t="s" s="158">
        <f>MID(E554,FIND(",",E554,1)+2,FIND(",",E554,1))</f>
        <v>3062</v>
      </c>
    </row>
    <row r="555" ht="23.95" customHeight="1">
      <c r="A555" s="154">
        <v>124</v>
      </c>
      <c r="B555" t="s" s="159">
        <v>2577</v>
      </c>
      <c r="C555" t="s" s="160">
        <v>3063</v>
      </c>
      <c r="D555" t="s" s="160">
        <v>1205</v>
      </c>
      <c r="E555" t="s" s="161">
        <v>3064</v>
      </c>
      <c r="F555" t="s" s="160">
        <f>MID(E555,1,FIND(",",E555,1)-2)</f>
        <v>3065</v>
      </c>
      <c r="G555" t="s" s="162">
        <f>MID(E555,FIND(",",E555,1)+2,FIND(",",E555,1))</f>
        <v>3066</v>
      </c>
    </row>
    <row r="556" ht="11.95" customHeight="1">
      <c r="A556" s="154">
        <v>125</v>
      </c>
      <c r="B556" t="s" s="155">
        <v>2577</v>
      </c>
      <c r="C556" t="s" s="156">
        <v>3067</v>
      </c>
      <c r="D556" t="s" s="156">
        <v>1205</v>
      </c>
      <c r="E556" t="s" s="157">
        <v>3068</v>
      </c>
      <c r="F556" t="s" s="156">
        <f>MID(E556,1,FIND(",",E556,1)-2)</f>
        <v>3069</v>
      </c>
      <c r="G556" t="s" s="158">
        <f>MID(E556,FIND(",",E556,1)+2,FIND(",",E556,1))</f>
        <v>3070</v>
      </c>
    </row>
    <row r="557" ht="11.95" customHeight="1">
      <c r="A557" s="154">
        <v>126</v>
      </c>
      <c r="B557" t="s" s="159">
        <v>2577</v>
      </c>
      <c r="C557" t="s" s="160">
        <v>3071</v>
      </c>
      <c r="D557" t="s" s="160">
        <v>1205</v>
      </c>
      <c r="E557" t="s" s="161">
        <v>3072</v>
      </c>
      <c r="F557" t="s" s="160">
        <f>MID(E557,1,FIND(",",E557,1)-2)</f>
        <v>3073</v>
      </c>
      <c r="G557" t="s" s="162">
        <f>MID(E557,FIND(",",E557,1)+2,FIND(",",E557,1))</f>
        <v>3074</v>
      </c>
    </row>
    <row r="558" ht="23.95" customHeight="1">
      <c r="A558" s="154">
        <v>127</v>
      </c>
      <c r="B558" t="s" s="155">
        <v>2577</v>
      </c>
      <c r="C558" t="s" s="156">
        <v>3075</v>
      </c>
      <c r="D558" t="s" s="156">
        <v>1205</v>
      </c>
      <c r="E558" t="s" s="157">
        <v>3076</v>
      </c>
      <c r="F558" t="s" s="156">
        <f>MID(E558,1,FIND(",",E558,1)-2)</f>
        <v>3077</v>
      </c>
      <c r="G558" t="s" s="158">
        <f>MID(E558,FIND(",",E558,1)+2,FIND(",",E558,1))</f>
        <v>3078</v>
      </c>
    </row>
    <row r="559" ht="35.95" customHeight="1">
      <c r="A559" s="154">
        <v>128</v>
      </c>
      <c r="B559" t="s" s="159">
        <v>2577</v>
      </c>
      <c r="C559" t="s" s="160">
        <v>3079</v>
      </c>
      <c r="D559" t="s" s="160">
        <v>1205</v>
      </c>
      <c r="E559" t="s" s="161">
        <v>3080</v>
      </c>
      <c r="F559" t="s" s="160">
        <f>MID(E559,1,FIND(",",E559,1)-2)</f>
        <v>3081</v>
      </c>
      <c r="G559" t="s" s="162">
        <f>MID(E559,FIND(",",E559,1)+2,FIND(",",E559,1))</f>
        <v>3082</v>
      </c>
    </row>
    <row r="560" ht="47.95" customHeight="1">
      <c r="A560" s="154">
        <v>129</v>
      </c>
      <c r="B560" t="s" s="155">
        <v>2577</v>
      </c>
      <c r="C560" t="s" s="156">
        <v>3083</v>
      </c>
      <c r="D560" t="s" s="156">
        <v>1205</v>
      </c>
      <c r="E560" t="s" s="157">
        <v>3084</v>
      </c>
      <c r="F560" t="s" s="156">
        <f>MID(E560,1,FIND(",",E560,1)-2)</f>
        <v>3085</v>
      </c>
      <c r="G560" t="s" s="158">
        <f>MID(E560,FIND(",",E560,1)+2,FIND(",",E560,1))</f>
        <v>3086</v>
      </c>
    </row>
    <row r="561" ht="59.95" customHeight="1">
      <c r="A561" s="154">
        <v>130</v>
      </c>
      <c r="B561" t="s" s="159">
        <v>2577</v>
      </c>
      <c r="C561" t="s" s="160">
        <v>3087</v>
      </c>
      <c r="D561" t="s" s="160">
        <v>1205</v>
      </c>
      <c r="E561" t="s" s="161">
        <v>3088</v>
      </c>
      <c r="F561" t="s" s="160">
        <f>MID(E561,1,FIND(",",E561,1)-2)</f>
        <v>3089</v>
      </c>
      <c r="G561" t="s" s="162">
        <f>MID(E561,FIND(",",E561,1)+2,FIND(",",E561,1))</f>
        <v>3090</v>
      </c>
    </row>
    <row r="562" ht="23.95" customHeight="1">
      <c r="A562" s="154">
        <v>131</v>
      </c>
      <c r="B562" t="s" s="155">
        <v>2577</v>
      </c>
      <c r="C562" t="s" s="156">
        <v>3091</v>
      </c>
      <c r="D562" t="s" s="156">
        <v>1013</v>
      </c>
      <c r="E562" t="s" s="157">
        <v>3092</v>
      </c>
      <c r="F562" t="s" s="156">
        <f>MID(E562,1,FIND(",",E562,1)-2)</f>
        <v>3093</v>
      </c>
      <c r="G562" t="s" s="158">
        <f>MID(E562,FIND(",",E562,1)+2,FIND(",",E562,1))</f>
        <v>3094</v>
      </c>
    </row>
    <row r="563" ht="23.95" customHeight="1">
      <c r="A563" s="154">
        <v>132</v>
      </c>
      <c r="B563" t="s" s="159">
        <v>2577</v>
      </c>
      <c r="C563" t="s" s="160">
        <v>3095</v>
      </c>
      <c r="D563" t="s" s="160">
        <v>1013</v>
      </c>
      <c r="E563" t="s" s="161">
        <v>3096</v>
      </c>
      <c r="F563" t="s" s="160">
        <f>MID(E563,1,FIND(",",E563,1)-2)</f>
        <v>3097</v>
      </c>
      <c r="G563" t="s" s="162">
        <f>MID(E563,FIND(",",E563,1)+2,FIND(",",E563,1))</f>
        <v>3098</v>
      </c>
    </row>
    <row r="564" ht="23.95" customHeight="1">
      <c r="A564" s="154">
        <v>133</v>
      </c>
      <c r="B564" t="s" s="155">
        <v>2577</v>
      </c>
      <c r="C564" t="s" s="156">
        <v>3099</v>
      </c>
      <c r="D564" t="s" s="156">
        <v>1258</v>
      </c>
      <c r="E564" t="s" s="157">
        <v>3100</v>
      </c>
      <c r="F564" t="s" s="156">
        <f>MID(E564,1,FIND(",",E564,1)-2)</f>
        <v>3101</v>
      </c>
      <c r="G564" t="s" s="158">
        <f>MID(E564,FIND(",",E564,1)+2,FIND(",",E564,1))</f>
        <v>3102</v>
      </c>
    </row>
    <row r="565" ht="11.95" customHeight="1">
      <c r="A565" s="154">
        <v>134</v>
      </c>
      <c r="B565" t="s" s="159">
        <v>2577</v>
      </c>
      <c r="C565" t="s" s="160">
        <v>3103</v>
      </c>
      <c r="D565" t="s" s="160">
        <v>1258</v>
      </c>
      <c r="E565" t="s" s="161">
        <v>3104</v>
      </c>
      <c r="F565" t="s" s="160">
        <f>MID(E565,1,FIND(",",E565,1)-2)</f>
        <v>3105</v>
      </c>
      <c r="G565" t="s" s="162">
        <f>MID(E565,FIND(",",E565,1)+2,FIND(",",E565,1))</f>
        <v>3106</v>
      </c>
    </row>
    <row r="566" ht="35.95" customHeight="1">
      <c r="A566" s="154">
        <v>135</v>
      </c>
      <c r="B566" t="s" s="155">
        <v>2577</v>
      </c>
      <c r="C566" t="s" s="156">
        <v>3107</v>
      </c>
      <c r="D566" t="s" s="156">
        <v>1258</v>
      </c>
      <c r="E566" t="s" s="157">
        <v>3104</v>
      </c>
      <c r="F566" t="s" s="156">
        <f>MID(E566,1,FIND(",",E566,1)-2)</f>
        <v>3105</v>
      </c>
      <c r="G566" t="s" s="158">
        <f>MID(E566,FIND(",",E566,1)+2,FIND(",",E566,1))</f>
        <v>3106</v>
      </c>
    </row>
    <row r="567" ht="23.95" customHeight="1">
      <c r="A567" s="154">
        <v>136</v>
      </c>
      <c r="B567" t="s" s="159">
        <v>2577</v>
      </c>
      <c r="C567" t="s" s="160">
        <v>3108</v>
      </c>
      <c r="D567" t="s" s="160">
        <v>1258</v>
      </c>
      <c r="E567" t="s" s="161">
        <v>3109</v>
      </c>
      <c r="F567" t="s" s="160">
        <f>MID(E567,1,FIND(",",E567,1)-2)</f>
        <v>3110</v>
      </c>
      <c r="G567" t="s" s="162">
        <f>MID(E567,FIND(",",E567,1)+2,FIND(",",E567,1))</f>
        <v>3111</v>
      </c>
    </row>
    <row r="568" ht="59.95" customHeight="1">
      <c r="A568" s="154">
        <v>137</v>
      </c>
      <c r="B568" t="s" s="155">
        <v>2577</v>
      </c>
      <c r="C568" t="s" s="156">
        <v>3112</v>
      </c>
      <c r="D568" t="s" s="156">
        <v>1258</v>
      </c>
      <c r="E568" t="s" s="157">
        <v>3113</v>
      </c>
      <c r="F568" t="s" s="156">
        <f>MID(E568,1,FIND(",",E568,1)-2)</f>
        <v>3114</v>
      </c>
      <c r="G568" t="s" s="158">
        <f>MID(E568,FIND(",",E568,1)+2,FIND(",",E568,1))</f>
        <v>3115</v>
      </c>
    </row>
    <row r="569" ht="23.95" customHeight="1">
      <c r="A569" s="154">
        <v>138</v>
      </c>
      <c r="B569" t="s" s="159">
        <v>2577</v>
      </c>
      <c r="C569" t="s" s="160">
        <v>3116</v>
      </c>
      <c r="D569" t="s" s="160">
        <v>1258</v>
      </c>
      <c r="E569" t="s" s="161">
        <v>3117</v>
      </c>
      <c r="F569" t="s" s="160">
        <f>MID(E569,1,FIND(",",E569,1)-2)</f>
        <v>3118</v>
      </c>
      <c r="G569" t="s" s="162">
        <f>MID(E569,FIND(",",E569,1)+2,FIND(",",E569,1))</f>
        <v>3119</v>
      </c>
    </row>
    <row r="570" ht="35.95" customHeight="1">
      <c r="A570" s="154">
        <v>139</v>
      </c>
      <c r="B570" t="s" s="155">
        <v>2577</v>
      </c>
      <c r="C570" t="s" s="156">
        <v>3120</v>
      </c>
      <c r="D570" t="s" s="156">
        <v>1258</v>
      </c>
      <c r="E570" t="s" s="157">
        <v>3121</v>
      </c>
      <c r="F570" t="s" s="156">
        <f>MID(E570,1,FIND(",",E570,1)-2)</f>
        <v>3122</v>
      </c>
      <c r="G570" t="s" s="158">
        <f>MID(E570,FIND(",",E570,1)+2,FIND(",",E570,1))</f>
        <v>3123</v>
      </c>
    </row>
    <row r="571" ht="35.95" customHeight="1">
      <c r="A571" s="154">
        <v>140</v>
      </c>
      <c r="B571" t="s" s="159">
        <v>2577</v>
      </c>
      <c r="C571" t="s" s="160">
        <v>3124</v>
      </c>
      <c r="D571" t="s" s="160">
        <v>1258</v>
      </c>
      <c r="E571" t="s" s="161">
        <v>3125</v>
      </c>
      <c r="F571" t="s" s="160">
        <f>MID(E571,1,FIND(",",E571,1)-2)</f>
        <v>3126</v>
      </c>
      <c r="G571" t="s" s="162">
        <f>MID(E571,FIND(",",E571,1)+2,FIND(",",E571,1))</f>
        <v>3127</v>
      </c>
    </row>
    <row r="572" ht="47.95" customHeight="1">
      <c r="A572" s="154">
        <v>141</v>
      </c>
      <c r="B572" t="s" s="155">
        <v>2577</v>
      </c>
      <c r="C572" t="s" s="156">
        <v>3128</v>
      </c>
      <c r="D572" t="s" s="156">
        <v>902</v>
      </c>
      <c r="E572" t="s" s="157">
        <v>3129</v>
      </c>
      <c r="F572" t="s" s="156">
        <f>MID(E572,1,FIND(",",E572,1)-2)</f>
        <v>3130</v>
      </c>
      <c r="G572" t="s" s="158">
        <f>MID(E572,FIND(",",E572,1)+2,FIND(",",E572,1))</f>
        <v>3131</v>
      </c>
    </row>
    <row r="573" ht="23.95" customHeight="1">
      <c r="A573" s="154">
        <v>142</v>
      </c>
      <c r="B573" t="s" s="159">
        <v>2577</v>
      </c>
      <c r="C573" t="s" s="160">
        <v>3132</v>
      </c>
      <c r="D573" t="s" s="160">
        <v>902</v>
      </c>
      <c r="E573" t="s" s="161">
        <v>3133</v>
      </c>
      <c r="F573" t="s" s="160">
        <f>MID(E573,1,FIND(",",E573,1)-2)</f>
        <v>3134</v>
      </c>
      <c r="G573" t="s" s="162">
        <f>MID(E573,FIND(",",E573,1)+2,FIND(",",E573,1))</f>
        <v>3135</v>
      </c>
    </row>
    <row r="574" ht="35.95" customHeight="1">
      <c r="A574" s="154">
        <v>143</v>
      </c>
      <c r="B574" t="s" s="155">
        <v>2577</v>
      </c>
      <c r="C574" t="s" s="156">
        <v>3136</v>
      </c>
      <c r="D574" t="s" s="156">
        <v>902</v>
      </c>
      <c r="E574" t="s" s="157">
        <v>3137</v>
      </c>
      <c r="F574" t="s" s="156">
        <f>MID(E574,1,FIND(",",E574,1)-2)</f>
        <v>3138</v>
      </c>
      <c r="G574" t="s" s="158">
        <f>MID(E574,FIND(",",E574,1)+2,FIND(",",E574,1))</f>
        <v>3139</v>
      </c>
    </row>
    <row r="575" ht="23.95" customHeight="1">
      <c r="A575" s="154">
        <v>144</v>
      </c>
      <c r="B575" t="s" s="159">
        <v>2577</v>
      </c>
      <c r="C575" t="s" s="160">
        <v>3140</v>
      </c>
      <c r="D575" t="s" s="160">
        <v>902</v>
      </c>
      <c r="E575" t="s" s="161">
        <v>3141</v>
      </c>
      <c r="F575" t="s" s="160">
        <f>MID(E575,1,FIND(",",E575,1)-2)</f>
        <v>3142</v>
      </c>
      <c r="G575" t="s" s="162">
        <f>MID(E575,FIND(",",E575,1)+2,FIND(",",E575,1))</f>
        <v>3143</v>
      </c>
    </row>
    <row r="576" ht="47.95" customHeight="1">
      <c r="A576" s="154">
        <v>145</v>
      </c>
      <c r="B576" t="s" s="155">
        <v>2577</v>
      </c>
      <c r="C576" t="s" s="156">
        <v>3144</v>
      </c>
      <c r="D576" t="s" s="156">
        <v>1470</v>
      </c>
      <c r="E576" t="s" s="157">
        <v>3145</v>
      </c>
      <c r="F576" t="s" s="156">
        <f>MID(E576,1,FIND(",",E576,1)-2)</f>
        <v>3146</v>
      </c>
      <c r="G576" t="s" s="158">
        <f>MID(E576,FIND(",",E576,1)+2,FIND(",",E576,1))</f>
        <v>3147</v>
      </c>
    </row>
    <row r="577" ht="35.95" customHeight="1">
      <c r="A577" s="154">
        <v>146</v>
      </c>
      <c r="B577" t="s" s="159">
        <v>2577</v>
      </c>
      <c r="C577" t="s" s="160">
        <v>3148</v>
      </c>
      <c r="D577" t="s" s="160">
        <v>1067</v>
      </c>
      <c r="E577" t="s" s="161">
        <v>3149</v>
      </c>
      <c r="F577" t="s" s="160">
        <f>MID(E577,1,FIND(",",E577,1)-2)</f>
        <v>3150</v>
      </c>
      <c r="G577" t="s" s="162">
        <f>MID(E577,FIND(",",E577,1)+2,FIND(",",E577,1))</f>
        <v>3151</v>
      </c>
    </row>
    <row r="578" ht="23.95" customHeight="1">
      <c r="A578" s="154">
        <v>147</v>
      </c>
      <c r="B578" t="s" s="155">
        <v>2577</v>
      </c>
      <c r="C578" t="s" s="156">
        <v>3152</v>
      </c>
      <c r="D578" t="s" s="156">
        <v>1067</v>
      </c>
      <c r="E578" t="s" s="157">
        <v>3153</v>
      </c>
      <c r="F578" t="s" s="156">
        <f>MID(E578,1,FIND(",",E578,1)-2)</f>
        <v>3154</v>
      </c>
      <c r="G578" t="s" s="158">
        <f>MID(E578,FIND(",",E578,1)+2,FIND(",",E578,1))</f>
        <v>3155</v>
      </c>
    </row>
    <row r="579" ht="23.95" customHeight="1">
      <c r="A579" s="154">
        <v>148</v>
      </c>
      <c r="B579" t="s" s="159">
        <v>2577</v>
      </c>
      <c r="C579" t="s" s="160">
        <v>3156</v>
      </c>
      <c r="D579" t="s" s="160">
        <v>3157</v>
      </c>
      <c r="E579" t="s" s="161">
        <v>3158</v>
      </c>
      <c r="F579" t="s" s="160">
        <f>MID(E579,1,FIND(",",E579,1)-2)</f>
        <v>3159</v>
      </c>
      <c r="G579" t="s" s="162">
        <f>MID(E579,FIND(",",E579,1)+2,FIND(",",E579,1))</f>
        <v>3160</v>
      </c>
    </row>
    <row r="580" ht="23.95" customHeight="1">
      <c r="A580" s="154">
        <v>149</v>
      </c>
      <c r="B580" t="s" s="155">
        <v>2577</v>
      </c>
      <c r="C580" t="s" s="156">
        <v>3161</v>
      </c>
      <c r="D580" t="s" s="156">
        <v>1067</v>
      </c>
      <c r="E580" t="s" s="157">
        <v>3162</v>
      </c>
      <c r="F580" t="s" s="156">
        <f>MID(E580,1,FIND(",",E580,1)-2)</f>
        <v>3163</v>
      </c>
      <c r="G580" t="s" s="158">
        <f>MID(E580,FIND(",",E580,1)+2,FIND(",",E580,1))</f>
        <v>3164</v>
      </c>
    </row>
    <row r="581" ht="47.95" customHeight="1">
      <c r="A581" s="154">
        <v>150</v>
      </c>
      <c r="B581" t="s" s="159">
        <v>2577</v>
      </c>
      <c r="C581" t="s" s="160">
        <v>3165</v>
      </c>
      <c r="D581" t="s" s="160">
        <v>1067</v>
      </c>
      <c r="E581" t="s" s="161">
        <v>3166</v>
      </c>
      <c r="F581" t="s" s="160">
        <f>MID(E581,1,FIND(",",E581,1)-2)</f>
        <v>3167</v>
      </c>
      <c r="G581" t="s" s="162">
        <f>MID(E581,FIND(",",E581,1)+2,FIND(",",E581,1))</f>
        <v>3168</v>
      </c>
    </row>
    <row r="582" ht="47.95" customHeight="1">
      <c r="A582" s="154">
        <v>151</v>
      </c>
      <c r="B582" t="s" s="155">
        <v>2577</v>
      </c>
      <c r="C582" t="s" s="156">
        <v>3169</v>
      </c>
      <c r="D582" t="s" s="156">
        <v>1067</v>
      </c>
      <c r="E582" t="s" s="157">
        <v>3170</v>
      </c>
      <c r="F582" t="s" s="156">
        <f>MID(E582,1,FIND(",",E582,1)-2)</f>
        <v>3171</v>
      </c>
      <c r="G582" t="s" s="158">
        <f>MID(E582,FIND(",",E582,1)+2,FIND(",",E582,1))</f>
        <v>3172</v>
      </c>
    </row>
    <row r="583" ht="47.95" customHeight="1">
      <c r="A583" s="154">
        <v>152</v>
      </c>
      <c r="B583" t="s" s="159">
        <v>2577</v>
      </c>
      <c r="C583" t="s" s="160">
        <v>3173</v>
      </c>
      <c r="D583" t="s" s="160">
        <v>1067</v>
      </c>
      <c r="E583" t="s" s="161">
        <v>3174</v>
      </c>
      <c r="F583" t="s" s="160">
        <f>MID(E583,1,FIND(",",E583,1)-2)</f>
        <v>3175</v>
      </c>
      <c r="G583" t="s" s="162">
        <f>MID(E583,FIND(",",E583,1)+2,FIND(",",E583,1))</f>
        <v>3176</v>
      </c>
    </row>
    <row r="584" ht="23.95" customHeight="1">
      <c r="A584" s="154">
        <v>153</v>
      </c>
      <c r="B584" t="s" s="155">
        <v>2577</v>
      </c>
      <c r="C584" t="s" s="156">
        <v>3177</v>
      </c>
      <c r="D584" t="s" s="156">
        <v>1067</v>
      </c>
      <c r="E584" t="s" s="157">
        <v>3178</v>
      </c>
      <c r="F584" t="s" s="156">
        <f>MID(E584,1,FIND(",",E584,1)-2)</f>
        <v>3179</v>
      </c>
      <c r="G584" t="s" s="158">
        <f>MID(E584,FIND(",",E584,1)+2,FIND(",",E584,1))</f>
        <v>3180</v>
      </c>
    </row>
    <row r="585" ht="47.95" customHeight="1">
      <c r="A585" s="154">
        <v>154</v>
      </c>
      <c r="B585" t="s" s="159">
        <v>2577</v>
      </c>
      <c r="C585" t="s" s="160">
        <v>3181</v>
      </c>
      <c r="D585" t="s" s="160">
        <v>1436</v>
      </c>
      <c r="E585" t="s" s="161">
        <v>3182</v>
      </c>
      <c r="F585" t="s" s="160">
        <f>MID(E585,1,FIND(",",E585,1)-2)</f>
        <v>3183</v>
      </c>
      <c r="G585" t="s" s="162">
        <f>MID(E585,FIND(",",E585,1)+2,FIND(",",E585,1))</f>
        <v>3184</v>
      </c>
    </row>
    <row r="586" ht="23.95" customHeight="1">
      <c r="A586" s="154">
        <v>155</v>
      </c>
      <c r="B586" t="s" s="155">
        <v>2577</v>
      </c>
      <c r="C586" t="s" s="156">
        <v>3185</v>
      </c>
      <c r="D586" t="s" s="156">
        <v>3186</v>
      </c>
      <c r="E586" t="s" s="157">
        <v>3187</v>
      </c>
      <c r="F586" t="s" s="156">
        <f>MID(E586,1,FIND(",",E586,1)-2)</f>
        <v>3188</v>
      </c>
      <c r="G586" t="s" s="158">
        <f>MID(E586,FIND(",",E586,1)+2,FIND(",",E586,1))</f>
        <v>3189</v>
      </c>
    </row>
    <row r="587" ht="35.95" customHeight="1">
      <c r="A587" s="154">
        <v>156</v>
      </c>
      <c r="B587" t="s" s="159">
        <v>2577</v>
      </c>
      <c r="C587" t="s" s="160">
        <v>3190</v>
      </c>
      <c r="D587" t="s" s="160">
        <v>3191</v>
      </c>
      <c r="E587" t="s" s="161">
        <v>3192</v>
      </c>
      <c r="F587" t="s" s="160">
        <f>MID(E587,1,FIND(",",E587,1)-2)</f>
        <v>3193</v>
      </c>
      <c r="G587" t="s" s="162">
        <f>MID(E587,FIND(",",E587,1)+2,FIND(",",E587,1))</f>
        <v>3194</v>
      </c>
    </row>
    <row r="588" ht="47.95" customHeight="1">
      <c r="A588" s="154">
        <v>157</v>
      </c>
      <c r="B588" t="s" s="155">
        <v>2577</v>
      </c>
      <c r="C588" t="s" s="156">
        <v>3195</v>
      </c>
      <c r="D588" t="s" s="156">
        <v>3196</v>
      </c>
      <c r="E588" t="s" s="157">
        <v>3197</v>
      </c>
      <c r="F588" t="s" s="156">
        <f>MID(E588,1,FIND(",",E588,1)-2)</f>
        <v>3198</v>
      </c>
      <c r="G588" t="s" s="158">
        <f>MID(E588,FIND(",",E588,1)+2,FIND(",",E588,1))</f>
        <v>3199</v>
      </c>
    </row>
    <row r="589" ht="59.95" customHeight="1">
      <c r="A589" s="154">
        <v>158</v>
      </c>
      <c r="B589" t="s" s="159">
        <v>2577</v>
      </c>
      <c r="C589" t="s" s="160">
        <v>3200</v>
      </c>
      <c r="D589" t="s" s="160">
        <v>3196</v>
      </c>
      <c r="E589" t="s" s="161">
        <v>3201</v>
      </c>
      <c r="F589" t="s" s="160">
        <f>MID(E589,1,FIND(",",E589,1)-2)</f>
        <v>3202</v>
      </c>
      <c r="G589" t="s" s="162">
        <f>MID(E589,FIND(",",E589,1)+2,FIND(",",E589,1))</f>
        <v>3203</v>
      </c>
    </row>
    <row r="590" ht="23.95" customHeight="1">
      <c r="A590" s="154">
        <v>159</v>
      </c>
      <c r="B590" t="s" s="155">
        <v>2577</v>
      </c>
      <c r="C590" t="s" s="156">
        <v>3204</v>
      </c>
      <c r="D590" t="s" s="156">
        <v>1445</v>
      </c>
      <c r="E590" t="s" s="157">
        <v>3205</v>
      </c>
      <c r="F590" t="s" s="156">
        <f>MID(E590,1,FIND(",",E590,1)-2)</f>
        <v>3206</v>
      </c>
      <c r="G590" t="s" s="158">
        <f>MID(E590,FIND(",",E590,1)+2,FIND(",",E590,1))</f>
        <v>3207</v>
      </c>
    </row>
    <row r="591" ht="35.95" customHeight="1">
      <c r="A591" s="154">
        <v>160</v>
      </c>
      <c r="B591" t="s" s="159">
        <v>2577</v>
      </c>
      <c r="C591" t="s" s="160">
        <v>3208</v>
      </c>
      <c r="D591" t="s" s="160">
        <v>1475</v>
      </c>
      <c r="E591" t="s" s="161">
        <v>3209</v>
      </c>
      <c r="F591" t="s" s="160">
        <f>MID(E591,1,FIND(",",E591,1)-2)</f>
        <v>3210</v>
      </c>
      <c r="G591" t="s" s="162">
        <f>MID(E591,FIND(",",E591,1)+2,FIND(",",E591,1))</f>
        <v>3211</v>
      </c>
    </row>
    <row r="592" ht="23.95" customHeight="1">
      <c r="A592" s="154">
        <v>161</v>
      </c>
      <c r="B592" t="s" s="155">
        <v>2577</v>
      </c>
      <c r="C592" t="s" s="156">
        <v>3212</v>
      </c>
      <c r="D592" t="s" s="156">
        <v>1475</v>
      </c>
      <c r="E592" t="s" s="157">
        <v>3213</v>
      </c>
      <c r="F592" t="s" s="156">
        <f>MID(E592,1,FIND(",",E592,1)-2)</f>
        <v>3214</v>
      </c>
      <c r="G592" t="s" s="158">
        <f>MID(E592,FIND(",",E592,1)+2,FIND(",",E592,1))</f>
        <v>3215</v>
      </c>
    </row>
    <row r="593" ht="35.95" customHeight="1">
      <c r="A593" s="154">
        <v>162</v>
      </c>
      <c r="B593" t="s" s="159">
        <v>2577</v>
      </c>
      <c r="C593" t="s" s="160">
        <v>3216</v>
      </c>
      <c r="D593" t="s" s="160">
        <v>3191</v>
      </c>
      <c r="E593" t="s" s="161">
        <v>3217</v>
      </c>
      <c r="F593" t="s" s="160">
        <f>MID(E593,1,FIND(",",E593,1)-2)</f>
        <v>3218</v>
      </c>
      <c r="G593" t="s" s="162">
        <f>MID(E593,FIND(",",E593,1)+2,FIND(",",E593,1))</f>
        <v>3219</v>
      </c>
    </row>
    <row r="594" ht="35.95" customHeight="1">
      <c r="A594" s="154">
        <v>163</v>
      </c>
      <c r="B594" t="s" s="155">
        <v>2577</v>
      </c>
      <c r="C594" t="s" s="156">
        <v>3220</v>
      </c>
      <c r="D594" t="s" s="156">
        <v>1475</v>
      </c>
      <c r="E594" t="s" s="157">
        <v>3221</v>
      </c>
      <c r="F594" t="s" s="156">
        <f>MID(E594,1,FIND(",",E594,1)-2)</f>
        <v>3222</v>
      </c>
      <c r="G594" t="s" s="158">
        <f>MID(E594,FIND(",",E594,1)+2,FIND(",",E594,1))</f>
        <v>3223</v>
      </c>
    </row>
    <row r="595" ht="11.95" customHeight="1">
      <c r="A595" s="154">
        <v>164</v>
      </c>
      <c r="B595" t="s" s="159">
        <v>2577</v>
      </c>
      <c r="C595" t="s" s="160">
        <v>3224</v>
      </c>
      <c r="D595" t="s" s="160">
        <v>1436</v>
      </c>
      <c r="E595" t="s" s="161">
        <v>3225</v>
      </c>
      <c r="F595" t="s" s="160">
        <f>MID(E595,1,FIND(",",E595,1)-2)</f>
        <v>3226</v>
      </c>
      <c r="G595" t="s" s="162">
        <f>MID(E595,FIND(",",E595,1)+2,FIND(",",E595,1))</f>
        <v>3227</v>
      </c>
    </row>
    <row r="596" ht="11.95" customHeight="1">
      <c r="A596" s="154">
        <v>165</v>
      </c>
      <c r="B596" t="s" s="155">
        <v>2577</v>
      </c>
      <c r="C596" t="s" s="156">
        <v>3228</v>
      </c>
      <c r="D596" t="s" s="156">
        <v>1436</v>
      </c>
      <c r="E596" t="s" s="157">
        <v>3229</v>
      </c>
      <c r="F596" t="s" s="156">
        <f>MID(E596,1,FIND(",",E596,1)-2)</f>
        <v>3230</v>
      </c>
      <c r="G596" t="s" s="158">
        <f>MID(E596,FIND(",",E596,1)+2,FIND(",",E596,1))</f>
        <v>3231</v>
      </c>
    </row>
    <row r="597" ht="35.95" customHeight="1">
      <c r="A597" s="154">
        <v>166</v>
      </c>
      <c r="B597" t="s" s="159">
        <v>2577</v>
      </c>
      <c r="C597" t="s" s="160">
        <v>3232</v>
      </c>
      <c r="D597" t="s" s="160">
        <v>1475</v>
      </c>
      <c r="E597" t="s" s="161">
        <v>3233</v>
      </c>
      <c r="F597" t="s" s="160">
        <f>MID(E597,1,FIND(",",E597,1)-2)</f>
        <v>3234</v>
      </c>
      <c r="G597" t="s" s="162">
        <f>MID(E597,FIND(",",E597,1)+2,FIND(",",E597,1))</f>
        <v>3235</v>
      </c>
    </row>
    <row r="598" ht="47.95" customHeight="1">
      <c r="A598" s="154">
        <v>167</v>
      </c>
      <c r="B598" t="s" s="155">
        <v>2577</v>
      </c>
      <c r="C598" t="s" s="156">
        <v>3236</v>
      </c>
      <c r="D598" t="s" s="156">
        <v>1475</v>
      </c>
      <c r="E598" t="s" s="157">
        <v>3237</v>
      </c>
      <c r="F598" t="s" s="156">
        <f>MID(E598,1,FIND(",",E598,1)-2)</f>
        <v>3238</v>
      </c>
      <c r="G598" t="s" s="158">
        <f>MID(E598,FIND(",",E598,1)+2,FIND(",",E598,1))</f>
        <v>3239</v>
      </c>
    </row>
    <row r="599" ht="23.95" customHeight="1">
      <c r="A599" s="154">
        <v>168</v>
      </c>
      <c r="B599" t="s" s="159">
        <v>2577</v>
      </c>
      <c r="C599" t="s" s="160">
        <v>3240</v>
      </c>
      <c r="D599" t="s" s="160">
        <v>3191</v>
      </c>
      <c r="E599" t="s" s="161">
        <v>3241</v>
      </c>
      <c r="F599" t="s" s="160">
        <f>MID(E599,1,FIND(",",E599,1)-2)</f>
        <v>3242</v>
      </c>
      <c r="G599" t="s" s="162">
        <f>MID(E599,FIND(",",E599,1)+2,FIND(",",E599,1))</f>
        <v>3243</v>
      </c>
    </row>
    <row r="600" ht="59.95" customHeight="1">
      <c r="A600" s="154">
        <v>169</v>
      </c>
      <c r="B600" t="s" s="155">
        <v>2577</v>
      </c>
      <c r="C600" t="s" s="156">
        <v>3244</v>
      </c>
      <c r="D600" t="s" s="156">
        <v>1470</v>
      </c>
      <c r="E600" t="s" s="157">
        <v>3245</v>
      </c>
      <c r="F600" t="s" s="156">
        <f>MID(E600,1,FIND(",",E600,1)-2)</f>
        <v>3246</v>
      </c>
      <c r="G600" t="s" s="158">
        <f>MID(E600,FIND(",",E600,1)+2,FIND(",",E600,1))</f>
        <v>3247</v>
      </c>
    </row>
    <row r="601" ht="23.95" customHeight="1">
      <c r="A601" s="154">
        <v>170</v>
      </c>
      <c r="B601" t="s" s="159">
        <v>2577</v>
      </c>
      <c r="C601" t="s" s="160">
        <v>3248</v>
      </c>
      <c r="D601" t="s" s="160">
        <v>1470</v>
      </c>
      <c r="E601" t="s" s="161">
        <v>3249</v>
      </c>
      <c r="F601" t="s" s="160">
        <f>MID(E601,1,FIND(",",E601,1)-2)</f>
        <v>3250</v>
      </c>
      <c r="G601" t="s" s="162">
        <f>MID(E601,FIND(",",E601,1)+2,FIND(",",E601,1))</f>
        <v>3251</v>
      </c>
    </row>
    <row r="602" ht="23.95" customHeight="1">
      <c r="A602" s="154">
        <v>171</v>
      </c>
      <c r="B602" t="s" s="155">
        <v>2577</v>
      </c>
      <c r="C602" t="s" s="156">
        <v>3252</v>
      </c>
      <c r="D602" t="s" s="156">
        <v>3253</v>
      </c>
      <c r="E602" t="s" s="157">
        <v>3254</v>
      </c>
      <c r="F602" t="s" s="156">
        <f>MID(E602,1,FIND(",",E602,1)-2)</f>
        <v>3255</v>
      </c>
      <c r="G602" t="s" s="158">
        <f>MID(E602,FIND(",",E602,1)+2,FIND(",",E602,1))</f>
        <v>3256</v>
      </c>
    </row>
    <row r="603" ht="47.95" customHeight="1">
      <c r="A603" s="154">
        <v>172</v>
      </c>
      <c r="B603" t="s" s="159">
        <v>2577</v>
      </c>
      <c r="C603" t="s" s="160">
        <v>3257</v>
      </c>
      <c r="D603" t="s" s="160">
        <v>1445</v>
      </c>
      <c r="E603" t="s" s="161">
        <v>3258</v>
      </c>
      <c r="F603" t="s" s="160">
        <f>MID(E603,1,FIND(",",E603,1)-2)</f>
        <v>3259</v>
      </c>
      <c r="G603" t="s" s="162">
        <f>MID(E603,FIND(",",E603,1)+2,FIND(",",E603,1))</f>
        <v>3260</v>
      </c>
    </row>
    <row r="604" ht="11.95" customHeight="1">
      <c r="A604" s="154">
        <v>173</v>
      </c>
      <c r="B604" t="s" s="155">
        <v>2577</v>
      </c>
      <c r="C604" t="s" s="156">
        <v>3261</v>
      </c>
      <c r="D604" t="s" s="156">
        <v>1445</v>
      </c>
      <c r="E604" t="s" s="157">
        <v>3262</v>
      </c>
      <c r="F604" t="s" s="156">
        <f>MID(E604,1,FIND(",",E604,1)-2)</f>
        <v>3263</v>
      </c>
      <c r="G604" t="s" s="158">
        <f>MID(E604,FIND(",",E604,1)+2,FIND(",",E604,1))</f>
        <v>3264</v>
      </c>
    </row>
    <row r="605" ht="35.95" customHeight="1">
      <c r="A605" s="154">
        <v>174</v>
      </c>
      <c r="B605" t="s" s="159">
        <v>2577</v>
      </c>
      <c r="C605" t="s" s="160">
        <v>3265</v>
      </c>
      <c r="D605" t="s" s="160">
        <v>1431</v>
      </c>
      <c r="E605" t="s" s="161">
        <v>3266</v>
      </c>
      <c r="F605" t="s" s="160">
        <f>MID(E605,1,FIND(",",E605,1)-2)</f>
        <v>3267</v>
      </c>
      <c r="G605" t="s" s="162">
        <f>MID(E605,FIND(",",E605,1)+2,FIND(",",E605,1))</f>
        <v>3268</v>
      </c>
    </row>
    <row r="606" ht="35.95" customHeight="1">
      <c r="A606" s="154">
        <v>175</v>
      </c>
      <c r="B606" t="s" s="155">
        <v>2577</v>
      </c>
      <c r="C606" t="s" s="156">
        <v>3269</v>
      </c>
      <c r="D606" t="s" s="156">
        <v>1470</v>
      </c>
      <c r="E606" t="s" s="157">
        <v>3270</v>
      </c>
      <c r="F606" t="s" s="156">
        <f>MID(E606,1,FIND(",",E606,1)-2)</f>
        <v>3271</v>
      </c>
      <c r="G606" t="s" s="158">
        <f>MID(E606,FIND(",",E606,1)+2,FIND(",",E606,1))</f>
        <v>3272</v>
      </c>
    </row>
    <row r="607" ht="47.95" customHeight="1">
      <c r="A607" s="154">
        <v>176</v>
      </c>
      <c r="B607" t="s" s="159">
        <v>2577</v>
      </c>
      <c r="C607" t="s" s="160">
        <v>3273</v>
      </c>
      <c r="D607" t="s" s="160">
        <v>1475</v>
      </c>
      <c r="E607" t="s" s="161">
        <v>3274</v>
      </c>
      <c r="F607" t="s" s="160">
        <f>MID(E607,1,FIND(",",E607,1)-2)</f>
        <v>3275</v>
      </c>
      <c r="G607" t="s" s="162">
        <f>MID(E607,FIND(",",E607,1)+2,FIND(",",E607,1))</f>
        <v>3276</v>
      </c>
    </row>
    <row r="608" ht="35.95" customHeight="1">
      <c r="A608" s="154">
        <v>177</v>
      </c>
      <c r="B608" t="s" s="155">
        <v>2577</v>
      </c>
      <c r="C608" t="s" s="156">
        <v>3277</v>
      </c>
      <c r="D608" t="s" s="156">
        <v>1445</v>
      </c>
      <c r="E608" t="s" s="157">
        <v>3278</v>
      </c>
      <c r="F608" t="s" s="156">
        <f>MID(E608,1,FIND(",",E608,1)-2)</f>
        <v>3279</v>
      </c>
      <c r="G608" t="s" s="158">
        <f>MID(E608,FIND(",",E608,1)+2,FIND(",",E608,1))</f>
        <v>3280</v>
      </c>
    </row>
    <row r="609" ht="35.95" customHeight="1">
      <c r="A609" s="154">
        <v>178</v>
      </c>
      <c r="B609" t="s" s="159">
        <v>2577</v>
      </c>
      <c r="C609" t="s" s="160">
        <v>3281</v>
      </c>
      <c r="D609" t="s" s="160">
        <v>1205</v>
      </c>
      <c r="E609" t="s" s="161">
        <v>3282</v>
      </c>
      <c r="F609" t="s" s="160">
        <f>MID(E609,1,FIND(",",E609,1)-2)</f>
        <v>3283</v>
      </c>
      <c r="G609" t="s" s="162">
        <f>MID(E609,FIND(",",E609,1)+2,FIND(",",E609,1))</f>
        <v>3284</v>
      </c>
    </row>
    <row r="610" ht="35.95" customHeight="1">
      <c r="A610" s="154">
        <v>179</v>
      </c>
      <c r="B610" t="s" s="155">
        <v>2577</v>
      </c>
      <c r="C610" t="s" s="156">
        <v>3285</v>
      </c>
      <c r="D610" t="s" s="156">
        <v>1497</v>
      </c>
      <c r="E610" t="s" s="157">
        <v>3286</v>
      </c>
      <c r="F610" t="s" s="156">
        <f>MID(E610,1,FIND(",",E610,1)-2)</f>
        <v>3287</v>
      </c>
      <c r="G610" t="s" s="158">
        <f>MID(E610,FIND(",",E610,1)+2,FIND(",",E610,1))</f>
        <v>3288</v>
      </c>
    </row>
    <row r="611" ht="11.95" customHeight="1">
      <c r="A611" s="154">
        <v>180</v>
      </c>
      <c r="B611" t="s" s="159">
        <v>2577</v>
      </c>
      <c r="C611" t="s" s="160">
        <v>3289</v>
      </c>
      <c r="D611" t="s" s="160">
        <v>1497</v>
      </c>
      <c r="E611" t="s" s="161">
        <v>3290</v>
      </c>
      <c r="F611" t="s" s="160">
        <f>MID(E611,1,FIND(",",E611,1)-2)</f>
        <v>3291</v>
      </c>
      <c r="G611" t="s" s="162">
        <f>MID(E611,FIND(",",E611,1)+2,FIND(",",E611,1))</f>
        <v>3292</v>
      </c>
    </row>
    <row r="612" ht="11.95" customHeight="1">
      <c r="A612" s="154">
        <v>181</v>
      </c>
      <c r="B612" t="s" s="155">
        <v>2577</v>
      </c>
      <c r="C612" t="s" s="156">
        <v>3293</v>
      </c>
      <c r="D612" t="s" s="156">
        <v>1497</v>
      </c>
      <c r="E612" t="s" s="157">
        <v>3294</v>
      </c>
      <c r="F612" t="s" s="156">
        <f>MID(E612,1,FIND(",",E612,1)-2)</f>
        <v>3295</v>
      </c>
      <c r="G612" t="s" s="158">
        <f>MID(E612,FIND(",",E612,1)+2,FIND(",",E612,1))</f>
        <v>3296</v>
      </c>
    </row>
    <row r="613" ht="35.95" customHeight="1">
      <c r="A613" s="154">
        <v>182</v>
      </c>
      <c r="B613" t="s" s="159">
        <v>2577</v>
      </c>
      <c r="C613" t="s" s="160">
        <v>3297</v>
      </c>
      <c r="D613" t="s" s="160">
        <v>3298</v>
      </c>
      <c r="E613" t="s" s="161">
        <v>3299</v>
      </c>
      <c r="F613" t="s" s="160">
        <f>MID(E613,1,FIND(",",E613,1)-2)</f>
        <v>3300</v>
      </c>
      <c r="G613" t="s" s="162">
        <f>MID(E613,FIND(",",E613,1)+2,FIND(",",E613,1))</f>
        <v>3301</v>
      </c>
    </row>
    <row r="614" ht="23.95" customHeight="1">
      <c r="A614" s="154">
        <v>183</v>
      </c>
      <c r="B614" t="s" s="155">
        <v>2577</v>
      </c>
      <c r="C614" t="s" s="156">
        <v>3302</v>
      </c>
      <c r="D614" t="s" s="156">
        <v>1510</v>
      </c>
      <c r="E614" t="s" s="157">
        <v>3303</v>
      </c>
      <c r="F614" t="s" s="156">
        <f>MID(E614,1,FIND(",",E614,1)-2)</f>
        <v>3304</v>
      </c>
      <c r="G614" t="s" s="158">
        <f>MID(E614,FIND(",",E614,1)+2,FIND(",",E614,1))</f>
        <v>3305</v>
      </c>
    </row>
    <row r="615" ht="23.95" customHeight="1">
      <c r="A615" s="154">
        <v>184</v>
      </c>
      <c r="B615" t="s" s="159">
        <v>2577</v>
      </c>
      <c r="C615" t="s" s="160">
        <v>3306</v>
      </c>
      <c r="D615" t="s" s="160">
        <v>1510</v>
      </c>
      <c r="E615" t="s" s="161">
        <v>3307</v>
      </c>
      <c r="F615" t="s" s="160">
        <f>MID(E615,1,FIND(",",E615,1)-2)</f>
        <v>3308</v>
      </c>
      <c r="G615" t="s" s="162">
        <f>MID(E615,FIND(",",E615,1)+2,FIND(",",E615,1))</f>
        <v>3309</v>
      </c>
    </row>
    <row r="616" ht="47.95" customHeight="1">
      <c r="A616" s="154">
        <v>185</v>
      </c>
      <c r="B616" t="s" s="155">
        <v>2577</v>
      </c>
      <c r="C616" t="s" s="156">
        <v>3310</v>
      </c>
      <c r="D616" t="s" s="156">
        <v>1510</v>
      </c>
      <c r="E616" t="s" s="157">
        <v>3311</v>
      </c>
      <c r="F616" t="s" s="156">
        <f>MID(E616,1,FIND(",",E616,1)-2)</f>
        <v>3312</v>
      </c>
      <c r="G616" t="s" s="158">
        <f>MID(E616,FIND(",",E616,1)+2,FIND(",",E616,1))</f>
        <v>3313</v>
      </c>
    </row>
    <row r="617" ht="35.95" customHeight="1">
      <c r="A617" s="154">
        <v>186</v>
      </c>
      <c r="B617" t="s" s="159">
        <v>2577</v>
      </c>
      <c r="C617" t="s" s="160">
        <v>3314</v>
      </c>
      <c r="D617" t="s" s="160">
        <v>1510</v>
      </c>
      <c r="E617" t="s" s="161">
        <v>3315</v>
      </c>
      <c r="F617" t="s" s="160">
        <f>MID(E617,1,FIND(",",E617,1)-2)</f>
        <v>3316</v>
      </c>
      <c r="G617" t="s" s="162">
        <f>MID(E617,FIND(",",E617,1)+2,FIND(",",E617,1))</f>
        <v>3317</v>
      </c>
    </row>
    <row r="618" ht="35.95" customHeight="1">
      <c r="A618" s="154">
        <v>187</v>
      </c>
      <c r="B618" t="s" s="155">
        <v>2577</v>
      </c>
      <c r="C618" t="s" s="156">
        <v>3318</v>
      </c>
      <c r="D618" t="s" s="156">
        <v>1510</v>
      </c>
      <c r="E618" t="s" s="157">
        <v>3319</v>
      </c>
      <c r="F618" t="s" s="156">
        <f>MID(E618,1,FIND(",",E618,1)-2)</f>
        <v>3320</v>
      </c>
      <c r="G618" t="s" s="158">
        <f>MID(E618,FIND(",",E618,1)+2,FIND(",",E618,1))</f>
        <v>3321</v>
      </c>
    </row>
    <row r="619" ht="23.95" customHeight="1">
      <c r="A619" s="154">
        <v>188</v>
      </c>
      <c r="B619" t="s" s="159">
        <v>2577</v>
      </c>
      <c r="C619" t="s" s="160">
        <v>3322</v>
      </c>
      <c r="D619" t="s" s="160">
        <v>1510</v>
      </c>
      <c r="E619" t="s" s="161">
        <v>3323</v>
      </c>
      <c r="F619" t="s" s="160">
        <f>MID(E619,1,FIND(",",E619,1)-2)</f>
        <v>3324</v>
      </c>
      <c r="G619" t="s" s="162">
        <f>MID(E619,FIND(",",E619,1)+2,FIND(",",E619,1))</f>
        <v>3325</v>
      </c>
    </row>
    <row r="620" ht="47.95" customHeight="1">
      <c r="A620" s="154">
        <v>189</v>
      </c>
      <c r="B620" t="s" s="155">
        <v>2577</v>
      </c>
      <c r="C620" t="s" s="156">
        <v>3326</v>
      </c>
      <c r="D620" t="s" s="156">
        <v>1510</v>
      </c>
      <c r="E620" t="s" s="157">
        <v>3327</v>
      </c>
      <c r="F620" t="s" s="156">
        <f>MID(E620,1,FIND(",",E620,1)-2)</f>
        <v>3328</v>
      </c>
      <c r="G620" t="s" s="158">
        <f>MID(E620,FIND(",",E620,1)+2,FIND(",",E620,1))</f>
        <v>3329</v>
      </c>
    </row>
    <row r="621" ht="59.95" customHeight="1">
      <c r="A621" s="154">
        <v>190</v>
      </c>
      <c r="B621" t="s" s="159">
        <v>2577</v>
      </c>
      <c r="C621" t="s" s="160">
        <v>3330</v>
      </c>
      <c r="D621" t="s" s="160">
        <v>3331</v>
      </c>
      <c r="E621" t="s" s="161">
        <v>3332</v>
      </c>
      <c r="F621" t="s" s="160">
        <f>MID(E621,1,FIND(",",E621,1)-2)</f>
        <v>3333</v>
      </c>
      <c r="G621" t="s" s="162">
        <f>MID(E621,FIND(",",E621,1)+2,FIND(",",E621,1))</f>
        <v>3334</v>
      </c>
    </row>
    <row r="622" ht="59.95" customHeight="1">
      <c r="A622" s="154">
        <v>191</v>
      </c>
      <c r="B622" t="s" s="155">
        <v>2577</v>
      </c>
      <c r="C622" t="s" s="156">
        <v>3335</v>
      </c>
      <c r="D622" t="s" s="156">
        <v>3331</v>
      </c>
      <c r="E622" t="s" s="157">
        <v>3336</v>
      </c>
      <c r="F622" t="s" s="156">
        <f>MID(E622,1,FIND(",",E622,1)-2)</f>
        <v>3337</v>
      </c>
      <c r="G622" t="s" s="158">
        <f>MID(E622,FIND(",",E622,1)+2,FIND(",",E622,1))</f>
        <v>3338</v>
      </c>
    </row>
    <row r="623" ht="35.95" customHeight="1">
      <c r="A623" s="154">
        <v>192</v>
      </c>
      <c r="B623" t="s" s="159">
        <v>2577</v>
      </c>
      <c r="C623" t="s" s="160">
        <v>3339</v>
      </c>
      <c r="D623" t="s" s="160">
        <v>3340</v>
      </c>
      <c r="E623" t="s" s="161">
        <v>3341</v>
      </c>
      <c r="F623" t="s" s="160">
        <f>MID(E623,1,FIND(",",E623,1)-2)</f>
        <v>3342</v>
      </c>
      <c r="G623" t="s" s="162">
        <f>MID(E623,FIND(",",E623,1)+2,FIND(",",E623,1))</f>
        <v>3343</v>
      </c>
    </row>
    <row r="624" ht="23.95" customHeight="1">
      <c r="A624" s="154">
        <v>193</v>
      </c>
      <c r="B624" t="s" s="155">
        <v>2577</v>
      </c>
      <c r="C624" t="s" s="156">
        <v>3344</v>
      </c>
      <c r="D624" t="s" s="156">
        <v>1484</v>
      </c>
      <c r="E624" t="s" s="157">
        <v>3345</v>
      </c>
      <c r="F624" t="s" s="156">
        <f>MID(E624,1,FIND(",",E624,1)-2)</f>
        <v>3346</v>
      </c>
      <c r="G624" t="s" s="158">
        <f>MID(E624,FIND(",",E624,1)+2,FIND(",",E624,1))</f>
        <v>3347</v>
      </c>
    </row>
    <row r="625" ht="47.95" customHeight="1">
      <c r="A625" s="154">
        <v>194</v>
      </c>
      <c r="B625" t="s" s="159">
        <v>2577</v>
      </c>
      <c r="C625" t="s" s="160">
        <v>3348</v>
      </c>
      <c r="D625" t="s" s="160">
        <v>1484</v>
      </c>
      <c r="E625" t="s" s="161">
        <v>3349</v>
      </c>
      <c r="F625" t="s" s="160">
        <f>MID(E625,1,FIND(",",E625,1)-2)</f>
        <v>3350</v>
      </c>
      <c r="G625" t="s" s="162">
        <f>MID(E625,FIND(",",E625,1)+2,FIND(",",E625,1))</f>
        <v>3351</v>
      </c>
    </row>
    <row r="626" ht="35.95" customHeight="1">
      <c r="A626" s="154">
        <v>195</v>
      </c>
      <c r="B626" t="s" s="155">
        <v>2577</v>
      </c>
      <c r="C626" t="s" s="156">
        <v>3352</v>
      </c>
      <c r="D626" t="s" s="156">
        <v>1484</v>
      </c>
      <c r="E626" t="s" s="157">
        <v>3353</v>
      </c>
      <c r="F626" t="s" s="156">
        <f>MID(E626,1,FIND(",",E626,1)-2)</f>
        <v>3354</v>
      </c>
      <c r="G626" t="s" s="158">
        <f>MID(E626,FIND(",",E626,1)+2,FIND(",",E626,1))</f>
        <v>3355</v>
      </c>
    </row>
    <row r="627" ht="23.95" customHeight="1">
      <c r="A627" s="154">
        <v>196</v>
      </c>
      <c r="B627" t="s" s="159">
        <v>2577</v>
      </c>
      <c r="C627" t="s" s="160">
        <v>3356</v>
      </c>
      <c r="D627" t="s" s="160">
        <v>1484</v>
      </c>
      <c r="E627" t="s" s="161">
        <v>3357</v>
      </c>
      <c r="F627" t="s" s="160">
        <f>MID(E627,1,FIND(",",E627,1)-2)</f>
        <v>3358</v>
      </c>
      <c r="G627" t="s" s="162">
        <f>MID(E627,FIND(",",E627,1)+2,FIND(",",E627,1))</f>
        <v>3359</v>
      </c>
    </row>
    <row r="628" ht="11.95" customHeight="1">
      <c r="A628" s="154">
        <v>197</v>
      </c>
      <c r="B628" t="s" s="155">
        <v>2577</v>
      </c>
      <c r="C628" t="s" s="156">
        <v>3360</v>
      </c>
      <c r="D628" t="s" s="156">
        <v>1606</v>
      </c>
      <c r="E628" t="s" s="157">
        <v>3361</v>
      </c>
      <c r="F628" t="s" s="156">
        <f>MID(E628,1,FIND(",",E628,1)-2)</f>
        <v>3362</v>
      </c>
      <c r="G628" t="s" s="158">
        <f>MID(E628,FIND(",",E628,1)+2,FIND(",",E628,1))</f>
        <v>3363</v>
      </c>
    </row>
    <row r="629" ht="47.95" customHeight="1">
      <c r="A629" s="154">
        <v>198</v>
      </c>
      <c r="B629" t="s" s="159">
        <v>2577</v>
      </c>
      <c r="C629" t="s" s="160">
        <v>3364</v>
      </c>
      <c r="D629" t="s" s="160">
        <v>1606</v>
      </c>
      <c r="E629" t="s" s="161">
        <v>3365</v>
      </c>
      <c r="F629" t="s" s="160">
        <f>MID(E629,1,FIND(",",E629,1)-2)</f>
        <v>3366</v>
      </c>
      <c r="G629" t="s" s="162">
        <f>MID(E629,FIND(",",E629,1)+2,FIND(",",E629,1))</f>
        <v>3367</v>
      </c>
    </row>
    <row r="630" ht="11.95" customHeight="1">
      <c r="A630" s="154">
        <v>199</v>
      </c>
      <c r="B630" t="s" s="155">
        <v>2577</v>
      </c>
      <c r="C630" t="s" s="156">
        <v>3368</v>
      </c>
      <c r="D630" t="s" s="156">
        <v>1606</v>
      </c>
      <c r="E630" t="s" s="157">
        <v>3369</v>
      </c>
      <c r="F630" t="s" s="156">
        <f>MID(E630,1,FIND(",",E630,1)-2)</f>
        <v>3370</v>
      </c>
      <c r="G630" t="s" s="158">
        <f>MID(E630,FIND(",",E630,1)+2,FIND(",",E630,1))</f>
        <v>3371</v>
      </c>
    </row>
    <row r="631" ht="47.95" customHeight="1">
      <c r="A631" s="154">
        <v>200</v>
      </c>
      <c r="B631" t="s" s="159">
        <v>2577</v>
      </c>
      <c r="C631" t="s" s="160">
        <v>3372</v>
      </c>
      <c r="D631" t="s" s="160">
        <v>1606</v>
      </c>
      <c r="E631" t="s" s="161">
        <v>3373</v>
      </c>
      <c r="F631" t="s" s="160">
        <f>MID(E631,1,FIND(",",E631,1)-2)</f>
        <v>3374</v>
      </c>
      <c r="G631" t="s" s="162">
        <f>MID(E631,FIND(",",E631,1)+2,FIND(",",E631,1))</f>
        <v>3375</v>
      </c>
    </row>
    <row r="632" ht="11.95" customHeight="1">
      <c r="A632" s="154">
        <v>201</v>
      </c>
      <c r="B632" t="s" s="155">
        <v>2577</v>
      </c>
      <c r="C632" t="s" s="156">
        <v>3376</v>
      </c>
      <c r="D632" t="s" s="156">
        <v>1606</v>
      </c>
      <c r="E632" t="s" s="157">
        <v>3377</v>
      </c>
      <c r="F632" t="s" s="156">
        <f>MID(E632,1,FIND(",",E632,1)-2)</f>
        <v>3378</v>
      </c>
      <c r="G632" t="s" s="158">
        <f>MID(E632,FIND(",",E632,1)+2,FIND(",",E632,1))</f>
        <v>3379</v>
      </c>
    </row>
    <row r="633" ht="35.95" customHeight="1">
      <c r="A633" s="154">
        <v>202</v>
      </c>
      <c r="B633" t="s" s="159">
        <v>2577</v>
      </c>
      <c r="C633" t="s" s="160">
        <v>3380</v>
      </c>
      <c r="D633" t="s" s="160">
        <v>1606</v>
      </c>
      <c r="E633" t="s" s="161">
        <v>3381</v>
      </c>
      <c r="F633" t="s" s="160">
        <f>MID(E633,1,FIND(",",E633,1)-2)</f>
        <v>3382</v>
      </c>
      <c r="G633" t="s" s="162">
        <f>MID(E633,FIND(",",E633,1)+2,FIND(",",E633,1))</f>
        <v>3383</v>
      </c>
    </row>
    <row r="634" ht="11.95" customHeight="1">
      <c r="A634" s="154">
        <v>203</v>
      </c>
      <c r="B634" t="s" s="155">
        <v>2577</v>
      </c>
      <c r="C634" t="s" s="156">
        <v>3384</v>
      </c>
      <c r="D634" t="s" s="156">
        <v>1606</v>
      </c>
      <c r="E634" t="s" s="157">
        <v>3385</v>
      </c>
      <c r="F634" t="s" s="156">
        <f>MID(E634,1,FIND(",",E634,1)-2)</f>
        <v>3386</v>
      </c>
      <c r="G634" t="s" s="158">
        <f>MID(E634,FIND(",",E634,1)+2,FIND(",",E634,1))</f>
        <v>3387</v>
      </c>
    </row>
    <row r="635" ht="35.95" customHeight="1">
      <c r="A635" s="154">
        <v>204</v>
      </c>
      <c r="B635" t="s" s="159">
        <v>2577</v>
      </c>
      <c r="C635" t="s" s="160">
        <v>3388</v>
      </c>
      <c r="D635" t="s" s="160">
        <v>1606</v>
      </c>
      <c r="E635" t="s" s="161">
        <v>3389</v>
      </c>
      <c r="F635" t="s" s="160">
        <f>MID(E635,1,FIND(",",E635,1)-2)</f>
        <v>3390</v>
      </c>
      <c r="G635" t="s" s="162">
        <f>MID(E635,FIND(",",E635,1)+2,FIND(",",E635,1))</f>
        <v>3391</v>
      </c>
    </row>
    <row r="636" ht="23.95" customHeight="1">
      <c r="A636" s="154">
        <v>205</v>
      </c>
      <c r="B636" t="s" s="155">
        <v>2577</v>
      </c>
      <c r="C636" t="s" s="156">
        <v>3392</v>
      </c>
      <c r="D636" t="s" s="156">
        <v>1527</v>
      </c>
      <c r="E636" t="s" s="157">
        <v>3393</v>
      </c>
      <c r="F636" t="s" s="156">
        <f>MID(E636,1,FIND(",",E636,1)-2)</f>
        <v>3394</v>
      </c>
      <c r="G636" t="s" s="158">
        <f>MID(E636,FIND(",",E636,1)+2,FIND(",",E636,1))</f>
        <v>3395</v>
      </c>
    </row>
    <row r="637" ht="11.95" customHeight="1">
      <c r="A637" s="154">
        <v>206</v>
      </c>
      <c r="B637" t="s" s="159">
        <v>2577</v>
      </c>
      <c r="C637" t="s" s="160">
        <v>3396</v>
      </c>
      <c r="D637" t="s" s="160">
        <v>1497</v>
      </c>
      <c r="E637" t="s" s="161">
        <v>3397</v>
      </c>
      <c r="F637" t="s" s="160">
        <f>MID(E637,1,FIND(",",E637,1)-2)</f>
        <v>3398</v>
      </c>
      <c r="G637" t="s" s="162">
        <f>MID(E637,FIND(",",E637,1)+2,FIND(",",E637,1))</f>
        <v>3399</v>
      </c>
    </row>
    <row r="638" ht="47.95" customHeight="1">
      <c r="A638" s="154">
        <v>207</v>
      </c>
      <c r="B638" t="s" s="155">
        <v>2577</v>
      </c>
      <c r="C638" t="s" s="156">
        <v>3400</v>
      </c>
      <c r="D638" t="s" s="156">
        <v>1497</v>
      </c>
      <c r="E638" t="s" s="157">
        <v>3401</v>
      </c>
      <c r="F638" t="s" s="156">
        <f>MID(E638,1,FIND(",",E638,1)-2)</f>
        <v>3402</v>
      </c>
      <c r="G638" t="s" s="158">
        <f>MID(E638,FIND(",",E638,1)+2,FIND(",",E638,1))</f>
        <v>3403</v>
      </c>
    </row>
    <row r="639" ht="35.95" customHeight="1">
      <c r="A639" s="154">
        <v>208</v>
      </c>
      <c r="B639" t="s" s="159">
        <v>2577</v>
      </c>
      <c r="C639" t="s" s="160">
        <v>3404</v>
      </c>
      <c r="D639" t="s" s="160">
        <v>1497</v>
      </c>
      <c r="E639" t="s" s="161">
        <v>3405</v>
      </c>
      <c r="F639" t="s" s="160">
        <f>MID(E639,1,FIND(",",E639,1)-2)</f>
        <v>3406</v>
      </c>
      <c r="G639" t="s" s="162">
        <f>MID(E639,FIND(",",E639,1)+2,FIND(",",E639,1))</f>
        <v>3407</v>
      </c>
    </row>
    <row r="640" ht="35.95" customHeight="1">
      <c r="A640" s="154">
        <v>209</v>
      </c>
      <c r="B640" t="s" s="155">
        <v>2577</v>
      </c>
      <c r="C640" t="s" s="156">
        <v>3408</v>
      </c>
      <c r="D640" t="s" s="156">
        <v>1497</v>
      </c>
      <c r="E640" t="s" s="157">
        <v>3409</v>
      </c>
      <c r="F640" t="s" s="156">
        <f>MID(E640,1,FIND(",",E640,1)-2)</f>
        <v>3410</v>
      </c>
      <c r="G640" t="s" s="158">
        <f>MID(E640,FIND(",",E640,1)+2,FIND(",",E640,1))</f>
        <v>3411</v>
      </c>
    </row>
    <row r="641" ht="35.95" customHeight="1">
      <c r="A641" s="154">
        <v>210</v>
      </c>
      <c r="B641" t="s" s="159">
        <v>2577</v>
      </c>
      <c r="C641" t="s" s="160">
        <v>3412</v>
      </c>
      <c r="D641" t="s" s="160">
        <v>1510</v>
      </c>
      <c r="E641" t="s" s="161">
        <v>3413</v>
      </c>
      <c r="F641" t="s" s="160">
        <f>MID(E641,1,FIND(",",E641,1)-2)</f>
        <v>3414</v>
      </c>
      <c r="G641" t="s" s="162">
        <f>MID(E641,FIND(",",E641,1)+2,FIND(",",E641,1))</f>
        <v>3415</v>
      </c>
    </row>
    <row r="642" ht="47.95" customHeight="1">
      <c r="A642" s="154">
        <v>211</v>
      </c>
      <c r="B642" t="s" s="155">
        <v>2577</v>
      </c>
      <c r="C642" t="s" s="156">
        <v>3416</v>
      </c>
      <c r="D642" t="s" s="156">
        <v>1510</v>
      </c>
      <c r="E642" t="s" s="157">
        <v>3417</v>
      </c>
      <c r="F642" t="s" s="156">
        <f>MID(E642,1,FIND(",",E642,1)-2)</f>
        <v>3418</v>
      </c>
      <c r="G642" t="s" s="158">
        <f>MID(E642,FIND(",",E642,1)+2,FIND(",",E642,1))</f>
        <v>3419</v>
      </c>
    </row>
    <row r="643" ht="47.95" customHeight="1">
      <c r="A643" s="154">
        <v>212</v>
      </c>
      <c r="B643" t="s" s="159">
        <v>2577</v>
      </c>
      <c r="C643" t="s" s="160">
        <v>3420</v>
      </c>
      <c r="D643" t="s" s="160">
        <v>1484</v>
      </c>
      <c r="E643" t="s" s="161">
        <v>3421</v>
      </c>
      <c r="F643" t="s" s="160">
        <f>MID(E643,1,FIND(",",E643,1)-2)</f>
        <v>3422</v>
      </c>
      <c r="G643" t="s" s="162">
        <f>MID(E643,FIND(",",E643,1)+2,FIND(",",E643,1))</f>
        <v>3423</v>
      </c>
    </row>
    <row r="644" ht="23.95" customHeight="1">
      <c r="A644" s="154">
        <v>213</v>
      </c>
      <c r="B644" t="s" s="155">
        <v>2577</v>
      </c>
      <c r="C644" t="s" s="156">
        <v>3424</v>
      </c>
      <c r="D644" t="s" s="156">
        <v>1510</v>
      </c>
      <c r="E644" t="s" s="157">
        <v>3425</v>
      </c>
      <c r="F644" t="s" s="156">
        <f>MID(E644,1,FIND(",",E644,1)-2)</f>
        <v>3426</v>
      </c>
      <c r="G644" t="s" s="158">
        <f>MID(E644,FIND(",",E644,1)+2,FIND(",",E644,1))</f>
        <v>3427</v>
      </c>
    </row>
    <row r="645" ht="47.95" customHeight="1">
      <c r="A645" s="154">
        <v>214</v>
      </c>
      <c r="B645" t="s" s="159">
        <v>2577</v>
      </c>
      <c r="C645" t="s" s="160">
        <v>3428</v>
      </c>
      <c r="D645" t="s" s="160">
        <v>3429</v>
      </c>
      <c r="E645" t="s" s="161">
        <v>3430</v>
      </c>
      <c r="F645" t="s" s="160">
        <f>MID(E645,1,FIND(",",E645,1)-2)</f>
        <v>3431</v>
      </c>
      <c r="G645" t="s" s="162">
        <f>MID(E645,FIND(",",E645,1)+2,FIND(",",E645,1))</f>
        <v>3432</v>
      </c>
    </row>
    <row r="646" ht="47.95" customHeight="1">
      <c r="A646" s="154">
        <v>215</v>
      </c>
      <c r="B646" t="s" s="155">
        <v>2577</v>
      </c>
      <c r="C646" t="s" s="156">
        <v>3433</v>
      </c>
      <c r="D646" t="s" s="156">
        <v>1552</v>
      </c>
      <c r="E646" t="s" s="157">
        <v>3434</v>
      </c>
      <c r="F646" t="s" s="156">
        <f>MID(E646,1,FIND(",",E646,1)-2)</f>
        <v>3435</v>
      </c>
      <c r="G646" t="s" s="158">
        <f>MID(E646,FIND(",",E646,1)+2,FIND(",",E646,1))</f>
        <v>3436</v>
      </c>
    </row>
    <row r="647" ht="11.95" customHeight="1">
      <c r="A647" s="154">
        <v>216</v>
      </c>
      <c r="B647" t="s" s="159">
        <v>2577</v>
      </c>
      <c r="C647" t="s" s="160">
        <v>3437</v>
      </c>
      <c r="D647" t="s" s="160">
        <v>1552</v>
      </c>
      <c r="E647" t="s" s="161">
        <v>3438</v>
      </c>
      <c r="F647" t="s" s="160">
        <f>MID(E647,1,FIND(",",E647,1)-2)</f>
        <v>3439</v>
      </c>
      <c r="G647" t="s" s="162">
        <f>MID(E647,FIND(",",E647,1)+2,FIND(",",E647,1))</f>
        <v>3440</v>
      </c>
    </row>
    <row r="648" ht="35.95" customHeight="1">
      <c r="A648" s="154">
        <v>217</v>
      </c>
      <c r="B648" t="s" s="155">
        <v>2577</v>
      </c>
      <c r="C648" t="s" s="156">
        <v>3441</v>
      </c>
      <c r="D648" t="s" s="156">
        <v>1552</v>
      </c>
      <c r="E648" t="s" s="157">
        <v>3442</v>
      </c>
      <c r="F648" t="s" s="156">
        <f>MID(E648,1,FIND(",",E648,1)-2)</f>
        <v>3443</v>
      </c>
      <c r="G648" t="s" s="158">
        <f>MID(E648,FIND(",",E648,1)+2,FIND(",",E648,1))</f>
        <v>3444</v>
      </c>
    </row>
    <row r="649" ht="47.95" customHeight="1">
      <c r="A649" s="154">
        <v>218</v>
      </c>
      <c r="B649" t="s" s="159">
        <v>2577</v>
      </c>
      <c r="C649" t="s" s="160">
        <v>3445</v>
      </c>
      <c r="D649" t="s" s="160">
        <v>1552</v>
      </c>
      <c r="E649" t="s" s="161">
        <v>3446</v>
      </c>
      <c r="F649" t="s" s="160">
        <f>MID(E649,1,FIND(",",E649,1)-2)</f>
        <v>3447</v>
      </c>
      <c r="G649" t="s" s="162">
        <f>MID(E649,FIND(",",E649,1)+2,FIND(",",E649,1))</f>
        <v>3448</v>
      </c>
    </row>
    <row r="650" ht="23.95" customHeight="1">
      <c r="A650" s="154">
        <v>219</v>
      </c>
      <c r="B650" t="s" s="155">
        <v>2577</v>
      </c>
      <c r="C650" t="s" s="156">
        <v>3449</v>
      </c>
      <c r="D650" t="s" s="156">
        <v>943</v>
      </c>
      <c r="E650" t="s" s="157">
        <v>3450</v>
      </c>
      <c r="F650" t="s" s="156">
        <f>MID(E650,1,FIND(",",E650,1)-2)</f>
        <v>3451</v>
      </c>
      <c r="G650" t="s" s="158">
        <f>MID(E650,FIND(",",E650,1)+2,FIND(",",E650,1))</f>
        <v>3452</v>
      </c>
    </row>
    <row r="651" ht="23.95" customHeight="1">
      <c r="A651" s="154">
        <v>220</v>
      </c>
      <c r="B651" t="s" s="159">
        <v>2577</v>
      </c>
      <c r="C651" t="s" s="160">
        <v>3453</v>
      </c>
      <c r="D651" t="s" s="160">
        <v>1205</v>
      </c>
      <c r="E651" t="s" s="161">
        <v>3454</v>
      </c>
      <c r="F651" t="s" s="160">
        <f>MID(E651,1,FIND(",",E651,1)-2)</f>
        <v>3455</v>
      </c>
      <c r="G651" t="s" s="162">
        <f>MID(E651,FIND(",",E651,1)+2,FIND(",",E651,1))</f>
        <v>3456</v>
      </c>
    </row>
    <row r="652" ht="47.95" customHeight="1">
      <c r="A652" s="154">
        <v>221</v>
      </c>
      <c r="B652" t="s" s="155">
        <v>2577</v>
      </c>
      <c r="C652" t="s" s="156">
        <v>3457</v>
      </c>
      <c r="D652" t="s" s="156">
        <v>1475</v>
      </c>
      <c r="E652" t="s" s="157">
        <v>3458</v>
      </c>
      <c r="F652" t="s" s="156">
        <f>MID(E652,1,FIND(",",E652,1)-2)</f>
        <v>3459</v>
      </c>
      <c r="G652" t="s" s="158">
        <f>MID(E652,FIND(",",E652,1)+2,FIND(",",E652,1))</f>
        <v>3460</v>
      </c>
    </row>
    <row r="653" ht="47.95" customHeight="1">
      <c r="A653" s="154">
        <v>222</v>
      </c>
      <c r="B653" t="s" s="159">
        <v>2577</v>
      </c>
      <c r="C653" t="s" s="160">
        <v>3461</v>
      </c>
      <c r="D653" t="s" s="160">
        <v>1569</v>
      </c>
      <c r="E653" t="s" s="161">
        <v>3462</v>
      </c>
      <c r="F653" t="s" s="160">
        <f>MID(E653,1,FIND(",",E653,1)-2)</f>
        <v>3463</v>
      </c>
      <c r="G653" t="s" s="162">
        <f>MID(E653,FIND(",",E653,1)+2,FIND(",",E653,1))</f>
        <v>3464</v>
      </c>
    </row>
    <row r="654" ht="35.95" customHeight="1">
      <c r="A654" s="154">
        <v>223</v>
      </c>
      <c r="B654" t="s" s="155">
        <v>2577</v>
      </c>
      <c r="C654" t="s" s="156">
        <v>3465</v>
      </c>
      <c r="D654" t="s" s="156">
        <v>1569</v>
      </c>
      <c r="E654" t="s" s="157">
        <v>3466</v>
      </c>
      <c r="F654" t="s" s="156">
        <f>MID(E654,1,FIND(",",E654,1)-2)</f>
        <v>3467</v>
      </c>
      <c r="G654" t="s" s="158">
        <f>MID(E654,FIND(",",E654,1)+2,FIND(",",E654,1))</f>
        <v>3468</v>
      </c>
    </row>
    <row r="655" ht="47.95" customHeight="1">
      <c r="A655" s="154">
        <v>224</v>
      </c>
      <c r="B655" t="s" s="159">
        <v>2577</v>
      </c>
      <c r="C655" t="s" s="160">
        <v>3469</v>
      </c>
      <c r="D655" t="s" s="160">
        <v>1569</v>
      </c>
      <c r="E655" t="s" s="161">
        <v>3470</v>
      </c>
      <c r="F655" t="s" s="160">
        <f>MID(E655,1,FIND(",",E655,1)-2)</f>
        <v>3471</v>
      </c>
      <c r="G655" t="s" s="162">
        <f>MID(E655,FIND(",",E655,1)+2,FIND(",",E655,1))</f>
        <v>3472</v>
      </c>
    </row>
    <row r="656" ht="11.95" customHeight="1">
      <c r="A656" s="154">
        <v>225</v>
      </c>
      <c r="B656" t="s" s="155">
        <v>2577</v>
      </c>
      <c r="C656" t="s" s="156">
        <v>3473</v>
      </c>
      <c r="D656" t="s" s="156">
        <v>1569</v>
      </c>
      <c r="E656" t="s" s="157">
        <v>3474</v>
      </c>
      <c r="F656" t="s" s="156">
        <f>MID(E656,1,FIND(",",E656,1)-2)</f>
        <v>3475</v>
      </c>
      <c r="G656" t="s" s="158">
        <f>MID(E656,FIND(",",E656,1)+2,FIND(",",E656,1))</f>
        <v>3476</v>
      </c>
    </row>
    <row r="657" ht="47.95" customHeight="1">
      <c r="A657" s="154">
        <v>226</v>
      </c>
      <c r="B657" t="s" s="159">
        <v>2577</v>
      </c>
      <c r="C657" t="s" s="160">
        <v>3477</v>
      </c>
      <c r="D657" t="s" s="160">
        <v>1569</v>
      </c>
      <c r="E657" t="s" s="161">
        <v>3478</v>
      </c>
      <c r="F657" t="s" s="160">
        <f>MID(E657,1,FIND(",",E657,1)-2)</f>
        <v>3479</v>
      </c>
      <c r="G657" t="s" s="162">
        <f>MID(E657,FIND(",",E657,1)+2,FIND(",",E657,1))</f>
        <v>3480</v>
      </c>
    </row>
    <row r="658" ht="35.95" customHeight="1">
      <c r="A658" s="154">
        <v>227</v>
      </c>
      <c r="B658" t="s" s="155">
        <v>2577</v>
      </c>
      <c r="C658" t="s" s="156">
        <v>3481</v>
      </c>
      <c r="D658" t="s" s="156">
        <v>1569</v>
      </c>
      <c r="E658" t="s" s="157">
        <v>3482</v>
      </c>
      <c r="F658" t="s" s="156">
        <f>MID(E658,1,FIND(",",E658,1)-2)</f>
        <v>3483</v>
      </c>
      <c r="G658" t="s" s="158">
        <f>MID(E658,FIND(",",E658,1)+2,FIND(",",E658,1))</f>
        <v>3484</v>
      </c>
    </row>
    <row r="659" ht="35.95" customHeight="1">
      <c r="A659" s="154">
        <v>228</v>
      </c>
      <c r="B659" t="s" s="159">
        <v>2577</v>
      </c>
      <c r="C659" t="s" s="160">
        <v>3485</v>
      </c>
      <c r="D659" t="s" s="160">
        <v>1569</v>
      </c>
      <c r="E659" t="s" s="161">
        <v>3486</v>
      </c>
      <c r="F659" t="s" s="160">
        <f>MID(E659,1,FIND(",",E659,1)-2)</f>
        <v>3487</v>
      </c>
      <c r="G659" t="s" s="162">
        <f>MID(E659,FIND(",",E659,1)+2,FIND(",",E659,1))</f>
        <v>3488</v>
      </c>
    </row>
    <row r="660" ht="23.95" customHeight="1">
      <c r="A660" s="154">
        <v>229</v>
      </c>
      <c r="B660" t="s" s="155">
        <v>2577</v>
      </c>
      <c r="C660" t="s" s="156">
        <v>3489</v>
      </c>
      <c r="D660" t="s" s="156">
        <v>943</v>
      </c>
      <c r="E660" t="s" s="157">
        <v>3490</v>
      </c>
      <c r="F660" t="s" s="156">
        <f>MID(E660,1,FIND(",",E660,1)-2)</f>
        <v>3491</v>
      </c>
      <c r="G660" t="s" s="158">
        <f>MID(E660,FIND(",",E660,1)+2,FIND(",",E660,1))</f>
        <v>3492</v>
      </c>
    </row>
    <row r="661" ht="59.95" customHeight="1">
      <c r="A661" s="154">
        <v>230</v>
      </c>
      <c r="B661" t="s" s="159">
        <v>2577</v>
      </c>
      <c r="C661" t="s" s="160">
        <v>3493</v>
      </c>
      <c r="D661" t="s" s="160">
        <v>1569</v>
      </c>
      <c r="E661" t="s" s="161">
        <v>3494</v>
      </c>
      <c r="F661" t="s" s="160">
        <f>MID(E661,1,FIND(",",E661,1)-2)</f>
        <v>3495</v>
      </c>
      <c r="G661" t="s" s="162">
        <f>MID(E661,FIND(",",E661,1)+2,FIND(",",E661,1))</f>
        <v>3496</v>
      </c>
    </row>
    <row r="662" ht="11.95" customHeight="1">
      <c r="A662" s="154">
        <v>231</v>
      </c>
      <c r="B662" t="s" s="155">
        <v>2577</v>
      </c>
      <c r="C662" t="s" s="156">
        <v>3497</v>
      </c>
      <c r="D662" t="s" s="156">
        <v>1569</v>
      </c>
      <c r="E662" t="s" s="157">
        <v>3498</v>
      </c>
      <c r="F662" t="s" s="156">
        <f>MID(E662,1,FIND(",",E662,1)-2)</f>
        <v>3499</v>
      </c>
      <c r="G662" t="s" s="158">
        <f>MID(E662,FIND(",",E662,1)+2,FIND(",",E662,1))</f>
        <v>3500</v>
      </c>
    </row>
    <row r="663" ht="47.95" customHeight="1">
      <c r="A663" s="154">
        <v>232</v>
      </c>
      <c r="B663" t="s" s="159">
        <v>2577</v>
      </c>
      <c r="C663" t="s" s="160">
        <v>3501</v>
      </c>
      <c r="D663" t="s" s="160">
        <v>1569</v>
      </c>
      <c r="E663" t="s" s="161">
        <v>3502</v>
      </c>
      <c r="F663" t="s" s="160">
        <f>MID(E663,1,FIND(",",E663,1)-2)</f>
        <v>3503</v>
      </c>
      <c r="G663" t="s" s="162">
        <f>MID(E663,FIND(",",E663,1)+2,FIND(",",E663,1))</f>
        <v>3504</v>
      </c>
    </row>
    <row r="664" ht="35.95" customHeight="1">
      <c r="A664" s="154">
        <v>233</v>
      </c>
      <c r="B664" t="s" s="155">
        <v>2577</v>
      </c>
      <c r="C664" t="s" s="156">
        <v>3505</v>
      </c>
      <c r="D664" t="s" s="156">
        <v>1569</v>
      </c>
      <c r="E664" t="s" s="157">
        <v>3506</v>
      </c>
      <c r="F664" t="s" s="156">
        <f>MID(E664,1,FIND(",",E664,1)-2)</f>
        <v>3507</v>
      </c>
      <c r="G664" t="s" s="158">
        <f>MID(E664,FIND(",",E664,1)+2,FIND(",",E664,1))</f>
        <v>3508</v>
      </c>
    </row>
    <row r="665" ht="35.95" customHeight="1">
      <c r="A665" s="154">
        <v>234</v>
      </c>
      <c r="B665" t="s" s="159">
        <v>2577</v>
      </c>
      <c r="C665" t="s" s="160">
        <v>2623</v>
      </c>
      <c r="D665" t="s" s="160">
        <v>943</v>
      </c>
      <c r="E665" t="s" s="161">
        <v>3509</v>
      </c>
      <c r="F665" t="s" s="160">
        <f>MID(E665,1,FIND(",",E665,1)-2)</f>
        <v>3510</v>
      </c>
      <c r="G665" t="s" s="162">
        <f>MID(E665,FIND(",",E665,1)+2,FIND(",",E665,1))</f>
        <v>3511</v>
      </c>
    </row>
    <row r="666" ht="23.95" customHeight="1">
      <c r="A666" s="154">
        <v>235</v>
      </c>
      <c r="B666" t="s" s="155">
        <v>2577</v>
      </c>
      <c r="C666" t="s" s="156">
        <v>3512</v>
      </c>
      <c r="D666" t="s" s="156">
        <v>1552</v>
      </c>
      <c r="E666" t="s" s="157">
        <v>3513</v>
      </c>
      <c r="F666" t="s" s="156">
        <f>MID(E666,1,FIND(",",E666,1)-2)</f>
        <v>3514</v>
      </c>
      <c r="G666" t="s" s="158">
        <f>MID(E666,FIND(",",E666,1)+2,FIND(",",E666,1))</f>
        <v>3515</v>
      </c>
    </row>
    <row r="667" ht="23.95" customHeight="1">
      <c r="A667" s="154">
        <v>236</v>
      </c>
      <c r="B667" t="s" s="159">
        <v>2577</v>
      </c>
      <c r="C667" t="s" s="160">
        <v>3516</v>
      </c>
      <c r="D667" t="s" s="160">
        <v>1552</v>
      </c>
      <c r="E667" t="s" s="161">
        <v>3517</v>
      </c>
      <c r="F667" t="s" s="160">
        <f>MID(E667,1,FIND(",",E667,1)-2)</f>
        <v>3518</v>
      </c>
      <c r="G667" t="s" s="162">
        <f>MID(E667,FIND(",",E667,1)+2,FIND(",",E667,1))</f>
        <v>3519</v>
      </c>
    </row>
    <row r="668" ht="35.95" customHeight="1">
      <c r="A668" s="154">
        <v>1</v>
      </c>
      <c r="B668" t="s" s="155">
        <v>2577</v>
      </c>
      <c r="C668" t="s" s="156">
        <v>3520</v>
      </c>
      <c r="D668" t="s" s="156">
        <v>1611</v>
      </c>
      <c r="E668" t="s" s="157">
        <v>3521</v>
      </c>
      <c r="F668" t="s" s="156">
        <f>MID(E668,1,FIND(",",E668,1)-2)</f>
        <v>3522</v>
      </c>
      <c r="G668" t="s" s="158">
        <f>MID(E668,FIND(",",E668,1)+2,FIND(",",E668,1))</f>
        <v>3523</v>
      </c>
    </row>
    <row r="669" ht="11.95" customHeight="1">
      <c r="A669" s="154">
        <v>2</v>
      </c>
      <c r="B669" t="s" s="159">
        <v>2577</v>
      </c>
      <c r="C669" t="s" s="160">
        <v>3524</v>
      </c>
      <c r="D669" t="s" s="160">
        <v>1611</v>
      </c>
      <c r="E669" t="s" s="161">
        <v>3525</v>
      </c>
      <c r="F669" t="s" s="160">
        <f>MID(E669,1,FIND(",",E669,1)-2)</f>
        <v>3526</v>
      </c>
      <c r="G669" t="s" s="162">
        <f>MID(E669,FIND(",",E669,1)+2,FIND(",",E669,1))</f>
        <v>3527</v>
      </c>
    </row>
    <row r="670" ht="83.95" customHeight="1">
      <c r="A670" s="154">
        <v>3</v>
      </c>
      <c r="B670" t="s" s="155">
        <v>2577</v>
      </c>
      <c r="C670" t="s" s="156">
        <v>3528</v>
      </c>
      <c r="D670" t="s" s="156">
        <v>1766</v>
      </c>
      <c r="E670" t="s" s="157">
        <v>3529</v>
      </c>
      <c r="F670" t="s" s="156">
        <f>MID(E670,1,FIND(",",E670,1)-2)</f>
        <v>3530</v>
      </c>
      <c r="G670" t="s" s="158">
        <f>MID(E670,FIND(",",E670,1)+2,FIND(",",E670,1))</f>
        <v>3531</v>
      </c>
    </row>
    <row r="671" ht="35.95" customHeight="1">
      <c r="A671" s="154">
        <v>4</v>
      </c>
      <c r="B671" t="s" s="159">
        <v>2577</v>
      </c>
      <c r="C671" t="s" s="160">
        <v>3532</v>
      </c>
      <c r="D671" t="s" s="160">
        <v>1611</v>
      </c>
      <c r="E671" t="s" s="161">
        <v>3533</v>
      </c>
      <c r="F671" t="s" s="160">
        <f>MID(E671,1,FIND(",",E671,1)-2)</f>
        <v>3534</v>
      </c>
      <c r="G671" t="s" s="162">
        <f>MID(E671,FIND(",",E671,1)+2,FIND(",",E671,1))</f>
        <v>3535</v>
      </c>
    </row>
    <row r="672" ht="23.95" customHeight="1">
      <c r="A672" s="154">
        <v>5</v>
      </c>
      <c r="B672" t="s" s="155">
        <v>2577</v>
      </c>
      <c r="C672" t="s" s="156">
        <v>3536</v>
      </c>
      <c r="D672" t="s" s="156">
        <v>1611</v>
      </c>
      <c r="E672" t="s" s="157">
        <v>3537</v>
      </c>
      <c r="F672" t="s" s="156">
        <f>MID(E672,1,FIND(",",E672,1)-2)</f>
        <v>3538</v>
      </c>
      <c r="G672" t="s" s="158">
        <f>MID(E672,FIND(",",E672,1)+2,FIND(",",E672,1))</f>
        <v>3539</v>
      </c>
    </row>
    <row r="673" ht="35.95" customHeight="1">
      <c r="A673" s="154">
        <v>6</v>
      </c>
      <c r="B673" t="s" s="159">
        <v>2577</v>
      </c>
      <c r="C673" t="s" s="160">
        <v>3540</v>
      </c>
      <c r="D673" t="s" s="160">
        <v>1611</v>
      </c>
      <c r="E673" t="s" s="161">
        <v>3541</v>
      </c>
      <c r="F673" t="s" s="160">
        <f>MID(E673,1,FIND(",",E673,1)-2)</f>
        <v>3542</v>
      </c>
      <c r="G673" t="s" s="162">
        <f>MID(E673,FIND(",",E673,1)+2,FIND(",",E673,1))</f>
        <v>3543</v>
      </c>
    </row>
    <row r="674" ht="23.95" customHeight="1">
      <c r="A674" s="154">
        <v>7</v>
      </c>
      <c r="B674" t="s" s="155">
        <v>2577</v>
      </c>
      <c r="C674" t="s" s="156">
        <v>3544</v>
      </c>
      <c r="D674" t="s" s="156">
        <v>1611</v>
      </c>
      <c r="E674" t="s" s="157">
        <v>3545</v>
      </c>
      <c r="F674" t="s" s="156">
        <f>MID(E674,1,FIND(",",E674,1)-2)</f>
        <v>3546</v>
      </c>
      <c r="G674" t="s" s="158">
        <f>MID(E674,FIND(",",E674,1)+2,FIND(",",E674,1))</f>
        <v>3547</v>
      </c>
    </row>
    <row r="675" ht="23.95" customHeight="1">
      <c r="A675" s="154">
        <v>8</v>
      </c>
      <c r="B675" t="s" s="159">
        <v>2577</v>
      </c>
      <c r="C675" t="s" s="160">
        <v>3548</v>
      </c>
      <c r="D675" t="s" s="160">
        <v>1611</v>
      </c>
      <c r="E675" t="s" s="161">
        <v>3549</v>
      </c>
      <c r="F675" t="s" s="160">
        <f>MID(E675,1,FIND(",",E675,1)-2)</f>
        <v>3550</v>
      </c>
      <c r="G675" t="s" s="162">
        <f>MID(E675,FIND(",",E675,1)+2,FIND(",",E675,1))</f>
        <v>3551</v>
      </c>
    </row>
    <row r="676" ht="35.95" customHeight="1">
      <c r="A676" s="154">
        <v>9</v>
      </c>
      <c r="B676" t="s" s="155">
        <v>2577</v>
      </c>
      <c r="C676" t="s" s="156">
        <v>3552</v>
      </c>
      <c r="D676" t="s" s="156">
        <v>1611</v>
      </c>
      <c r="E676" t="s" s="157">
        <v>3553</v>
      </c>
      <c r="F676" t="s" s="156">
        <f>MID(E676,1,FIND(",",E676,1)-2)</f>
        <v>3554</v>
      </c>
      <c r="G676" t="s" s="158">
        <f>MID(E676,FIND(",",E676,1)+2,FIND(",",E676,1))</f>
        <v>3555</v>
      </c>
    </row>
    <row r="677" ht="11.95" customHeight="1">
      <c r="A677" s="154">
        <v>10</v>
      </c>
      <c r="B677" t="s" s="159">
        <v>2577</v>
      </c>
      <c r="C677" t="s" s="160">
        <v>3556</v>
      </c>
      <c r="D677" t="s" s="160">
        <v>1611</v>
      </c>
      <c r="E677" t="s" s="161">
        <v>3557</v>
      </c>
      <c r="F677" t="s" s="160">
        <f>MID(E677,1,FIND(",",E677,1)-2)</f>
        <v>3558</v>
      </c>
      <c r="G677" t="s" s="162">
        <f>MID(E677,FIND(",",E677,1)+2,FIND(",",E677,1))</f>
        <v>3559</v>
      </c>
    </row>
    <row r="678" ht="47.95" customHeight="1">
      <c r="A678" s="154">
        <v>11</v>
      </c>
      <c r="B678" t="s" s="155">
        <v>2577</v>
      </c>
      <c r="C678" t="s" s="156">
        <v>3560</v>
      </c>
      <c r="D678" t="s" s="156">
        <v>1611</v>
      </c>
      <c r="E678" t="s" s="157">
        <v>3561</v>
      </c>
      <c r="F678" t="s" s="156">
        <f>MID(E678,1,FIND(",",E678,1)-2)</f>
        <v>3562</v>
      </c>
      <c r="G678" t="s" s="158">
        <f>MID(E678,FIND(",",E678,1)+2,FIND(",",E678,1))</f>
        <v>3563</v>
      </c>
    </row>
    <row r="679" ht="83.95" customHeight="1">
      <c r="A679" s="154">
        <v>12</v>
      </c>
      <c r="B679" t="s" s="159">
        <v>2577</v>
      </c>
      <c r="C679" t="s" s="160">
        <v>3564</v>
      </c>
      <c r="D679" t="s" s="160">
        <v>1611</v>
      </c>
      <c r="E679" t="s" s="161">
        <v>3565</v>
      </c>
      <c r="F679" t="s" s="160">
        <f>MID(E679,1,FIND(",",E679,1)-2)</f>
        <v>3566</v>
      </c>
      <c r="G679" t="s" s="162">
        <f>MID(E679,FIND(",",E679,1)+2,FIND(",",E679,1))</f>
        <v>3567</v>
      </c>
    </row>
    <row r="680" ht="59.95" customHeight="1">
      <c r="A680" s="154">
        <v>13</v>
      </c>
      <c r="B680" t="s" s="155">
        <v>2577</v>
      </c>
      <c r="C680" t="s" s="156">
        <v>3568</v>
      </c>
      <c r="D680" t="s" s="156">
        <v>1611</v>
      </c>
      <c r="E680" t="s" s="157">
        <v>3569</v>
      </c>
      <c r="F680" t="s" s="156">
        <f>MID(E680,1,FIND(",",E680,1)-2)</f>
        <v>3570</v>
      </c>
      <c r="G680" t="s" s="158">
        <f>MID(E680,FIND(",",E680,1)+2,FIND(",",E680,1))</f>
        <v>3571</v>
      </c>
    </row>
    <row r="681" ht="35.95" customHeight="1">
      <c r="A681" s="154">
        <v>14</v>
      </c>
      <c r="B681" t="s" s="159">
        <v>2577</v>
      </c>
      <c r="C681" t="s" s="160">
        <v>3572</v>
      </c>
      <c r="D681" t="s" s="160">
        <v>1611</v>
      </c>
      <c r="E681" t="s" s="161">
        <v>3573</v>
      </c>
      <c r="F681" t="s" s="160">
        <f>MID(E681,1,FIND(",",E681,1)-2)</f>
        <v>3574</v>
      </c>
      <c r="G681" t="s" s="162">
        <f>MID(E681,FIND(",",E681,1)+2,FIND(",",E681,1))</f>
        <v>3575</v>
      </c>
    </row>
    <row r="682" ht="35.95" customHeight="1">
      <c r="A682" s="154">
        <v>15</v>
      </c>
      <c r="B682" t="s" s="155">
        <v>2577</v>
      </c>
      <c r="C682" t="s" s="156">
        <v>3576</v>
      </c>
      <c r="D682" t="s" s="156">
        <v>1611</v>
      </c>
      <c r="E682" t="s" s="157">
        <v>3577</v>
      </c>
      <c r="F682" t="s" s="156">
        <f>MID(E682,1,FIND(",",E682,1)-2)</f>
        <v>3578</v>
      </c>
      <c r="G682" t="s" s="158">
        <f>MID(E682,FIND(",",E682,1)+2,FIND(",",E682,1))</f>
        <v>3579</v>
      </c>
    </row>
    <row r="683" ht="23.95" customHeight="1">
      <c r="A683" s="154">
        <v>16</v>
      </c>
      <c r="B683" t="s" s="159">
        <v>2577</v>
      </c>
      <c r="C683" t="s" s="160">
        <v>3580</v>
      </c>
      <c r="D683" t="s" s="160">
        <v>1611</v>
      </c>
      <c r="E683" t="s" s="161">
        <v>3581</v>
      </c>
      <c r="F683" t="s" s="160">
        <f>MID(E683,1,FIND(",",E683,1)-2)</f>
        <v>3582</v>
      </c>
      <c r="G683" t="s" s="162">
        <f>MID(E683,FIND(",",E683,1)+2,FIND(",",E683,1))</f>
        <v>3583</v>
      </c>
    </row>
    <row r="684" ht="35.95" customHeight="1">
      <c r="A684" s="154">
        <v>17</v>
      </c>
      <c r="B684" t="s" s="155">
        <v>2577</v>
      </c>
      <c r="C684" t="s" s="156">
        <v>3584</v>
      </c>
      <c r="D684" t="s" s="156">
        <v>1611</v>
      </c>
      <c r="E684" t="s" s="157">
        <v>3585</v>
      </c>
      <c r="F684" t="s" s="156">
        <f>MID(E684,1,FIND(",",E684,1)-2)</f>
        <v>3586</v>
      </c>
      <c r="G684" t="s" s="158">
        <f>MID(E684,FIND(",",E684,1)+2,FIND(",",E684,1))</f>
        <v>3587</v>
      </c>
    </row>
    <row r="685" ht="23.95" customHeight="1">
      <c r="A685" s="154">
        <v>18</v>
      </c>
      <c r="B685" t="s" s="159">
        <v>2577</v>
      </c>
      <c r="C685" t="s" s="160">
        <v>3588</v>
      </c>
      <c r="D685" t="s" s="160">
        <v>1611</v>
      </c>
      <c r="E685" t="s" s="161">
        <v>3589</v>
      </c>
      <c r="F685" t="s" s="160">
        <f>MID(E685,1,FIND(",",E685,1)-2)</f>
        <v>3590</v>
      </c>
      <c r="G685" t="s" s="162">
        <f>MID(E685,FIND(",",E685,1)+2,FIND(",",E685,1))</f>
        <v>3591</v>
      </c>
    </row>
    <row r="686" ht="47.95" customHeight="1">
      <c r="A686" s="154">
        <v>19</v>
      </c>
      <c r="B686" t="s" s="155">
        <v>2577</v>
      </c>
      <c r="C686" t="s" s="156">
        <v>3592</v>
      </c>
      <c r="D686" t="s" s="156">
        <v>1611</v>
      </c>
      <c r="E686" t="s" s="157">
        <v>3593</v>
      </c>
      <c r="F686" t="s" s="156">
        <f>MID(E686,1,FIND(",",E686,1)-2)</f>
        <v>3594</v>
      </c>
      <c r="G686" t="s" s="158">
        <f>MID(E686,FIND(",",E686,1)+2,FIND(",",E686,1))</f>
        <v>3595</v>
      </c>
    </row>
    <row r="687" ht="23.95" customHeight="1">
      <c r="A687" s="154">
        <v>20</v>
      </c>
      <c r="B687" t="s" s="159">
        <v>2577</v>
      </c>
      <c r="C687" t="s" s="160">
        <v>3596</v>
      </c>
      <c r="D687" t="s" s="160">
        <v>1611</v>
      </c>
      <c r="E687" t="s" s="161">
        <v>3597</v>
      </c>
      <c r="F687" t="s" s="160">
        <f>MID(E687,1,FIND(",",E687,1)-2)</f>
        <v>3598</v>
      </c>
      <c r="G687" t="s" s="162">
        <f>MID(E687,FIND(",",E687,1)+2,FIND(",",E687,1))</f>
        <v>3599</v>
      </c>
    </row>
    <row r="688" ht="35.95" customHeight="1">
      <c r="A688" s="154">
        <v>21</v>
      </c>
      <c r="B688" t="s" s="155">
        <v>2577</v>
      </c>
      <c r="C688" t="s" s="156">
        <v>3600</v>
      </c>
      <c r="D688" t="s" s="156">
        <v>1729</v>
      </c>
      <c r="E688" t="s" s="157">
        <v>3601</v>
      </c>
      <c r="F688" t="s" s="156">
        <f>MID(E688,1,FIND(",",E688,1)-2)</f>
        <v>3602</v>
      </c>
      <c r="G688" t="s" s="158">
        <f>MID(E688,FIND(",",E688,1)+2,FIND(",",E688,1))</f>
        <v>3603</v>
      </c>
    </row>
    <row r="689" ht="35.95" customHeight="1">
      <c r="A689" s="154">
        <v>22</v>
      </c>
      <c r="B689" t="s" s="159">
        <v>2577</v>
      </c>
      <c r="C689" t="s" s="160">
        <v>3604</v>
      </c>
      <c r="D689" t="s" s="160">
        <v>1729</v>
      </c>
      <c r="E689" t="s" s="161">
        <v>3605</v>
      </c>
      <c r="F689" t="s" s="160">
        <f>MID(E689,1,FIND(",",E689,1)-2)</f>
        <v>3606</v>
      </c>
      <c r="G689" t="s" s="162">
        <f>MID(E689,FIND(",",E689,1)+2,FIND(",",E689,1))</f>
        <v>3607</v>
      </c>
    </row>
    <row r="690" ht="35.95" customHeight="1">
      <c r="A690" s="154">
        <v>23</v>
      </c>
      <c r="B690" t="s" s="155">
        <v>2577</v>
      </c>
      <c r="C690" t="s" s="156">
        <v>3608</v>
      </c>
      <c r="D690" t="s" s="156">
        <v>1729</v>
      </c>
      <c r="E690" t="s" s="157">
        <v>3609</v>
      </c>
      <c r="F690" t="s" s="156">
        <f>MID(E690,1,FIND(",",E690,1)-2)</f>
        <v>3610</v>
      </c>
      <c r="G690" t="s" s="158">
        <f>MID(E690,FIND(",",E690,1)+2,FIND(",",E690,1))</f>
        <v>3611</v>
      </c>
    </row>
    <row r="691" ht="59.95" customHeight="1">
      <c r="A691" s="154">
        <v>24</v>
      </c>
      <c r="B691" t="s" s="159">
        <v>2577</v>
      </c>
      <c r="C691" t="s" s="160">
        <v>3612</v>
      </c>
      <c r="D691" t="s" s="160">
        <v>1729</v>
      </c>
      <c r="E691" t="s" s="161">
        <v>3613</v>
      </c>
      <c r="F691" t="s" s="160">
        <f>MID(E691,1,FIND(",",E691,1)-2)</f>
        <v>3614</v>
      </c>
      <c r="G691" t="s" s="162">
        <f>MID(E691,FIND(",",E691,1)+2,FIND(",",E691,1))</f>
        <v>3615</v>
      </c>
    </row>
    <row r="692" ht="59.95" customHeight="1">
      <c r="A692" s="154">
        <v>25</v>
      </c>
      <c r="B692" t="s" s="155">
        <v>2577</v>
      </c>
      <c r="C692" t="s" s="156">
        <v>3616</v>
      </c>
      <c r="D692" t="s" s="156">
        <v>1729</v>
      </c>
      <c r="E692" t="s" s="157">
        <v>3617</v>
      </c>
      <c r="F692" t="s" s="156">
        <f>MID(E692,1,FIND(",",E692,1)-2)</f>
        <v>3618</v>
      </c>
      <c r="G692" t="s" s="158">
        <f>MID(E692,FIND(",",E692,1)+2,FIND(",",E692,1))</f>
        <v>3619</v>
      </c>
    </row>
    <row r="693" ht="47.95" customHeight="1">
      <c r="A693" s="154">
        <v>26</v>
      </c>
      <c r="B693" t="s" s="159">
        <v>2577</v>
      </c>
      <c r="C693" t="s" s="160">
        <v>3620</v>
      </c>
      <c r="D693" t="s" s="160">
        <v>1729</v>
      </c>
      <c r="E693" t="s" s="161">
        <v>3621</v>
      </c>
      <c r="F693" t="s" s="160">
        <f>MID(E693,1,FIND(",",E693,1)-2)</f>
        <v>3622</v>
      </c>
      <c r="G693" t="s" s="162">
        <f>MID(E693,FIND(",",E693,1)+2,FIND(",",E693,1))</f>
        <v>3623</v>
      </c>
    </row>
    <row r="694" ht="35.95" customHeight="1">
      <c r="A694" s="154">
        <v>27</v>
      </c>
      <c r="B694" t="s" s="155">
        <v>2577</v>
      </c>
      <c r="C694" t="s" s="156">
        <v>3624</v>
      </c>
      <c r="D694" t="s" s="156">
        <v>1729</v>
      </c>
      <c r="E694" t="s" s="157">
        <v>3625</v>
      </c>
      <c r="F694" t="s" s="156">
        <f>MID(E694,1,FIND(",",E694,1)-2)</f>
        <v>3626</v>
      </c>
      <c r="G694" t="s" s="158">
        <f>MID(E694,FIND(",",E694,1)+2,FIND(",",E694,1))</f>
        <v>3627</v>
      </c>
    </row>
    <row r="695" ht="47.95" customHeight="1">
      <c r="A695" s="154">
        <v>28</v>
      </c>
      <c r="B695" t="s" s="159">
        <v>2577</v>
      </c>
      <c r="C695" t="s" s="160">
        <v>3628</v>
      </c>
      <c r="D695" t="s" s="160">
        <v>1729</v>
      </c>
      <c r="E695" t="s" s="161">
        <v>3629</v>
      </c>
      <c r="F695" t="s" s="160">
        <f>MID(E695,1,FIND(",",E695,1)-2)</f>
        <v>3630</v>
      </c>
      <c r="G695" t="s" s="162">
        <f>MID(E695,FIND(",",E695,1)+2,FIND(",",E695,1))</f>
        <v>3631</v>
      </c>
    </row>
    <row r="696" ht="35.95" customHeight="1">
      <c r="A696" s="154">
        <v>29</v>
      </c>
      <c r="B696" t="s" s="155">
        <v>2577</v>
      </c>
      <c r="C696" t="s" s="156">
        <v>3632</v>
      </c>
      <c r="D696" t="s" s="156">
        <v>1729</v>
      </c>
      <c r="E696" t="s" s="157">
        <v>3633</v>
      </c>
      <c r="F696" t="s" s="156">
        <f>MID(E696,1,FIND(",",E696,1)-2)</f>
        <v>3634</v>
      </c>
      <c r="G696" t="s" s="158">
        <f>MID(E696,FIND(",",E696,1)+2,FIND(",",E696,1))</f>
        <v>3635</v>
      </c>
    </row>
    <row r="697" ht="47.95" customHeight="1">
      <c r="A697" s="154">
        <v>30</v>
      </c>
      <c r="B697" t="s" s="159">
        <v>2577</v>
      </c>
      <c r="C697" t="s" s="160">
        <v>3636</v>
      </c>
      <c r="D697" t="s" s="160">
        <v>1729</v>
      </c>
      <c r="E697" t="s" s="161">
        <v>3637</v>
      </c>
      <c r="F697" t="s" s="160">
        <f>MID(E697,1,FIND(",",E697,1)-2)</f>
        <v>3638</v>
      </c>
      <c r="G697" t="s" s="162">
        <f>MID(E697,FIND(",",E697,1)+2,FIND(",",E697,1))</f>
        <v>3639</v>
      </c>
    </row>
    <row r="698" ht="35.95" customHeight="1">
      <c r="A698" s="154">
        <v>31</v>
      </c>
      <c r="B698" t="s" s="155">
        <v>2577</v>
      </c>
      <c r="C698" t="s" s="156">
        <v>3640</v>
      </c>
      <c r="D698" t="s" s="156">
        <v>1729</v>
      </c>
      <c r="E698" t="s" s="157">
        <v>3641</v>
      </c>
      <c r="F698" t="s" s="156">
        <f>MID(E698,1,FIND(",",E698,1)-2)</f>
        <v>3642</v>
      </c>
      <c r="G698" t="s" s="158">
        <f>MID(E698,FIND(",",E698,1)+2,FIND(",",E698,1))</f>
        <v>3643</v>
      </c>
    </row>
    <row r="699" ht="71.95" customHeight="1">
      <c r="A699" s="154">
        <v>32</v>
      </c>
      <c r="B699" t="s" s="159">
        <v>2577</v>
      </c>
      <c r="C699" t="s" s="160">
        <v>3644</v>
      </c>
      <c r="D699" t="s" s="160">
        <v>1729</v>
      </c>
      <c r="E699" t="s" s="161">
        <v>3645</v>
      </c>
      <c r="F699" t="s" s="160">
        <f>MID(E699,1,FIND(",",E699,1)-2)</f>
        <v>3646</v>
      </c>
      <c r="G699" t="s" s="162">
        <f>MID(E699,FIND(",",E699,1)+2,FIND(",",E699,1))</f>
        <v>3647</v>
      </c>
    </row>
    <row r="700" ht="59.95" customHeight="1">
      <c r="A700" s="154">
        <v>33</v>
      </c>
      <c r="B700" t="s" s="155">
        <v>2577</v>
      </c>
      <c r="C700" t="s" s="156">
        <v>3648</v>
      </c>
      <c r="D700" t="s" s="156">
        <v>1729</v>
      </c>
      <c r="E700" t="s" s="157">
        <v>3649</v>
      </c>
      <c r="F700" t="s" s="156">
        <f>MID(E700,1,FIND(",",E700,1)-2)</f>
        <v>3650</v>
      </c>
      <c r="G700" t="s" s="158">
        <f>MID(E700,FIND(",",E700,1)+2,FIND(",",E700,1))</f>
        <v>3651</v>
      </c>
    </row>
    <row r="701" ht="59.95" customHeight="1">
      <c r="A701" s="154">
        <v>34</v>
      </c>
      <c r="B701" t="s" s="159">
        <v>2577</v>
      </c>
      <c r="C701" t="s" s="160">
        <v>3652</v>
      </c>
      <c r="D701" t="s" s="160">
        <v>1729</v>
      </c>
      <c r="E701" t="s" s="161">
        <v>3653</v>
      </c>
      <c r="F701" t="s" s="160">
        <f>MID(E701,1,FIND(",",E701,1)-2)</f>
        <v>3654</v>
      </c>
      <c r="G701" t="s" s="162">
        <f>MID(E701,FIND(",",E701,1)+2,FIND(",",E701,1))</f>
        <v>3655</v>
      </c>
    </row>
    <row r="702" ht="59.95" customHeight="1">
      <c r="A702" s="154">
        <v>35</v>
      </c>
      <c r="B702" t="s" s="155">
        <v>2577</v>
      </c>
      <c r="C702" t="s" s="156">
        <v>3656</v>
      </c>
      <c r="D702" t="s" s="156">
        <v>1729</v>
      </c>
      <c r="E702" t="s" s="157">
        <v>3657</v>
      </c>
      <c r="F702" t="s" s="156">
        <f>MID(E702,1,FIND(",",E702,1)-2)</f>
        <v>3658</v>
      </c>
      <c r="G702" t="s" s="158">
        <f>MID(E702,FIND(",",E702,1)+2,FIND(",",E702,1))</f>
        <v>3659</v>
      </c>
    </row>
    <row r="703" ht="11.95" customHeight="1">
      <c r="A703" s="154">
        <v>36</v>
      </c>
      <c r="B703" t="s" s="159">
        <v>2577</v>
      </c>
      <c r="C703" t="s" s="160">
        <v>3660</v>
      </c>
      <c r="D703" t="s" s="160">
        <v>1729</v>
      </c>
      <c r="E703" t="s" s="161">
        <v>3661</v>
      </c>
      <c r="F703" t="s" s="160">
        <f>MID(E703,1,FIND(",",E703,1)-2)</f>
        <v>3662</v>
      </c>
      <c r="G703" t="s" s="162">
        <f>MID(E703,FIND(",",E703,1)+2,FIND(",",E703,1))</f>
        <v>3663</v>
      </c>
    </row>
    <row r="704" ht="59.95" customHeight="1">
      <c r="A704" s="154">
        <v>37</v>
      </c>
      <c r="B704" t="s" s="155">
        <v>2577</v>
      </c>
      <c r="C704" t="s" s="156">
        <v>3664</v>
      </c>
      <c r="D704" t="s" s="156">
        <v>1729</v>
      </c>
      <c r="E704" t="s" s="157">
        <v>3665</v>
      </c>
      <c r="F704" t="s" s="156">
        <f>MID(E704,1,FIND(",",E704,1)-2)</f>
        <v>3666</v>
      </c>
      <c r="G704" t="s" s="158">
        <f>MID(E704,FIND(",",E704,1)+2,FIND(",",E704,1))</f>
        <v>3667</v>
      </c>
    </row>
    <row r="705" ht="71.95" customHeight="1">
      <c r="A705" s="154">
        <v>38</v>
      </c>
      <c r="B705" t="s" s="159">
        <v>2577</v>
      </c>
      <c r="C705" t="s" s="160">
        <v>3668</v>
      </c>
      <c r="D705" t="s" s="160">
        <v>1729</v>
      </c>
      <c r="E705" t="s" s="161">
        <v>3669</v>
      </c>
      <c r="F705" t="s" s="160">
        <f>MID(E705,1,FIND(",",E705,1)-2)</f>
        <v>3670</v>
      </c>
      <c r="G705" t="s" s="162">
        <f>MID(E705,FIND(",",E705,1)+2,FIND(",",E705,1))</f>
        <v>3671</v>
      </c>
    </row>
    <row r="706" ht="47.95" customHeight="1">
      <c r="A706" s="154">
        <v>39</v>
      </c>
      <c r="B706" t="s" s="155">
        <v>2577</v>
      </c>
      <c r="C706" t="s" s="156">
        <v>3672</v>
      </c>
      <c r="D706" t="s" s="156">
        <v>1729</v>
      </c>
      <c r="E706" t="s" s="157">
        <v>3673</v>
      </c>
      <c r="F706" t="s" s="156">
        <f>MID(E706,1,FIND(",",E706,1)-2)</f>
        <v>3674</v>
      </c>
      <c r="G706" t="s" s="158">
        <f>MID(E706,FIND(",",E706,1)+2,FIND(",",E706,1))</f>
        <v>3675</v>
      </c>
    </row>
    <row r="707" ht="59.95" customHeight="1">
      <c r="A707" s="154">
        <v>40</v>
      </c>
      <c r="B707" t="s" s="159">
        <v>2577</v>
      </c>
      <c r="C707" t="s" s="160">
        <v>3676</v>
      </c>
      <c r="D707" t="s" s="160">
        <v>1729</v>
      </c>
      <c r="E707" t="s" s="161">
        <v>3677</v>
      </c>
      <c r="F707" t="s" s="160">
        <f>MID(E707,1,FIND(",",E707,1)-2)</f>
        <v>3678</v>
      </c>
      <c r="G707" t="s" s="162">
        <f>MID(E707,FIND(",",E707,1)+2,FIND(",",E707,1))</f>
        <v>3679</v>
      </c>
    </row>
    <row r="708" ht="23.95" customHeight="1">
      <c r="A708" s="154">
        <v>41</v>
      </c>
      <c r="B708" t="s" s="155">
        <v>2577</v>
      </c>
      <c r="C708" t="s" s="156">
        <v>3680</v>
      </c>
      <c r="D708" t="s" s="156">
        <v>1729</v>
      </c>
      <c r="E708" t="s" s="157">
        <v>3681</v>
      </c>
      <c r="F708" t="s" s="156">
        <f>MID(E708,1,FIND(",",E708,1)-2)</f>
        <v>3682</v>
      </c>
      <c r="G708" t="s" s="158">
        <f>MID(E708,FIND(",",E708,1)+2,FIND(",",E708,1))</f>
        <v>3683</v>
      </c>
    </row>
    <row r="709" ht="35.95" customHeight="1">
      <c r="A709" s="154">
        <v>42</v>
      </c>
      <c r="B709" t="s" s="159">
        <v>2577</v>
      </c>
      <c r="C709" t="s" s="160">
        <v>3684</v>
      </c>
      <c r="D709" t="s" s="160">
        <v>1729</v>
      </c>
      <c r="E709" t="s" s="161">
        <v>3685</v>
      </c>
      <c r="F709" t="s" s="160">
        <f>MID(E709,1,FIND(",",E709,1)-2)</f>
        <v>3686</v>
      </c>
      <c r="G709" t="s" s="162">
        <f>MID(E709,FIND(",",E709,1)+2,FIND(",",E709,1))</f>
        <v>3687</v>
      </c>
    </row>
    <row r="710" ht="47.95" customHeight="1">
      <c r="A710" s="154">
        <v>43</v>
      </c>
      <c r="B710" t="s" s="155">
        <v>2577</v>
      </c>
      <c r="C710" t="s" s="156">
        <v>3688</v>
      </c>
      <c r="D710" t="s" s="156">
        <v>1729</v>
      </c>
      <c r="E710" t="s" s="157">
        <v>3689</v>
      </c>
      <c r="F710" t="s" s="156">
        <f>MID(E710,1,FIND(",",E710,1)-2)</f>
        <v>3690</v>
      </c>
      <c r="G710" t="s" s="158">
        <f>MID(E710,FIND(",",E710,1)+2,FIND(",",E710,1))</f>
        <v>3691</v>
      </c>
    </row>
    <row r="711" ht="35.95" customHeight="1">
      <c r="A711" s="154">
        <v>44</v>
      </c>
      <c r="B711" t="s" s="159">
        <v>2577</v>
      </c>
      <c r="C711" t="s" s="160">
        <v>3692</v>
      </c>
      <c r="D711" t="s" s="160">
        <v>1729</v>
      </c>
      <c r="E711" t="s" s="161">
        <v>3693</v>
      </c>
      <c r="F711" t="s" s="160">
        <f>MID(E711,1,FIND(",",E711,1)-2)</f>
        <v>3694</v>
      </c>
      <c r="G711" t="s" s="162">
        <f>MID(E711,FIND(",",E711,1)+2,FIND(",",E711,1))</f>
        <v>3695</v>
      </c>
    </row>
    <row r="712" ht="23.95" customHeight="1">
      <c r="A712" s="154">
        <v>45</v>
      </c>
      <c r="B712" t="s" s="155">
        <v>2577</v>
      </c>
      <c r="C712" t="s" s="156">
        <v>3696</v>
      </c>
      <c r="D712" t="s" s="156">
        <v>1729</v>
      </c>
      <c r="E712" t="s" s="157">
        <v>3697</v>
      </c>
      <c r="F712" t="s" s="156">
        <f>MID(E712,1,FIND(",",E712,1)-2)</f>
        <v>3698</v>
      </c>
      <c r="G712" t="s" s="158">
        <f>MID(E712,FIND(",",E712,1)+2,FIND(",",E712,1))</f>
        <v>3699</v>
      </c>
    </row>
    <row r="713" ht="35.95" customHeight="1">
      <c r="A713" s="154">
        <v>46</v>
      </c>
      <c r="B713" t="s" s="159">
        <v>2577</v>
      </c>
      <c r="C713" t="s" s="160">
        <v>3700</v>
      </c>
      <c r="D713" t="s" s="160">
        <v>1729</v>
      </c>
      <c r="E713" t="s" s="161">
        <v>3701</v>
      </c>
      <c r="F713" t="s" s="160">
        <f>MID(E713,1,FIND(",",E713,1)-2)</f>
        <v>3702</v>
      </c>
      <c r="G713" t="s" s="162">
        <f>MID(E713,FIND(",",E713,1)+2,FIND(",",E713,1))</f>
        <v>3703</v>
      </c>
    </row>
    <row r="714" ht="47.95" customHeight="1">
      <c r="A714" s="154">
        <v>47</v>
      </c>
      <c r="B714" t="s" s="155">
        <v>2577</v>
      </c>
      <c r="C714" t="s" s="156">
        <v>3704</v>
      </c>
      <c r="D714" t="s" s="156">
        <v>1729</v>
      </c>
      <c r="E714" t="s" s="157">
        <v>3705</v>
      </c>
      <c r="F714" t="s" s="156">
        <f>MID(E714,1,FIND(",",E714,1)-2)</f>
        <v>3706</v>
      </c>
      <c r="G714" t="s" s="158">
        <f>MID(E714,FIND(",",E714,1)+2,FIND(",",E714,1))</f>
        <v>3707</v>
      </c>
    </row>
    <row r="715" ht="59.95" customHeight="1">
      <c r="A715" s="154">
        <v>48</v>
      </c>
      <c r="B715" t="s" s="159">
        <v>2577</v>
      </c>
      <c r="C715" t="s" s="160">
        <v>3708</v>
      </c>
      <c r="D715" t="s" s="160">
        <v>1729</v>
      </c>
      <c r="E715" t="s" s="161">
        <v>3709</v>
      </c>
      <c r="F715" t="s" s="160">
        <f>MID(E715,1,FIND(",",E715,1)-2)</f>
        <v>3710</v>
      </c>
      <c r="G715" t="s" s="162">
        <f>MID(E715,FIND(",",E715,1)+2,FIND(",",E715,1))</f>
        <v>3711</v>
      </c>
    </row>
    <row r="716" ht="23.95" customHeight="1">
      <c r="A716" s="154">
        <v>49</v>
      </c>
      <c r="B716" t="s" s="155">
        <v>2577</v>
      </c>
      <c r="C716" t="s" s="156">
        <v>3712</v>
      </c>
      <c r="D716" t="s" s="156">
        <v>1729</v>
      </c>
      <c r="E716" t="s" s="157">
        <v>3713</v>
      </c>
      <c r="F716" t="s" s="156">
        <f>MID(E716,1,FIND(",",E716,1)-2)</f>
        <v>3714</v>
      </c>
      <c r="G716" t="s" s="158">
        <f>MID(E716,FIND(",",E716,1)+2,FIND(",",E716,1))</f>
        <v>3715</v>
      </c>
    </row>
    <row r="717" ht="47.95" customHeight="1">
      <c r="A717" s="154">
        <v>50</v>
      </c>
      <c r="B717" t="s" s="159">
        <v>2577</v>
      </c>
      <c r="C717" t="s" s="160">
        <v>3716</v>
      </c>
      <c r="D717" t="s" s="160">
        <v>1729</v>
      </c>
      <c r="E717" t="s" s="161">
        <v>3717</v>
      </c>
      <c r="F717" t="s" s="160">
        <f>MID(E717,1,FIND(",",E717,1)-2)</f>
        <v>3718</v>
      </c>
      <c r="G717" t="s" s="162">
        <f>MID(E717,FIND(",",E717,1)+2,FIND(",",E717,1))</f>
        <v>3719</v>
      </c>
    </row>
    <row r="718" ht="59.95" customHeight="1">
      <c r="A718" s="154">
        <v>51</v>
      </c>
      <c r="B718" t="s" s="155">
        <v>2577</v>
      </c>
      <c r="C718" t="s" s="156">
        <v>3720</v>
      </c>
      <c r="D718" t="s" s="156">
        <v>1729</v>
      </c>
      <c r="E718" t="s" s="157">
        <v>3721</v>
      </c>
      <c r="F718" t="s" s="156">
        <f>MID(E718,1,FIND(",",E718,1)-2)</f>
        <v>3722</v>
      </c>
      <c r="G718" t="s" s="158">
        <f>MID(E718,FIND(",",E718,1)+2,FIND(",",E718,1))</f>
        <v>3723</v>
      </c>
    </row>
    <row r="719" ht="47.95" customHeight="1">
      <c r="A719" s="154">
        <v>52</v>
      </c>
      <c r="B719" t="s" s="159">
        <v>2577</v>
      </c>
      <c r="C719" t="s" s="160">
        <v>3724</v>
      </c>
      <c r="D719" t="s" s="160">
        <v>1729</v>
      </c>
      <c r="E719" t="s" s="161">
        <v>3725</v>
      </c>
      <c r="F719" t="s" s="160">
        <f>MID(E719,1,FIND(",",E719,1)-2)</f>
        <v>3726</v>
      </c>
      <c r="G719" t="s" s="162">
        <f>MID(E719,FIND(",",E719,1)+2,FIND(",",E719,1))</f>
        <v>3727</v>
      </c>
    </row>
    <row r="720" ht="71.95" customHeight="1">
      <c r="A720" s="154">
        <v>53</v>
      </c>
      <c r="B720" t="s" s="155">
        <v>2577</v>
      </c>
      <c r="C720" t="s" s="156">
        <v>3728</v>
      </c>
      <c r="D720" t="s" s="156">
        <v>1729</v>
      </c>
      <c r="E720" t="s" s="157">
        <v>3729</v>
      </c>
      <c r="F720" t="s" s="156">
        <f>MID(E720,1,FIND(",",E720,1)-2)</f>
        <v>3730</v>
      </c>
      <c r="G720" t="s" s="158">
        <f>MID(E720,FIND(",",E720,1)+2,FIND(",",E720,1))</f>
        <v>3731</v>
      </c>
    </row>
    <row r="721" ht="47.95" customHeight="1">
      <c r="A721" s="154">
        <v>54</v>
      </c>
      <c r="B721" t="s" s="159">
        <v>2577</v>
      </c>
      <c r="C721" t="s" s="160">
        <v>3732</v>
      </c>
      <c r="D721" t="s" s="160">
        <v>1729</v>
      </c>
      <c r="E721" t="s" s="161">
        <v>3733</v>
      </c>
      <c r="F721" t="s" s="160">
        <f>MID(E721,1,FIND(",",E721,1)-2)</f>
        <v>3734</v>
      </c>
      <c r="G721" t="s" s="162">
        <f>MID(E721,FIND(",",E721,1)+2,FIND(",",E721,1))</f>
        <v>3735</v>
      </c>
    </row>
    <row r="722" ht="47.95" customHeight="1">
      <c r="A722" s="154">
        <v>55</v>
      </c>
      <c r="B722" t="s" s="155">
        <v>2577</v>
      </c>
      <c r="C722" t="s" s="156">
        <v>3736</v>
      </c>
      <c r="D722" t="s" s="156">
        <v>1729</v>
      </c>
      <c r="E722" t="s" s="157">
        <v>3737</v>
      </c>
      <c r="F722" t="s" s="156">
        <f>MID(E722,1,FIND(",",E722,1)-2)</f>
        <v>3738</v>
      </c>
      <c r="G722" t="s" s="158">
        <f>MID(E722,FIND(",",E722,1)+2,FIND(",",E722,1))</f>
        <v>3739</v>
      </c>
    </row>
    <row r="723" ht="35.95" customHeight="1">
      <c r="A723" s="154">
        <v>56</v>
      </c>
      <c r="B723" t="s" s="159">
        <v>2577</v>
      </c>
      <c r="C723" t="s" s="160">
        <v>3740</v>
      </c>
      <c r="D723" t="s" s="160">
        <v>1729</v>
      </c>
      <c r="E723" t="s" s="161">
        <v>3741</v>
      </c>
      <c r="F723" t="s" s="160">
        <f>MID(E723,1,FIND(",",E723,1)-2)</f>
        <v>3742</v>
      </c>
      <c r="G723" t="s" s="162">
        <f>MID(E723,FIND(",",E723,1)+2,FIND(",",E723,1))</f>
        <v>3743</v>
      </c>
    </row>
    <row r="724" ht="47.95" customHeight="1">
      <c r="A724" s="154">
        <v>57</v>
      </c>
      <c r="B724" t="s" s="155">
        <v>2577</v>
      </c>
      <c r="C724" t="s" s="156">
        <v>3744</v>
      </c>
      <c r="D724" t="s" s="156">
        <v>1729</v>
      </c>
      <c r="E724" t="s" s="157">
        <v>3745</v>
      </c>
      <c r="F724" t="s" s="156">
        <f>MID(E724,1,FIND(",",E724,1)-2)</f>
        <v>3746</v>
      </c>
      <c r="G724" t="s" s="158">
        <f>MID(E724,FIND(",",E724,1)+2,FIND(",",E724,1))</f>
        <v>3747</v>
      </c>
    </row>
    <row r="725" ht="47.95" customHeight="1">
      <c r="A725" s="154">
        <v>58</v>
      </c>
      <c r="B725" t="s" s="159">
        <v>2577</v>
      </c>
      <c r="C725" t="s" s="160">
        <v>3748</v>
      </c>
      <c r="D725" t="s" s="160">
        <v>1729</v>
      </c>
      <c r="E725" t="s" s="161">
        <v>3749</v>
      </c>
      <c r="F725" t="s" s="160">
        <f>MID(E725,1,FIND(",",E725,1)-2)</f>
        <v>3750</v>
      </c>
      <c r="G725" t="s" s="162">
        <f>MID(E725,FIND(",",E725,1)+2,FIND(",",E725,1))</f>
        <v>3751</v>
      </c>
    </row>
    <row r="726" ht="47.95" customHeight="1">
      <c r="A726" s="154">
        <v>59</v>
      </c>
      <c r="B726" t="s" s="155">
        <v>2577</v>
      </c>
      <c r="C726" t="s" s="156">
        <v>3752</v>
      </c>
      <c r="D726" t="s" s="156">
        <v>1729</v>
      </c>
      <c r="E726" t="s" s="157">
        <v>3753</v>
      </c>
      <c r="F726" t="s" s="156">
        <f>MID(E726,1,FIND(",",E726,1)-2)</f>
        <v>3754</v>
      </c>
      <c r="G726" t="s" s="158">
        <f>MID(E726,FIND(",",E726,1)+2,FIND(",",E726,1))</f>
        <v>3755</v>
      </c>
    </row>
    <row r="727" ht="71.95" customHeight="1">
      <c r="A727" s="154">
        <v>60</v>
      </c>
      <c r="B727" t="s" s="159">
        <v>2577</v>
      </c>
      <c r="C727" t="s" s="160">
        <v>3756</v>
      </c>
      <c r="D727" t="s" s="160">
        <v>1729</v>
      </c>
      <c r="E727" t="s" s="161">
        <v>3757</v>
      </c>
      <c r="F727" t="s" s="160">
        <f>MID(E727,1,FIND(",",E727,1)-2)</f>
        <v>3758</v>
      </c>
      <c r="G727" t="s" s="162">
        <f>MID(E727,FIND(",",E727,1)+2,FIND(",",E727,1))</f>
        <v>3759</v>
      </c>
    </row>
    <row r="728" ht="59.95" customHeight="1">
      <c r="A728" s="154">
        <v>61</v>
      </c>
      <c r="B728" t="s" s="155">
        <v>2577</v>
      </c>
      <c r="C728" t="s" s="156">
        <v>3760</v>
      </c>
      <c r="D728" t="s" s="156">
        <v>1729</v>
      </c>
      <c r="E728" t="s" s="157">
        <v>3761</v>
      </c>
      <c r="F728" t="s" s="156">
        <f>MID(E728,1,FIND(",",E728,1)-2)</f>
        <v>3762</v>
      </c>
      <c r="G728" t="s" s="158">
        <f>MID(E728,FIND(",",E728,1)+2,FIND(",",E728,1))</f>
        <v>3763</v>
      </c>
    </row>
    <row r="729" ht="35.95" customHeight="1">
      <c r="A729" s="154">
        <v>62</v>
      </c>
      <c r="B729" t="s" s="159">
        <v>2577</v>
      </c>
      <c r="C729" t="s" s="160">
        <v>3764</v>
      </c>
      <c r="D729" t="s" s="160">
        <v>1729</v>
      </c>
      <c r="E729" t="s" s="161">
        <v>3765</v>
      </c>
      <c r="F729" t="s" s="160">
        <f>MID(E729,1,FIND(",",E729,1)-2)</f>
        <v>3766</v>
      </c>
      <c r="G729" t="s" s="162">
        <f>MID(E729,FIND(",",E729,1)+2,FIND(",",E729,1))</f>
        <v>3767</v>
      </c>
    </row>
    <row r="730" ht="23.95" customHeight="1">
      <c r="A730" s="154">
        <v>63</v>
      </c>
      <c r="B730" t="s" s="155">
        <v>2577</v>
      </c>
      <c r="C730" t="s" s="156">
        <v>3768</v>
      </c>
      <c r="D730" t="s" s="156">
        <v>1824</v>
      </c>
      <c r="E730" t="s" s="157">
        <v>3769</v>
      </c>
      <c r="F730" t="s" s="156">
        <f>MID(E730,1,FIND(",",E730,1)-2)</f>
        <v>3770</v>
      </c>
      <c r="G730" t="s" s="158">
        <f>MID(E730,FIND(",",E730,1)+2,FIND(",",E730,1))</f>
        <v>3771</v>
      </c>
    </row>
    <row r="731" ht="23.95" customHeight="1">
      <c r="A731" s="154">
        <v>64</v>
      </c>
      <c r="B731" t="s" s="159">
        <v>2577</v>
      </c>
      <c r="C731" t="s" s="160">
        <v>3772</v>
      </c>
      <c r="D731" t="s" s="160">
        <v>1824</v>
      </c>
      <c r="E731" t="s" s="161">
        <v>3773</v>
      </c>
      <c r="F731" t="s" s="160">
        <f>MID(E731,1,FIND(",",E731,1)-2)</f>
        <v>3774</v>
      </c>
      <c r="G731" t="s" s="162">
        <f>MID(E731,FIND(",",E731,1)+2,FIND(",",E731,1))</f>
        <v>3775</v>
      </c>
    </row>
    <row r="732" ht="35.95" customHeight="1">
      <c r="A732" s="154">
        <v>65</v>
      </c>
      <c r="B732" t="s" s="155">
        <v>2577</v>
      </c>
      <c r="C732" t="s" s="156">
        <v>3776</v>
      </c>
      <c r="D732" t="s" s="156">
        <v>1824</v>
      </c>
      <c r="E732" t="s" s="157">
        <v>3777</v>
      </c>
      <c r="F732" t="s" s="156">
        <f>MID(E732,1,FIND(",",E732,1)-2)</f>
        <v>3778</v>
      </c>
      <c r="G732" t="s" s="158">
        <f>MID(E732,FIND(",",E732,1)+2,FIND(",",E732,1))</f>
        <v>3779</v>
      </c>
    </row>
    <row r="733" ht="35.95" customHeight="1">
      <c r="A733" s="154">
        <v>66</v>
      </c>
      <c r="B733" t="s" s="159">
        <v>2577</v>
      </c>
      <c r="C733" t="s" s="160">
        <v>3780</v>
      </c>
      <c r="D733" t="s" s="160">
        <v>1729</v>
      </c>
      <c r="E733" t="s" s="161">
        <v>3781</v>
      </c>
      <c r="F733" t="s" s="160">
        <f>MID(E733,1,FIND(",",E733,1)-2)</f>
        <v>3782</v>
      </c>
      <c r="G733" t="s" s="162">
        <f>MID(E733,FIND(",",E733,1)+2,FIND(",",E733,1))</f>
        <v>3783</v>
      </c>
    </row>
    <row r="734" ht="23.95" customHeight="1">
      <c r="A734" s="154">
        <v>67</v>
      </c>
      <c r="B734" t="s" s="155">
        <v>2577</v>
      </c>
      <c r="C734" t="s" s="156">
        <v>3784</v>
      </c>
      <c r="D734" t="s" s="156">
        <v>1824</v>
      </c>
      <c r="E734" t="s" s="157">
        <v>3785</v>
      </c>
      <c r="F734" t="s" s="156">
        <f>MID(E734,1,FIND(",",E734,1)-2)</f>
        <v>3786</v>
      </c>
      <c r="G734" t="s" s="158">
        <f>MID(E734,FIND(",",E734,1)+2,FIND(",",E734,1))</f>
        <v>3787</v>
      </c>
    </row>
    <row r="735" ht="47.95" customHeight="1">
      <c r="A735" s="154">
        <v>68</v>
      </c>
      <c r="B735" t="s" s="159">
        <v>2577</v>
      </c>
      <c r="C735" t="s" s="160">
        <v>3788</v>
      </c>
      <c r="D735" t="s" s="160">
        <v>1824</v>
      </c>
      <c r="E735" t="s" s="161">
        <v>3789</v>
      </c>
      <c r="F735" t="s" s="160">
        <f>MID(E735,1,FIND(",",E735,1)-2)</f>
        <v>3790</v>
      </c>
      <c r="G735" t="s" s="162">
        <f>MID(E735,FIND(",",E735,1)+2,FIND(",",E735,1))</f>
        <v>3791</v>
      </c>
    </row>
    <row r="736" ht="59.95" customHeight="1">
      <c r="A736" s="154">
        <v>69</v>
      </c>
      <c r="B736" t="s" s="155">
        <v>2577</v>
      </c>
      <c r="C736" t="s" s="156">
        <v>3792</v>
      </c>
      <c r="D736" t="s" s="156">
        <v>3793</v>
      </c>
      <c r="E736" t="s" s="157">
        <v>3794</v>
      </c>
      <c r="F736" t="s" s="156">
        <f>MID(E736,1,FIND(",",E736,1)-2)</f>
        <v>3795</v>
      </c>
      <c r="G736" t="s" s="158">
        <f>MID(E736,FIND(",",E736,1)+2,FIND(",",E736,1))</f>
        <v>3796</v>
      </c>
    </row>
    <row r="737" ht="47.95" customHeight="1">
      <c r="A737" s="154">
        <v>70</v>
      </c>
      <c r="B737" t="s" s="159">
        <v>2577</v>
      </c>
      <c r="C737" t="s" s="160">
        <v>3797</v>
      </c>
      <c r="D737" t="s" s="160">
        <v>1729</v>
      </c>
      <c r="E737" t="s" s="161">
        <v>3798</v>
      </c>
      <c r="F737" t="s" s="160">
        <f>MID(E737,1,FIND(",",E737,1)-2)</f>
        <v>3799</v>
      </c>
      <c r="G737" t="s" s="162">
        <f>MID(E737,FIND(",",E737,1)+2,FIND(",",E737,1))</f>
        <v>3800</v>
      </c>
    </row>
    <row r="738" ht="23.95" customHeight="1">
      <c r="A738" s="154">
        <v>71</v>
      </c>
      <c r="B738" t="s" s="155">
        <v>2577</v>
      </c>
      <c r="C738" t="s" s="156">
        <v>3801</v>
      </c>
      <c r="D738" t="s" s="156">
        <v>1824</v>
      </c>
      <c r="E738" t="s" s="157">
        <v>3802</v>
      </c>
      <c r="F738" t="s" s="156">
        <f>MID(E738,1,FIND(",",E738,1)-2)</f>
        <v>3803</v>
      </c>
      <c r="G738" t="s" s="158">
        <f>MID(E738,FIND(",",E738,1)+2,FIND(",",E738,1))</f>
        <v>3804</v>
      </c>
    </row>
    <row r="739" ht="35.95" customHeight="1">
      <c r="A739" s="154">
        <v>72</v>
      </c>
      <c r="B739" t="s" s="159">
        <v>2577</v>
      </c>
      <c r="C739" t="s" s="160">
        <v>3805</v>
      </c>
      <c r="D739" t="s" s="160">
        <v>1824</v>
      </c>
      <c r="E739" t="s" s="161">
        <v>3806</v>
      </c>
      <c r="F739" t="s" s="160">
        <f>MID(E739,1,FIND(",",E739,1)-2)</f>
        <v>3807</v>
      </c>
      <c r="G739" t="s" s="162">
        <f>MID(E739,FIND(",",E739,1)+2,FIND(",",E739,1))</f>
        <v>3808</v>
      </c>
    </row>
    <row r="740" ht="23.95" customHeight="1">
      <c r="A740" s="154">
        <v>73</v>
      </c>
      <c r="B740" t="s" s="155">
        <v>2577</v>
      </c>
      <c r="C740" t="s" s="156">
        <v>3809</v>
      </c>
      <c r="D740" t="s" s="156">
        <v>1824</v>
      </c>
      <c r="E740" t="s" s="157">
        <v>3810</v>
      </c>
      <c r="F740" t="s" s="156">
        <f>MID(E740,1,FIND(",",E740,1)-2)</f>
        <v>3811</v>
      </c>
      <c r="G740" t="s" s="158">
        <f>MID(E740,FIND(",",E740,1)+2,FIND(",",E740,1))</f>
        <v>3812</v>
      </c>
    </row>
    <row r="741" ht="23.95" customHeight="1">
      <c r="A741" s="154">
        <v>74</v>
      </c>
      <c r="B741" t="s" s="159">
        <v>2577</v>
      </c>
      <c r="C741" t="s" s="160">
        <v>3813</v>
      </c>
      <c r="D741" t="s" s="160">
        <v>1824</v>
      </c>
      <c r="E741" t="s" s="161">
        <v>3814</v>
      </c>
      <c r="F741" t="s" s="160">
        <f>MID(E741,1,FIND(",",E741,1)-2)</f>
        <v>3815</v>
      </c>
      <c r="G741" t="s" s="162">
        <f>MID(E741,FIND(",",E741,1)+2,FIND(",",E741,1))</f>
        <v>3816</v>
      </c>
    </row>
    <row r="742" ht="23.95" customHeight="1">
      <c r="A742" s="154">
        <v>75</v>
      </c>
      <c r="B742" t="s" s="155">
        <v>2577</v>
      </c>
      <c r="C742" t="s" s="156">
        <v>3817</v>
      </c>
      <c r="D742" t="s" s="156">
        <v>1766</v>
      </c>
      <c r="E742" t="s" s="157">
        <v>3818</v>
      </c>
      <c r="F742" t="s" s="156">
        <f>MID(E742,1,FIND(",",E742,1)-2)</f>
        <v>3819</v>
      </c>
      <c r="G742" t="s" s="158">
        <f>MID(E742,FIND(",",E742,1)+2,FIND(",",E742,1))</f>
        <v>3820</v>
      </c>
    </row>
    <row r="743" ht="59.95" customHeight="1">
      <c r="A743" s="154">
        <v>76</v>
      </c>
      <c r="B743" t="s" s="159">
        <v>2577</v>
      </c>
      <c r="C743" t="s" s="160">
        <v>3821</v>
      </c>
      <c r="D743" t="s" s="160">
        <v>1766</v>
      </c>
      <c r="E743" t="s" s="161">
        <v>3822</v>
      </c>
      <c r="F743" t="s" s="160">
        <f>MID(E743,1,FIND(",",E743,1)-2)</f>
        <v>3823</v>
      </c>
      <c r="G743" t="s" s="162">
        <f>MID(E743,FIND(",",E743,1)+2,FIND(",",E743,1))</f>
        <v>3824</v>
      </c>
    </row>
    <row r="744" ht="35.95" customHeight="1">
      <c r="A744" s="154">
        <v>77</v>
      </c>
      <c r="B744" t="s" s="155">
        <v>2577</v>
      </c>
      <c r="C744" t="s" s="156">
        <v>3825</v>
      </c>
      <c r="D744" t="s" s="156">
        <v>1766</v>
      </c>
      <c r="E744" t="s" s="157">
        <v>3826</v>
      </c>
      <c r="F744" t="s" s="156">
        <f>MID(E744,1,FIND(",",E744,1)-2)</f>
        <v>3827</v>
      </c>
      <c r="G744" t="s" s="158">
        <f>MID(E744,FIND(",",E744,1)+2,FIND(",",E744,1))</f>
        <v>3828</v>
      </c>
    </row>
    <row r="745" ht="35.95" customHeight="1">
      <c r="A745" s="154">
        <v>78</v>
      </c>
      <c r="B745" t="s" s="159">
        <v>2577</v>
      </c>
      <c r="C745" t="s" s="160">
        <v>3829</v>
      </c>
      <c r="D745" t="s" s="160">
        <v>1766</v>
      </c>
      <c r="E745" t="s" s="161">
        <v>3830</v>
      </c>
      <c r="F745" t="s" s="160">
        <f>MID(E745,1,FIND(",",E745,1)-2)</f>
        <v>3831</v>
      </c>
      <c r="G745" t="s" s="162">
        <f>MID(E745,FIND(",",E745,1)+2,FIND(",",E745,1))</f>
        <v>3832</v>
      </c>
    </row>
    <row r="746" ht="35.95" customHeight="1">
      <c r="A746" s="154">
        <v>79</v>
      </c>
      <c r="B746" t="s" s="155">
        <v>2577</v>
      </c>
      <c r="C746" t="s" s="156">
        <v>3833</v>
      </c>
      <c r="D746" t="s" s="156">
        <v>1766</v>
      </c>
      <c r="E746" t="s" s="157">
        <v>3834</v>
      </c>
      <c r="F746" t="s" s="156">
        <f>MID(E746,1,FIND(",",E746,1)-2)</f>
        <v>3835</v>
      </c>
      <c r="G746" t="s" s="158">
        <f>MID(E746,FIND(",",E746,1)+2,FIND(",",E746,1))</f>
        <v>3836</v>
      </c>
    </row>
    <row r="747" ht="71.95" customHeight="1">
      <c r="A747" s="154">
        <v>80</v>
      </c>
      <c r="B747" t="s" s="159">
        <v>2577</v>
      </c>
      <c r="C747" t="s" s="160">
        <v>3837</v>
      </c>
      <c r="D747" t="s" s="160">
        <v>1766</v>
      </c>
      <c r="E747" t="s" s="161">
        <v>3838</v>
      </c>
      <c r="F747" t="s" s="160">
        <f>MID(E747,1,FIND(",",E747,1)-2)</f>
        <v>3839</v>
      </c>
      <c r="G747" t="s" s="162">
        <f>MID(E747,FIND(",",E747,1)+2,FIND(",",E747,1))</f>
        <v>3840</v>
      </c>
    </row>
    <row r="748" ht="59.95" customHeight="1">
      <c r="A748" s="154">
        <v>81</v>
      </c>
      <c r="B748" t="s" s="155">
        <v>2577</v>
      </c>
      <c r="C748" t="s" s="156">
        <v>3841</v>
      </c>
      <c r="D748" t="s" s="156">
        <v>1766</v>
      </c>
      <c r="E748" t="s" s="157">
        <v>3842</v>
      </c>
      <c r="F748" t="s" s="156">
        <f>MID(E748,1,FIND(",",E748,1)-2)</f>
        <v>3843</v>
      </c>
      <c r="G748" t="s" s="158">
        <f>MID(E748,FIND(",",E748,1)+2,FIND(",",E748,1))</f>
        <v>3844</v>
      </c>
    </row>
    <row r="749" ht="23.95" customHeight="1">
      <c r="A749" s="154">
        <v>82</v>
      </c>
      <c r="B749" t="s" s="159">
        <v>2577</v>
      </c>
      <c r="C749" t="s" s="160">
        <v>3845</v>
      </c>
      <c r="D749" t="s" s="160">
        <v>1766</v>
      </c>
      <c r="E749" t="s" s="161">
        <v>3846</v>
      </c>
      <c r="F749" t="s" s="160">
        <f>MID(E749,1,FIND(",",E749,1)-2)</f>
        <v>3847</v>
      </c>
      <c r="G749" t="s" s="162">
        <f>MID(E749,FIND(",",E749,1)+2,FIND(",",E749,1))</f>
        <v>3848</v>
      </c>
    </row>
    <row r="750" ht="71.95" customHeight="1">
      <c r="A750" s="154">
        <v>83</v>
      </c>
      <c r="B750" t="s" s="155">
        <v>2577</v>
      </c>
      <c r="C750" t="s" s="156">
        <v>3849</v>
      </c>
      <c r="D750" t="s" s="156">
        <v>2060</v>
      </c>
      <c r="E750" t="s" s="157">
        <v>3850</v>
      </c>
      <c r="F750" t="s" s="156">
        <f>MID(E750,1,FIND(",",E750,1)-2)</f>
        <v>3851</v>
      </c>
      <c r="G750" t="s" s="158">
        <f>MID(E750,FIND(",",E750,1)+2,FIND(",",E750,1))</f>
        <v>3852</v>
      </c>
    </row>
    <row r="751" ht="23.95" customHeight="1">
      <c r="A751" s="154">
        <v>84</v>
      </c>
      <c r="B751" t="s" s="159">
        <v>2577</v>
      </c>
      <c r="C751" t="s" s="160">
        <v>3853</v>
      </c>
      <c r="D751" t="s" s="160">
        <v>2060</v>
      </c>
      <c r="E751" t="s" s="161">
        <v>3854</v>
      </c>
      <c r="F751" t="s" s="160">
        <f>MID(E751,1,FIND(",",E751,1)-2)</f>
        <v>3855</v>
      </c>
      <c r="G751" t="s" s="162">
        <f>MID(E751,FIND(",",E751,1)+2,FIND(",",E751,1))</f>
        <v>3856</v>
      </c>
    </row>
    <row r="752" ht="35.95" customHeight="1">
      <c r="A752" s="154">
        <v>85</v>
      </c>
      <c r="B752" t="s" s="155">
        <v>2577</v>
      </c>
      <c r="C752" t="s" s="156">
        <v>3857</v>
      </c>
      <c r="D752" t="s" s="156">
        <v>1766</v>
      </c>
      <c r="E752" t="s" s="157">
        <v>3858</v>
      </c>
      <c r="F752" t="s" s="156">
        <f>MID(E752,1,FIND(",",E752,1)-2)</f>
        <v>3859</v>
      </c>
      <c r="G752" t="s" s="158">
        <f>MID(E752,FIND(",",E752,1)+2,FIND(",",E752,1))</f>
        <v>3860</v>
      </c>
    </row>
    <row r="753" ht="35.95" customHeight="1">
      <c r="A753" s="154">
        <v>86</v>
      </c>
      <c r="B753" t="s" s="159">
        <v>2577</v>
      </c>
      <c r="C753" t="s" s="160">
        <v>3861</v>
      </c>
      <c r="D753" t="s" s="160">
        <v>1766</v>
      </c>
      <c r="E753" t="s" s="161">
        <v>3862</v>
      </c>
      <c r="F753" t="s" s="160">
        <f>MID(E753,1,FIND(",",E753,1)-2)</f>
        <v>3863</v>
      </c>
      <c r="G753" t="s" s="162">
        <f>MID(E753,FIND(",",E753,1)+2,FIND(",",E753,1))</f>
        <v>3864</v>
      </c>
    </row>
    <row r="754" ht="47.95" customHeight="1">
      <c r="A754" s="154">
        <v>87</v>
      </c>
      <c r="B754" t="s" s="155">
        <v>2577</v>
      </c>
      <c r="C754" t="s" s="156">
        <v>3865</v>
      </c>
      <c r="D754" t="s" s="156">
        <v>1766</v>
      </c>
      <c r="E754" t="s" s="157">
        <v>3866</v>
      </c>
      <c r="F754" t="s" s="156">
        <f>MID(E754,1,FIND(",",E754,1)-2)</f>
        <v>3867</v>
      </c>
      <c r="G754" t="s" s="158">
        <f>MID(E754,FIND(",",E754,1)+2,FIND(",",E754,1))</f>
        <v>3868</v>
      </c>
    </row>
    <row r="755" ht="47.95" customHeight="1">
      <c r="A755" s="154">
        <v>88</v>
      </c>
      <c r="B755" t="s" s="159">
        <v>2577</v>
      </c>
      <c r="C755" t="s" s="160">
        <v>3869</v>
      </c>
      <c r="D755" t="s" s="160">
        <v>1766</v>
      </c>
      <c r="E755" t="s" s="161">
        <v>3870</v>
      </c>
      <c r="F755" t="s" s="160">
        <f>MID(E755,1,FIND(",",E755,1)-2)</f>
        <v>3871</v>
      </c>
      <c r="G755" t="s" s="162">
        <f>MID(E755,FIND(",",E755,1)+2,FIND(",",E755,1))</f>
        <v>3872</v>
      </c>
    </row>
    <row r="756" ht="23.95" customHeight="1">
      <c r="A756" s="154">
        <v>89</v>
      </c>
      <c r="B756" t="s" s="155">
        <v>2577</v>
      </c>
      <c r="C756" t="s" s="156">
        <v>3873</v>
      </c>
      <c r="D756" t="s" s="156">
        <v>1766</v>
      </c>
      <c r="E756" t="s" s="157">
        <v>3874</v>
      </c>
      <c r="F756" t="s" s="156">
        <f>MID(E756,1,FIND(",",E756,1)-2)</f>
        <v>3875</v>
      </c>
      <c r="G756" t="s" s="158">
        <f>MID(E756,FIND(",",E756,1)+2,FIND(",",E756,1))</f>
        <v>3876</v>
      </c>
    </row>
    <row r="757" ht="23.95" customHeight="1">
      <c r="A757" s="154">
        <v>90</v>
      </c>
      <c r="B757" t="s" s="159">
        <v>2577</v>
      </c>
      <c r="C757" t="s" s="160">
        <v>3877</v>
      </c>
      <c r="D757" t="s" s="160">
        <v>1766</v>
      </c>
      <c r="E757" t="s" s="161">
        <v>3878</v>
      </c>
      <c r="F757" t="s" s="160">
        <f>MID(E757,1,FIND(",",E757,1)-2)</f>
        <v>3879</v>
      </c>
      <c r="G757" t="s" s="162">
        <f>MID(E757,FIND(",",E757,1)+2,FIND(",",E757,1))</f>
        <v>3880</v>
      </c>
    </row>
    <row r="758" ht="35.95" customHeight="1">
      <c r="A758" s="154">
        <v>91</v>
      </c>
      <c r="B758" t="s" s="155">
        <v>2577</v>
      </c>
      <c r="C758" t="s" s="156">
        <v>3881</v>
      </c>
      <c r="D758" t="s" s="156">
        <v>1962</v>
      </c>
      <c r="E758" t="s" s="157">
        <v>3882</v>
      </c>
      <c r="F758" t="s" s="156">
        <f>MID(E758,1,FIND(",",E758,1)-2)</f>
        <v>3883</v>
      </c>
      <c r="G758" t="s" s="158">
        <f>MID(E758,FIND(",",E758,1)+2,FIND(",",E758,1))</f>
        <v>3884</v>
      </c>
    </row>
    <row r="759" ht="23.95" customHeight="1">
      <c r="A759" s="154">
        <v>92</v>
      </c>
      <c r="B759" t="s" s="159">
        <v>2577</v>
      </c>
      <c r="C759" t="s" s="160">
        <v>3885</v>
      </c>
      <c r="D759" t="s" s="160">
        <v>1962</v>
      </c>
      <c r="E759" t="s" s="161">
        <v>3886</v>
      </c>
      <c r="F759" t="s" s="160">
        <f>MID(E759,1,FIND(",",E759,1)-2)</f>
        <v>3887</v>
      </c>
      <c r="G759" t="s" s="162">
        <f>MID(E759,FIND(",",E759,1)+2,FIND(",",E759,1))</f>
        <v>3888</v>
      </c>
    </row>
    <row r="760" ht="47.95" customHeight="1">
      <c r="A760" s="154">
        <v>93</v>
      </c>
      <c r="B760" t="s" s="155">
        <v>2577</v>
      </c>
      <c r="C760" t="s" s="156">
        <v>3889</v>
      </c>
      <c r="D760" t="s" s="156">
        <v>1962</v>
      </c>
      <c r="E760" t="s" s="157">
        <v>3890</v>
      </c>
      <c r="F760" t="s" s="156">
        <f>MID(E760,1,FIND(",",E760,1)-2)</f>
        <v>3891</v>
      </c>
      <c r="G760" t="s" s="158">
        <f>MID(E760,FIND(",",E760,1)+2,FIND(",",E760,1))</f>
        <v>3892</v>
      </c>
    </row>
    <row r="761" ht="23.95" customHeight="1">
      <c r="A761" s="154">
        <v>94</v>
      </c>
      <c r="B761" t="s" s="159">
        <v>2577</v>
      </c>
      <c r="C761" t="s" s="160">
        <v>3893</v>
      </c>
      <c r="D761" t="s" s="160">
        <v>1962</v>
      </c>
      <c r="E761" t="s" s="161">
        <v>3894</v>
      </c>
      <c r="F761" t="s" s="160">
        <f>MID(E761,1,FIND(",",E761,1)-2)</f>
        <v>3895</v>
      </c>
      <c r="G761" t="s" s="162">
        <f>MID(E761,FIND(",",E761,1)+2,FIND(",",E761,1))</f>
        <v>3896</v>
      </c>
    </row>
    <row r="762" ht="35.95" customHeight="1">
      <c r="A762" s="154">
        <v>95</v>
      </c>
      <c r="B762" t="s" s="155">
        <v>2577</v>
      </c>
      <c r="C762" t="s" s="156">
        <v>3897</v>
      </c>
      <c r="D762" t="s" s="156">
        <v>1883</v>
      </c>
      <c r="E762" t="s" s="157">
        <v>3898</v>
      </c>
      <c r="F762" t="s" s="156">
        <f>MID(E762,1,FIND(",",E762,1)-2)</f>
        <v>3899</v>
      </c>
      <c r="G762" t="s" s="158">
        <f>MID(E762,FIND(",",E762,1)+2,FIND(",",E762,1))</f>
        <v>3900</v>
      </c>
    </row>
    <row r="763" ht="35.95" customHeight="1">
      <c r="A763" s="154">
        <v>96</v>
      </c>
      <c r="B763" t="s" s="159">
        <v>2577</v>
      </c>
      <c r="C763" t="s" s="160">
        <v>3901</v>
      </c>
      <c r="D763" t="s" s="160">
        <v>1962</v>
      </c>
      <c r="E763" t="s" s="161">
        <v>3902</v>
      </c>
      <c r="F763" t="s" s="160">
        <f>MID(E763,1,FIND(",",E763,1)-2)</f>
        <v>3903</v>
      </c>
      <c r="G763" t="s" s="162">
        <f>MID(E763,FIND(",",E763,1)+2,FIND(",",E763,1))</f>
        <v>3904</v>
      </c>
    </row>
    <row r="764" ht="23.95" customHeight="1">
      <c r="A764" s="154">
        <v>97</v>
      </c>
      <c r="B764" t="s" s="155">
        <v>2577</v>
      </c>
      <c r="C764" t="s" s="156">
        <v>3905</v>
      </c>
      <c r="D764" t="s" s="156">
        <v>1962</v>
      </c>
      <c r="E764" t="s" s="157">
        <v>3906</v>
      </c>
      <c r="F764" t="s" s="156">
        <f>MID(E764,1,FIND(",",E764,1)-2)</f>
        <v>3907</v>
      </c>
      <c r="G764" t="s" s="158">
        <f>MID(E764,FIND(",",E764,1)+2,FIND(",",E764,1))</f>
        <v>3908</v>
      </c>
    </row>
    <row r="765" ht="47.95" customHeight="1">
      <c r="A765" s="154">
        <v>98</v>
      </c>
      <c r="B765" t="s" s="159">
        <v>2577</v>
      </c>
      <c r="C765" t="s" s="160">
        <v>3909</v>
      </c>
      <c r="D765" t="s" s="160">
        <v>1962</v>
      </c>
      <c r="E765" t="s" s="161">
        <v>3910</v>
      </c>
      <c r="F765" t="s" s="160">
        <f>MID(E765,1,FIND(",",E765,1)-2)</f>
        <v>3911</v>
      </c>
      <c r="G765" t="s" s="162">
        <f>MID(E765,FIND(",",E765,1)+2,FIND(",",E765,1))</f>
        <v>3912</v>
      </c>
    </row>
    <row r="766" ht="59.95" customHeight="1">
      <c r="A766" s="154">
        <v>99</v>
      </c>
      <c r="B766" t="s" s="155">
        <v>2577</v>
      </c>
      <c r="C766" t="s" s="156">
        <v>3913</v>
      </c>
      <c r="D766" t="s" s="156">
        <v>1883</v>
      </c>
      <c r="E766" t="s" s="157">
        <v>3914</v>
      </c>
      <c r="F766" t="s" s="156">
        <f>MID(E766,1,FIND(",",E766,1)-2)</f>
        <v>3915</v>
      </c>
      <c r="G766" t="s" s="158">
        <f>MID(E766,FIND(",",E766,1)+2,FIND(",",E766,1))</f>
        <v>3916</v>
      </c>
    </row>
    <row r="767" ht="23.95" customHeight="1">
      <c r="A767" s="154">
        <v>100</v>
      </c>
      <c r="B767" t="s" s="159">
        <v>2577</v>
      </c>
      <c r="C767" t="s" s="160">
        <v>3917</v>
      </c>
      <c r="D767" t="s" s="160">
        <v>1883</v>
      </c>
      <c r="E767" t="s" s="161">
        <v>3918</v>
      </c>
      <c r="F767" t="s" s="160">
        <f>MID(E767,1,FIND(",",E767,1)-2)</f>
        <v>3919</v>
      </c>
      <c r="G767" t="s" s="162">
        <f>MID(E767,FIND(",",E767,1)+2,FIND(",",E767,1))</f>
        <v>3920</v>
      </c>
    </row>
    <row r="768" ht="23.95" customHeight="1">
      <c r="A768" s="154">
        <v>101</v>
      </c>
      <c r="B768" t="s" s="155">
        <v>2577</v>
      </c>
      <c r="C768" t="s" s="156">
        <v>3921</v>
      </c>
      <c r="D768" t="s" s="156">
        <v>1962</v>
      </c>
      <c r="E768" t="s" s="157">
        <v>3922</v>
      </c>
      <c r="F768" t="s" s="156">
        <f>MID(E768,1,FIND(",",E768,1)-2)</f>
        <v>3923</v>
      </c>
      <c r="G768" t="s" s="158">
        <f>MID(E768,FIND(",",E768,1)+2,FIND(",",E768,1))</f>
        <v>3924</v>
      </c>
    </row>
    <row r="769" ht="59.95" customHeight="1">
      <c r="A769" s="154">
        <v>102</v>
      </c>
      <c r="B769" t="s" s="159">
        <v>2577</v>
      </c>
      <c r="C769" t="s" s="160">
        <v>3925</v>
      </c>
      <c r="D769" t="s" s="160">
        <v>1962</v>
      </c>
      <c r="E769" t="s" s="161">
        <v>3926</v>
      </c>
      <c r="F769" t="s" s="160">
        <f>MID(E769,1,FIND(",",E769,1)-2)</f>
        <v>3927</v>
      </c>
      <c r="G769" t="s" s="162">
        <f>MID(E769,FIND(",",E769,1)+2,FIND(",",E769,1))</f>
        <v>3928</v>
      </c>
    </row>
    <row r="770" ht="23.95" customHeight="1">
      <c r="A770" s="154">
        <v>103</v>
      </c>
      <c r="B770" t="s" s="155">
        <v>2577</v>
      </c>
      <c r="C770" t="s" s="156">
        <v>3929</v>
      </c>
      <c r="D770" t="s" s="156">
        <v>1883</v>
      </c>
      <c r="E770" t="s" s="157">
        <v>3930</v>
      </c>
      <c r="F770" t="s" s="156">
        <f>MID(E770,1,FIND(",",E770,1)-2)</f>
        <v>3931</v>
      </c>
      <c r="G770" t="s" s="158">
        <f>MID(E770,FIND(",",E770,1)+2,FIND(",",E770,1))</f>
        <v>3932</v>
      </c>
    </row>
    <row r="771" ht="11.95" customHeight="1">
      <c r="A771" s="154">
        <v>104</v>
      </c>
      <c r="B771" t="s" s="159">
        <v>2577</v>
      </c>
      <c r="C771" t="s" s="160">
        <v>3933</v>
      </c>
      <c r="D771" t="s" s="160">
        <v>1766</v>
      </c>
      <c r="E771" t="s" s="161">
        <v>3934</v>
      </c>
      <c r="F771" t="s" s="160">
        <f>MID(E771,1,FIND(",",E771,1)-2)</f>
        <v>3935</v>
      </c>
      <c r="G771" t="s" s="162">
        <f>MID(E771,FIND(",",E771,1)+2,FIND(",",E771,1))</f>
        <v>3936</v>
      </c>
    </row>
    <row r="772" ht="47.95" customHeight="1">
      <c r="A772" s="154">
        <v>105</v>
      </c>
      <c r="B772" t="s" s="155">
        <v>2577</v>
      </c>
      <c r="C772" t="s" s="156">
        <v>3937</v>
      </c>
      <c r="D772" t="s" s="156">
        <v>1766</v>
      </c>
      <c r="E772" t="s" s="157">
        <v>3938</v>
      </c>
      <c r="F772" t="s" s="156">
        <f>MID(E772,1,FIND(",",E772,1)-2)</f>
        <v>3939</v>
      </c>
      <c r="G772" t="s" s="158">
        <f>MID(E772,FIND(",",E772,1)+2,FIND(",",E772,1))</f>
        <v>3940</v>
      </c>
    </row>
    <row r="773" ht="23.95" customHeight="1">
      <c r="A773" s="154">
        <v>106</v>
      </c>
      <c r="B773" t="s" s="159">
        <v>2577</v>
      </c>
      <c r="C773" t="s" s="160">
        <v>3941</v>
      </c>
      <c r="D773" t="s" s="160">
        <v>1766</v>
      </c>
      <c r="E773" t="s" s="161">
        <v>3938</v>
      </c>
      <c r="F773" t="s" s="160">
        <f>MID(E773,1,FIND(",",E773,1)-2)</f>
        <v>3939</v>
      </c>
      <c r="G773" t="s" s="162">
        <f>MID(E773,FIND(",",E773,1)+2,FIND(",",E773,1))</f>
        <v>3940</v>
      </c>
    </row>
    <row r="774" ht="35.95" customHeight="1">
      <c r="A774" s="154">
        <v>107</v>
      </c>
      <c r="B774" t="s" s="155">
        <v>2577</v>
      </c>
      <c r="C774" t="s" s="156">
        <v>3942</v>
      </c>
      <c r="D774" t="s" s="156">
        <v>1883</v>
      </c>
      <c r="E774" t="s" s="157">
        <v>3918</v>
      </c>
      <c r="F774" t="s" s="156">
        <f>MID(E774,1,FIND(",",E774,1)-2)</f>
        <v>3919</v>
      </c>
      <c r="G774" t="s" s="158">
        <f>MID(E774,FIND(",",E774,1)+2,FIND(",",E774,1))</f>
        <v>3920</v>
      </c>
    </row>
    <row r="775" ht="11.95" customHeight="1">
      <c r="A775" s="154">
        <v>108</v>
      </c>
      <c r="B775" t="s" s="159">
        <v>2577</v>
      </c>
      <c r="C775" t="s" s="160">
        <v>3943</v>
      </c>
      <c r="D775" t="s" s="160">
        <v>1962</v>
      </c>
      <c r="E775" t="s" s="161">
        <v>3944</v>
      </c>
      <c r="F775" t="s" s="160">
        <f>MID(E775,1,FIND(",",E775,1)-2)</f>
        <v>3945</v>
      </c>
      <c r="G775" t="s" s="162">
        <f>MID(E775,FIND(",",E775,1)+2,FIND(",",E775,1))</f>
        <v>3946</v>
      </c>
    </row>
    <row r="776" ht="35.95" customHeight="1">
      <c r="A776" s="154">
        <v>109</v>
      </c>
      <c r="B776" t="s" s="155">
        <v>2577</v>
      </c>
      <c r="C776" t="s" s="156">
        <v>3947</v>
      </c>
      <c r="D776" t="s" s="156">
        <v>1962</v>
      </c>
      <c r="E776" t="s" s="157">
        <v>3948</v>
      </c>
      <c r="F776" t="s" s="156">
        <f>MID(E776,1,FIND(",",E776,1)-2)</f>
        <v>3949</v>
      </c>
      <c r="G776" t="s" s="158">
        <f>MID(E776,FIND(",",E776,1)+2,FIND(",",E776,1))</f>
        <v>3950</v>
      </c>
    </row>
    <row r="777" ht="11.95" customHeight="1">
      <c r="A777" s="154">
        <v>110</v>
      </c>
      <c r="B777" t="s" s="159">
        <v>2577</v>
      </c>
      <c r="C777" t="s" s="160">
        <v>3951</v>
      </c>
      <c r="D777" t="s" s="160">
        <v>1883</v>
      </c>
      <c r="E777" t="s" s="161">
        <v>3952</v>
      </c>
      <c r="F777" t="s" s="160">
        <f>MID(E777,1,FIND(",",E777,1)-2)</f>
        <v>3953</v>
      </c>
      <c r="G777" t="s" s="162">
        <f>MID(E777,FIND(",",E777,1)+2,FIND(",",E777,1))</f>
        <v>3954</v>
      </c>
    </row>
    <row r="778" ht="47.95" customHeight="1">
      <c r="A778" s="154">
        <v>111</v>
      </c>
      <c r="B778" t="s" s="155">
        <v>2577</v>
      </c>
      <c r="C778" t="s" s="156">
        <v>3955</v>
      </c>
      <c r="D778" t="s" s="156">
        <v>1766</v>
      </c>
      <c r="E778" t="s" s="157">
        <v>3956</v>
      </c>
      <c r="F778" t="s" s="156">
        <f>MID(E778,1,FIND(",",E778,1)-2)</f>
        <v>3957</v>
      </c>
      <c r="G778" t="s" s="158">
        <f>MID(E778,FIND(",",E778,1)+2,FIND(",",E778,1))</f>
        <v>3958</v>
      </c>
    </row>
    <row r="779" ht="35.95" customHeight="1">
      <c r="A779" s="154">
        <v>112</v>
      </c>
      <c r="B779" t="s" s="159">
        <v>2577</v>
      </c>
      <c r="C779" t="s" s="160">
        <v>3959</v>
      </c>
      <c r="D779" t="s" s="160">
        <v>3960</v>
      </c>
      <c r="E779" t="s" s="161">
        <v>3961</v>
      </c>
      <c r="F779" t="s" s="160">
        <f>MID(E779,1,FIND(",",E779,1)-2)</f>
        <v>3962</v>
      </c>
      <c r="G779" t="s" s="162">
        <f>MID(E779,FIND(",",E779,1)+2,FIND(",",E779,1))</f>
        <v>3963</v>
      </c>
    </row>
    <row r="780" ht="47.95" customHeight="1">
      <c r="A780" s="154">
        <v>113</v>
      </c>
      <c r="B780" t="s" s="155">
        <v>2577</v>
      </c>
      <c r="C780" t="s" s="156">
        <v>3964</v>
      </c>
      <c r="D780" t="s" s="156">
        <v>2205</v>
      </c>
      <c r="E780" t="s" s="157">
        <v>3965</v>
      </c>
      <c r="F780" t="s" s="156">
        <f>MID(E780,1,FIND(",",E780,1)-2)</f>
        <v>3966</v>
      </c>
      <c r="G780" t="s" s="158">
        <f>MID(E780,FIND(",",E780,1)+2,FIND(",",E780,1))</f>
        <v>3967</v>
      </c>
    </row>
    <row r="781" ht="35.95" customHeight="1">
      <c r="A781" s="154">
        <v>114</v>
      </c>
      <c r="B781" t="s" s="159">
        <v>2577</v>
      </c>
      <c r="C781" t="s" s="160">
        <v>3968</v>
      </c>
      <c r="D781" t="s" s="160">
        <v>1962</v>
      </c>
      <c r="E781" t="s" s="161">
        <v>3969</v>
      </c>
      <c r="F781" t="s" s="160">
        <f>MID(E781,1,FIND(",",E781,1)-2)</f>
        <v>3970</v>
      </c>
      <c r="G781" t="s" s="162">
        <f>MID(E781,FIND(",",E781,1)+2,FIND(",",E781,1))</f>
        <v>3971</v>
      </c>
    </row>
    <row r="782" ht="11.95" customHeight="1">
      <c r="A782" s="154">
        <v>115</v>
      </c>
      <c r="B782" t="s" s="155">
        <v>2577</v>
      </c>
      <c r="C782" t="s" s="156">
        <v>3972</v>
      </c>
      <c r="D782" t="s" s="156">
        <v>1824</v>
      </c>
      <c r="E782" t="s" s="157">
        <v>3973</v>
      </c>
      <c r="F782" t="s" s="156">
        <f>MID(E782,1,FIND(",",E782,1)-2)</f>
        <v>3974</v>
      </c>
      <c r="G782" t="s" s="158">
        <f>MID(E782,FIND(",",E782,1)+2,FIND(",",E782,1))</f>
        <v>3975</v>
      </c>
    </row>
    <row r="783" ht="47.95" customHeight="1">
      <c r="A783" s="154">
        <v>116</v>
      </c>
      <c r="B783" t="s" s="159">
        <v>2577</v>
      </c>
      <c r="C783" t="s" s="160">
        <v>3976</v>
      </c>
      <c r="D783" t="s" s="160">
        <v>1824</v>
      </c>
      <c r="E783" t="s" s="161">
        <v>3977</v>
      </c>
      <c r="F783" t="s" s="160">
        <f>MID(E783,1,FIND(",",E783,1)-2)</f>
        <v>3978</v>
      </c>
      <c r="G783" t="s" s="162">
        <f>MID(E783,FIND(",",E783,1)+2,FIND(",",E783,1))</f>
        <v>3979</v>
      </c>
    </row>
    <row r="784" ht="59.95" customHeight="1">
      <c r="A784" s="154">
        <v>117</v>
      </c>
      <c r="B784" t="s" s="155">
        <v>2577</v>
      </c>
      <c r="C784" t="s" s="156">
        <v>3980</v>
      </c>
      <c r="D784" t="s" s="156">
        <v>1883</v>
      </c>
      <c r="E784" t="s" s="157">
        <v>3981</v>
      </c>
      <c r="F784" t="s" s="156">
        <f>MID(E784,1,FIND(",",E784,1)-2)</f>
        <v>3982</v>
      </c>
      <c r="G784" t="s" s="158">
        <f>MID(E784,FIND(",",E784,1)+2,FIND(",",E784,1))</f>
        <v>3983</v>
      </c>
    </row>
    <row r="785" ht="11.95" customHeight="1">
      <c r="A785" s="154">
        <v>118</v>
      </c>
      <c r="B785" t="s" s="159">
        <v>2577</v>
      </c>
      <c r="C785" t="s" s="160">
        <v>3984</v>
      </c>
      <c r="D785" t="s" s="160">
        <v>1766</v>
      </c>
      <c r="E785" t="s" s="161">
        <v>3985</v>
      </c>
      <c r="F785" t="s" s="160">
        <f>MID(E785,1,FIND(",",E785,1)-2)</f>
        <v>3986</v>
      </c>
      <c r="G785" t="s" s="162">
        <f>MID(E785,FIND(",",E785,1)+2,FIND(",",E785,1))</f>
        <v>3987</v>
      </c>
    </row>
    <row r="786" ht="47.95" customHeight="1">
      <c r="A786" s="154">
        <v>119</v>
      </c>
      <c r="B786" t="s" s="155">
        <v>2577</v>
      </c>
      <c r="C786" t="s" s="156">
        <v>3988</v>
      </c>
      <c r="D786" t="s" s="156">
        <v>1766</v>
      </c>
      <c r="E786" t="s" s="157">
        <v>3989</v>
      </c>
      <c r="F786" t="s" s="156">
        <f>MID(E786,1,FIND(",",E786,1)-2)</f>
        <v>3990</v>
      </c>
      <c r="G786" t="s" s="158">
        <f>MID(E786,FIND(",",E786,1)+2,FIND(",",E786,1))</f>
        <v>3991</v>
      </c>
    </row>
    <row r="787" ht="23.95" customHeight="1">
      <c r="A787" s="154">
        <v>120</v>
      </c>
      <c r="B787" t="s" s="159">
        <v>2577</v>
      </c>
      <c r="C787" t="s" s="160">
        <v>3992</v>
      </c>
      <c r="D787" t="s" s="160">
        <v>1729</v>
      </c>
      <c r="E787" t="s" s="161">
        <v>3993</v>
      </c>
      <c r="F787" t="s" s="160">
        <f>MID(E787,1,FIND(",",E787,1)-2)</f>
        <v>3994</v>
      </c>
      <c r="G787" t="s" s="162">
        <f>MID(E787,FIND(",",E787,1)+2,FIND(",",E787,1))</f>
        <v>3995</v>
      </c>
    </row>
    <row r="788" ht="23.95" customHeight="1">
      <c r="A788" s="154">
        <v>121</v>
      </c>
      <c r="B788" t="s" s="155">
        <v>2577</v>
      </c>
      <c r="C788" t="s" s="156">
        <v>3996</v>
      </c>
      <c r="D788" t="s" s="156">
        <v>1962</v>
      </c>
      <c r="E788" t="s" s="157">
        <v>3997</v>
      </c>
      <c r="F788" t="s" s="156">
        <f>MID(E788,1,FIND(",",E788,1)-2)</f>
        <v>3998</v>
      </c>
      <c r="G788" t="s" s="158">
        <f>MID(E788,FIND(",",E788,1)+2,FIND(",",E788,1))</f>
        <v>3999</v>
      </c>
    </row>
    <row r="789" ht="59.95" customHeight="1">
      <c r="A789" s="154">
        <v>122</v>
      </c>
      <c r="B789" t="s" s="159">
        <v>2577</v>
      </c>
      <c r="C789" t="s" s="160">
        <v>4000</v>
      </c>
      <c r="D789" t="s" s="160">
        <v>1962</v>
      </c>
      <c r="E789" t="s" s="161">
        <v>4001</v>
      </c>
      <c r="F789" t="s" s="160">
        <f>MID(E789,1,FIND(",",E789,1)-2)</f>
        <v>4002</v>
      </c>
      <c r="G789" t="s" s="162">
        <f>MID(E789,FIND(",",E789,1)+2,FIND(",",E789,1))</f>
        <v>4003</v>
      </c>
    </row>
    <row r="790" ht="47.95" customHeight="1">
      <c r="A790" s="154">
        <v>123</v>
      </c>
      <c r="B790" t="s" s="155">
        <v>2577</v>
      </c>
      <c r="C790" t="s" s="156">
        <v>4004</v>
      </c>
      <c r="D790" t="s" s="156">
        <v>1962</v>
      </c>
      <c r="E790" t="s" s="157">
        <v>4005</v>
      </c>
      <c r="F790" t="s" s="156">
        <f>MID(E790,1,FIND(",",E790,1)-2)</f>
        <v>4006</v>
      </c>
      <c r="G790" t="s" s="158">
        <f>MID(E790,FIND(",",E790,1)+2,FIND(",",E790,1))</f>
        <v>4007</v>
      </c>
    </row>
    <row r="791" ht="23.95" customHeight="1">
      <c r="A791" s="154">
        <v>124</v>
      </c>
      <c r="B791" t="s" s="159">
        <v>2577</v>
      </c>
      <c r="C791" t="s" s="160">
        <v>4008</v>
      </c>
      <c r="D791" t="s" s="160">
        <v>1883</v>
      </c>
      <c r="E791" t="s" s="161">
        <v>4009</v>
      </c>
      <c r="F791" t="s" s="160">
        <f>MID(E791,1,FIND(",",E791,1)-2)</f>
        <v>4010</v>
      </c>
      <c r="G791" t="s" s="162">
        <f>MID(E791,FIND(",",E791,1)+2,FIND(",",E791,1))</f>
        <v>4011</v>
      </c>
    </row>
    <row r="792" ht="11.95" customHeight="1">
      <c r="A792" s="154">
        <v>125</v>
      </c>
      <c r="B792" t="s" s="155">
        <v>2577</v>
      </c>
      <c r="C792" t="s" s="156">
        <v>4012</v>
      </c>
      <c r="D792" t="s" s="156">
        <v>1883</v>
      </c>
      <c r="E792" t="s" s="157">
        <v>4013</v>
      </c>
      <c r="F792" t="s" s="156">
        <f>MID(E792,1,FIND(",",E792,1)-2)</f>
        <v>4014</v>
      </c>
      <c r="G792" t="s" s="158">
        <f>MID(E792,FIND(",",E792,1)+2,FIND(",",E792,1))</f>
        <v>4015</v>
      </c>
    </row>
    <row r="793" ht="47.95" customHeight="1">
      <c r="A793" s="154">
        <v>126</v>
      </c>
      <c r="B793" t="s" s="159">
        <v>2577</v>
      </c>
      <c r="C793" t="s" s="160">
        <v>4016</v>
      </c>
      <c r="D793" t="s" s="160">
        <v>1883</v>
      </c>
      <c r="E793" t="s" s="161">
        <v>4017</v>
      </c>
      <c r="F793" t="s" s="160">
        <f>MID(E793,1,FIND(",",E793,1)-2)</f>
        <v>4018</v>
      </c>
      <c r="G793" t="s" s="162">
        <f>MID(E793,FIND(",",E793,1)+2,FIND(",",E793,1))</f>
        <v>4019</v>
      </c>
    </row>
    <row r="794" ht="11.95" customHeight="1">
      <c r="A794" s="154">
        <v>127</v>
      </c>
      <c r="B794" t="s" s="155">
        <v>2577</v>
      </c>
      <c r="C794" t="s" s="156">
        <v>4020</v>
      </c>
      <c r="D794" t="s" s="156">
        <v>1729</v>
      </c>
      <c r="E794" t="s" s="157">
        <v>4021</v>
      </c>
      <c r="F794" t="s" s="156">
        <f>MID(E794,1,FIND(",",E794,1)-2)</f>
        <v>4022</v>
      </c>
      <c r="G794" t="s" s="158">
        <f>MID(E794,FIND(",",E794,1)+2,FIND(",",E794,1))</f>
        <v>4023</v>
      </c>
    </row>
    <row r="795" ht="47.95" customHeight="1">
      <c r="A795" s="154">
        <v>128</v>
      </c>
      <c r="B795" t="s" s="159">
        <v>2577</v>
      </c>
      <c r="C795" t="s" s="160">
        <v>4024</v>
      </c>
      <c r="D795" t="s" s="160">
        <v>1729</v>
      </c>
      <c r="E795" t="s" s="161">
        <v>4025</v>
      </c>
      <c r="F795" t="s" s="160">
        <f>MID(E795,1,FIND(",",E795,1)-2)</f>
        <v>4026</v>
      </c>
      <c r="G795" t="s" s="162">
        <f>MID(E795,FIND(",",E795,1)+2,FIND(",",E795,1))</f>
        <v>4027</v>
      </c>
    </row>
    <row r="796" ht="23.95" customHeight="1">
      <c r="A796" s="154">
        <v>129</v>
      </c>
      <c r="B796" t="s" s="155">
        <v>2577</v>
      </c>
      <c r="C796" t="s" s="156">
        <v>4028</v>
      </c>
      <c r="D796" t="s" s="156">
        <v>1962</v>
      </c>
      <c r="E796" t="s" s="157">
        <v>4029</v>
      </c>
      <c r="F796" t="s" s="156">
        <f>MID(E796,1,FIND(",",E796,1)-2)</f>
        <v>4030</v>
      </c>
      <c r="G796" t="s" s="158">
        <f>MID(E796,FIND(",",E796,1)+2,FIND(",",E796,1))</f>
        <v>4031</v>
      </c>
    </row>
    <row r="797" ht="47.95" customHeight="1">
      <c r="A797" s="154">
        <v>130</v>
      </c>
      <c r="B797" t="s" s="159">
        <v>2577</v>
      </c>
      <c r="C797" t="s" s="160">
        <v>4032</v>
      </c>
      <c r="D797" t="s" s="160">
        <v>1824</v>
      </c>
      <c r="E797" t="s" s="161">
        <v>4033</v>
      </c>
      <c r="F797" t="s" s="160">
        <f>MID(E797,1,FIND(",",E797,1)-2)</f>
        <v>4034</v>
      </c>
      <c r="G797" t="s" s="162">
        <f>MID(E797,FIND(",",E797,1)+2,FIND(",",E797,1))</f>
        <v>4035</v>
      </c>
    </row>
    <row r="798" ht="11.95" customHeight="1">
      <c r="A798" s="154">
        <v>131</v>
      </c>
      <c r="B798" t="s" s="155">
        <v>2577</v>
      </c>
      <c r="C798" t="s" s="156">
        <v>4036</v>
      </c>
      <c r="D798" t="s" s="156">
        <v>1824</v>
      </c>
      <c r="E798" t="s" s="157">
        <v>4037</v>
      </c>
      <c r="F798" t="s" s="156">
        <f>MID(E798,1,FIND(",",E798,1)-2)</f>
        <v>4038</v>
      </c>
      <c r="G798" t="s" s="158">
        <f>MID(E798,FIND(",",E798,1)+2,FIND(",",E798,1))</f>
        <v>4039</v>
      </c>
    </row>
    <row r="799" ht="47.95" customHeight="1">
      <c r="A799" s="154">
        <v>132</v>
      </c>
      <c r="B799" t="s" s="159">
        <v>2577</v>
      </c>
      <c r="C799" t="s" s="160">
        <v>4040</v>
      </c>
      <c r="D799" t="s" s="160">
        <v>1824</v>
      </c>
      <c r="E799" t="s" s="161">
        <v>4041</v>
      </c>
      <c r="F799" t="s" s="160">
        <f>MID(E799,1,FIND(",",E799,1)-2)</f>
        <v>4042</v>
      </c>
      <c r="G799" t="s" s="162">
        <f>MID(E799,FIND(",",E799,1)+2,FIND(",",E799,1))</f>
        <v>4043</v>
      </c>
    </row>
    <row r="800" ht="23.95" customHeight="1">
      <c r="A800" s="154">
        <v>133</v>
      </c>
      <c r="B800" t="s" s="155">
        <v>2577</v>
      </c>
      <c r="C800" t="s" s="156">
        <v>4044</v>
      </c>
      <c r="D800" t="s" s="156">
        <v>1962</v>
      </c>
      <c r="E800" t="s" s="157">
        <v>4045</v>
      </c>
      <c r="F800" t="s" s="156">
        <f>MID(E800,1,FIND(",",E800,1)-2)</f>
        <v>4046</v>
      </c>
      <c r="G800" t="s" s="158">
        <f>MID(E800,FIND(",",E800,1)+2,FIND(",",E800,1))</f>
        <v>4047</v>
      </c>
    </row>
    <row r="801" ht="47.95" customHeight="1">
      <c r="A801" s="154">
        <v>134</v>
      </c>
      <c r="B801" t="s" s="159">
        <v>2577</v>
      </c>
      <c r="C801" t="s" s="160">
        <v>4048</v>
      </c>
      <c r="D801" t="s" s="160">
        <v>1962</v>
      </c>
      <c r="E801" t="s" s="161">
        <v>4049</v>
      </c>
      <c r="F801" t="s" s="160">
        <f>MID(E801,1,FIND(",",E801,1)-2)</f>
        <v>4050</v>
      </c>
      <c r="G801" t="s" s="162">
        <f>MID(E801,FIND(",",E801,1)+2,FIND(",",E801,1))</f>
        <v>4051</v>
      </c>
    </row>
    <row r="802" ht="23.95" customHeight="1">
      <c r="A802" s="154">
        <v>135</v>
      </c>
      <c r="B802" t="s" s="155">
        <v>2577</v>
      </c>
      <c r="C802" t="s" s="156">
        <v>4052</v>
      </c>
      <c r="D802" t="s" s="156">
        <v>1883</v>
      </c>
      <c r="E802" t="s" s="157">
        <v>4053</v>
      </c>
      <c r="F802" t="s" s="156">
        <f>MID(E802,1,FIND(",",E802,1)-2)</f>
        <v>4054</v>
      </c>
      <c r="G802" t="s" s="158">
        <f>MID(E802,FIND(",",E802,1)+2,FIND(",",E802,1))</f>
        <v>4055</v>
      </c>
    </row>
    <row r="803" ht="59.95" customHeight="1">
      <c r="A803" s="154">
        <v>136</v>
      </c>
      <c r="B803" t="s" s="159">
        <v>2577</v>
      </c>
      <c r="C803" t="s" s="160">
        <v>4056</v>
      </c>
      <c r="D803" t="s" s="160">
        <v>1883</v>
      </c>
      <c r="E803" t="s" s="161">
        <v>4057</v>
      </c>
      <c r="F803" t="s" s="160">
        <f>MID(E803,1,FIND(",",E803,1)-2)</f>
        <v>4058</v>
      </c>
      <c r="G803" t="s" s="162">
        <f>MID(E803,FIND(",",E803,1)+2,FIND(",",E803,1))</f>
        <v>4059</v>
      </c>
    </row>
    <row r="804" ht="59.95" customHeight="1">
      <c r="A804" s="154">
        <v>137</v>
      </c>
      <c r="B804" t="s" s="155">
        <v>2577</v>
      </c>
      <c r="C804" t="s" s="156">
        <v>4060</v>
      </c>
      <c r="D804" t="s" s="156">
        <v>1883</v>
      </c>
      <c r="E804" t="s" s="157">
        <v>4061</v>
      </c>
      <c r="F804" t="s" s="156">
        <f>MID(E804,1,FIND(",",E804,1)-2)</f>
        <v>4062</v>
      </c>
      <c r="G804" t="s" s="158">
        <f>MID(E804,FIND(",",E804,1)+2,FIND(",",E804,1))</f>
        <v>4063</v>
      </c>
    </row>
    <row r="805" ht="35.95" customHeight="1">
      <c r="A805" s="154">
        <v>138</v>
      </c>
      <c r="B805" t="s" s="159">
        <v>2577</v>
      </c>
      <c r="C805" t="s" s="160">
        <v>4064</v>
      </c>
      <c r="D805" t="s" s="160">
        <v>2051</v>
      </c>
      <c r="E805" t="s" s="161">
        <v>4065</v>
      </c>
      <c r="F805" t="s" s="160">
        <f>MID(E805,1,FIND(",",E805,1)-2)</f>
        <v>4066</v>
      </c>
      <c r="G805" t="s" s="162">
        <f>MID(E805,FIND(",",E805,1)+2,FIND(",",E805,1))</f>
        <v>4067</v>
      </c>
    </row>
    <row r="806" ht="71.95" customHeight="1">
      <c r="A806" s="154">
        <v>139</v>
      </c>
      <c r="B806" t="s" s="155">
        <v>2577</v>
      </c>
      <c r="C806" t="s" s="156">
        <v>4068</v>
      </c>
      <c r="D806" t="s" s="156">
        <v>4069</v>
      </c>
      <c r="E806" t="s" s="157">
        <v>4070</v>
      </c>
      <c r="F806" t="s" s="156">
        <f>MID(E806,1,FIND(",",E806,1)-2)</f>
        <v>4071</v>
      </c>
      <c r="G806" t="s" s="158">
        <f>MID(E806,FIND(",",E806,1)+2,FIND(",",E806,1))</f>
        <v>4072</v>
      </c>
    </row>
    <row r="807" ht="35.95" customHeight="1">
      <c r="A807" s="154">
        <v>140</v>
      </c>
      <c r="B807" t="s" s="159">
        <v>2577</v>
      </c>
      <c r="C807" t="s" s="160">
        <v>4073</v>
      </c>
      <c r="D807" t="s" s="160">
        <v>4069</v>
      </c>
      <c r="E807" t="s" s="161">
        <v>4074</v>
      </c>
      <c r="F807" t="s" s="160">
        <f>MID(E807,1,FIND(",",E807,1)-2)</f>
        <v>4075</v>
      </c>
      <c r="G807" t="s" s="162">
        <f>MID(E807,FIND(",",E807,1)+2,FIND(",",E807,1))</f>
        <v>4076</v>
      </c>
    </row>
    <row r="808" ht="59.95" customHeight="1">
      <c r="A808" s="154">
        <v>141</v>
      </c>
      <c r="B808" t="s" s="155">
        <v>2577</v>
      </c>
      <c r="C808" t="s" s="156">
        <v>4077</v>
      </c>
      <c r="D808" t="s" s="156">
        <v>2423</v>
      </c>
      <c r="E808" t="s" s="157">
        <v>4078</v>
      </c>
      <c r="F808" t="s" s="156">
        <f>MID(E808,1,FIND(",",E808,1)-2)</f>
        <v>4079</v>
      </c>
      <c r="G808" t="s" s="158">
        <f>MID(E808,FIND(",",E808,1)+2,FIND(",",E808,1))</f>
        <v>4080</v>
      </c>
    </row>
    <row r="809" ht="35.95" customHeight="1">
      <c r="A809" s="154">
        <v>142</v>
      </c>
      <c r="B809" t="s" s="159">
        <v>2577</v>
      </c>
      <c r="C809" t="s" s="160">
        <v>4081</v>
      </c>
      <c r="D809" t="s" s="160">
        <v>4069</v>
      </c>
      <c r="E809" t="s" s="161">
        <v>4082</v>
      </c>
      <c r="F809" t="s" s="160">
        <f>MID(E809,1,FIND(",",E809,1)-2)</f>
        <v>4083</v>
      </c>
      <c r="G809" t="s" s="162">
        <f>MID(E809,FIND(",",E809,1)+2,FIND(",",E809,1))</f>
        <v>4084</v>
      </c>
    </row>
    <row r="810" ht="47.95" customHeight="1">
      <c r="A810" s="154">
        <v>143</v>
      </c>
      <c r="B810" t="s" s="155">
        <v>2577</v>
      </c>
      <c r="C810" t="s" s="156">
        <v>4085</v>
      </c>
      <c r="D810" t="s" s="156">
        <v>2060</v>
      </c>
      <c r="E810" t="s" s="157">
        <v>4086</v>
      </c>
      <c r="F810" t="s" s="156">
        <f>MID(E810,1,FIND(",",E810,1)-2)</f>
        <v>4087</v>
      </c>
      <c r="G810" t="s" s="158">
        <f>MID(E810,FIND(",",E810,1)+2,FIND(",",E810,1))</f>
        <v>4088</v>
      </c>
    </row>
    <row r="811" ht="23.95" customHeight="1">
      <c r="A811" s="154">
        <v>144</v>
      </c>
      <c r="B811" t="s" s="159">
        <v>2577</v>
      </c>
      <c r="C811" t="s" s="160">
        <v>4089</v>
      </c>
      <c r="D811" t="s" s="160">
        <v>2423</v>
      </c>
      <c r="E811" t="s" s="161">
        <v>4090</v>
      </c>
      <c r="F811" t="s" s="160">
        <f>MID(E811,1,FIND(",",E811,1)-2)</f>
        <v>4091</v>
      </c>
      <c r="G811" t="s" s="162">
        <f>MID(E811,FIND(",",E811,1)+2,FIND(",",E811,1))</f>
        <v>4092</v>
      </c>
    </row>
    <row r="812" ht="35.95" customHeight="1">
      <c r="A812" s="154">
        <v>145</v>
      </c>
      <c r="B812" t="s" s="155">
        <v>2577</v>
      </c>
      <c r="C812" t="s" s="156">
        <v>4093</v>
      </c>
      <c r="D812" t="s" s="156">
        <v>2176</v>
      </c>
      <c r="E812" t="s" s="157">
        <v>4094</v>
      </c>
      <c r="F812" t="s" s="156">
        <f>MID(E812,1,FIND(",",E812,1)-2)</f>
        <v>4095</v>
      </c>
      <c r="G812" t="s" s="158">
        <f>MID(E812,FIND(",",E812,1)+2,FIND(",",E812,1))</f>
        <v>4096</v>
      </c>
    </row>
    <row r="813" ht="71.95" customHeight="1">
      <c r="A813" s="154">
        <v>146</v>
      </c>
      <c r="B813" t="s" s="159">
        <v>2577</v>
      </c>
      <c r="C813" t="s" s="160">
        <v>4097</v>
      </c>
      <c r="D813" t="s" s="160">
        <v>4069</v>
      </c>
      <c r="E813" t="s" s="161">
        <v>4086</v>
      </c>
      <c r="F813" t="s" s="160">
        <f>MID(E813,1,FIND(",",E813,1)-2)</f>
        <v>4087</v>
      </c>
      <c r="G813" t="s" s="162">
        <f>MID(E813,FIND(",",E813,1)+2,FIND(",",E813,1))</f>
        <v>4088</v>
      </c>
    </row>
    <row r="814" ht="35.95" customHeight="1">
      <c r="A814" s="154">
        <v>147</v>
      </c>
      <c r="B814" t="s" s="155">
        <v>2577</v>
      </c>
      <c r="C814" t="s" s="156">
        <v>4098</v>
      </c>
      <c r="D814" t="s" s="156">
        <v>2423</v>
      </c>
      <c r="E814" t="s" s="157">
        <v>4099</v>
      </c>
      <c r="F814" t="s" s="156">
        <f>MID(E814,1,FIND(",",E814,1)-2)</f>
        <v>4100</v>
      </c>
      <c r="G814" t="s" s="158">
        <f>MID(E814,FIND(",",E814,1)+2,FIND(",",E814,1))</f>
        <v>4101</v>
      </c>
    </row>
    <row r="815" ht="35.95" customHeight="1">
      <c r="A815" s="154">
        <v>148</v>
      </c>
      <c r="B815" t="s" s="159">
        <v>2577</v>
      </c>
      <c r="C815" t="s" s="160">
        <v>4102</v>
      </c>
      <c r="D815" t="s" s="160">
        <v>2060</v>
      </c>
      <c r="E815" t="s" s="161">
        <v>4103</v>
      </c>
      <c r="F815" t="s" s="160">
        <f>MID(E815,1,FIND(",",E815,1)-2)</f>
        <v>4104</v>
      </c>
      <c r="G815" t="s" s="162">
        <f>MID(E815,FIND(",",E815,1)+2,FIND(",",E815,1))</f>
        <v>4105</v>
      </c>
    </row>
    <row r="816" ht="35.95" customHeight="1">
      <c r="A816" s="154">
        <v>149</v>
      </c>
      <c r="B816" t="s" s="155">
        <v>2577</v>
      </c>
      <c r="C816" t="s" s="156">
        <v>4106</v>
      </c>
      <c r="D816" t="s" s="156">
        <v>2060</v>
      </c>
      <c r="E816" t="s" s="157">
        <v>4107</v>
      </c>
      <c r="F816" t="s" s="156">
        <f>MID(E816,1,FIND(",",E816,1)-2)</f>
        <v>4108</v>
      </c>
      <c r="G816" t="s" s="158">
        <f>MID(E816,FIND(",",E816,1)+2,FIND(",",E816,1))</f>
        <v>4109</v>
      </c>
    </row>
    <row r="817" ht="35.95" customHeight="1">
      <c r="A817" s="154">
        <v>150</v>
      </c>
      <c r="B817" t="s" s="159">
        <v>2577</v>
      </c>
      <c r="C817" t="s" s="160">
        <v>4110</v>
      </c>
      <c r="D817" t="s" s="160">
        <v>2060</v>
      </c>
      <c r="E817" t="s" s="161">
        <v>4111</v>
      </c>
      <c r="F817" t="s" s="160">
        <f>MID(E817,1,FIND(",",E817,1)-2)</f>
        <v>4112</v>
      </c>
      <c r="G817" t="s" s="162">
        <f>MID(E817,FIND(",",E817,1)+2,FIND(",",E817,1))</f>
        <v>4113</v>
      </c>
    </row>
    <row r="818" ht="71.95" customHeight="1">
      <c r="A818" s="154">
        <v>151</v>
      </c>
      <c r="B818" t="s" s="155">
        <v>2577</v>
      </c>
      <c r="C818" t="s" s="156">
        <v>4114</v>
      </c>
      <c r="D818" t="s" s="156">
        <v>2167</v>
      </c>
      <c r="E818" t="s" s="157">
        <v>4115</v>
      </c>
      <c r="F818" t="s" s="156">
        <f>MID(E818,1,FIND(",",E818,1)-2)</f>
        <v>4116</v>
      </c>
      <c r="G818" t="s" s="158">
        <f>MID(E818,FIND(",",E818,1)+2,FIND(",",E818,1))</f>
        <v>4117</v>
      </c>
    </row>
    <row r="819" ht="23.95" customHeight="1">
      <c r="A819" s="154">
        <v>152</v>
      </c>
      <c r="B819" t="s" s="159">
        <v>2577</v>
      </c>
      <c r="C819" t="s" s="160">
        <v>4118</v>
      </c>
      <c r="D819" t="s" s="160">
        <v>2167</v>
      </c>
      <c r="E819" t="s" s="161">
        <v>4119</v>
      </c>
      <c r="F819" t="s" s="160">
        <f>MID(E819,1,FIND(",",E819,1)-2)</f>
        <v>4120</v>
      </c>
      <c r="G819" t="s" s="162">
        <f>MID(E819,FIND(",",E819,1)+2,FIND(",",E819,1))</f>
        <v>4121</v>
      </c>
    </row>
    <row r="820" ht="71.95" customHeight="1">
      <c r="A820" s="154">
        <v>153</v>
      </c>
      <c r="B820" t="s" s="155">
        <v>2577</v>
      </c>
      <c r="C820" t="s" s="156">
        <v>4122</v>
      </c>
      <c r="D820" t="s" s="156">
        <v>2167</v>
      </c>
      <c r="E820" t="s" s="157">
        <v>4123</v>
      </c>
      <c r="F820" t="s" s="156">
        <f>MID(E820,1,FIND(",",E820,1)-2)</f>
        <v>4124</v>
      </c>
      <c r="G820" t="s" s="158">
        <f>MID(E820,FIND(",",E820,1)+2,FIND(",",E820,1))</f>
        <v>4125</v>
      </c>
    </row>
    <row r="821" ht="71.95" customHeight="1">
      <c r="A821" s="154">
        <v>154</v>
      </c>
      <c r="B821" t="s" s="159">
        <v>2577</v>
      </c>
      <c r="C821" t="s" s="160">
        <v>4126</v>
      </c>
      <c r="D821" t="s" s="160">
        <v>2167</v>
      </c>
      <c r="E821" t="s" s="161">
        <v>4127</v>
      </c>
      <c r="F821" t="s" s="160">
        <f>MID(E821,1,FIND(",",E821,1)-2)</f>
        <v>4128</v>
      </c>
      <c r="G821" t="s" s="162">
        <f>MID(E821,FIND(",",E821,1)+2,FIND(",",E821,1))</f>
        <v>4129</v>
      </c>
    </row>
    <row r="822" ht="71.95" customHeight="1">
      <c r="A822" s="154">
        <v>155</v>
      </c>
      <c r="B822" t="s" s="155">
        <v>2577</v>
      </c>
      <c r="C822" t="s" s="156">
        <v>4130</v>
      </c>
      <c r="D822" t="s" s="156">
        <v>2167</v>
      </c>
      <c r="E822" t="s" s="157">
        <v>4131</v>
      </c>
      <c r="F822" t="s" s="156">
        <f>MID(E822,1,FIND(",",E822,1)-2)</f>
        <v>4132</v>
      </c>
      <c r="G822" t="s" s="158">
        <f>MID(E822,FIND(",",E822,1)+2,FIND(",",E822,1))</f>
        <v>4133</v>
      </c>
    </row>
    <row r="823" ht="71.95" customHeight="1">
      <c r="A823" s="154">
        <v>156</v>
      </c>
      <c r="B823" t="s" s="159">
        <v>2577</v>
      </c>
      <c r="C823" t="s" s="160">
        <v>4134</v>
      </c>
      <c r="D823" t="s" s="160">
        <v>2167</v>
      </c>
      <c r="E823" t="s" s="161">
        <v>4135</v>
      </c>
      <c r="F823" t="s" s="160">
        <f>MID(E823,1,FIND(",",E823,1)-2)</f>
        <v>4136</v>
      </c>
      <c r="G823" t="s" s="162">
        <f>MID(E823,FIND(",",E823,1)+2,FIND(",",E823,1))</f>
        <v>4137</v>
      </c>
    </row>
    <row r="824" ht="71.95" customHeight="1">
      <c r="A824" s="154">
        <v>157</v>
      </c>
      <c r="B824" t="s" s="155">
        <v>2577</v>
      </c>
      <c r="C824" t="s" s="156">
        <v>4138</v>
      </c>
      <c r="D824" t="s" s="156">
        <v>2167</v>
      </c>
      <c r="E824" t="s" s="157">
        <v>4139</v>
      </c>
      <c r="F824" t="s" s="156">
        <f>MID(E824,1,FIND(",",E824,1)-2)</f>
        <v>4140</v>
      </c>
      <c r="G824" t="s" s="158">
        <f>MID(E824,FIND(",",E824,1)+2,FIND(",",E824,1))</f>
        <v>4141</v>
      </c>
    </row>
    <row r="825" ht="35.95" customHeight="1">
      <c r="A825" s="154">
        <v>158</v>
      </c>
      <c r="B825" t="s" s="159">
        <v>2577</v>
      </c>
      <c r="C825" t="s" s="160">
        <v>4142</v>
      </c>
      <c r="D825" t="s" s="160">
        <v>2167</v>
      </c>
      <c r="E825" t="s" s="161">
        <v>4143</v>
      </c>
      <c r="F825" t="s" s="160">
        <f>MID(E825,1,FIND(",",E825,1)-2)</f>
        <v>4144</v>
      </c>
      <c r="G825" t="s" s="162">
        <f>MID(E825,FIND(",",E825,1)+2,FIND(",",E825,1))</f>
        <v>4145</v>
      </c>
    </row>
    <row r="826" ht="23.95" customHeight="1">
      <c r="A826" s="154">
        <v>159</v>
      </c>
      <c r="B826" t="s" s="155">
        <v>2577</v>
      </c>
      <c r="C826" t="s" s="156">
        <v>4146</v>
      </c>
      <c r="D826" t="s" s="156">
        <v>2167</v>
      </c>
      <c r="E826" t="s" s="157">
        <v>4147</v>
      </c>
      <c r="F826" t="s" s="156">
        <f>MID(E826,1,FIND(",",E826,1)-2)</f>
        <v>4148</v>
      </c>
      <c r="G826" t="s" s="158">
        <f>MID(E826,FIND(",",E826,1)+2,FIND(",",E826,1))</f>
        <v>4149</v>
      </c>
    </row>
    <row r="827" ht="71.95" customHeight="1">
      <c r="A827" s="154">
        <v>160</v>
      </c>
      <c r="B827" t="s" s="159">
        <v>2577</v>
      </c>
      <c r="C827" t="s" s="160">
        <v>4150</v>
      </c>
      <c r="D827" t="s" s="160">
        <v>2167</v>
      </c>
      <c r="E827" t="s" s="161">
        <v>4151</v>
      </c>
      <c r="F827" t="s" s="160">
        <f>MID(E827,1,FIND(",",E827,1)-2)</f>
        <v>4152</v>
      </c>
      <c r="G827" t="s" s="162">
        <f>MID(E827,FIND(",",E827,1)+2,FIND(",",E827,1))</f>
        <v>4153</v>
      </c>
    </row>
    <row r="828" ht="71.95" customHeight="1">
      <c r="A828" s="154">
        <v>161</v>
      </c>
      <c r="B828" t="s" s="155">
        <v>2577</v>
      </c>
      <c r="C828" t="s" s="156">
        <v>4154</v>
      </c>
      <c r="D828" t="s" s="156">
        <v>2167</v>
      </c>
      <c r="E828" t="s" s="157">
        <v>4155</v>
      </c>
      <c r="F828" t="s" s="156">
        <f>MID(E828,1,FIND(",",E828,1)-2)</f>
        <v>4156</v>
      </c>
      <c r="G828" t="s" s="158">
        <f>MID(E828,FIND(",",E828,1)+2,FIND(",",E828,1))</f>
        <v>4157</v>
      </c>
    </row>
    <row r="829" ht="71.95" customHeight="1">
      <c r="A829" s="154">
        <v>162</v>
      </c>
      <c r="B829" t="s" s="159">
        <v>2577</v>
      </c>
      <c r="C829" t="s" s="160">
        <v>4158</v>
      </c>
      <c r="D829" t="s" s="160">
        <v>2167</v>
      </c>
      <c r="E829" t="s" s="161">
        <v>4159</v>
      </c>
      <c r="F829" t="s" s="160">
        <f>MID(E829,1,FIND(",",E829,1)-2)</f>
        <v>4160</v>
      </c>
      <c r="G829" t="s" s="162">
        <f>MID(E829,FIND(",",E829,1)+2,FIND(",",E829,1))</f>
        <v>4161</v>
      </c>
    </row>
    <row r="830" ht="35.95" customHeight="1">
      <c r="A830" s="154">
        <v>163</v>
      </c>
      <c r="B830" t="s" s="155">
        <v>2577</v>
      </c>
      <c r="C830" t="s" s="156">
        <v>4162</v>
      </c>
      <c r="D830" t="s" s="156">
        <v>2167</v>
      </c>
      <c r="E830" t="s" s="157">
        <v>4163</v>
      </c>
      <c r="F830" t="s" s="156">
        <f>MID(E830,1,FIND(",",E830,1)-2)</f>
        <v>4164</v>
      </c>
      <c r="G830" t="s" s="158">
        <f>MID(E830,FIND(",",E830,1)+2,FIND(",",E830,1))</f>
        <v>4165</v>
      </c>
    </row>
    <row r="831" ht="83.95" customHeight="1">
      <c r="A831" s="154">
        <v>164</v>
      </c>
      <c r="B831" t="s" s="159">
        <v>2577</v>
      </c>
      <c r="C831" t="s" s="160">
        <v>4166</v>
      </c>
      <c r="D831" t="s" s="160">
        <v>2167</v>
      </c>
      <c r="E831" t="s" s="161">
        <v>4167</v>
      </c>
      <c r="F831" t="s" s="160">
        <f>MID(E831,1,FIND(",",E831,1)-2)</f>
        <v>4168</v>
      </c>
      <c r="G831" t="s" s="162">
        <f>MID(E831,FIND(",",E831,1)+2,FIND(",",E831,1))</f>
        <v>4169</v>
      </c>
    </row>
    <row r="832" ht="35.95" customHeight="1">
      <c r="A832" s="154">
        <v>165</v>
      </c>
      <c r="B832" t="s" s="155">
        <v>2577</v>
      </c>
      <c r="C832" t="s" s="156">
        <v>4170</v>
      </c>
      <c r="D832" t="s" s="156">
        <v>2167</v>
      </c>
      <c r="E832" t="s" s="157">
        <v>4171</v>
      </c>
      <c r="F832" t="s" s="156">
        <f>MID(E832,1,FIND(",",E832,1)-2)</f>
        <v>4172</v>
      </c>
      <c r="G832" t="s" s="158">
        <f>MID(E832,FIND(",",E832,1)+2,FIND(",",E832,1))</f>
        <v>4173</v>
      </c>
    </row>
    <row r="833" ht="71.95" customHeight="1">
      <c r="A833" s="154">
        <v>166</v>
      </c>
      <c r="B833" t="s" s="159">
        <v>2577</v>
      </c>
      <c r="C833" t="s" s="160">
        <v>4174</v>
      </c>
      <c r="D833" t="s" s="160">
        <v>2167</v>
      </c>
      <c r="E833" t="s" s="161">
        <v>4175</v>
      </c>
      <c r="F833" t="s" s="160">
        <f>MID(E833,1,FIND(",",E833,1)-2)</f>
        <v>4176</v>
      </c>
      <c r="G833" t="s" s="162">
        <f>MID(E833,FIND(",",E833,1)+2,FIND(",",E833,1))</f>
        <v>4177</v>
      </c>
    </row>
    <row r="834" ht="71.95" customHeight="1">
      <c r="A834" s="154">
        <v>167</v>
      </c>
      <c r="B834" t="s" s="155">
        <v>2577</v>
      </c>
      <c r="C834" t="s" s="156">
        <v>4178</v>
      </c>
      <c r="D834" t="s" s="156">
        <v>2167</v>
      </c>
      <c r="E834" t="s" s="157">
        <v>4179</v>
      </c>
      <c r="F834" t="s" s="156">
        <f>MID(E834,1,FIND(",",E834,1)-2)</f>
        <v>4180</v>
      </c>
      <c r="G834" t="s" s="158">
        <f>MID(E834,FIND(",",E834,1)+2,FIND(",",E834,1))</f>
        <v>4181</v>
      </c>
    </row>
    <row r="835" ht="35.95" customHeight="1">
      <c r="A835" s="154">
        <v>168</v>
      </c>
      <c r="B835" t="s" s="159">
        <v>2577</v>
      </c>
      <c r="C835" t="s" s="160">
        <v>4182</v>
      </c>
      <c r="D835" t="s" s="160">
        <v>1824</v>
      </c>
      <c r="E835" t="s" s="161">
        <v>4183</v>
      </c>
      <c r="F835" t="s" s="160">
        <f>MID(E835,1,FIND(",",E835,1)-2)</f>
        <v>4184</v>
      </c>
      <c r="G835" t="s" s="162">
        <f>MID(E835,FIND(",",E835,1)+2,FIND(",",E835,1))</f>
        <v>4185</v>
      </c>
    </row>
    <row r="836" ht="71.95" customHeight="1">
      <c r="A836" s="154">
        <v>169</v>
      </c>
      <c r="B836" t="s" s="155">
        <v>2577</v>
      </c>
      <c r="C836" t="s" s="156">
        <v>4186</v>
      </c>
      <c r="D836" t="s" s="156">
        <v>1824</v>
      </c>
      <c r="E836" t="s" s="157">
        <v>4187</v>
      </c>
      <c r="F836" t="s" s="156">
        <f>MID(E836,1,FIND(",",E836,1)-2)</f>
        <v>4188</v>
      </c>
      <c r="G836" t="s" s="158">
        <f>MID(E836,FIND(",",E836,1)+2,FIND(",",E836,1))</f>
        <v>4189</v>
      </c>
    </row>
    <row r="837" ht="35.95" customHeight="1">
      <c r="A837" s="154">
        <v>170</v>
      </c>
      <c r="B837" t="s" s="159">
        <v>2577</v>
      </c>
      <c r="C837" t="s" s="160">
        <v>4190</v>
      </c>
      <c r="D837" t="s" s="160">
        <v>1824</v>
      </c>
      <c r="E837" t="s" s="161">
        <v>4191</v>
      </c>
      <c r="F837" t="s" s="160">
        <f>MID(E837,1,FIND(",",E837,1)-2)</f>
        <v>4192</v>
      </c>
      <c r="G837" t="s" s="162">
        <f>MID(E837,FIND(",",E837,1)+2,FIND(",",E837,1))</f>
        <v>4193</v>
      </c>
    </row>
    <row r="838" ht="47.95" customHeight="1">
      <c r="A838" s="154">
        <v>171</v>
      </c>
      <c r="B838" t="s" s="155">
        <v>2577</v>
      </c>
      <c r="C838" t="s" s="156">
        <v>4194</v>
      </c>
      <c r="D838" t="s" s="156">
        <v>4195</v>
      </c>
      <c r="E838" t="s" s="157">
        <v>4196</v>
      </c>
      <c r="F838" t="s" s="156">
        <f>MID(E838,1,FIND(",",E838,1)-2)</f>
        <v>4197</v>
      </c>
      <c r="G838" t="s" s="158">
        <f>MID(E838,FIND(",",E838,1)+2,FIND(",",E838,1))</f>
        <v>4198</v>
      </c>
    </row>
    <row r="839" ht="47.95" customHeight="1">
      <c r="A839" s="154">
        <v>172</v>
      </c>
      <c r="B839" t="s" s="159">
        <v>2577</v>
      </c>
      <c r="C839" t="s" s="160">
        <v>4199</v>
      </c>
      <c r="D839" t="s" s="160">
        <v>4200</v>
      </c>
      <c r="E839" t="s" s="161">
        <v>4201</v>
      </c>
      <c r="F839" t="s" s="160">
        <f>MID(E839,1,FIND(",",E839,1)-2)</f>
        <v>4202</v>
      </c>
      <c r="G839" t="s" s="162">
        <f>MID(E839,FIND(",",E839,1)+2,FIND(",",E839,1))</f>
        <v>4203</v>
      </c>
    </row>
    <row r="840" ht="35.95" customHeight="1">
      <c r="A840" s="154">
        <v>173</v>
      </c>
      <c r="B840" t="s" s="155">
        <v>2577</v>
      </c>
      <c r="C840" t="s" s="156">
        <v>4204</v>
      </c>
      <c r="D840" t="s" s="156">
        <v>1824</v>
      </c>
      <c r="E840" t="s" s="157">
        <v>4205</v>
      </c>
      <c r="F840" t="s" s="156">
        <f>MID(E840,1,FIND(",",E840,1)-2)</f>
        <v>4188</v>
      </c>
      <c r="G840" t="s" s="158">
        <f>MID(E840,FIND(",",E840,1)+2,FIND(",",E840,1))</f>
        <v>4206</v>
      </c>
    </row>
    <row r="841" ht="35.95" customHeight="1">
      <c r="A841" s="154">
        <v>174</v>
      </c>
      <c r="B841" t="s" s="159">
        <v>2577</v>
      </c>
      <c r="C841" t="s" s="160">
        <v>4207</v>
      </c>
      <c r="D841" t="s" s="160">
        <v>1824</v>
      </c>
      <c r="E841" t="s" s="161">
        <v>4208</v>
      </c>
      <c r="F841" t="s" s="160">
        <f>MID(E841,1,FIND(",",E841,1)-2)</f>
        <v>4209</v>
      </c>
      <c r="G841" t="s" s="162">
        <f>MID(E841,FIND(",",E841,1)+2,FIND(",",E841,1))</f>
        <v>4210</v>
      </c>
    </row>
    <row r="842" ht="59.95" customHeight="1">
      <c r="A842" s="154">
        <v>175</v>
      </c>
      <c r="B842" t="s" s="155">
        <v>2577</v>
      </c>
      <c r="C842" t="s" s="156">
        <v>4211</v>
      </c>
      <c r="D842" t="s" s="156">
        <v>3793</v>
      </c>
      <c r="E842" t="s" s="157">
        <v>4212</v>
      </c>
      <c r="F842" t="s" s="156">
        <f>MID(E842,1,FIND(",",E842,1)-2)</f>
        <v>4213</v>
      </c>
      <c r="G842" t="s" s="158">
        <f>MID(E842,FIND(",",E842,1)+2,FIND(",",E842,1))</f>
        <v>4214</v>
      </c>
    </row>
    <row r="843" ht="23.95" customHeight="1">
      <c r="A843" s="154">
        <v>176</v>
      </c>
      <c r="B843" t="s" s="159">
        <v>2577</v>
      </c>
      <c r="C843" t="s" s="160">
        <v>4215</v>
      </c>
      <c r="D843" t="s" s="160">
        <v>1729</v>
      </c>
      <c r="E843" t="s" s="161">
        <v>4216</v>
      </c>
      <c r="F843" t="s" s="160">
        <f>MID(E843,1,FIND(",",E843,1)-2)</f>
        <v>4217</v>
      </c>
      <c r="G843" t="s" s="162">
        <f>MID(E843,FIND(",",E843,1)+2,FIND(",",E843,1))</f>
        <v>4218</v>
      </c>
    </row>
    <row r="844" ht="59.95" customHeight="1">
      <c r="A844" s="154">
        <v>177</v>
      </c>
      <c r="B844" t="s" s="155">
        <v>2577</v>
      </c>
      <c r="C844" t="s" s="156">
        <v>4219</v>
      </c>
      <c r="D844" t="s" s="156">
        <v>1729</v>
      </c>
      <c r="E844" t="s" s="157">
        <v>4220</v>
      </c>
      <c r="F844" t="s" s="156">
        <f>MID(E844,1,FIND(",",E844,1)-2)</f>
        <v>4221</v>
      </c>
      <c r="G844" t="s" s="158">
        <f>MID(E844,FIND(",",E844,1)+2,FIND(",",E844,1))</f>
        <v>4222</v>
      </c>
    </row>
    <row r="845" ht="35.95" customHeight="1">
      <c r="A845" s="154">
        <v>178</v>
      </c>
      <c r="B845" t="s" s="159">
        <v>2577</v>
      </c>
      <c r="C845" t="s" s="160">
        <v>4223</v>
      </c>
      <c r="D845" t="s" s="160">
        <v>1729</v>
      </c>
      <c r="E845" t="s" s="161">
        <v>4224</v>
      </c>
      <c r="F845" t="s" s="160">
        <f>MID(E845,1,FIND(",",E845,1)-2)</f>
        <v>4225</v>
      </c>
      <c r="G845" t="s" s="162">
        <f>MID(E845,FIND(",",E845,1)+2,FIND(",",E845,1))</f>
        <v>4226</v>
      </c>
    </row>
    <row r="846" ht="23.95" customHeight="1">
      <c r="A846" s="154">
        <v>179</v>
      </c>
      <c r="B846" t="s" s="155">
        <v>2577</v>
      </c>
      <c r="C846" t="s" s="156">
        <v>4227</v>
      </c>
      <c r="D846" t="s" s="156">
        <v>4200</v>
      </c>
      <c r="E846" t="s" s="157">
        <v>4228</v>
      </c>
      <c r="F846" t="s" s="156">
        <f>MID(E846,1,FIND(",",E846,1)-2)</f>
        <v>4229</v>
      </c>
      <c r="G846" t="s" s="158">
        <f>MID(E846,FIND(",",E846,1)+2,FIND(",",E846,1))</f>
        <v>4230</v>
      </c>
    </row>
    <row r="847" ht="11.95" customHeight="1">
      <c r="A847" s="154">
        <v>180</v>
      </c>
      <c r="B847" t="s" s="159">
        <v>2577</v>
      </c>
      <c r="C847" t="s" s="160">
        <v>4231</v>
      </c>
      <c r="D847" t="s" s="160">
        <v>3793</v>
      </c>
      <c r="E847" t="s" s="161">
        <v>4232</v>
      </c>
      <c r="F847" t="s" s="160">
        <f>MID(E847,1,FIND(",",E847,1)-2)</f>
        <v>4233</v>
      </c>
      <c r="G847" t="s" s="162">
        <f>MID(E847,FIND(",",E847,1)+2,FIND(",",E847,1))</f>
        <v>4234</v>
      </c>
    </row>
    <row r="848" ht="23.95" customHeight="1">
      <c r="A848" s="154">
        <v>181</v>
      </c>
      <c r="B848" t="s" s="155">
        <v>2577</v>
      </c>
      <c r="C848" t="s" s="156">
        <v>4235</v>
      </c>
      <c r="D848" t="s" s="156">
        <v>1824</v>
      </c>
      <c r="E848" t="s" s="157">
        <v>4236</v>
      </c>
      <c r="F848" t="s" s="156">
        <f>MID(E848,1,FIND(",",E848,1)-2)</f>
        <v>4237</v>
      </c>
      <c r="G848" t="s" s="158">
        <f>MID(E848,FIND(",",E848,1)+2,FIND(",",E848,1))</f>
        <v>4238</v>
      </c>
    </row>
    <row r="849" ht="59.95" customHeight="1">
      <c r="A849" s="154">
        <v>182</v>
      </c>
      <c r="B849" t="s" s="159">
        <v>2577</v>
      </c>
      <c r="C849" t="s" s="160">
        <v>4239</v>
      </c>
      <c r="D849" t="s" s="160">
        <v>4240</v>
      </c>
      <c r="E849" t="s" s="161">
        <v>4241</v>
      </c>
      <c r="F849" t="s" s="160">
        <f>MID(E849,1,FIND(",",E849,1)-2)</f>
        <v>4242</v>
      </c>
      <c r="G849" t="s" s="162">
        <f>MID(E849,FIND(",",E849,1)+2,FIND(",",E849,1))</f>
        <v>4243</v>
      </c>
    </row>
    <row r="850" ht="23.95" customHeight="1">
      <c r="A850" s="154">
        <v>183</v>
      </c>
      <c r="B850" t="s" s="155">
        <v>2577</v>
      </c>
      <c r="C850" t="s" s="156">
        <v>4244</v>
      </c>
      <c r="D850" t="s" s="156">
        <v>2060</v>
      </c>
      <c r="E850" t="s" s="157">
        <v>4245</v>
      </c>
      <c r="F850" t="s" s="156">
        <f>MID(E850,1,FIND(",",E850,1)-2)</f>
        <v>4246</v>
      </c>
      <c r="G850" t="s" s="158">
        <f>MID(E850,FIND(",",E850,1)+2,FIND(",",E850,1))</f>
        <v>4247</v>
      </c>
    </row>
    <row r="851" ht="47.95" customHeight="1">
      <c r="A851" s="154">
        <v>184</v>
      </c>
      <c r="B851" t="s" s="159">
        <v>2577</v>
      </c>
      <c r="C851" t="s" s="160">
        <v>4248</v>
      </c>
      <c r="D851" t="s" s="160">
        <v>4249</v>
      </c>
      <c r="E851" t="s" s="161">
        <v>4250</v>
      </c>
      <c r="F851" t="s" s="160">
        <f>MID(E851,1,FIND(",",E851,1)-2)</f>
        <v>4251</v>
      </c>
      <c r="G851" t="s" s="162">
        <f>MID(E851,FIND(",",E851,1)+2,FIND(",",E851,1))</f>
        <v>4252</v>
      </c>
    </row>
    <row r="852" ht="59.95" customHeight="1">
      <c r="A852" s="154">
        <v>185</v>
      </c>
      <c r="B852" t="s" s="155">
        <v>2577</v>
      </c>
      <c r="C852" t="s" s="156">
        <v>4253</v>
      </c>
      <c r="D852" t="s" s="156">
        <v>2060</v>
      </c>
      <c r="E852" t="s" s="157">
        <v>4254</v>
      </c>
      <c r="F852" t="s" s="156">
        <f>MID(E852,1,FIND(",",E852,1)-2)</f>
        <v>4255</v>
      </c>
      <c r="G852" t="s" s="158">
        <f>MID(E852,FIND(",",E852,1)+2,FIND(",",E852,1))</f>
        <v>4256</v>
      </c>
    </row>
    <row r="853" ht="35.95" customHeight="1">
      <c r="A853" s="154">
        <v>186</v>
      </c>
      <c r="B853" t="s" s="159">
        <v>2577</v>
      </c>
      <c r="C853" t="s" s="160">
        <v>4257</v>
      </c>
      <c r="D853" t="s" s="160">
        <v>3793</v>
      </c>
      <c r="E853" t="s" s="161">
        <v>4258</v>
      </c>
      <c r="F853" t="s" s="160">
        <f>MID(E853,1,FIND(",",E853,1)-2)</f>
        <v>4259</v>
      </c>
      <c r="G853" t="s" s="162">
        <f>MID(E853,FIND(",",E853,1)+2,FIND(",",E853,1))</f>
        <v>4260</v>
      </c>
    </row>
    <row r="854" ht="59.95" customHeight="1">
      <c r="A854" s="154">
        <v>187</v>
      </c>
      <c r="B854" t="s" s="155">
        <v>2577</v>
      </c>
      <c r="C854" t="s" s="156">
        <v>4261</v>
      </c>
      <c r="D854" t="s" s="156">
        <v>1729</v>
      </c>
      <c r="E854" t="s" s="157">
        <v>4262</v>
      </c>
      <c r="F854" t="s" s="156">
        <f>MID(E854,1,FIND(",",E854,1)-2)</f>
        <v>4263</v>
      </c>
      <c r="G854" t="s" s="158">
        <f>MID(E854,FIND(",",E854,1)+2,FIND(",",E854,1))</f>
        <v>4264</v>
      </c>
    </row>
    <row r="855" ht="23.95" customHeight="1">
      <c r="A855" s="154">
        <v>188</v>
      </c>
      <c r="B855" t="s" s="159">
        <v>2577</v>
      </c>
      <c r="C855" t="s" s="160">
        <v>4265</v>
      </c>
      <c r="D855" t="s" s="160">
        <v>1729</v>
      </c>
      <c r="E855" t="s" s="161">
        <v>4266</v>
      </c>
      <c r="F855" t="s" s="160">
        <f>MID(E855,1,FIND(",",E855,1)-2)</f>
        <v>4267</v>
      </c>
      <c r="G855" t="s" s="162">
        <f>MID(E855,FIND(",",E855,1)+2,FIND(",",E855,1))</f>
        <v>4268</v>
      </c>
    </row>
    <row r="856" ht="47.95" customHeight="1">
      <c r="A856" s="154">
        <v>189</v>
      </c>
      <c r="B856" t="s" s="155">
        <v>2577</v>
      </c>
      <c r="C856" t="s" s="156">
        <v>4269</v>
      </c>
      <c r="D856" t="s" s="156">
        <v>3793</v>
      </c>
      <c r="E856" t="s" s="157">
        <v>4270</v>
      </c>
      <c r="F856" t="s" s="156">
        <f>MID(E856,1,FIND(",",E856,1)-2)</f>
        <v>4271</v>
      </c>
      <c r="G856" t="s" s="158">
        <f>MID(E856,FIND(",",E856,1)+2,FIND(",",E856,1))</f>
        <v>4272</v>
      </c>
    </row>
    <row r="857" ht="35.95" customHeight="1">
      <c r="A857" s="154">
        <v>190</v>
      </c>
      <c r="B857" t="s" s="159">
        <v>2577</v>
      </c>
      <c r="C857" t="s" s="160">
        <v>4273</v>
      </c>
      <c r="D857" t="s" s="160">
        <v>2176</v>
      </c>
      <c r="E857" t="s" s="161">
        <v>4274</v>
      </c>
      <c r="F857" t="s" s="160">
        <f>MID(E857,1,FIND(",",E857,1)-2)</f>
        <v>4275</v>
      </c>
      <c r="G857" t="s" s="162">
        <f>MID(E857,FIND(",",E857,1)+2,FIND(",",E857,1))</f>
        <v>4276</v>
      </c>
    </row>
    <row r="858" ht="35.95" customHeight="1">
      <c r="A858" s="154">
        <v>191</v>
      </c>
      <c r="B858" t="s" s="155">
        <v>2577</v>
      </c>
      <c r="C858" t="s" s="156">
        <v>4277</v>
      </c>
      <c r="D858" t="s" s="156">
        <v>2017</v>
      </c>
      <c r="E858" t="s" s="157">
        <v>4278</v>
      </c>
      <c r="F858" t="s" s="156">
        <f>MID(E858,1,FIND(",",E858,1)-2)</f>
        <v>4279</v>
      </c>
      <c r="G858" t="s" s="158">
        <f>MID(E858,FIND(",",E858,1)+2,FIND(",",E858,1))</f>
        <v>4280</v>
      </c>
    </row>
    <row r="859" ht="35.95" customHeight="1">
      <c r="A859" s="154">
        <v>192</v>
      </c>
      <c r="B859" t="s" s="159">
        <v>2577</v>
      </c>
      <c r="C859" t="s" s="160">
        <v>4281</v>
      </c>
      <c r="D859" t="s" s="160">
        <v>2176</v>
      </c>
      <c r="E859" t="s" s="161">
        <v>4282</v>
      </c>
      <c r="F859" t="s" s="160">
        <f>MID(E859,1,FIND(",",E859,1)-2)</f>
        <v>4283</v>
      </c>
      <c r="G859" t="s" s="162">
        <f>MID(E859,FIND(",",E859,1)+2,FIND(",",E859,1))</f>
        <v>4284</v>
      </c>
    </row>
    <row r="860" ht="11.95" customHeight="1">
      <c r="A860" s="154">
        <v>193</v>
      </c>
      <c r="B860" t="s" s="155">
        <v>2577</v>
      </c>
      <c r="C860" t="s" s="156">
        <v>4285</v>
      </c>
      <c r="D860" t="s" s="156">
        <v>2017</v>
      </c>
      <c r="E860" t="s" s="157">
        <v>4286</v>
      </c>
      <c r="F860" t="s" s="156">
        <f>MID(E860,1,FIND(",",E860,1)-2)</f>
        <v>4287</v>
      </c>
      <c r="G860" t="s" s="158">
        <f>MID(E860,FIND(",",E860,1)+2,FIND(",",E860,1))</f>
        <v>4288</v>
      </c>
    </row>
    <row r="861" ht="47.95" customHeight="1">
      <c r="A861" s="154">
        <v>194</v>
      </c>
      <c r="B861" t="s" s="159">
        <v>2577</v>
      </c>
      <c r="C861" t="s" s="160">
        <v>4289</v>
      </c>
      <c r="D861" t="s" s="160">
        <v>4290</v>
      </c>
      <c r="E861" t="s" s="161">
        <v>4291</v>
      </c>
      <c r="F861" t="s" s="160">
        <f>MID(E861,1,FIND(",",E861,1)-2)</f>
        <v>4292</v>
      </c>
      <c r="G861" t="s" s="162">
        <f>MID(E861,FIND(",",E861,1)+2,FIND(",",E861,1))</f>
        <v>4293</v>
      </c>
    </row>
    <row r="862" ht="35.95" customHeight="1">
      <c r="A862" s="154">
        <v>195</v>
      </c>
      <c r="B862" t="s" s="155">
        <v>2577</v>
      </c>
      <c r="C862" t="s" s="156">
        <v>4294</v>
      </c>
      <c r="D862" t="s" s="156">
        <v>2176</v>
      </c>
      <c r="E862" t="s" s="157">
        <v>4295</v>
      </c>
      <c r="F862" t="s" s="156">
        <f>MID(E862,1,FIND(",",E862,1)-2)</f>
        <v>4296</v>
      </c>
      <c r="G862" t="s" s="158">
        <f>MID(E862,FIND(",",E862,1)+2,FIND(",",E862,1))</f>
        <v>4297</v>
      </c>
    </row>
    <row r="863" ht="23.95" customHeight="1">
      <c r="A863" s="154">
        <v>196</v>
      </c>
      <c r="B863" t="s" s="159">
        <v>2577</v>
      </c>
      <c r="C863" t="s" s="160">
        <v>4298</v>
      </c>
      <c r="D863" t="s" s="160">
        <v>4200</v>
      </c>
      <c r="E863" t="s" s="161">
        <v>4299</v>
      </c>
      <c r="F863" t="s" s="160">
        <f>MID(E863,1,FIND(",",E863,1)-2)</f>
        <v>4300</v>
      </c>
      <c r="G863" t="s" s="162">
        <f>MID(E863,FIND(",",E863,1)+2,FIND(",",E863,1))</f>
        <v>4301</v>
      </c>
    </row>
    <row r="864" ht="59.95" customHeight="1">
      <c r="A864" s="154">
        <v>197</v>
      </c>
      <c r="B864" t="s" s="155">
        <v>2577</v>
      </c>
      <c r="C864" t="s" s="156">
        <v>4302</v>
      </c>
      <c r="D864" t="s" s="156">
        <v>2176</v>
      </c>
      <c r="E864" t="s" s="157">
        <v>4303</v>
      </c>
      <c r="F864" t="s" s="156">
        <f>MID(E864,1,FIND(",",E864,1)-2)</f>
        <v>4304</v>
      </c>
      <c r="G864" t="s" s="158">
        <f>MID(E864,FIND(",",E864,1)+2,FIND(",",E864,1))</f>
        <v>4305</v>
      </c>
    </row>
    <row r="865" ht="11.95" customHeight="1">
      <c r="A865" s="154">
        <v>198</v>
      </c>
      <c r="B865" t="s" s="159">
        <v>2577</v>
      </c>
      <c r="C865" t="s" s="160">
        <v>4306</v>
      </c>
      <c r="D865" t="s" s="160">
        <v>2176</v>
      </c>
      <c r="E865" t="s" s="161">
        <v>4307</v>
      </c>
      <c r="F865" t="s" s="160">
        <f>MID(E865,1,FIND(",",E865,1)-2)</f>
        <v>4308</v>
      </c>
      <c r="G865" t="s" s="162">
        <f>MID(E865,FIND(",",E865,1)+2,FIND(",",E865,1))</f>
        <v>4309</v>
      </c>
    </row>
    <row r="866" ht="47.95" customHeight="1">
      <c r="A866" s="154">
        <v>199</v>
      </c>
      <c r="B866" t="s" s="155">
        <v>2577</v>
      </c>
      <c r="C866" t="s" s="156">
        <v>4310</v>
      </c>
      <c r="D866" t="s" s="156">
        <v>4200</v>
      </c>
      <c r="E866" t="s" s="157">
        <v>4311</v>
      </c>
      <c r="F866" t="s" s="156">
        <f>MID(E866,1,FIND(",",E866,1)-2)</f>
        <v>4312</v>
      </c>
      <c r="G866" t="s" s="158">
        <f>MID(E866,FIND(",",E866,1)+2,FIND(",",E866,1))</f>
        <v>4313</v>
      </c>
    </row>
    <row r="867" ht="35.95" customHeight="1">
      <c r="A867" s="154">
        <v>200</v>
      </c>
      <c r="B867" t="s" s="159">
        <v>2577</v>
      </c>
      <c r="C867" t="s" s="160">
        <v>4314</v>
      </c>
      <c r="D867" t="s" s="160">
        <v>2017</v>
      </c>
      <c r="E867" t="s" s="161">
        <v>4315</v>
      </c>
      <c r="F867" t="s" s="160">
        <f>MID(E867,1,FIND(",",E867,1)-2)</f>
        <v>4316</v>
      </c>
      <c r="G867" t="s" s="162">
        <f>MID(E867,FIND(",",E867,1)+2,FIND(",",E867,1))</f>
        <v>4317</v>
      </c>
    </row>
    <row r="868" ht="35.95" customHeight="1">
      <c r="A868" s="154">
        <v>201</v>
      </c>
      <c r="B868" t="s" s="155">
        <v>2577</v>
      </c>
      <c r="C868" t="s" s="156">
        <v>4318</v>
      </c>
      <c r="D868" t="s" s="156">
        <v>2176</v>
      </c>
      <c r="E868" t="s" s="157">
        <v>4319</v>
      </c>
      <c r="F868" t="s" s="156">
        <f>MID(E868,1,FIND(",",E868,1)-2)</f>
        <v>4320</v>
      </c>
      <c r="G868" t="s" s="158">
        <f>MID(E868,FIND(",",E868,1)+2,FIND(",",E868,1))</f>
        <v>4321</v>
      </c>
    </row>
    <row r="869" ht="35.95" customHeight="1">
      <c r="A869" s="154">
        <v>202</v>
      </c>
      <c r="B869" t="s" s="159">
        <v>2577</v>
      </c>
      <c r="C869" t="s" s="160">
        <v>4322</v>
      </c>
      <c r="D869" t="s" s="160">
        <v>2423</v>
      </c>
      <c r="E869" t="s" s="161">
        <v>4286</v>
      </c>
      <c r="F869" t="s" s="160">
        <f>MID(E869,1,FIND(",",E869,1)-2)</f>
        <v>4287</v>
      </c>
      <c r="G869" t="s" s="162">
        <f>MID(E869,FIND(",",E869,1)+2,FIND(",",E869,1))</f>
        <v>4288</v>
      </c>
    </row>
    <row r="870" ht="35.95" customHeight="1">
      <c r="A870" s="154">
        <v>203</v>
      </c>
      <c r="B870" t="s" s="155">
        <v>2577</v>
      </c>
      <c r="C870" t="s" s="156">
        <v>4323</v>
      </c>
      <c r="D870" t="s" s="156">
        <v>2017</v>
      </c>
      <c r="E870" t="s" s="157">
        <v>4324</v>
      </c>
      <c r="F870" t="s" s="156">
        <f>MID(E870,1,FIND(",",E870,1)-2)</f>
        <v>4325</v>
      </c>
      <c r="G870" t="s" s="158">
        <f>MID(E870,FIND(",",E870,1)+2,FIND(",",E870,1))</f>
        <v>4326</v>
      </c>
    </row>
    <row r="871" ht="35.95" customHeight="1">
      <c r="A871" s="154">
        <v>204</v>
      </c>
      <c r="B871" t="s" s="159">
        <v>2577</v>
      </c>
      <c r="C871" t="s" s="160">
        <v>4327</v>
      </c>
      <c r="D871" t="s" s="160">
        <v>2176</v>
      </c>
      <c r="E871" t="s" s="161">
        <v>4328</v>
      </c>
      <c r="F871" t="s" s="160">
        <f>MID(E871,1,FIND(",",E871,1)-2)</f>
        <v>4329</v>
      </c>
      <c r="G871" t="s" s="162">
        <f>MID(E871,FIND(",",E871,1)+2,FIND(",",E871,1))</f>
        <v>4330</v>
      </c>
    </row>
    <row r="872" ht="23.95" customHeight="1">
      <c r="A872" s="154">
        <v>205</v>
      </c>
      <c r="B872" t="s" s="155">
        <v>2577</v>
      </c>
      <c r="C872" t="s" s="156">
        <v>4331</v>
      </c>
      <c r="D872" t="s" s="156">
        <v>2176</v>
      </c>
      <c r="E872" t="s" s="157">
        <v>4332</v>
      </c>
      <c r="F872" t="s" s="156">
        <f>MID(E872,1,FIND(",",E872,1)-2)</f>
        <v>4333</v>
      </c>
      <c r="G872" t="s" s="158">
        <f>MID(E872,FIND(",",E872,1)+2,FIND(",",E872,1))</f>
        <v>4334</v>
      </c>
    </row>
    <row r="873" ht="23.95" customHeight="1">
      <c r="A873" s="154">
        <v>206</v>
      </c>
      <c r="B873" t="s" s="159">
        <v>2577</v>
      </c>
      <c r="C873" t="s" s="160">
        <v>4335</v>
      </c>
      <c r="D873" t="s" s="160">
        <v>2176</v>
      </c>
      <c r="E873" t="s" s="161">
        <v>4336</v>
      </c>
      <c r="F873" t="s" s="160">
        <f>MID(E873,1,FIND(",",E873,1)-2)</f>
        <v>4337</v>
      </c>
      <c r="G873" t="s" s="162">
        <f>MID(E873,FIND(",",E873,1)+2,FIND(",",E873,1))</f>
        <v>4338</v>
      </c>
    </row>
    <row r="874" ht="23.95" customHeight="1">
      <c r="A874" s="154">
        <v>207</v>
      </c>
      <c r="B874" t="s" s="155">
        <v>2577</v>
      </c>
      <c r="C874" t="s" s="156">
        <v>4339</v>
      </c>
      <c r="D874" t="s" s="156">
        <v>2176</v>
      </c>
      <c r="E874" t="s" s="157">
        <v>4340</v>
      </c>
      <c r="F874" t="s" s="156">
        <f>MID(E874,1,FIND(",",E874,1)-2)</f>
        <v>4341</v>
      </c>
      <c r="G874" t="s" s="158">
        <f>MID(E874,FIND(",",E874,1)+2,FIND(",",E874,1))</f>
        <v>4342</v>
      </c>
    </row>
    <row r="875" ht="23.95" customHeight="1">
      <c r="A875" s="154">
        <v>208</v>
      </c>
      <c r="B875" t="s" s="159">
        <v>2577</v>
      </c>
      <c r="C875" t="s" s="160">
        <v>4343</v>
      </c>
      <c r="D875" t="s" s="160">
        <v>2176</v>
      </c>
      <c r="E875" t="s" s="161">
        <v>4344</v>
      </c>
      <c r="F875" t="s" s="160">
        <f>MID(E875,1,FIND(",",E875,1)-2)</f>
        <v>4345</v>
      </c>
      <c r="G875" t="s" s="162">
        <f>MID(E875,FIND(",",E875,1)+2,FIND(",",E875,1))</f>
        <v>4346</v>
      </c>
    </row>
    <row r="876" ht="47.95" customHeight="1">
      <c r="A876" s="154">
        <v>209</v>
      </c>
      <c r="B876" t="s" s="155">
        <v>2577</v>
      </c>
      <c r="C876" t="s" s="156">
        <v>4347</v>
      </c>
      <c r="D876" t="s" s="156">
        <v>2176</v>
      </c>
      <c r="E876" t="s" s="157">
        <v>4348</v>
      </c>
      <c r="F876" t="s" s="156">
        <f>MID(E876,1,FIND(",",E876,1)-2)</f>
        <v>4349</v>
      </c>
      <c r="G876" t="s" s="158">
        <f>MID(E876,FIND(",",E876,1)+2,FIND(",",E876,1))</f>
        <v>4350</v>
      </c>
    </row>
    <row r="877" ht="47.95" customHeight="1">
      <c r="A877" s="154">
        <v>210</v>
      </c>
      <c r="B877" t="s" s="159">
        <v>2577</v>
      </c>
      <c r="C877" t="s" s="160">
        <v>4351</v>
      </c>
      <c r="D877" t="s" s="160">
        <v>2176</v>
      </c>
      <c r="E877" t="s" s="161">
        <v>4352</v>
      </c>
      <c r="F877" t="s" s="160">
        <f>MID(E877,1,FIND(",",E877,1)-2)</f>
        <v>4353</v>
      </c>
      <c r="G877" t="s" s="162">
        <f>MID(E877,FIND(",",E877,1)+2,FIND(",",E877,1))</f>
        <v>4354</v>
      </c>
    </row>
    <row r="878" ht="23.95" customHeight="1">
      <c r="A878" s="154">
        <v>211</v>
      </c>
      <c r="B878" t="s" s="155">
        <v>2577</v>
      </c>
      <c r="C878" t="s" s="156">
        <v>4355</v>
      </c>
      <c r="D878" t="s" s="156">
        <v>2176</v>
      </c>
      <c r="E878" t="s" s="157">
        <v>4303</v>
      </c>
      <c r="F878" t="s" s="156">
        <f>MID(E878,1,FIND(",",E878,1)-2)</f>
        <v>4304</v>
      </c>
      <c r="G878" t="s" s="158">
        <f>MID(E878,FIND(",",E878,1)+2,FIND(",",E878,1))</f>
        <v>4305</v>
      </c>
    </row>
    <row r="879" ht="47.95" customHeight="1">
      <c r="A879" s="154">
        <v>212</v>
      </c>
      <c r="B879" t="s" s="159">
        <v>2577</v>
      </c>
      <c r="C879" t="s" s="160">
        <v>4356</v>
      </c>
      <c r="D879" t="s" s="160">
        <v>2176</v>
      </c>
      <c r="E879" t="s" s="161">
        <v>4357</v>
      </c>
      <c r="F879" t="s" s="160">
        <f>MID(E879,1,FIND(",",E879,1)-2)</f>
        <v>4358</v>
      </c>
      <c r="G879" t="s" s="162">
        <f>MID(E879,FIND(",",E879,1)+2,FIND(",",E879,1))</f>
        <v>4359</v>
      </c>
    </row>
    <row r="880" ht="47.95" customHeight="1">
      <c r="A880" s="154">
        <v>213</v>
      </c>
      <c r="B880" t="s" s="155">
        <v>2577</v>
      </c>
      <c r="C880" t="s" s="156">
        <v>4360</v>
      </c>
      <c r="D880" t="s" s="156">
        <v>2205</v>
      </c>
      <c r="E880" t="s" s="157">
        <v>4361</v>
      </c>
      <c r="F880" t="s" s="156">
        <f>MID(E880,1,FIND(",",E880,1)-2)</f>
        <v>4362</v>
      </c>
      <c r="G880" t="s" s="158">
        <f>MID(E880,FIND(",",E880,1)+2,FIND(",",E880,1))</f>
        <v>4363</v>
      </c>
    </row>
    <row r="881" ht="23.95" customHeight="1">
      <c r="A881" s="154">
        <v>214</v>
      </c>
      <c r="B881" t="s" s="159">
        <v>2577</v>
      </c>
      <c r="C881" t="s" s="160">
        <v>4364</v>
      </c>
      <c r="D881" t="s" s="160">
        <v>2205</v>
      </c>
      <c r="E881" t="s" s="161">
        <v>4365</v>
      </c>
      <c r="F881" t="s" s="160">
        <f>MID(E881,1,FIND(",",E881,1)-2)</f>
        <v>4366</v>
      </c>
      <c r="G881" t="s" s="162">
        <f>MID(E881,FIND(",",E881,1)+2,FIND(",",E881,1))</f>
        <v>4367</v>
      </c>
    </row>
    <row r="882" ht="59.95" customHeight="1">
      <c r="A882" s="154">
        <v>215</v>
      </c>
      <c r="B882" t="s" s="155">
        <v>2577</v>
      </c>
      <c r="C882" t="s" s="156">
        <v>4368</v>
      </c>
      <c r="D882" t="s" s="156">
        <v>2205</v>
      </c>
      <c r="E882" t="s" s="157">
        <v>4369</v>
      </c>
      <c r="F882" t="s" s="156">
        <f>MID(E882,1,FIND(",",E882,1)-2)</f>
        <v>4370</v>
      </c>
      <c r="G882" t="s" s="158">
        <f>MID(E882,FIND(",",E882,1)+2,FIND(",",E882,1))</f>
        <v>4371</v>
      </c>
    </row>
    <row r="883" ht="23.95" customHeight="1">
      <c r="A883" s="154">
        <v>216</v>
      </c>
      <c r="B883" t="s" s="159">
        <v>2577</v>
      </c>
      <c r="C883" t="s" s="160">
        <v>4372</v>
      </c>
      <c r="D883" t="s" s="160">
        <v>2205</v>
      </c>
      <c r="E883" t="s" s="161">
        <v>4373</v>
      </c>
      <c r="F883" t="s" s="160">
        <f>MID(E883,1,FIND(",",E883,1)-2)</f>
        <v>4374</v>
      </c>
      <c r="G883" t="s" s="162">
        <f>MID(E883,FIND(",",E883,1)+2,FIND(",",E883,1))</f>
        <v>4375</v>
      </c>
    </row>
    <row r="884" ht="35.95" customHeight="1">
      <c r="A884" s="154">
        <v>217</v>
      </c>
      <c r="B884" t="s" s="155">
        <v>2577</v>
      </c>
      <c r="C884" t="s" s="156">
        <v>4376</v>
      </c>
      <c r="D884" t="s" s="156">
        <v>2205</v>
      </c>
      <c r="E884" t="s" s="157">
        <v>4377</v>
      </c>
      <c r="F884" t="s" s="156">
        <f>MID(E884,1,FIND(",",E884,1)-2)</f>
        <v>4378</v>
      </c>
      <c r="G884" t="s" s="158">
        <f>MID(E884,FIND(",",E884,1)+2,FIND(",",E884,1))</f>
        <v>4379</v>
      </c>
    </row>
    <row r="885" ht="23.95" customHeight="1">
      <c r="A885" s="154">
        <v>218</v>
      </c>
      <c r="B885" t="s" s="159">
        <v>2577</v>
      </c>
      <c r="C885" t="s" s="160">
        <v>4380</v>
      </c>
      <c r="D885" t="s" s="160">
        <v>2205</v>
      </c>
      <c r="E885" t="s" s="161">
        <v>4381</v>
      </c>
      <c r="F885" t="s" s="160">
        <f>MID(E885,1,FIND(",",E885,1)-2)</f>
        <v>4382</v>
      </c>
      <c r="G885" t="s" s="162">
        <f>MID(E885,FIND(",",E885,1)+2,FIND(",",E885,1))</f>
        <v>4383</v>
      </c>
    </row>
    <row r="886" ht="59.95" customHeight="1">
      <c r="A886" s="154">
        <v>219</v>
      </c>
      <c r="B886" t="s" s="155">
        <v>2577</v>
      </c>
      <c r="C886" t="s" s="156">
        <v>4384</v>
      </c>
      <c r="D886" t="s" s="156">
        <v>2205</v>
      </c>
      <c r="E886" t="s" s="157">
        <v>4385</v>
      </c>
      <c r="F886" t="s" s="156">
        <f>MID(E886,1,FIND(",",E886,1)-2)</f>
        <v>4386</v>
      </c>
      <c r="G886" t="s" s="158">
        <f>MID(E886,FIND(",",E886,1)+2,FIND(",",E886,1))</f>
        <v>4387</v>
      </c>
    </row>
    <row r="887" ht="59.95" customHeight="1">
      <c r="A887" s="154">
        <v>220</v>
      </c>
      <c r="B887" t="s" s="159">
        <v>2577</v>
      </c>
      <c r="C887" t="s" s="160">
        <v>4388</v>
      </c>
      <c r="D887" t="s" s="160">
        <v>2205</v>
      </c>
      <c r="E887" t="s" s="161">
        <v>4389</v>
      </c>
      <c r="F887" t="s" s="160">
        <f>MID(E887,1,FIND(",",E887,1)-2)</f>
        <v>4390</v>
      </c>
      <c r="G887" t="s" s="162">
        <f>MID(E887,FIND(",",E887,1)+2,FIND(",",E887,1))</f>
        <v>4391</v>
      </c>
    </row>
    <row r="888" ht="35.95" customHeight="1">
      <c r="A888" s="154">
        <v>221</v>
      </c>
      <c r="B888" t="s" s="155">
        <v>2577</v>
      </c>
      <c r="C888" t="s" s="156">
        <v>4392</v>
      </c>
      <c r="D888" t="s" s="156">
        <v>2205</v>
      </c>
      <c r="E888" t="s" s="157">
        <v>4393</v>
      </c>
      <c r="F888" t="s" s="156">
        <f>MID(E888,1,FIND(",",E888,1)-2)</f>
        <v>4394</v>
      </c>
      <c r="G888" t="s" s="158">
        <f>MID(E888,FIND(",",E888,1)+2,FIND(",",E888,1))</f>
        <v>4395</v>
      </c>
    </row>
    <row r="889" ht="47.95" customHeight="1">
      <c r="A889" s="154">
        <v>222</v>
      </c>
      <c r="B889" t="s" s="159">
        <v>2577</v>
      </c>
      <c r="C889" t="s" s="160">
        <v>4396</v>
      </c>
      <c r="D889" t="s" s="160">
        <v>2205</v>
      </c>
      <c r="E889" t="s" s="161">
        <v>4397</v>
      </c>
      <c r="F889" t="s" s="160">
        <f>MID(E889,1,FIND(",",E889,1)-2)</f>
        <v>4398</v>
      </c>
      <c r="G889" t="s" s="162">
        <f>MID(E889,FIND(",",E889,1)+2,FIND(",",E889,1))</f>
        <v>4399</v>
      </c>
    </row>
    <row r="890" ht="23.95" customHeight="1">
      <c r="A890" s="154">
        <v>223</v>
      </c>
      <c r="B890" t="s" s="155">
        <v>2577</v>
      </c>
      <c r="C890" t="s" s="156">
        <v>4400</v>
      </c>
      <c r="D890" t="s" s="156">
        <v>2205</v>
      </c>
      <c r="E890" t="s" s="157">
        <v>4401</v>
      </c>
      <c r="F890" t="s" s="156">
        <f>MID(E890,1,FIND(",",E890,1)-2)</f>
        <v>4402</v>
      </c>
      <c r="G890" t="s" s="158">
        <f>MID(E890,FIND(",",E890,1)+2,FIND(",",E890,1))</f>
        <v>4403</v>
      </c>
    </row>
    <row r="891" ht="59.95" customHeight="1">
      <c r="A891" s="154">
        <v>224</v>
      </c>
      <c r="B891" t="s" s="159">
        <v>2577</v>
      </c>
      <c r="C891" t="s" s="160">
        <v>4404</v>
      </c>
      <c r="D891" t="s" s="160">
        <v>2205</v>
      </c>
      <c r="E891" t="s" s="161">
        <v>4405</v>
      </c>
      <c r="F891" t="s" s="160">
        <f>MID(E891,1,FIND(",",E891,1)-2)</f>
        <v>4406</v>
      </c>
      <c r="G891" t="s" s="162">
        <f>MID(E891,FIND(",",E891,1)+2,FIND(",",E891,1))</f>
        <v>4407</v>
      </c>
    </row>
    <row r="892" ht="23.95" customHeight="1">
      <c r="A892" s="154">
        <v>225</v>
      </c>
      <c r="B892" t="s" s="155">
        <v>2577</v>
      </c>
      <c r="C892" t="s" s="156">
        <v>4408</v>
      </c>
      <c r="D892" t="s" s="156">
        <v>2205</v>
      </c>
      <c r="E892" t="s" s="157">
        <v>4409</v>
      </c>
      <c r="F892" t="s" s="156">
        <f>MID(E892,1,FIND(",",E892,1)-2)</f>
        <v>4410</v>
      </c>
      <c r="G892" t="s" s="158">
        <f>MID(E892,FIND(",",E892,1)+2,FIND(",",E892,1))</f>
        <v>4411</v>
      </c>
    </row>
    <row r="893" ht="23.95" customHeight="1">
      <c r="A893" s="154">
        <v>226</v>
      </c>
      <c r="B893" t="s" s="159">
        <v>2577</v>
      </c>
      <c r="C893" t="s" s="160">
        <v>4412</v>
      </c>
      <c r="D893" t="s" s="160">
        <v>2205</v>
      </c>
      <c r="E893" t="s" s="161">
        <v>4413</v>
      </c>
      <c r="F893" t="s" s="160">
        <f>MID(E893,1,FIND(",",E893,1)-2)</f>
        <v>4414</v>
      </c>
      <c r="G893" t="s" s="162">
        <f>MID(E893,FIND(",",E893,1)+2,FIND(",",E893,1))</f>
        <v>4415</v>
      </c>
    </row>
    <row r="894" ht="23.95" customHeight="1">
      <c r="A894" s="154">
        <v>227</v>
      </c>
      <c r="B894" t="s" s="155">
        <v>2577</v>
      </c>
      <c r="C894" t="s" s="156">
        <v>4416</v>
      </c>
      <c r="D894" t="s" s="156">
        <v>2205</v>
      </c>
      <c r="E894" t="s" s="157">
        <v>4417</v>
      </c>
      <c r="F894" t="s" s="156">
        <f>MID(E894,1,FIND(",",E894,1)-2)</f>
        <v>4418</v>
      </c>
      <c r="G894" t="s" s="158">
        <f>MID(E894,FIND(",",E894,1)+2,FIND(",",E894,1))</f>
        <v>4419</v>
      </c>
    </row>
    <row r="895" ht="35.95" customHeight="1">
      <c r="A895" s="154">
        <v>228</v>
      </c>
      <c r="B895" t="s" s="159">
        <v>2577</v>
      </c>
      <c r="C895" t="s" s="160">
        <v>4420</v>
      </c>
      <c r="D895" t="s" s="160">
        <v>2205</v>
      </c>
      <c r="E895" t="s" s="161">
        <v>4421</v>
      </c>
      <c r="F895" t="s" s="160">
        <f>MID(E895,1,FIND(",",E895,1)-2)</f>
        <v>4422</v>
      </c>
      <c r="G895" t="s" s="162">
        <f>MID(E895,FIND(",",E895,1)+2,FIND(",",E895,1))</f>
        <v>4423</v>
      </c>
    </row>
    <row r="896" ht="35.95" customHeight="1">
      <c r="A896" s="154">
        <v>229</v>
      </c>
      <c r="B896" t="s" s="155">
        <v>2577</v>
      </c>
      <c r="C896" t="s" s="156">
        <v>4424</v>
      </c>
      <c r="D896" t="s" s="156">
        <v>2205</v>
      </c>
      <c r="E896" t="s" s="157">
        <v>4425</v>
      </c>
      <c r="F896" t="s" s="156">
        <f>MID(E896,1,FIND(",",E896,1)-2)</f>
        <v>4426</v>
      </c>
      <c r="G896" t="s" s="158">
        <f>MID(E896,FIND(",",E896,1)+2,FIND(",",E896,1))</f>
        <v>4427</v>
      </c>
    </row>
    <row r="897" ht="35.95" customHeight="1">
      <c r="A897" s="154">
        <v>230</v>
      </c>
      <c r="B897" t="s" s="159">
        <v>2577</v>
      </c>
      <c r="C897" t="s" s="160">
        <v>4428</v>
      </c>
      <c r="D897" t="s" s="160">
        <v>2205</v>
      </c>
      <c r="E897" t="s" s="161">
        <v>4429</v>
      </c>
      <c r="F897" t="s" s="160">
        <f>MID(E897,1,FIND(",",E897,1)-2)</f>
        <v>4430</v>
      </c>
      <c r="G897" t="s" s="162">
        <f>MID(E897,FIND(",",E897,1)+2,FIND(",",E897,1))</f>
        <v>4431</v>
      </c>
    </row>
    <row r="898" ht="23.95" customHeight="1">
      <c r="A898" s="154">
        <v>231</v>
      </c>
      <c r="B898" t="s" s="155">
        <v>2577</v>
      </c>
      <c r="C898" t="s" s="156">
        <v>4432</v>
      </c>
      <c r="D898" t="s" s="156">
        <v>2205</v>
      </c>
      <c r="E898" t="s" s="157">
        <v>4433</v>
      </c>
      <c r="F898" t="s" s="156">
        <f>MID(E898,1,FIND(",",E898,1)-2)</f>
        <v>4434</v>
      </c>
      <c r="G898" t="s" s="158">
        <f>MID(E898,FIND(",",E898,1)+2,FIND(",",E898,1))</f>
        <v>4435</v>
      </c>
    </row>
    <row r="899" ht="35.95" customHeight="1">
      <c r="A899" s="154">
        <v>232</v>
      </c>
      <c r="B899" t="s" s="159">
        <v>2577</v>
      </c>
      <c r="C899" t="s" s="160">
        <v>4436</v>
      </c>
      <c r="D899" t="s" s="160">
        <v>2205</v>
      </c>
      <c r="E899" t="s" s="161">
        <v>4437</v>
      </c>
      <c r="F899" t="s" s="160">
        <f>MID(E899,1,FIND(",",E899,1)-2)</f>
        <v>4438</v>
      </c>
      <c r="G899" t="s" s="162">
        <f>MID(E899,FIND(",",E899,1)+2,FIND(",",E899,1))</f>
        <v>4439</v>
      </c>
    </row>
    <row r="900" ht="47.95" customHeight="1">
      <c r="A900" s="154">
        <v>233</v>
      </c>
      <c r="B900" t="s" s="155">
        <v>2577</v>
      </c>
      <c r="C900" t="s" s="156">
        <v>4440</v>
      </c>
      <c r="D900" t="s" s="156">
        <v>2205</v>
      </c>
      <c r="E900" t="s" s="157">
        <v>4441</v>
      </c>
      <c r="F900" t="s" s="156">
        <f>MID(E900,1,FIND(",",E900,1)-2)</f>
        <v>4442</v>
      </c>
      <c r="G900" t="s" s="158">
        <f>MID(E900,FIND(",",E900,1)+2,FIND(",",E900,1))</f>
        <v>4443</v>
      </c>
    </row>
    <row r="901" ht="23.95" customHeight="1">
      <c r="A901" s="154">
        <v>234</v>
      </c>
      <c r="B901" t="s" s="159">
        <v>2577</v>
      </c>
      <c r="C901" t="s" s="160">
        <v>4444</v>
      </c>
      <c r="D901" t="s" s="160">
        <v>2205</v>
      </c>
      <c r="E901" t="s" s="161">
        <v>4445</v>
      </c>
      <c r="F901" t="s" s="160">
        <f>MID(E901,1,FIND(",",E901,1)-2)</f>
        <v>4446</v>
      </c>
      <c r="G901" t="s" s="162">
        <f>MID(E901,FIND(",",E901,1)+2,FIND(",",E901,1))</f>
        <v>4447</v>
      </c>
    </row>
    <row r="902" ht="23.95" customHeight="1">
      <c r="A902" s="154">
        <v>235</v>
      </c>
      <c r="B902" t="s" s="155">
        <v>2577</v>
      </c>
      <c r="C902" t="s" s="156">
        <v>4448</v>
      </c>
      <c r="D902" t="s" s="156">
        <v>4449</v>
      </c>
      <c r="E902" t="s" s="157">
        <v>4450</v>
      </c>
      <c r="F902" t="s" s="156">
        <f>MID(E902,1,FIND(",",E902,1)-2)</f>
        <v>4451</v>
      </c>
      <c r="G902" t="s" s="158">
        <f>MID(E902,FIND(",",E902,1)+2,FIND(",",E902,1))</f>
        <v>4452</v>
      </c>
    </row>
    <row r="903" ht="47.95" customHeight="1">
      <c r="A903" s="154">
        <v>236</v>
      </c>
      <c r="B903" t="s" s="159">
        <v>2577</v>
      </c>
      <c r="C903" t="s" s="160">
        <v>4453</v>
      </c>
      <c r="D903" t="s" s="160">
        <v>2205</v>
      </c>
      <c r="E903" t="s" s="161">
        <v>4454</v>
      </c>
      <c r="F903" t="s" s="160">
        <f>MID(E903,1,FIND(",",E903,1)-2)</f>
        <v>4455</v>
      </c>
      <c r="G903" t="s" s="162">
        <f>MID(E903,FIND(",",E903,1)+2,FIND(",",E903,1))</f>
        <v>4456</v>
      </c>
    </row>
    <row r="904" ht="23.95" customHeight="1">
      <c r="A904" s="154">
        <v>237</v>
      </c>
      <c r="B904" t="s" s="155">
        <v>2577</v>
      </c>
      <c r="C904" t="s" s="156">
        <v>4457</v>
      </c>
      <c r="D904" t="s" s="156">
        <v>2205</v>
      </c>
      <c r="E904" t="s" s="157">
        <v>4458</v>
      </c>
      <c r="F904" t="s" s="156">
        <f>MID(E904,1,FIND(",",E904,1)-2)</f>
        <v>4459</v>
      </c>
      <c r="G904" t="s" s="158">
        <f>MID(E904,FIND(",",E904,1)+2,FIND(",",E904,1))</f>
        <v>4460</v>
      </c>
    </row>
    <row r="905" ht="47.95" customHeight="1">
      <c r="A905" s="154">
        <v>1</v>
      </c>
      <c r="B905" t="s" s="159">
        <v>4461</v>
      </c>
      <c r="C905" t="s" s="160">
        <v>4462</v>
      </c>
      <c r="D905" t="s" s="160">
        <v>836</v>
      </c>
      <c r="E905" t="s" s="161">
        <v>4463</v>
      </c>
      <c r="F905" t="s" s="160">
        <f>MID(E905,1,FIND(",",E905,1)-2)</f>
        <v>4464</v>
      </c>
      <c r="G905" t="s" s="162">
        <f>MID(E905,FIND(",",E905,1)+2,FIND(",",E905,1))</f>
        <v>4465</v>
      </c>
    </row>
    <row r="906" ht="47.95" customHeight="1">
      <c r="A906" s="154">
        <v>2</v>
      </c>
      <c r="B906" t="s" s="155">
        <v>4461</v>
      </c>
      <c r="C906" t="s" s="156">
        <v>4466</v>
      </c>
      <c r="D906" t="s" s="156">
        <v>836</v>
      </c>
      <c r="E906" t="s" s="157">
        <v>4467</v>
      </c>
      <c r="F906" t="s" s="156">
        <f>MID(E906,1,FIND(",",E906,1)-2)</f>
        <v>4468</v>
      </c>
      <c r="G906" t="s" s="158">
        <f>MID(E906,FIND(",",E906,1)+2,FIND(",",E906,1))</f>
        <v>4469</v>
      </c>
    </row>
    <row r="907" ht="23.95" customHeight="1">
      <c r="A907" s="154">
        <v>3</v>
      </c>
      <c r="B907" t="s" s="159">
        <v>4461</v>
      </c>
      <c r="C907" t="s" s="160">
        <v>4470</v>
      </c>
      <c r="D907" t="s" s="160">
        <v>836</v>
      </c>
      <c r="E907" t="s" s="161">
        <v>4471</v>
      </c>
      <c r="F907" t="s" s="160">
        <f>MID(E907,1,FIND(",",E907,1)-2)</f>
        <v>4472</v>
      </c>
      <c r="G907" t="s" s="162">
        <f>MID(E907,FIND(",",E907,1)+2,FIND(",",E907,1))</f>
        <v>4473</v>
      </c>
    </row>
    <row r="908" ht="23.95" customHeight="1">
      <c r="A908" s="154">
        <v>4</v>
      </c>
      <c r="B908" t="s" s="155">
        <v>4461</v>
      </c>
      <c r="C908" t="s" s="156">
        <v>4474</v>
      </c>
      <c r="D908" t="s" s="156">
        <v>836</v>
      </c>
      <c r="E908" t="s" s="157">
        <v>4475</v>
      </c>
      <c r="F908" t="s" s="156">
        <f>MID(E908,1,FIND(",",E908,1)-2)</f>
        <v>4476</v>
      </c>
      <c r="G908" t="s" s="158">
        <f>MID(E908,FIND(",",E908,1)+2,FIND(",",E908,1))</f>
        <v>4477</v>
      </c>
    </row>
    <row r="909" ht="23.95" customHeight="1">
      <c r="A909" s="154">
        <v>5</v>
      </c>
      <c r="B909" t="s" s="159">
        <v>4461</v>
      </c>
      <c r="C909" t="s" s="160">
        <v>4478</v>
      </c>
      <c r="D909" t="s" s="160">
        <v>836</v>
      </c>
      <c r="E909" t="s" s="161">
        <v>4479</v>
      </c>
      <c r="F909" t="s" s="160">
        <f>MID(E909,1,FIND(",",E909,1)-2)</f>
        <v>4480</v>
      </c>
      <c r="G909" t="s" s="162">
        <f>MID(E909,FIND(",",E909,1)+2,FIND(",",E909,1))</f>
        <v>4481</v>
      </c>
    </row>
    <row r="910" ht="23.95" customHeight="1">
      <c r="A910" s="154">
        <v>6</v>
      </c>
      <c r="B910" t="s" s="155">
        <v>4461</v>
      </c>
      <c r="C910" t="s" s="156">
        <v>4482</v>
      </c>
      <c r="D910" t="s" s="156">
        <v>836</v>
      </c>
      <c r="E910" t="s" s="157">
        <v>4483</v>
      </c>
      <c r="F910" t="s" s="156">
        <f>MID(E910,1,FIND(",",E910,1)-2)</f>
        <v>4484</v>
      </c>
      <c r="G910" t="s" s="158">
        <f>MID(E910,FIND(",",E910,1)+2,FIND(",",E910,1))</f>
        <v>4485</v>
      </c>
    </row>
    <row r="911" ht="23.95" customHeight="1">
      <c r="A911" s="154">
        <v>7</v>
      </c>
      <c r="B911" t="s" s="159">
        <v>4461</v>
      </c>
      <c r="C911" t="s" s="160">
        <v>4486</v>
      </c>
      <c r="D911" t="s" s="160">
        <v>836</v>
      </c>
      <c r="E911" t="s" s="161">
        <v>4487</v>
      </c>
      <c r="F911" t="s" s="160">
        <f>MID(E911,1,FIND(",",E911,1)-2)</f>
        <v>4488</v>
      </c>
      <c r="G911" t="s" s="162">
        <f>MID(E911,FIND(",",E911,1)+2,FIND(",",E911,1))</f>
        <v>4489</v>
      </c>
    </row>
    <row r="912" ht="47.95" customHeight="1">
      <c r="A912" s="154">
        <v>8</v>
      </c>
      <c r="B912" t="s" s="155">
        <v>4461</v>
      </c>
      <c r="C912" t="s" s="156">
        <v>4490</v>
      </c>
      <c r="D912" t="s" s="156">
        <v>836</v>
      </c>
      <c r="E912" t="s" s="157">
        <v>4491</v>
      </c>
      <c r="F912" t="s" s="156">
        <f>MID(E912,1,FIND(",",E912,1)-2)</f>
        <v>4492</v>
      </c>
      <c r="G912" t="s" s="158">
        <f>MID(E912,FIND(",",E912,1)+2,FIND(",",E912,1))</f>
        <v>4493</v>
      </c>
    </row>
    <row r="913" ht="23.95" customHeight="1">
      <c r="A913" s="154">
        <v>9</v>
      </c>
      <c r="B913" t="s" s="159">
        <v>4461</v>
      </c>
      <c r="C913" t="s" s="160">
        <v>4494</v>
      </c>
      <c r="D913" t="s" s="160">
        <v>836</v>
      </c>
      <c r="E913" t="s" s="161">
        <v>4495</v>
      </c>
      <c r="F913" t="s" s="160">
        <f>MID(E913,1,FIND(",",E913,1)-2)</f>
        <v>4496</v>
      </c>
      <c r="G913" t="s" s="162">
        <f>MID(E913,FIND(",",E913,1)+2,FIND(",",E913,1))</f>
        <v>4497</v>
      </c>
    </row>
    <row r="914" ht="23.95" customHeight="1">
      <c r="A914" s="154">
        <v>10</v>
      </c>
      <c r="B914" t="s" s="155">
        <v>4461</v>
      </c>
      <c r="C914" t="s" s="156">
        <v>4498</v>
      </c>
      <c r="D914" t="s" s="156">
        <v>836</v>
      </c>
      <c r="E914" t="s" s="157">
        <v>4499</v>
      </c>
      <c r="F914" t="s" s="156">
        <f>MID(E914,1,FIND(",",E914,1)-2)</f>
        <v>4500</v>
      </c>
      <c r="G914" t="s" s="158">
        <f>MID(E914,FIND(",",E914,1)+2,FIND(",",E914,1))</f>
        <v>4501</v>
      </c>
    </row>
    <row r="915" ht="23.95" customHeight="1">
      <c r="A915" s="154">
        <v>11</v>
      </c>
      <c r="B915" t="s" s="159">
        <v>4461</v>
      </c>
      <c r="C915" t="s" s="160">
        <v>4502</v>
      </c>
      <c r="D915" t="s" s="160">
        <v>836</v>
      </c>
      <c r="E915" t="s" s="161">
        <v>4503</v>
      </c>
      <c r="F915" t="s" s="160">
        <f>MID(E915,1,FIND(",",E915,1)-2)</f>
        <v>4504</v>
      </c>
      <c r="G915" t="s" s="162">
        <f>MID(E915,FIND(",",E915,1)+2,FIND(",",E915,1))</f>
        <v>4505</v>
      </c>
    </row>
    <row r="916" ht="23.95" customHeight="1">
      <c r="A916" s="154">
        <v>12</v>
      </c>
      <c r="B916" t="s" s="155">
        <v>4461</v>
      </c>
      <c r="C916" t="s" s="156">
        <v>4506</v>
      </c>
      <c r="D916" t="s" s="156">
        <v>948</v>
      </c>
      <c r="E916" t="s" s="157">
        <v>4507</v>
      </c>
      <c r="F916" t="s" s="156">
        <f>MID(E916,1,FIND(",",E916,1)-2)</f>
        <v>4508</v>
      </c>
      <c r="G916" t="s" s="158">
        <f>MID(E916,FIND(",",E916,1)+2,FIND(",",E916,1))</f>
        <v>4509</v>
      </c>
    </row>
    <row r="917" ht="35.95" customHeight="1">
      <c r="A917" s="154">
        <v>13</v>
      </c>
      <c r="B917" t="s" s="159">
        <v>4461</v>
      </c>
      <c r="C917" t="s" s="160">
        <v>4510</v>
      </c>
      <c r="D917" t="s" s="160">
        <v>836</v>
      </c>
      <c r="E917" t="s" s="161">
        <v>4511</v>
      </c>
      <c r="F917" t="s" s="160">
        <f>MID(E917,1,FIND(",",E917,1)-2)</f>
        <v>4512</v>
      </c>
      <c r="G917" t="s" s="162">
        <f>MID(E917,FIND(",",E917,1)+2,FIND(",",E917,1))</f>
        <v>4513</v>
      </c>
    </row>
    <row r="918" ht="47.95" customHeight="1">
      <c r="A918" s="154">
        <v>14</v>
      </c>
      <c r="B918" t="s" s="155">
        <v>4461</v>
      </c>
      <c r="C918" t="s" s="156">
        <v>4514</v>
      </c>
      <c r="D918" t="s" s="156">
        <v>836</v>
      </c>
      <c r="E918" t="s" s="157">
        <v>4515</v>
      </c>
      <c r="F918" t="s" s="156">
        <f>MID(E918,1,FIND(",",E918,1)-2)</f>
        <v>4516</v>
      </c>
      <c r="G918" t="s" s="158">
        <f>MID(E918,FIND(",",E918,1)+2,FIND(",",E918,1))</f>
        <v>4517</v>
      </c>
    </row>
    <row r="919" ht="47.95" customHeight="1">
      <c r="A919" s="154">
        <v>15</v>
      </c>
      <c r="B919" t="s" s="159">
        <v>4461</v>
      </c>
      <c r="C919" t="s" s="160">
        <v>4518</v>
      </c>
      <c r="D919" t="s" s="160">
        <v>836</v>
      </c>
      <c r="E919" t="s" s="161">
        <v>4519</v>
      </c>
      <c r="F919" t="s" s="160">
        <f>MID(E919,1,FIND(",",E919,1)-2)</f>
        <v>4520</v>
      </c>
      <c r="G919" t="s" s="162">
        <f>MID(E919,FIND(",",E919,1)+2,FIND(",",E919,1))</f>
        <v>4521</v>
      </c>
    </row>
    <row r="920" ht="23.95" customHeight="1">
      <c r="A920" s="154">
        <v>16</v>
      </c>
      <c r="B920" t="s" s="155">
        <v>4461</v>
      </c>
      <c r="C920" t="s" s="156">
        <v>4522</v>
      </c>
      <c r="D920" t="s" s="156">
        <v>836</v>
      </c>
      <c r="E920" t="s" s="157">
        <v>4523</v>
      </c>
      <c r="F920" t="s" s="156">
        <f>MID(E920,1,FIND(",",E920,1)-2)</f>
        <v>4524</v>
      </c>
      <c r="G920" t="s" s="158">
        <f>MID(E920,FIND(",",E920,1)+2,FIND(",",E920,1))</f>
        <v>4525</v>
      </c>
    </row>
    <row r="921" ht="35.95" customHeight="1">
      <c r="A921" s="154">
        <v>17</v>
      </c>
      <c r="B921" t="s" s="159">
        <v>4461</v>
      </c>
      <c r="C921" t="s" s="160">
        <v>4526</v>
      </c>
      <c r="D921" t="s" s="160">
        <v>836</v>
      </c>
      <c r="E921" t="s" s="161">
        <v>4527</v>
      </c>
      <c r="F921" t="s" s="160">
        <f>MID(E921,1,FIND(",",E921,1)-2)</f>
        <v>4528</v>
      </c>
      <c r="G921" t="s" s="162">
        <f>MID(E921,FIND(",",E921,1)+2,FIND(",",E921,1))</f>
        <v>4529</v>
      </c>
    </row>
    <row r="922" ht="23.95" customHeight="1">
      <c r="A922" s="154">
        <v>18</v>
      </c>
      <c r="B922" t="s" s="155">
        <v>4461</v>
      </c>
      <c r="C922" t="s" s="156">
        <v>4530</v>
      </c>
      <c r="D922" t="s" s="156">
        <v>943</v>
      </c>
      <c r="E922" t="s" s="157">
        <v>4531</v>
      </c>
      <c r="F922" t="s" s="156">
        <f>MID(E922,1,FIND(",",E922,1)-2)</f>
        <v>4532</v>
      </c>
      <c r="G922" t="s" s="158">
        <f>MID(E922,FIND(",",E922,1)+2,FIND(",",E922,1))</f>
        <v>4533</v>
      </c>
    </row>
    <row r="923" ht="23.95" customHeight="1">
      <c r="A923" s="154">
        <v>19</v>
      </c>
      <c r="B923" t="s" s="159">
        <v>4461</v>
      </c>
      <c r="C923" t="s" s="160">
        <v>4534</v>
      </c>
      <c r="D923" t="s" s="160">
        <v>1258</v>
      </c>
      <c r="E923" t="s" s="161">
        <v>4535</v>
      </c>
      <c r="F923" t="s" s="160">
        <f>MID(E923,1,FIND(",",E923,1)-2)</f>
        <v>4536</v>
      </c>
      <c r="G923" t="s" s="162">
        <f>MID(E923,FIND(",",E923,1)+2,FIND(",",E923,1))</f>
        <v>4537</v>
      </c>
    </row>
    <row r="924" ht="23.95" customHeight="1">
      <c r="A924" s="154">
        <v>20</v>
      </c>
      <c r="B924" t="s" s="155">
        <v>4461</v>
      </c>
      <c r="C924" t="s" s="156">
        <v>4538</v>
      </c>
      <c r="D924" t="s" s="156">
        <v>902</v>
      </c>
      <c r="E924" t="s" s="157">
        <v>4539</v>
      </c>
      <c r="F924" t="s" s="156">
        <f>MID(E924,1,FIND(",",E924,1)-2)</f>
        <v>4540</v>
      </c>
      <c r="G924" t="s" s="158">
        <f>MID(E924,FIND(",",E924,1)+2,FIND(",",E924,1))</f>
        <v>4541</v>
      </c>
    </row>
    <row r="925" ht="23.95" customHeight="1">
      <c r="A925" s="154">
        <v>21</v>
      </c>
      <c r="B925" t="s" s="159">
        <v>4461</v>
      </c>
      <c r="C925" t="s" s="160">
        <v>4542</v>
      </c>
      <c r="D925" t="s" s="160">
        <v>902</v>
      </c>
      <c r="E925" t="s" s="161">
        <v>4543</v>
      </c>
      <c r="F925" t="s" s="160">
        <f>MID(E925,1,FIND(",",E925,1)-2)</f>
        <v>4544</v>
      </c>
      <c r="G925" t="s" s="162">
        <f>MID(E925,FIND(",",E925,1)+2,FIND(",",E925,1))</f>
        <v>4545</v>
      </c>
    </row>
    <row r="926" ht="35.95" customHeight="1">
      <c r="A926" s="154">
        <v>22</v>
      </c>
      <c r="B926" t="s" s="155">
        <v>4461</v>
      </c>
      <c r="C926" t="s" s="156">
        <v>4546</v>
      </c>
      <c r="D926" t="s" s="156">
        <v>902</v>
      </c>
      <c r="E926" t="s" s="157">
        <v>4547</v>
      </c>
      <c r="F926" t="s" s="156">
        <f>MID(E926,1,FIND(",",E926,1)-2)</f>
        <v>4548</v>
      </c>
      <c r="G926" t="s" s="158">
        <f>MID(E926,FIND(",",E926,1)+2,FIND(",",E926,1))</f>
        <v>4549</v>
      </c>
    </row>
    <row r="927" ht="23.95" customHeight="1">
      <c r="A927" s="154">
        <v>23</v>
      </c>
      <c r="B927" t="s" s="159">
        <v>4461</v>
      </c>
      <c r="C927" t="s" s="160">
        <v>4550</v>
      </c>
      <c r="D927" t="s" s="160">
        <v>902</v>
      </c>
      <c r="E927" t="s" s="161">
        <v>4551</v>
      </c>
      <c r="F927" t="s" s="160">
        <f>MID(E927,1,FIND(",",E927,1)-2)</f>
        <v>4552</v>
      </c>
      <c r="G927" t="s" s="162">
        <f>MID(E927,FIND(",",E927,1)+2,FIND(",",E927,1))</f>
        <v>4553</v>
      </c>
    </row>
    <row r="928" ht="23.95" customHeight="1">
      <c r="A928" s="154">
        <v>24</v>
      </c>
      <c r="B928" t="s" s="155">
        <v>4461</v>
      </c>
      <c r="C928" t="s" s="156">
        <v>4554</v>
      </c>
      <c r="D928" t="s" s="156">
        <v>902</v>
      </c>
      <c r="E928" t="s" s="157">
        <v>4555</v>
      </c>
      <c r="F928" t="s" s="156">
        <f>MID(E928,1,FIND(",",E928,1)-2)</f>
        <v>4556</v>
      </c>
      <c r="G928" t="s" s="158">
        <f>MID(E928,FIND(",",E928,1)+2,FIND(",",E928,1))</f>
        <v>4557</v>
      </c>
    </row>
    <row r="929" ht="23.95" customHeight="1">
      <c r="A929" s="154">
        <v>25</v>
      </c>
      <c r="B929" t="s" s="159">
        <v>4461</v>
      </c>
      <c r="C929" t="s" s="160">
        <v>4558</v>
      </c>
      <c r="D929" t="s" s="160">
        <v>902</v>
      </c>
      <c r="E929" t="s" s="161">
        <v>4559</v>
      </c>
      <c r="F929" t="s" s="160">
        <f>MID(E929,1,FIND(",",E929,1)-2)</f>
        <v>4560</v>
      </c>
      <c r="G929" t="s" s="162">
        <f>MID(E929,FIND(",",E929,1)+2,FIND(",",E929,1))</f>
        <v>4561</v>
      </c>
    </row>
    <row r="930" ht="23.95" customHeight="1">
      <c r="A930" s="154">
        <v>26</v>
      </c>
      <c r="B930" t="s" s="155">
        <v>4461</v>
      </c>
      <c r="C930" t="s" s="156">
        <v>4562</v>
      </c>
      <c r="D930" t="s" s="156">
        <v>902</v>
      </c>
      <c r="E930" t="s" s="157">
        <v>4563</v>
      </c>
      <c r="F930" t="s" s="156">
        <f>MID(E930,1,FIND(",",E930,1)-2)</f>
        <v>4564</v>
      </c>
      <c r="G930" t="s" s="158">
        <f>MID(E930,FIND(",",E930,1)+2,FIND(",",E930,1))</f>
        <v>4565</v>
      </c>
    </row>
    <row r="931" ht="23.95" customHeight="1">
      <c r="A931" s="154">
        <v>27</v>
      </c>
      <c r="B931" t="s" s="159">
        <v>4461</v>
      </c>
      <c r="C931" t="s" s="160">
        <v>4566</v>
      </c>
      <c r="D931" t="s" s="160">
        <v>902</v>
      </c>
      <c r="E931" t="s" s="161">
        <v>4567</v>
      </c>
      <c r="F931" t="s" s="160">
        <f>MID(E931,1,FIND(",",E931,1)-2)</f>
        <v>4568</v>
      </c>
      <c r="G931" t="s" s="162">
        <f>MID(E931,FIND(",",E931,1)+2,FIND(",",E931,1))</f>
        <v>4569</v>
      </c>
    </row>
    <row r="932" ht="23.95" customHeight="1">
      <c r="A932" s="154">
        <v>28</v>
      </c>
      <c r="B932" t="s" s="155">
        <v>4461</v>
      </c>
      <c r="C932" t="s" s="156">
        <v>4570</v>
      </c>
      <c r="D932" t="s" s="156">
        <v>902</v>
      </c>
      <c r="E932" t="s" s="157">
        <v>4571</v>
      </c>
      <c r="F932" t="s" s="156">
        <f>MID(E932,1,FIND(",",E932,1)-2)</f>
        <v>4572</v>
      </c>
      <c r="G932" t="s" s="158">
        <f>MID(E932,FIND(",",E932,1)+2,FIND(",",E932,1))</f>
        <v>4573</v>
      </c>
    </row>
    <row r="933" ht="35.95" customHeight="1">
      <c r="A933" s="154">
        <v>29</v>
      </c>
      <c r="B933" t="s" s="159">
        <v>4461</v>
      </c>
      <c r="C933" t="s" s="160">
        <v>4574</v>
      </c>
      <c r="D933" t="s" s="160">
        <v>902</v>
      </c>
      <c r="E933" t="s" s="161">
        <v>4575</v>
      </c>
      <c r="F933" t="s" s="160">
        <f>MID(E933,1,FIND(",",E933,1)-2)</f>
        <v>4576</v>
      </c>
      <c r="G933" t="s" s="162">
        <f>MID(E933,FIND(",",E933,1)+2,FIND(",",E933,1))</f>
        <v>4577</v>
      </c>
    </row>
    <row r="934" ht="23.95" customHeight="1">
      <c r="A934" s="154">
        <v>30</v>
      </c>
      <c r="B934" t="s" s="155">
        <v>4461</v>
      </c>
      <c r="C934" t="s" s="156">
        <v>4578</v>
      </c>
      <c r="D934" t="s" s="156">
        <v>4579</v>
      </c>
      <c r="E934" t="s" s="157">
        <v>4580</v>
      </c>
      <c r="F934" t="s" s="156">
        <f>MID(E934,1,FIND(",",E934,1)-2)</f>
        <v>4581</v>
      </c>
      <c r="G934" t="s" s="158">
        <f>MID(E934,FIND(",",E934,1)+2,FIND(",",E934,1))</f>
        <v>4582</v>
      </c>
    </row>
    <row r="935" ht="23.95" customHeight="1">
      <c r="A935" s="154">
        <v>31</v>
      </c>
      <c r="B935" t="s" s="159">
        <v>4461</v>
      </c>
      <c r="C935" t="s" s="160">
        <v>4583</v>
      </c>
      <c r="D935" t="s" s="160">
        <v>948</v>
      </c>
      <c r="E935" t="s" s="161">
        <v>4584</v>
      </c>
      <c r="F935" t="s" s="160">
        <f>MID(E935,1,FIND(",",E935,1)-2)</f>
        <v>4585</v>
      </c>
      <c r="G935" t="s" s="162">
        <f>MID(E935,FIND(",",E935,1)+2,FIND(",",E935,1))</f>
        <v>4586</v>
      </c>
    </row>
    <row r="936" ht="35.95" customHeight="1">
      <c r="A936" s="154">
        <v>32</v>
      </c>
      <c r="B936" t="s" s="155">
        <v>4461</v>
      </c>
      <c r="C936" t="s" s="156">
        <v>4587</v>
      </c>
      <c r="D936" t="s" s="156">
        <v>902</v>
      </c>
      <c r="E936" t="s" s="157">
        <v>4588</v>
      </c>
      <c r="F936" t="s" s="156">
        <f>MID(E936,1,FIND(",",E936,1)-2)</f>
        <v>4589</v>
      </c>
      <c r="G936" t="s" s="158">
        <f>MID(E936,FIND(",",E936,1)+2,FIND(",",E936,1))</f>
        <v>4590</v>
      </c>
    </row>
    <row r="937" ht="23.95" customHeight="1">
      <c r="A937" s="154">
        <v>33</v>
      </c>
      <c r="B937" t="s" s="159">
        <v>4461</v>
      </c>
      <c r="C937" t="s" s="160">
        <v>4591</v>
      </c>
      <c r="D937" t="s" s="160">
        <v>902</v>
      </c>
      <c r="E937" t="s" s="161">
        <v>4592</v>
      </c>
      <c r="F937" t="s" s="160">
        <f>MID(E937,1,FIND(",",E937,1)-2)</f>
        <v>4593</v>
      </c>
      <c r="G937" t="s" s="162">
        <f>MID(E937,FIND(",",E937,1)+2,FIND(",",E937,1))</f>
        <v>4594</v>
      </c>
    </row>
    <row r="938" ht="23.95" customHeight="1">
      <c r="A938" s="154">
        <v>34</v>
      </c>
      <c r="B938" t="s" s="155">
        <v>4461</v>
      </c>
      <c r="C938" t="s" s="156">
        <v>4595</v>
      </c>
      <c r="D938" t="s" s="156">
        <v>902</v>
      </c>
      <c r="E938" t="s" s="157">
        <v>4596</v>
      </c>
      <c r="F938" t="s" s="156">
        <f>MID(E938,1,FIND(",",E938,1)-2)</f>
        <v>4597</v>
      </c>
      <c r="G938" t="s" s="158">
        <f>MID(E938,FIND(",",E938,1)+2,FIND(",",E938,1))</f>
        <v>4598</v>
      </c>
    </row>
    <row r="939" ht="35.95" customHeight="1">
      <c r="A939" s="154">
        <v>35</v>
      </c>
      <c r="B939" t="s" s="159">
        <v>4461</v>
      </c>
      <c r="C939" t="s" s="160">
        <v>4599</v>
      </c>
      <c r="D939" t="s" s="160">
        <v>902</v>
      </c>
      <c r="E939" t="s" s="161">
        <v>4600</v>
      </c>
      <c r="F939" t="s" s="160">
        <f>MID(E939,1,FIND(",",E939,1)-2)</f>
        <v>4601</v>
      </c>
      <c r="G939" t="s" s="162">
        <f>MID(E939,FIND(",",E939,1)+2,FIND(",",E939,1))</f>
        <v>4602</v>
      </c>
    </row>
    <row r="940" ht="23.95" customHeight="1">
      <c r="A940" s="154">
        <v>36</v>
      </c>
      <c r="B940" t="s" s="155">
        <v>4461</v>
      </c>
      <c r="C940" t="s" s="156">
        <v>4603</v>
      </c>
      <c r="D940" t="s" s="156">
        <v>902</v>
      </c>
      <c r="E940" t="s" s="157">
        <v>4604</v>
      </c>
      <c r="F940" t="s" s="156">
        <f>MID(E940,1,FIND(",",E940,1)-2)</f>
        <v>4605</v>
      </c>
      <c r="G940" t="s" s="158">
        <f>MID(E940,FIND(",",E940,1)+2,FIND(",",E940,1))</f>
        <v>4606</v>
      </c>
    </row>
    <row r="941" ht="23.95" customHeight="1">
      <c r="A941" s="154">
        <v>37</v>
      </c>
      <c r="B941" t="s" s="159">
        <v>4461</v>
      </c>
      <c r="C941" t="s" s="160">
        <v>4607</v>
      </c>
      <c r="D941" t="s" s="160">
        <v>902</v>
      </c>
      <c r="E941" t="s" s="161">
        <v>4608</v>
      </c>
      <c r="F941" t="s" s="160">
        <f>MID(E941,1,FIND(",",E941,1)-2)</f>
        <v>4609</v>
      </c>
      <c r="G941" t="s" s="162">
        <f>MID(E941,FIND(",",E941,1)+2,FIND(",",E941,1))</f>
        <v>4610</v>
      </c>
    </row>
    <row r="942" ht="11.95" customHeight="1">
      <c r="A942" s="154">
        <v>38</v>
      </c>
      <c r="B942" t="s" s="155">
        <v>4461</v>
      </c>
      <c r="C942" t="s" s="156">
        <v>4611</v>
      </c>
      <c r="D942" t="s" s="156">
        <v>1018</v>
      </c>
      <c r="E942" t="s" s="157">
        <v>4612</v>
      </c>
      <c r="F942" t="s" s="156">
        <f>MID(E942,1,FIND(",",E942,1)-2)</f>
        <v>4613</v>
      </c>
      <c r="G942" t="s" s="158">
        <f>MID(E942,FIND(",",E942,1)+2,FIND(",",E942,1))</f>
        <v>4614</v>
      </c>
    </row>
    <row r="943" ht="35.95" customHeight="1">
      <c r="A943" s="154">
        <v>39</v>
      </c>
      <c r="B943" t="s" s="159">
        <v>4461</v>
      </c>
      <c r="C943" t="s" s="160">
        <v>4615</v>
      </c>
      <c r="D943" t="s" s="160">
        <v>1018</v>
      </c>
      <c r="E943" t="s" s="161">
        <v>4616</v>
      </c>
      <c r="F943" t="s" s="160">
        <f>MID(E943,1,FIND(",",E943,1)-2)</f>
        <v>4617</v>
      </c>
      <c r="G943" t="s" s="162">
        <f>MID(E943,FIND(",",E943,1)+2,FIND(",",E943,1))</f>
        <v>4618</v>
      </c>
    </row>
    <row r="944" ht="35.95" customHeight="1">
      <c r="A944" s="154">
        <v>40</v>
      </c>
      <c r="B944" t="s" s="155">
        <v>4461</v>
      </c>
      <c r="C944" t="s" s="156">
        <v>4619</v>
      </c>
      <c r="D944" t="s" s="156">
        <v>1018</v>
      </c>
      <c r="E944" t="s" s="157">
        <v>4620</v>
      </c>
      <c r="F944" t="s" s="156">
        <f>MID(E944,1,FIND(",",E944,1)-2)</f>
        <v>4621</v>
      </c>
      <c r="G944" t="s" s="158">
        <f>MID(E944,FIND(",",E944,1)+2,FIND(",",E944,1))</f>
        <v>4622</v>
      </c>
    </row>
    <row r="945" ht="23.95" customHeight="1">
      <c r="A945" s="154">
        <v>41</v>
      </c>
      <c r="B945" t="s" s="159">
        <v>4461</v>
      </c>
      <c r="C945" t="s" s="160">
        <v>4623</v>
      </c>
      <c r="D945" t="s" s="160">
        <v>1018</v>
      </c>
      <c r="E945" t="s" s="161">
        <v>4624</v>
      </c>
      <c r="F945" t="s" s="160">
        <f>MID(E945,1,FIND(",",E945,1)-2)</f>
        <v>4625</v>
      </c>
      <c r="G945" t="s" s="162">
        <f>MID(E945,FIND(",",E945,1)+2,FIND(",",E945,1))</f>
        <v>4626</v>
      </c>
    </row>
    <row r="946" ht="23.95" customHeight="1">
      <c r="A946" s="154">
        <v>42</v>
      </c>
      <c r="B946" t="s" s="155">
        <v>4461</v>
      </c>
      <c r="C946" t="s" s="156">
        <v>4627</v>
      </c>
      <c r="D946" t="s" s="156">
        <v>1013</v>
      </c>
      <c r="E946" t="s" s="157">
        <v>4628</v>
      </c>
      <c r="F946" t="s" s="156">
        <f>MID(E946,1,FIND(",",E946,1)-2)</f>
        <v>4629</v>
      </c>
      <c r="G946" t="s" s="158">
        <f>MID(E946,FIND(",",E946,1)+2,FIND(",",E946,1))</f>
        <v>4630</v>
      </c>
    </row>
    <row r="947" ht="11.95" customHeight="1">
      <c r="A947" s="154">
        <v>43</v>
      </c>
      <c r="B947" t="s" s="159">
        <v>4461</v>
      </c>
      <c r="C947" t="s" s="160">
        <v>4631</v>
      </c>
      <c r="D947" t="s" s="160">
        <v>1013</v>
      </c>
      <c r="E947" t="s" s="161">
        <v>4632</v>
      </c>
      <c r="F947" t="s" s="160">
        <f>MID(E947,1,FIND(",",E947,1)-2)</f>
        <v>4633</v>
      </c>
      <c r="G947" t="s" s="162">
        <f>MID(E947,FIND(",",E947,1)+2,FIND(",",E947,1))</f>
        <v>4634</v>
      </c>
    </row>
    <row r="948" ht="11.95" customHeight="1">
      <c r="A948" s="154">
        <v>44</v>
      </c>
      <c r="B948" t="s" s="155">
        <v>4461</v>
      </c>
      <c r="C948" t="s" s="156">
        <v>4635</v>
      </c>
      <c r="D948" t="s" s="156">
        <v>1013</v>
      </c>
      <c r="E948" t="s" s="157">
        <v>4636</v>
      </c>
      <c r="F948" t="s" s="156">
        <f>MID(E948,1,FIND(",",E948,1)-2)</f>
        <v>4637</v>
      </c>
      <c r="G948" t="s" s="158">
        <f>MID(E948,FIND(",",E948,1)+2,FIND(",",E948,1))</f>
        <v>4638</v>
      </c>
    </row>
    <row r="949" ht="35.95" customHeight="1">
      <c r="A949" s="154">
        <v>45</v>
      </c>
      <c r="B949" t="s" s="159">
        <v>4461</v>
      </c>
      <c r="C949" t="s" s="160">
        <v>4639</v>
      </c>
      <c r="D949" t="s" s="160">
        <v>1013</v>
      </c>
      <c r="E949" t="s" s="161">
        <v>4640</v>
      </c>
      <c r="F949" t="s" s="160">
        <f>MID(E949,1,FIND(",",E949,1)-2)</f>
        <v>4641</v>
      </c>
      <c r="G949" t="s" s="162">
        <f>MID(E949,FIND(",",E949,1)+2,FIND(",",E949,1))</f>
        <v>4642</v>
      </c>
    </row>
    <row r="950" ht="23.95" customHeight="1">
      <c r="A950" s="154">
        <v>46</v>
      </c>
      <c r="B950" t="s" s="155">
        <v>4461</v>
      </c>
      <c r="C950" t="s" s="156">
        <v>4643</v>
      </c>
      <c r="D950" t="s" s="156">
        <v>1013</v>
      </c>
      <c r="E950" t="s" s="157">
        <v>4644</v>
      </c>
      <c r="F950" t="s" s="156">
        <f>MID(E950,1,FIND(",",E950,1)-2)</f>
        <v>4645</v>
      </c>
      <c r="G950" t="s" s="158">
        <f>MID(E950,FIND(",",E950,1)+2,FIND(",",E950,1))</f>
        <v>4646</v>
      </c>
    </row>
    <row r="951" ht="35.95" customHeight="1">
      <c r="A951" s="154">
        <v>47</v>
      </c>
      <c r="B951" t="s" s="159">
        <v>4461</v>
      </c>
      <c r="C951" t="s" s="160">
        <v>4647</v>
      </c>
      <c r="D951" t="s" s="160">
        <v>1088</v>
      </c>
      <c r="E951" t="s" s="161">
        <v>4648</v>
      </c>
      <c r="F951" t="s" s="160">
        <f>MID(E951,1,FIND(",",E951,1)-2)</f>
        <v>4649</v>
      </c>
      <c r="G951" t="s" s="162">
        <f>MID(E951,FIND(",",E951,1)+2,FIND(",",E951,1))</f>
        <v>4650</v>
      </c>
    </row>
    <row r="952" ht="11.95" customHeight="1">
      <c r="A952" s="154">
        <v>48</v>
      </c>
      <c r="B952" t="s" s="155">
        <v>4461</v>
      </c>
      <c r="C952" t="s" s="156">
        <v>4651</v>
      </c>
      <c r="D952" t="s" s="156">
        <v>1088</v>
      </c>
      <c r="E952" t="s" s="157">
        <v>4652</v>
      </c>
      <c r="F952" t="s" s="156">
        <f>MID(E952,1,FIND(",",E952,1)-2)</f>
        <v>4653</v>
      </c>
      <c r="G952" t="s" s="158">
        <f>MID(E952,FIND(",",E952,1)+2,FIND(",",E952,1))</f>
        <v>4654</v>
      </c>
    </row>
    <row r="953" ht="23.95" customHeight="1">
      <c r="A953" s="154">
        <v>49</v>
      </c>
      <c r="B953" t="s" s="159">
        <v>4461</v>
      </c>
      <c r="C953" t="s" s="160">
        <v>4655</v>
      </c>
      <c r="D953" t="s" s="160">
        <v>1018</v>
      </c>
      <c r="E953" t="s" s="161">
        <v>4656</v>
      </c>
      <c r="F953" t="s" s="160">
        <f>MID(E953,1,FIND(",",E953,1)-2)</f>
        <v>4657</v>
      </c>
      <c r="G953" t="s" s="162">
        <f>MID(E953,FIND(",",E953,1)+2,FIND(",",E953,1))</f>
        <v>4658</v>
      </c>
    </row>
    <row r="954" ht="23.95" customHeight="1">
      <c r="A954" s="154">
        <v>50</v>
      </c>
      <c r="B954" t="s" s="155">
        <v>4461</v>
      </c>
      <c r="C954" t="s" s="156">
        <v>4659</v>
      </c>
      <c r="D954" t="s" s="156">
        <v>1013</v>
      </c>
      <c r="E954" t="s" s="157">
        <v>4660</v>
      </c>
      <c r="F954" t="s" s="156">
        <f>MID(E954,1,FIND(",",E954,1)-2)</f>
        <v>4661</v>
      </c>
      <c r="G954" t="s" s="158">
        <f>MID(E954,FIND(",",E954,1)+2,FIND(",",E954,1))</f>
        <v>4662</v>
      </c>
    </row>
    <row r="955" ht="71.95" customHeight="1">
      <c r="A955" s="154">
        <v>51</v>
      </c>
      <c r="B955" t="s" s="159">
        <v>4461</v>
      </c>
      <c r="C955" t="s" s="160">
        <v>4663</v>
      </c>
      <c r="D955" t="s" s="160">
        <v>1018</v>
      </c>
      <c r="E955" t="s" s="161">
        <v>4664</v>
      </c>
      <c r="F955" t="s" s="160">
        <f>MID(E955,1,FIND(",",E955,1)-2)</f>
        <v>4665</v>
      </c>
      <c r="G955" t="s" s="162">
        <f>MID(E955,FIND(",",E955,1)+2,FIND(",",E955,1))</f>
        <v>4666</v>
      </c>
    </row>
    <row r="956" ht="23.95" customHeight="1">
      <c r="A956" s="154">
        <v>52</v>
      </c>
      <c r="B956" t="s" s="155">
        <v>4461</v>
      </c>
      <c r="C956" t="s" s="156">
        <v>4667</v>
      </c>
      <c r="D956" t="s" s="156">
        <v>1018</v>
      </c>
      <c r="E956" t="s" s="157">
        <v>4668</v>
      </c>
      <c r="F956" t="s" s="156">
        <f>MID(E956,1,FIND(",",E956,1)-2)</f>
        <v>4669</v>
      </c>
      <c r="G956" t="s" s="158">
        <f>MID(E956,FIND(",",E956,1)+2,FIND(",",E956,1))</f>
        <v>4670</v>
      </c>
    </row>
    <row r="957" ht="11.95" customHeight="1">
      <c r="A957" s="154">
        <v>53</v>
      </c>
      <c r="B957" t="s" s="159">
        <v>4461</v>
      </c>
      <c r="C957" t="s" s="160">
        <v>4671</v>
      </c>
      <c r="D957" t="s" s="160">
        <v>1121</v>
      </c>
      <c r="E957" t="s" s="161">
        <v>4672</v>
      </c>
      <c r="F957" t="s" s="160">
        <f>MID(E957,1,FIND(",",E957,1)-2)</f>
        <v>4673</v>
      </c>
      <c r="G957" t="s" s="162">
        <f>MID(E957,FIND(",",E957,1)+2,FIND(",",E957,1))</f>
        <v>4674</v>
      </c>
    </row>
    <row r="958" ht="35.95" customHeight="1">
      <c r="A958" s="154">
        <v>54</v>
      </c>
      <c r="B958" t="s" s="155">
        <v>4461</v>
      </c>
      <c r="C958" t="s" s="156">
        <v>4675</v>
      </c>
      <c r="D958" t="s" s="156">
        <v>1121</v>
      </c>
      <c r="E958" t="s" s="157">
        <v>4676</v>
      </c>
      <c r="F958" t="s" s="156">
        <f>MID(E958,1,FIND(",",E958,1)-2)</f>
        <v>4677</v>
      </c>
      <c r="G958" t="s" s="158">
        <f>MID(E958,FIND(",",E958,1)+2,FIND(",",E958,1))</f>
        <v>4678</v>
      </c>
    </row>
    <row r="959" ht="23.95" customHeight="1">
      <c r="A959" s="154">
        <v>55</v>
      </c>
      <c r="B959" t="s" s="159">
        <v>4461</v>
      </c>
      <c r="C959" t="s" s="160">
        <v>4679</v>
      </c>
      <c r="D959" t="s" s="160">
        <v>1121</v>
      </c>
      <c r="E959" t="s" s="161">
        <v>4680</v>
      </c>
      <c r="F959" t="s" s="160">
        <f>MID(E959,1,FIND(",",E959,1)-2)</f>
        <v>4681</v>
      </c>
      <c r="G959" t="s" s="162">
        <f>MID(E959,FIND(",",E959,1)+2,FIND(",",E959,1))</f>
        <v>4682</v>
      </c>
    </row>
    <row r="960" ht="23.95" customHeight="1">
      <c r="A960" s="154">
        <v>56</v>
      </c>
      <c r="B960" t="s" s="155">
        <v>4461</v>
      </c>
      <c r="C960" t="s" s="156">
        <v>4683</v>
      </c>
      <c r="D960" t="s" s="156">
        <v>1121</v>
      </c>
      <c r="E960" t="s" s="157">
        <v>4684</v>
      </c>
      <c r="F960" t="s" s="156">
        <f>MID(E960,1,FIND(",",E960,1)-2)</f>
        <v>4685</v>
      </c>
      <c r="G960" t="s" s="158">
        <f>MID(E960,FIND(",",E960,1)+2,FIND(",",E960,1))</f>
        <v>4686</v>
      </c>
    </row>
    <row r="961" ht="23.95" customHeight="1">
      <c r="A961" s="154">
        <v>57</v>
      </c>
      <c r="B961" t="s" s="159">
        <v>4461</v>
      </c>
      <c r="C961" t="s" s="160">
        <v>4687</v>
      </c>
      <c r="D961" t="s" s="160">
        <v>1121</v>
      </c>
      <c r="E961" t="s" s="161">
        <v>4688</v>
      </c>
      <c r="F961" t="s" s="160">
        <f>MID(E961,1,FIND(",",E961,1)-2)</f>
        <v>4689</v>
      </c>
      <c r="G961" t="s" s="162">
        <f>MID(E961,FIND(",",E961,1)+2,FIND(",",E961,1))</f>
        <v>4690</v>
      </c>
    </row>
    <row r="962" ht="47.95" customHeight="1">
      <c r="A962" s="154">
        <v>58</v>
      </c>
      <c r="B962" t="s" s="155">
        <v>4461</v>
      </c>
      <c r="C962" t="s" s="156">
        <v>4691</v>
      </c>
      <c r="D962" t="s" s="156">
        <v>1121</v>
      </c>
      <c r="E962" t="s" s="157">
        <v>4692</v>
      </c>
      <c r="F962" t="s" s="156">
        <f>MID(E962,1,FIND(",",E962,1)-2)</f>
        <v>4693</v>
      </c>
      <c r="G962" t="s" s="158">
        <f>MID(E962,FIND(",",E962,1)+2,FIND(",",E962,1))</f>
        <v>3042</v>
      </c>
    </row>
    <row r="963" ht="35.95" customHeight="1">
      <c r="A963" s="154">
        <v>59</v>
      </c>
      <c r="B963" t="s" s="159">
        <v>4461</v>
      </c>
      <c r="C963" t="s" s="160">
        <v>4694</v>
      </c>
      <c r="D963" t="s" s="160">
        <v>1121</v>
      </c>
      <c r="E963" t="s" s="161">
        <v>4695</v>
      </c>
      <c r="F963" t="s" s="160">
        <f>MID(E963,1,FIND(",",E963,1)-2)</f>
        <v>4696</v>
      </c>
      <c r="G963" t="s" s="162">
        <f>MID(E963,FIND(",",E963,1)+2,FIND(",",E963,1))</f>
        <v>4697</v>
      </c>
    </row>
    <row r="964" ht="23.95" customHeight="1">
      <c r="A964" s="154">
        <v>60</v>
      </c>
      <c r="B964" t="s" s="155">
        <v>4461</v>
      </c>
      <c r="C964" t="s" s="156">
        <v>4698</v>
      </c>
      <c r="D964" t="s" s="156">
        <v>1121</v>
      </c>
      <c r="E964" t="s" s="157">
        <v>4699</v>
      </c>
      <c r="F964" t="s" s="156">
        <f>MID(E964,1,FIND(",",E964,1)-2)</f>
        <v>4700</v>
      </c>
      <c r="G964" t="s" s="158">
        <f>MID(E964,FIND(",",E964,1)+2,FIND(",",E964,1))</f>
        <v>4701</v>
      </c>
    </row>
    <row r="965" ht="35.95" customHeight="1">
      <c r="A965" s="154">
        <v>61</v>
      </c>
      <c r="B965" t="s" s="159">
        <v>4461</v>
      </c>
      <c r="C965" t="s" s="160">
        <v>4702</v>
      </c>
      <c r="D965" t="s" s="160">
        <v>1121</v>
      </c>
      <c r="E965" t="s" s="161">
        <v>4703</v>
      </c>
      <c r="F965" t="s" s="160">
        <f>MID(E965,1,FIND(",",E965,1)-2)</f>
        <v>4704</v>
      </c>
      <c r="G965" t="s" s="162">
        <f>MID(E965,FIND(",",E965,1)+2,FIND(",",E965,1))</f>
        <v>4705</v>
      </c>
    </row>
    <row r="966" ht="35.95" customHeight="1">
      <c r="A966" s="154">
        <v>62</v>
      </c>
      <c r="B966" t="s" s="155">
        <v>4461</v>
      </c>
      <c r="C966" t="s" s="156">
        <v>4706</v>
      </c>
      <c r="D966" t="s" s="156">
        <v>1121</v>
      </c>
      <c r="E966" t="s" s="157">
        <v>4707</v>
      </c>
      <c r="F966" t="s" s="156">
        <f>MID(E966,1,FIND(",",E966,1)-2)</f>
        <v>4708</v>
      </c>
      <c r="G966" t="s" s="158">
        <f>MID(E966,FIND(",",E966,1)+2,FIND(",",E966,1))</f>
        <v>4709</v>
      </c>
    </row>
    <row r="967" ht="35.95" customHeight="1">
      <c r="A967" s="154">
        <v>63</v>
      </c>
      <c r="B967" t="s" s="159">
        <v>4461</v>
      </c>
      <c r="C967" t="s" s="160">
        <v>4710</v>
      </c>
      <c r="D967" t="s" s="160">
        <v>1121</v>
      </c>
      <c r="E967" t="s" s="161">
        <v>4711</v>
      </c>
      <c r="F967" t="s" s="160">
        <f>MID(E967,1,FIND(",",E967,1)-2)</f>
        <v>4712</v>
      </c>
      <c r="G967" t="s" s="162">
        <f>MID(E967,FIND(",",E967,1)+2,FIND(",",E967,1))</f>
        <v>4713</v>
      </c>
    </row>
    <row r="968" ht="23.95" customHeight="1">
      <c r="A968" s="154">
        <v>64</v>
      </c>
      <c r="B968" t="s" s="155">
        <v>4461</v>
      </c>
      <c r="C968" t="s" s="156">
        <v>4714</v>
      </c>
      <c r="D968" t="s" s="156">
        <v>1121</v>
      </c>
      <c r="E968" t="s" s="157">
        <v>4715</v>
      </c>
      <c r="F968" t="s" s="156">
        <f>MID(E968,1,FIND(",",E968,1)-2)</f>
        <v>4716</v>
      </c>
      <c r="G968" t="s" s="158">
        <f>MID(E968,FIND(",",E968,1)+2,FIND(",",E968,1))</f>
        <v>4717</v>
      </c>
    </row>
    <row r="969" ht="35.95" customHeight="1">
      <c r="A969" s="154">
        <v>65</v>
      </c>
      <c r="B969" t="s" s="159">
        <v>4461</v>
      </c>
      <c r="C969" t="s" s="160">
        <v>4718</v>
      </c>
      <c r="D969" t="s" s="160">
        <v>1121</v>
      </c>
      <c r="E969" t="s" s="161">
        <v>4719</v>
      </c>
      <c r="F969" t="s" s="160">
        <f>MID(E969,1,FIND(",",E969,1)-2)</f>
        <v>4720</v>
      </c>
      <c r="G969" t="s" s="162">
        <f>MID(E969,FIND(",",E969,1)+2,FIND(",",E969,1))</f>
        <v>4721</v>
      </c>
    </row>
    <row r="970" ht="23.95" customHeight="1">
      <c r="A970" s="154">
        <v>66</v>
      </c>
      <c r="B970" t="s" s="155">
        <v>4461</v>
      </c>
      <c r="C970" t="s" s="156">
        <v>4722</v>
      </c>
      <c r="D970" t="s" s="156">
        <v>1121</v>
      </c>
      <c r="E970" t="s" s="157">
        <v>4723</v>
      </c>
      <c r="F970" t="s" s="156">
        <f>MID(E970,1,FIND(",",E970,1)-2)</f>
        <v>4724</v>
      </c>
      <c r="G970" t="s" s="158">
        <f>MID(E970,FIND(",",E970,1)+2,FIND(",",E970,1))</f>
        <v>4725</v>
      </c>
    </row>
    <row r="971" ht="23.95" customHeight="1">
      <c r="A971" s="154">
        <v>67</v>
      </c>
      <c r="B971" t="s" s="159">
        <v>4461</v>
      </c>
      <c r="C971" t="s" s="160">
        <v>4726</v>
      </c>
      <c r="D971" t="s" s="160">
        <v>1205</v>
      </c>
      <c r="E971" t="s" s="161">
        <v>4727</v>
      </c>
      <c r="F971" t="s" s="160">
        <f>MID(E971,1,FIND(",",E971,1)-2)</f>
        <v>4728</v>
      </c>
      <c r="G971" t="s" s="162">
        <f>MID(E971,FIND(",",E971,1)+2,FIND(",",E971,1))</f>
        <v>4729</v>
      </c>
    </row>
    <row r="972" ht="23.95" customHeight="1">
      <c r="A972" s="154">
        <v>68</v>
      </c>
      <c r="B972" t="s" s="155">
        <v>4461</v>
      </c>
      <c r="C972" t="s" s="156">
        <v>4730</v>
      </c>
      <c r="D972" t="s" s="156">
        <v>1205</v>
      </c>
      <c r="E972" t="s" s="157">
        <v>4731</v>
      </c>
      <c r="F972" t="s" s="156">
        <f>MID(E972,1,FIND(",",E972,1)-2)</f>
        <v>4732</v>
      </c>
      <c r="G972" t="s" s="158">
        <f>MID(E972,FIND(",",E972,1)+2,FIND(",",E972,1))</f>
        <v>4733</v>
      </c>
    </row>
    <row r="973" ht="47.95" customHeight="1">
      <c r="A973" s="154">
        <v>69</v>
      </c>
      <c r="B973" t="s" s="159">
        <v>4461</v>
      </c>
      <c r="C973" t="s" s="160">
        <v>4734</v>
      </c>
      <c r="D973" t="s" s="160">
        <v>1205</v>
      </c>
      <c r="E973" t="s" s="161">
        <v>4735</v>
      </c>
      <c r="F973" t="s" s="160">
        <f>MID(E973,1,FIND(",",E973,1)-2)</f>
        <v>4736</v>
      </c>
      <c r="G973" t="s" s="162">
        <f>MID(E973,FIND(",",E973,1)+2,FIND(",",E973,1))</f>
        <v>4737</v>
      </c>
    </row>
    <row r="974" ht="11.95" customHeight="1">
      <c r="A974" s="154">
        <v>70</v>
      </c>
      <c r="B974" t="s" s="155">
        <v>4461</v>
      </c>
      <c r="C974" t="s" s="156">
        <v>4738</v>
      </c>
      <c r="D974" t="s" s="156">
        <v>1205</v>
      </c>
      <c r="E974" t="s" s="157">
        <v>4739</v>
      </c>
      <c r="F974" t="s" s="156">
        <f>MID(E974,1,FIND(",",E974,1)-2)</f>
        <v>4740</v>
      </c>
      <c r="G974" t="s" s="158">
        <f>MID(E974,FIND(",",E974,1)+2,FIND(",",E974,1))</f>
        <v>4741</v>
      </c>
    </row>
    <row r="975" ht="23.95" customHeight="1">
      <c r="A975" s="154">
        <v>71</v>
      </c>
      <c r="B975" t="s" s="159">
        <v>4461</v>
      </c>
      <c r="C975" t="s" s="160">
        <v>4742</v>
      </c>
      <c r="D975" t="s" s="160">
        <v>1205</v>
      </c>
      <c r="E975" t="s" s="161">
        <v>4743</v>
      </c>
      <c r="F975" t="s" s="160">
        <f>MID(E975,1,FIND(",",E975,1)-2)</f>
        <v>4744</v>
      </c>
      <c r="G975" t="s" s="162">
        <f>MID(E975,FIND(",",E975,1)+2,FIND(",",E975,1))</f>
        <v>4745</v>
      </c>
    </row>
    <row r="976" ht="59.95" customHeight="1">
      <c r="A976" s="154">
        <v>72</v>
      </c>
      <c r="B976" t="s" s="155">
        <v>4461</v>
      </c>
      <c r="C976" t="s" s="156">
        <v>4746</v>
      </c>
      <c r="D976" t="s" s="156">
        <v>1205</v>
      </c>
      <c r="E976" t="s" s="157">
        <v>4747</v>
      </c>
      <c r="F976" t="s" s="156">
        <f>MID(E976,1,FIND(",",E976,1)-2)</f>
        <v>4748</v>
      </c>
      <c r="G976" t="s" s="158">
        <f>MID(E976,FIND(",",E976,1)+2,FIND(",",E976,1))</f>
        <v>4749</v>
      </c>
    </row>
    <row r="977" ht="11.95" customHeight="1">
      <c r="A977" s="154">
        <v>73</v>
      </c>
      <c r="B977" t="s" s="159">
        <v>4461</v>
      </c>
      <c r="C977" t="s" s="160">
        <v>4750</v>
      </c>
      <c r="D977" t="s" s="160">
        <v>1205</v>
      </c>
      <c r="E977" t="s" s="161">
        <v>4751</v>
      </c>
      <c r="F977" t="s" s="160">
        <f>MID(E977,1,FIND(",",E977,1)-2)</f>
        <v>4752</v>
      </c>
      <c r="G977" t="s" s="162">
        <f>MID(E977,FIND(",",E977,1)+2,FIND(",",E977,1))</f>
        <v>4753</v>
      </c>
    </row>
    <row r="978" ht="35.95" customHeight="1">
      <c r="A978" s="154">
        <v>74</v>
      </c>
      <c r="B978" t="s" s="155">
        <v>4461</v>
      </c>
      <c r="C978" t="s" s="156">
        <v>4754</v>
      </c>
      <c r="D978" t="s" s="156">
        <v>1013</v>
      </c>
      <c r="E978" t="s" s="157">
        <v>4755</v>
      </c>
      <c r="F978" t="s" s="156">
        <f>MID(E978,1,FIND(",",E978,1)-2)</f>
        <v>4756</v>
      </c>
      <c r="G978" t="s" s="158">
        <f>MID(E978,FIND(",",E978,1)+2,FIND(",",E978,1))</f>
        <v>4757</v>
      </c>
    </row>
    <row r="979" ht="23.95" customHeight="1">
      <c r="A979" s="154">
        <v>75</v>
      </c>
      <c r="B979" t="s" s="159">
        <v>4461</v>
      </c>
      <c r="C979" t="s" s="160">
        <v>4758</v>
      </c>
      <c r="D979" t="s" s="160">
        <v>1258</v>
      </c>
      <c r="E979" t="s" s="161">
        <v>4759</v>
      </c>
      <c r="F979" t="s" s="160">
        <f>MID(E979,1,FIND(",",E979,1)-2)</f>
        <v>4760</v>
      </c>
      <c r="G979" t="s" s="162">
        <f>MID(E979,FIND(",",E979,1)+2,FIND(",",E979,1))</f>
        <v>4761</v>
      </c>
    </row>
    <row r="980" ht="35.95" customHeight="1">
      <c r="A980" s="154">
        <v>76</v>
      </c>
      <c r="B980" t="s" s="155">
        <v>4461</v>
      </c>
      <c r="C980" t="s" s="156">
        <v>4762</v>
      </c>
      <c r="D980" t="s" s="156">
        <v>902</v>
      </c>
      <c r="E980" t="s" s="157">
        <v>4763</v>
      </c>
      <c r="F980" t="s" s="156">
        <f>MID(E980,1,FIND(",",E980,1)-2)</f>
        <v>4764</v>
      </c>
      <c r="G980" t="s" s="158">
        <f>MID(E980,FIND(",",E980,1)+2,FIND(",",E980,1))</f>
        <v>4765</v>
      </c>
    </row>
    <row r="981" ht="23.95" customHeight="1">
      <c r="A981" s="154">
        <v>77</v>
      </c>
      <c r="B981" t="s" s="159">
        <v>4461</v>
      </c>
      <c r="C981" t="s" s="160">
        <v>4766</v>
      </c>
      <c r="D981" t="s" s="160">
        <v>902</v>
      </c>
      <c r="E981" t="s" s="161">
        <v>4767</v>
      </c>
      <c r="F981" t="s" s="160">
        <f>MID(E981,1,FIND(",",E981,1)-2)</f>
        <v>4768</v>
      </c>
      <c r="G981" t="s" s="162">
        <f>MID(E981,FIND(",",E981,1)+2,FIND(",",E981,1))</f>
        <v>4769</v>
      </c>
    </row>
    <row r="982" ht="23.95" customHeight="1">
      <c r="A982" s="154">
        <v>78</v>
      </c>
      <c r="B982" t="s" s="155">
        <v>4461</v>
      </c>
      <c r="C982" t="s" s="156">
        <v>4770</v>
      </c>
      <c r="D982" t="s" s="156">
        <v>1258</v>
      </c>
      <c r="E982" t="s" s="157">
        <v>4771</v>
      </c>
      <c r="F982" t="s" s="156">
        <f>MID(E982,1,FIND(",",E982,1)-2)</f>
        <v>4772</v>
      </c>
      <c r="G982" t="s" s="158">
        <f>MID(E982,FIND(",",E982,1)+2,FIND(",",E982,1))</f>
        <v>4773</v>
      </c>
    </row>
    <row r="983" ht="23.95" customHeight="1">
      <c r="A983" s="154">
        <v>79</v>
      </c>
      <c r="B983" t="s" s="159">
        <v>4461</v>
      </c>
      <c r="C983" t="s" s="160">
        <v>4774</v>
      </c>
      <c r="D983" t="s" s="160">
        <v>1258</v>
      </c>
      <c r="E983" t="s" s="161">
        <v>4775</v>
      </c>
      <c r="F983" t="s" s="160">
        <f>MID(E983,1,FIND(",",E983,1)-2)</f>
        <v>4776</v>
      </c>
      <c r="G983" t="s" s="162">
        <f>MID(E983,FIND(",",E983,1)+2,FIND(",",E983,1))</f>
        <v>4777</v>
      </c>
    </row>
    <row r="984" ht="35.95" customHeight="1">
      <c r="A984" s="154">
        <v>80</v>
      </c>
      <c r="B984" t="s" s="155">
        <v>4461</v>
      </c>
      <c r="C984" t="s" s="156">
        <v>4778</v>
      </c>
      <c r="D984" t="s" s="156">
        <v>1258</v>
      </c>
      <c r="E984" t="s" s="157">
        <v>4779</v>
      </c>
      <c r="F984" t="s" s="156">
        <f>MID(E984,1,FIND(",",E984,1)-2)</f>
        <v>4780</v>
      </c>
      <c r="G984" t="s" s="158">
        <f>MID(E984,FIND(",",E984,1)+2,FIND(",",E984,1))</f>
        <v>4781</v>
      </c>
    </row>
    <row r="985" ht="23.95" customHeight="1">
      <c r="A985" s="154">
        <v>81</v>
      </c>
      <c r="B985" t="s" s="159">
        <v>4461</v>
      </c>
      <c r="C985" t="s" s="160">
        <v>4782</v>
      </c>
      <c r="D985" t="s" s="160">
        <v>1258</v>
      </c>
      <c r="E985" t="s" s="161">
        <v>4783</v>
      </c>
      <c r="F985" t="s" s="160">
        <f>MID(E985,1,FIND(",",E985,1)-2)</f>
        <v>4784</v>
      </c>
      <c r="G985" t="s" s="162">
        <f>MID(E985,FIND(",",E985,1)+2,FIND(",",E985,1))</f>
        <v>4785</v>
      </c>
    </row>
    <row r="986" ht="11.95" customHeight="1">
      <c r="A986" s="154">
        <v>82</v>
      </c>
      <c r="B986" t="s" s="155">
        <v>4461</v>
      </c>
      <c r="C986" t="s" s="156">
        <v>4786</v>
      </c>
      <c r="D986" t="s" s="156">
        <v>1067</v>
      </c>
      <c r="E986" t="s" s="157">
        <v>4787</v>
      </c>
      <c r="F986" t="s" s="156">
        <f>MID(E986,1,FIND(",",E986,1)-2)</f>
        <v>4788</v>
      </c>
      <c r="G986" t="s" s="158">
        <f>MID(E986,FIND(",",E986,1)+2,FIND(",",E986,1))</f>
        <v>4789</v>
      </c>
    </row>
    <row r="987" ht="11.95" customHeight="1">
      <c r="A987" s="154">
        <v>83</v>
      </c>
      <c r="B987" t="s" s="159">
        <v>4461</v>
      </c>
      <c r="C987" t="s" s="160">
        <v>4790</v>
      </c>
      <c r="D987" t="s" s="160">
        <v>1067</v>
      </c>
      <c r="E987" t="s" s="161">
        <v>4791</v>
      </c>
      <c r="F987" t="s" s="160">
        <f>MID(E987,1,FIND(",",E987,1)-2)</f>
        <v>4792</v>
      </c>
      <c r="G987" t="s" s="162">
        <f>MID(E987,FIND(",",E987,1)+2,FIND(",",E987,1))</f>
        <v>4793</v>
      </c>
    </row>
    <row r="988" ht="71.95" customHeight="1">
      <c r="A988" s="154">
        <v>84</v>
      </c>
      <c r="B988" t="s" s="155">
        <v>4461</v>
      </c>
      <c r="C988" t="s" s="156">
        <v>4794</v>
      </c>
      <c r="D988" t="s" s="156">
        <v>1258</v>
      </c>
      <c r="E988" t="s" s="157">
        <v>4795</v>
      </c>
      <c r="F988" t="s" s="156">
        <f>MID(E988,1,FIND(",",E988,1)-2)</f>
        <v>4796</v>
      </c>
      <c r="G988" t="s" s="158">
        <f>MID(E988,FIND(",",E988,1)+2,FIND(",",E988,1))</f>
        <v>4797</v>
      </c>
    </row>
    <row r="989" ht="47.95" customHeight="1">
      <c r="A989" s="154">
        <v>85</v>
      </c>
      <c r="B989" t="s" s="159">
        <v>4461</v>
      </c>
      <c r="C989" t="s" s="160">
        <v>4798</v>
      </c>
      <c r="D989" t="s" s="160">
        <v>1431</v>
      </c>
      <c r="E989" t="s" s="161">
        <v>4799</v>
      </c>
      <c r="F989" t="s" s="160">
        <f>MID(E989,1,FIND(",",E989,1)-2)</f>
        <v>4800</v>
      </c>
      <c r="G989" t="s" s="162">
        <f>MID(E989,FIND(",",E989,1)+2,FIND(",",E989,1))</f>
        <v>4801</v>
      </c>
    </row>
    <row r="990" ht="35.95" customHeight="1">
      <c r="A990" s="154">
        <v>86</v>
      </c>
      <c r="B990" t="s" s="155">
        <v>4461</v>
      </c>
      <c r="C990" t="s" s="156">
        <v>4802</v>
      </c>
      <c r="D990" t="s" s="156">
        <v>1475</v>
      </c>
      <c r="E990" t="s" s="157">
        <v>4803</v>
      </c>
      <c r="F990" t="s" s="156">
        <f>MID(E990,1,FIND(",",E990,1)-2)</f>
        <v>4804</v>
      </c>
      <c r="G990" t="s" s="158">
        <f>MID(E990,FIND(",",E990,1)+2,FIND(",",E990,1))</f>
        <v>4805</v>
      </c>
    </row>
    <row r="991" ht="23.95" customHeight="1">
      <c r="A991" s="154">
        <v>87</v>
      </c>
      <c r="B991" t="s" s="159">
        <v>4461</v>
      </c>
      <c r="C991" t="s" s="160">
        <v>4806</v>
      </c>
      <c r="D991" t="s" s="160">
        <v>4579</v>
      </c>
      <c r="E991" t="s" s="161">
        <v>4807</v>
      </c>
      <c r="F991" t="s" s="160">
        <f>MID(E991,1,FIND(",",E991,1)-2)</f>
        <v>4808</v>
      </c>
      <c r="G991" t="s" s="162">
        <f>MID(E991,FIND(",",E991,1)+2,FIND(",",E991,1))</f>
        <v>4809</v>
      </c>
    </row>
    <row r="992" ht="23.95" customHeight="1">
      <c r="A992" s="154">
        <v>88</v>
      </c>
      <c r="B992" t="s" s="155">
        <v>4461</v>
      </c>
      <c r="C992" t="s" s="156">
        <v>4810</v>
      </c>
      <c r="D992" t="s" s="156">
        <v>1436</v>
      </c>
      <c r="E992" t="s" s="157">
        <v>4811</v>
      </c>
      <c r="F992" t="s" s="156">
        <f>MID(E992,1,FIND(",",E992,1)-2)</f>
        <v>4812</v>
      </c>
      <c r="G992" t="s" s="158">
        <f>MID(E992,FIND(",",E992,1)+2,FIND(",",E992,1))</f>
        <v>4813</v>
      </c>
    </row>
    <row r="993" ht="59.95" customHeight="1">
      <c r="A993" s="154">
        <v>89</v>
      </c>
      <c r="B993" t="s" s="159">
        <v>4461</v>
      </c>
      <c r="C993" t="s" s="160">
        <v>4814</v>
      </c>
      <c r="D993" t="s" s="160">
        <v>1436</v>
      </c>
      <c r="E993" t="s" s="161">
        <v>4815</v>
      </c>
      <c r="F993" t="s" s="160">
        <f>MID(E993,1,FIND(",",E993,1)-2)</f>
        <v>2724</v>
      </c>
      <c r="G993" t="s" s="162">
        <f>MID(E993,FIND(",",E993,1)+2,FIND(",",E993,1))</f>
        <v>4816</v>
      </c>
    </row>
    <row r="994" ht="47.95" customHeight="1">
      <c r="A994" s="154">
        <v>90</v>
      </c>
      <c r="B994" t="s" s="155">
        <v>4461</v>
      </c>
      <c r="C994" t="s" s="156">
        <v>4817</v>
      </c>
      <c r="D994" t="s" s="156">
        <v>1436</v>
      </c>
      <c r="E994" t="s" s="157">
        <v>4818</v>
      </c>
      <c r="F994" t="s" s="156">
        <f>MID(E994,1,FIND(",",E994,1)-2)</f>
        <v>4819</v>
      </c>
      <c r="G994" t="s" s="158">
        <f>MID(E994,FIND(",",E994,1)+2,FIND(",",E994,1))</f>
        <v>4820</v>
      </c>
    </row>
    <row r="995" ht="35.95" customHeight="1">
      <c r="A995" s="154">
        <v>91</v>
      </c>
      <c r="B995" t="s" s="159">
        <v>4461</v>
      </c>
      <c r="C995" t="s" s="160">
        <v>4821</v>
      </c>
      <c r="D995" t="s" s="160">
        <v>1436</v>
      </c>
      <c r="E995" t="s" s="161">
        <v>4822</v>
      </c>
      <c r="F995" t="s" s="160">
        <f>MID(E995,1,FIND(",",E995,1)-2)</f>
        <v>4823</v>
      </c>
      <c r="G995" t="s" s="162">
        <f>MID(E995,FIND(",",E995,1)+2,FIND(",",E995,1))</f>
        <v>4824</v>
      </c>
    </row>
    <row r="996" ht="23.95" customHeight="1">
      <c r="A996" s="154">
        <v>92</v>
      </c>
      <c r="B996" t="s" s="155">
        <v>4461</v>
      </c>
      <c r="C996" t="s" s="156">
        <v>4825</v>
      </c>
      <c r="D996" t="s" s="156">
        <v>1475</v>
      </c>
      <c r="E996" t="s" s="157">
        <v>4826</v>
      </c>
      <c r="F996" t="s" s="156">
        <f>MID(E996,1,FIND(",",E996,1)-2)</f>
        <v>4827</v>
      </c>
      <c r="G996" t="s" s="158">
        <f>MID(E996,FIND(",",E996,1)+2,FIND(",",E996,1))</f>
        <v>4828</v>
      </c>
    </row>
    <row r="997" ht="23.95" customHeight="1">
      <c r="A997" s="154">
        <v>93</v>
      </c>
      <c r="B997" t="s" s="159">
        <v>4461</v>
      </c>
      <c r="C997" t="s" s="160">
        <v>4829</v>
      </c>
      <c r="D997" t="s" s="160">
        <v>1475</v>
      </c>
      <c r="E997" t="s" s="161">
        <v>4830</v>
      </c>
      <c r="F997" t="s" s="160">
        <f>MID(E997,1,FIND(",",E997,1)-2)</f>
        <v>4831</v>
      </c>
      <c r="G997" t="s" s="162">
        <f>MID(E997,FIND(",",E997,1)+2,FIND(",",E997,1))</f>
        <v>4832</v>
      </c>
    </row>
    <row r="998" ht="71.95" customHeight="1">
      <c r="A998" s="154">
        <v>94</v>
      </c>
      <c r="B998" t="s" s="155">
        <v>4461</v>
      </c>
      <c r="C998" t="s" s="156">
        <v>4833</v>
      </c>
      <c r="D998" t="s" s="156">
        <v>1470</v>
      </c>
      <c r="E998" t="s" s="157">
        <v>4834</v>
      </c>
      <c r="F998" t="s" s="156">
        <f>MID(E998,1,FIND(",",E998,1)-2)</f>
        <v>4835</v>
      </c>
      <c r="G998" t="s" s="158">
        <f>MID(E998,FIND(",",E998,1)+2,FIND(",",E998,1))</f>
        <v>4836</v>
      </c>
    </row>
    <row r="999" ht="23.95" customHeight="1">
      <c r="A999" s="154">
        <v>95</v>
      </c>
      <c r="B999" t="s" s="159">
        <v>4461</v>
      </c>
      <c r="C999" t="s" s="160">
        <v>4837</v>
      </c>
      <c r="D999" t="s" s="160">
        <v>1445</v>
      </c>
      <c r="E999" t="s" s="161">
        <v>4838</v>
      </c>
      <c r="F999" t="s" s="160">
        <f>MID(E999,1,FIND(",",E999,1)-2)</f>
        <v>4839</v>
      </c>
      <c r="G999" t="s" s="162">
        <f>MID(E999,FIND(",",E999,1)+2,FIND(",",E999,1))</f>
        <v>4840</v>
      </c>
    </row>
    <row r="1000" ht="23.95" customHeight="1">
      <c r="A1000" s="154">
        <v>96</v>
      </c>
      <c r="B1000" t="s" s="155">
        <v>4461</v>
      </c>
      <c r="C1000" t="s" s="156">
        <v>4841</v>
      </c>
      <c r="D1000" t="s" s="156">
        <v>1445</v>
      </c>
      <c r="E1000" t="s" s="157">
        <v>4842</v>
      </c>
      <c r="F1000" t="s" s="156">
        <f>MID(E1000,1,FIND(",",E1000,1)-2)</f>
        <v>4843</v>
      </c>
      <c r="G1000" t="s" s="158">
        <f>MID(E1000,FIND(",",E1000,1)+2,FIND(",",E1000,1))</f>
        <v>4844</v>
      </c>
    </row>
    <row r="1001" ht="35.95" customHeight="1">
      <c r="A1001" s="154">
        <v>97</v>
      </c>
      <c r="B1001" t="s" s="159">
        <v>4461</v>
      </c>
      <c r="C1001" t="s" s="160">
        <v>4845</v>
      </c>
      <c r="D1001" t="s" s="160">
        <v>1445</v>
      </c>
      <c r="E1001" t="s" s="161">
        <v>4846</v>
      </c>
      <c r="F1001" t="s" s="160">
        <f>MID(E1001,1,FIND(",",E1001,1)-2)</f>
        <v>4847</v>
      </c>
      <c r="G1001" t="s" s="162">
        <f>MID(E1001,FIND(",",E1001,1)+2,FIND(",",E1001,1))</f>
        <v>4848</v>
      </c>
    </row>
    <row r="1002" ht="23.95" customHeight="1">
      <c r="A1002" s="154">
        <v>98</v>
      </c>
      <c r="B1002" t="s" s="155">
        <v>4461</v>
      </c>
      <c r="C1002" t="s" s="156">
        <v>4849</v>
      </c>
      <c r="D1002" t="s" s="156">
        <v>1445</v>
      </c>
      <c r="E1002" t="s" s="157">
        <v>4850</v>
      </c>
      <c r="F1002" t="s" s="156">
        <f>MID(E1002,1,FIND(",",E1002,1)-2)</f>
        <v>4851</v>
      </c>
      <c r="G1002" t="s" s="158">
        <f>MID(E1002,FIND(",",E1002,1)+2,FIND(",",E1002,1))</f>
        <v>4852</v>
      </c>
    </row>
    <row r="1003" ht="59.95" customHeight="1">
      <c r="A1003" s="154">
        <v>99</v>
      </c>
      <c r="B1003" t="s" s="159">
        <v>4461</v>
      </c>
      <c r="C1003" t="s" s="160">
        <v>4853</v>
      </c>
      <c r="D1003" t="s" s="160">
        <v>1470</v>
      </c>
      <c r="E1003" t="s" s="161">
        <v>4854</v>
      </c>
      <c r="F1003" t="s" s="160">
        <f>MID(E1003,1,FIND(",",E1003,1)-2)</f>
        <v>4855</v>
      </c>
      <c r="G1003" t="s" s="162">
        <f>MID(E1003,FIND(",",E1003,1)+2,FIND(",",E1003,1))</f>
        <v>4856</v>
      </c>
    </row>
    <row r="1004" ht="59.95" customHeight="1">
      <c r="A1004" s="154">
        <v>100</v>
      </c>
      <c r="B1004" t="s" s="155">
        <v>4461</v>
      </c>
      <c r="C1004" t="s" s="156">
        <v>4857</v>
      </c>
      <c r="D1004" t="s" s="156">
        <v>4579</v>
      </c>
      <c r="E1004" t="s" s="157">
        <v>4799</v>
      </c>
      <c r="F1004" t="s" s="156">
        <f>MID(E1004,1,FIND(",",E1004,1)-2)</f>
        <v>4800</v>
      </c>
      <c r="G1004" t="s" s="158">
        <f>MID(E1004,FIND(",",E1004,1)+2,FIND(",",E1004,1))</f>
        <v>4801</v>
      </c>
    </row>
    <row r="1005" ht="71.95" customHeight="1">
      <c r="A1005" s="154">
        <v>101</v>
      </c>
      <c r="B1005" t="s" s="159">
        <v>4461</v>
      </c>
      <c r="C1005" t="s" s="160">
        <v>4858</v>
      </c>
      <c r="D1005" t="s" s="160">
        <v>1431</v>
      </c>
      <c r="E1005" t="s" s="161">
        <v>4859</v>
      </c>
      <c r="F1005" t="s" s="160">
        <f>MID(E1005,1,FIND(",",E1005,1)-2)</f>
        <v>4860</v>
      </c>
      <c r="G1005" t="s" s="162">
        <f>MID(E1005,FIND(",",E1005,1)+2,FIND(",",E1005,1))</f>
        <v>4861</v>
      </c>
    </row>
    <row r="1006" ht="47.95" customHeight="1">
      <c r="A1006" s="154">
        <v>102</v>
      </c>
      <c r="B1006" t="s" s="155">
        <v>4461</v>
      </c>
      <c r="C1006" t="s" s="156">
        <v>4862</v>
      </c>
      <c r="D1006" t="s" s="156">
        <v>1475</v>
      </c>
      <c r="E1006" t="s" s="157">
        <v>4863</v>
      </c>
      <c r="F1006" t="s" s="156">
        <f>MID(E1006,1,FIND(",",E1006,1)-2)</f>
        <v>4864</v>
      </c>
      <c r="G1006" t="s" s="158">
        <f>MID(E1006,FIND(",",E1006,1)+2,FIND(",",E1006,1))</f>
        <v>4865</v>
      </c>
    </row>
    <row r="1007" ht="47.95" customHeight="1">
      <c r="A1007" s="154">
        <v>103</v>
      </c>
      <c r="B1007" t="s" s="159">
        <v>4461</v>
      </c>
      <c r="C1007" t="s" s="160">
        <v>4866</v>
      </c>
      <c r="D1007" t="s" s="160">
        <v>1431</v>
      </c>
      <c r="E1007" t="s" s="161">
        <v>4867</v>
      </c>
      <c r="F1007" t="s" s="160">
        <f>MID(E1007,1,FIND(",",E1007,1)-2)</f>
        <v>4868</v>
      </c>
      <c r="G1007" t="s" s="162">
        <f>MID(E1007,FIND(",",E1007,1)+2,FIND(",",E1007,1))</f>
        <v>4869</v>
      </c>
    </row>
    <row r="1008" ht="35.95" customHeight="1">
      <c r="A1008" s="154">
        <v>104</v>
      </c>
      <c r="B1008" t="s" s="155">
        <v>4461</v>
      </c>
      <c r="C1008" t="s" s="156">
        <v>4870</v>
      </c>
      <c r="D1008" t="s" s="156">
        <v>1445</v>
      </c>
      <c r="E1008" t="s" s="157">
        <v>4871</v>
      </c>
      <c r="F1008" t="s" s="156">
        <f>MID(E1008,1,FIND(",",E1008,1)-2)</f>
        <v>4872</v>
      </c>
      <c r="G1008" t="s" s="158">
        <f>MID(E1008,FIND(",",E1008,1)+2,FIND(",",E1008,1))</f>
        <v>4873</v>
      </c>
    </row>
    <row r="1009" ht="35.95" customHeight="1">
      <c r="A1009" s="154">
        <v>105</v>
      </c>
      <c r="B1009" t="s" s="159">
        <v>4461</v>
      </c>
      <c r="C1009" t="s" s="160">
        <v>4874</v>
      </c>
      <c r="D1009" t="s" s="160">
        <v>1497</v>
      </c>
      <c r="E1009" t="s" s="161">
        <v>4875</v>
      </c>
      <c r="F1009" t="s" s="160">
        <f>MID(E1009,1,FIND(",",E1009,1)-2)</f>
        <v>4876</v>
      </c>
      <c r="G1009" t="s" s="162">
        <f>MID(E1009,FIND(",",E1009,1)+2,FIND(",",E1009,1))</f>
        <v>4877</v>
      </c>
    </row>
    <row r="1010" ht="23.95" customHeight="1">
      <c r="A1010" s="154">
        <v>106</v>
      </c>
      <c r="B1010" t="s" s="155">
        <v>4461</v>
      </c>
      <c r="C1010" t="s" s="156">
        <v>4878</v>
      </c>
      <c r="D1010" t="s" s="156">
        <v>1497</v>
      </c>
      <c r="E1010" t="s" s="157">
        <v>4879</v>
      </c>
      <c r="F1010" t="s" s="156">
        <f>MID(E1010,1,FIND(",",E1010,1)-2)</f>
        <v>4880</v>
      </c>
      <c r="G1010" t="s" s="158">
        <f>MID(E1010,FIND(",",E1010,1)+2,FIND(",",E1010,1))</f>
        <v>4881</v>
      </c>
    </row>
    <row r="1011" ht="23.95" customHeight="1">
      <c r="A1011" s="154">
        <v>107</v>
      </c>
      <c r="B1011" t="s" s="159">
        <v>4461</v>
      </c>
      <c r="C1011" t="s" s="160">
        <v>4882</v>
      </c>
      <c r="D1011" t="s" s="160">
        <v>1497</v>
      </c>
      <c r="E1011" t="s" s="161">
        <v>4883</v>
      </c>
      <c r="F1011" t="s" s="160">
        <f>MID(E1011,1,FIND(",",E1011,1)-2)</f>
        <v>4884</v>
      </c>
      <c r="G1011" t="s" s="162">
        <f>MID(E1011,FIND(",",E1011,1)+2,FIND(",",E1011,1))</f>
        <v>4885</v>
      </c>
    </row>
    <row r="1012" ht="23.95" customHeight="1">
      <c r="A1012" s="154">
        <v>108</v>
      </c>
      <c r="B1012" t="s" s="155">
        <v>4461</v>
      </c>
      <c r="C1012" t="s" s="156">
        <v>4886</v>
      </c>
      <c r="D1012" t="s" s="156">
        <v>1497</v>
      </c>
      <c r="E1012" t="s" s="157">
        <v>4887</v>
      </c>
      <c r="F1012" t="s" s="156">
        <f>MID(E1012,1,FIND(",",E1012,1)-2)</f>
        <v>4888</v>
      </c>
      <c r="G1012" t="s" s="158">
        <f>MID(E1012,FIND(",",E1012,1)+2,FIND(",",E1012,1))</f>
        <v>4889</v>
      </c>
    </row>
    <row r="1013" ht="23.95" customHeight="1">
      <c r="A1013" s="154">
        <v>109</v>
      </c>
      <c r="B1013" t="s" s="159">
        <v>4461</v>
      </c>
      <c r="C1013" t="s" s="160">
        <v>4890</v>
      </c>
      <c r="D1013" t="s" s="160">
        <v>1510</v>
      </c>
      <c r="E1013" t="s" s="161">
        <v>4891</v>
      </c>
      <c r="F1013" t="s" s="160">
        <f>MID(E1013,1,FIND(",",E1013,1)-2)</f>
        <v>4892</v>
      </c>
      <c r="G1013" t="s" s="162">
        <f>MID(E1013,FIND(",",E1013,1)+2,FIND(",",E1013,1))</f>
        <v>4893</v>
      </c>
    </row>
    <row r="1014" ht="35.95" customHeight="1">
      <c r="A1014" s="154">
        <v>110</v>
      </c>
      <c r="B1014" t="s" s="155">
        <v>4461</v>
      </c>
      <c r="C1014" t="s" s="156">
        <v>4894</v>
      </c>
      <c r="D1014" t="s" s="156">
        <v>1510</v>
      </c>
      <c r="E1014" t="s" s="157">
        <v>4895</v>
      </c>
      <c r="F1014" t="s" s="156">
        <f>MID(E1014,1,FIND(",",E1014,1)-2)</f>
        <v>4896</v>
      </c>
      <c r="G1014" t="s" s="158">
        <f>MID(E1014,FIND(",",E1014,1)+2,FIND(",",E1014,1))</f>
        <v>4897</v>
      </c>
    </row>
    <row r="1015" ht="23.95" customHeight="1">
      <c r="A1015" s="154">
        <v>111</v>
      </c>
      <c r="B1015" t="s" s="159">
        <v>4461</v>
      </c>
      <c r="C1015" t="s" s="160">
        <v>4898</v>
      </c>
      <c r="D1015" t="s" s="160">
        <v>1510</v>
      </c>
      <c r="E1015" t="s" s="161">
        <v>4899</v>
      </c>
      <c r="F1015" t="s" s="160">
        <f>MID(E1015,1,FIND(",",E1015,1)-2)</f>
        <v>4900</v>
      </c>
      <c r="G1015" t="s" s="162">
        <f>MID(E1015,FIND(",",E1015,1)+2,FIND(",",E1015,1))</f>
        <v>4901</v>
      </c>
    </row>
    <row r="1016" ht="23.95" customHeight="1">
      <c r="A1016" s="154">
        <v>112</v>
      </c>
      <c r="B1016" t="s" s="155">
        <v>4461</v>
      </c>
      <c r="C1016" t="s" s="156">
        <v>4902</v>
      </c>
      <c r="D1016" t="s" s="156">
        <v>1484</v>
      </c>
      <c r="E1016" t="s" s="157">
        <v>4903</v>
      </c>
      <c r="F1016" t="s" s="156">
        <f>MID(E1016,1,FIND(",",E1016,1)-2)</f>
        <v>4904</v>
      </c>
      <c r="G1016" t="s" s="158">
        <f>MID(E1016,FIND(",",E1016,1)+2,FIND(",",E1016,1))</f>
        <v>4905</v>
      </c>
    </row>
    <row r="1017" ht="35.95" customHeight="1">
      <c r="A1017" s="154">
        <v>113</v>
      </c>
      <c r="B1017" t="s" s="159">
        <v>4461</v>
      </c>
      <c r="C1017" t="s" s="160">
        <v>4906</v>
      </c>
      <c r="D1017" t="s" s="160">
        <v>1527</v>
      </c>
      <c r="E1017" t="s" s="161">
        <v>4907</v>
      </c>
      <c r="F1017" t="s" s="160">
        <f>MID(E1017,1,FIND(",",E1017,1)-2)</f>
        <v>4908</v>
      </c>
      <c r="G1017" t="s" s="162">
        <f>MID(E1017,FIND(",",E1017,1)+2,FIND(",",E1017,1))</f>
        <v>4909</v>
      </c>
    </row>
    <row r="1018" ht="23.95" customHeight="1">
      <c r="A1018" s="154">
        <v>114</v>
      </c>
      <c r="B1018" t="s" s="155">
        <v>4461</v>
      </c>
      <c r="C1018" t="s" s="156">
        <v>4910</v>
      </c>
      <c r="D1018" t="s" s="156">
        <v>1484</v>
      </c>
      <c r="E1018" t="s" s="157">
        <v>4911</v>
      </c>
      <c r="F1018" t="s" s="156">
        <f>MID(E1018,1,FIND(",",E1018,1)-2)</f>
        <v>4912</v>
      </c>
      <c r="G1018" t="s" s="158">
        <f>MID(E1018,FIND(",",E1018,1)+2,FIND(",",E1018,1))</f>
        <v>4913</v>
      </c>
    </row>
    <row r="1019" ht="35.95" customHeight="1">
      <c r="A1019" s="154">
        <v>115</v>
      </c>
      <c r="B1019" t="s" s="159">
        <v>4461</v>
      </c>
      <c r="C1019" t="s" s="160">
        <v>4914</v>
      </c>
      <c r="D1019" t="s" s="160">
        <v>1527</v>
      </c>
      <c r="E1019" t="s" s="161">
        <v>4915</v>
      </c>
      <c r="F1019" t="s" s="160">
        <f>MID(E1019,1,FIND(",",E1019,1)-2)</f>
        <v>4916</v>
      </c>
      <c r="G1019" t="s" s="162">
        <f>MID(E1019,FIND(",",E1019,1)+2,FIND(",",E1019,1))</f>
        <v>4917</v>
      </c>
    </row>
    <row r="1020" ht="47.95" customHeight="1">
      <c r="A1020" s="154">
        <v>116</v>
      </c>
      <c r="B1020" t="s" s="155">
        <v>4461</v>
      </c>
      <c r="C1020" t="s" s="156">
        <v>4918</v>
      </c>
      <c r="D1020" t="s" s="156">
        <v>1527</v>
      </c>
      <c r="E1020" t="s" s="157">
        <v>4919</v>
      </c>
      <c r="F1020" t="s" s="156">
        <f>MID(E1020,1,FIND(",",E1020,1)-2)</f>
        <v>4920</v>
      </c>
      <c r="G1020" t="s" s="158">
        <f>MID(E1020,FIND(",",E1020,1)+2,FIND(",",E1020,1))</f>
        <v>4921</v>
      </c>
    </row>
    <row r="1021" ht="47.95" customHeight="1">
      <c r="A1021" s="154">
        <v>117</v>
      </c>
      <c r="B1021" t="s" s="159">
        <v>4461</v>
      </c>
      <c r="C1021" t="s" s="160">
        <v>4922</v>
      </c>
      <c r="D1021" t="s" s="160">
        <v>1510</v>
      </c>
      <c r="E1021" t="s" s="161">
        <v>4923</v>
      </c>
      <c r="F1021" t="s" s="160">
        <f>MID(E1021,1,FIND(",",E1021,1)-2)</f>
        <v>4924</v>
      </c>
      <c r="G1021" t="s" s="162">
        <f>MID(E1021,FIND(",",E1021,1)+2,FIND(",",E1021,1))</f>
        <v>4925</v>
      </c>
    </row>
    <row r="1022" ht="35.95" customHeight="1">
      <c r="A1022" s="154">
        <v>118</v>
      </c>
      <c r="B1022" t="s" s="155">
        <v>4461</v>
      </c>
      <c r="C1022" t="s" s="156">
        <v>4926</v>
      </c>
      <c r="D1022" t="s" s="156">
        <v>1552</v>
      </c>
      <c r="E1022" t="s" s="157">
        <v>4927</v>
      </c>
      <c r="F1022" t="s" s="156">
        <f>MID(E1022,1,FIND(",",E1022,1)-2)</f>
        <v>4928</v>
      </c>
      <c r="G1022" t="s" s="158">
        <f>MID(E1022,FIND(",",E1022,1)+2,FIND(",",E1022,1))</f>
        <v>4929</v>
      </c>
    </row>
    <row r="1023" ht="47.95" customHeight="1">
      <c r="A1023" s="154">
        <v>119</v>
      </c>
      <c r="B1023" t="s" s="159">
        <v>4461</v>
      </c>
      <c r="C1023" t="s" s="160">
        <v>4930</v>
      </c>
      <c r="D1023" t="s" s="160">
        <v>943</v>
      </c>
      <c r="E1023" t="s" s="161">
        <v>4931</v>
      </c>
      <c r="F1023" t="s" s="160">
        <f>MID(E1023,1,FIND(",",E1023,1)-2)</f>
        <v>4932</v>
      </c>
      <c r="G1023" t="s" s="162">
        <f>MID(E1023,FIND(",",E1023,1)+2,FIND(",",E1023,1))</f>
        <v>4933</v>
      </c>
    </row>
    <row r="1024" ht="35.95" customHeight="1">
      <c r="A1024" s="154">
        <v>120</v>
      </c>
      <c r="B1024" t="s" s="155">
        <v>4461</v>
      </c>
      <c r="C1024" t="s" s="156">
        <v>4934</v>
      </c>
      <c r="D1024" t="s" s="156">
        <v>943</v>
      </c>
      <c r="E1024" t="s" s="157">
        <v>4935</v>
      </c>
      <c r="F1024" t="s" s="156">
        <f>MID(E1024,1,FIND(",",E1024,1)-2)</f>
        <v>4936</v>
      </c>
      <c r="G1024" t="s" s="158">
        <f>MID(E1024,FIND(",",E1024,1)+2,FIND(",",E1024,1))</f>
        <v>4937</v>
      </c>
    </row>
    <row r="1025" ht="35.95" customHeight="1">
      <c r="A1025" s="154">
        <v>121</v>
      </c>
      <c r="B1025" t="s" s="159">
        <v>4461</v>
      </c>
      <c r="C1025" t="s" s="160">
        <v>4938</v>
      </c>
      <c r="D1025" t="s" s="160">
        <v>1569</v>
      </c>
      <c r="E1025" t="s" s="161">
        <v>4939</v>
      </c>
      <c r="F1025" t="s" s="160">
        <f>MID(E1025,1,FIND(",",E1025,1)-2)</f>
        <v>4940</v>
      </c>
      <c r="G1025" t="s" s="162">
        <f>MID(E1025,FIND(",",E1025,1)+2,FIND(",",E1025,1))</f>
        <v>4941</v>
      </c>
    </row>
    <row r="1026" ht="83.95" customHeight="1">
      <c r="A1026" s="154">
        <v>122</v>
      </c>
      <c r="B1026" t="s" s="155">
        <v>4461</v>
      </c>
      <c r="C1026" t="s" s="156">
        <v>4942</v>
      </c>
      <c r="D1026" t="s" s="156">
        <v>1569</v>
      </c>
      <c r="E1026" t="s" s="157">
        <v>4943</v>
      </c>
      <c r="F1026" t="s" s="156">
        <f>MID(E1026,1,FIND(",",E1026,1)-2)</f>
        <v>4944</v>
      </c>
      <c r="G1026" t="s" s="158">
        <f>MID(E1026,FIND(",",E1026,1)+2,FIND(",",E1026,1))</f>
        <v>4945</v>
      </c>
    </row>
    <row r="1027" ht="71.95" customHeight="1">
      <c r="A1027" s="154">
        <v>123</v>
      </c>
      <c r="B1027" t="s" s="159">
        <v>4461</v>
      </c>
      <c r="C1027" t="s" s="160">
        <v>4946</v>
      </c>
      <c r="D1027" t="s" s="160">
        <v>943</v>
      </c>
      <c r="E1027" t="s" s="161">
        <v>4947</v>
      </c>
      <c r="F1027" t="s" s="160">
        <f>MID(E1027,1,FIND(",",E1027,1)-2)</f>
        <v>4948</v>
      </c>
      <c r="G1027" t="s" s="162">
        <f>MID(E1027,FIND(",",E1027,1)+2,FIND(",",E1027,1))</f>
        <v>4949</v>
      </c>
    </row>
    <row r="1028" ht="83.95" customHeight="1">
      <c r="A1028" s="154">
        <v>124</v>
      </c>
      <c r="B1028" t="s" s="155">
        <v>4461</v>
      </c>
      <c r="C1028" t="s" s="156">
        <v>4950</v>
      </c>
      <c r="D1028" t="s" s="156">
        <v>943</v>
      </c>
      <c r="E1028" t="s" s="157">
        <v>4951</v>
      </c>
      <c r="F1028" t="s" s="156">
        <f>MID(E1028,1,FIND(",",E1028,1)-2)</f>
        <v>4952</v>
      </c>
      <c r="G1028" t="s" s="158">
        <f>MID(E1028,FIND(",",E1028,1)+2,FIND(",",E1028,1))</f>
        <v>4953</v>
      </c>
    </row>
    <row r="1029" ht="83.95" customHeight="1">
      <c r="A1029" s="154">
        <v>125</v>
      </c>
      <c r="B1029" t="s" s="159">
        <v>4461</v>
      </c>
      <c r="C1029" t="s" s="160">
        <v>4954</v>
      </c>
      <c r="D1029" t="s" s="160">
        <v>1569</v>
      </c>
      <c r="E1029" t="s" s="161">
        <v>4955</v>
      </c>
      <c r="F1029" t="s" s="160">
        <f>MID(E1029,1,FIND(",",E1029,1)-2)</f>
        <v>4956</v>
      </c>
      <c r="G1029" t="s" s="162">
        <f>MID(E1029,FIND(",",E1029,1)+2,FIND(",",E1029,1))</f>
        <v>4957</v>
      </c>
    </row>
    <row r="1030" ht="83.95" customHeight="1">
      <c r="A1030" s="154">
        <v>126</v>
      </c>
      <c r="B1030" t="s" s="155">
        <v>4461</v>
      </c>
      <c r="C1030" t="s" s="156">
        <v>4958</v>
      </c>
      <c r="D1030" t="s" s="156">
        <v>1569</v>
      </c>
      <c r="E1030" t="s" s="157">
        <v>4959</v>
      </c>
      <c r="F1030" t="s" s="156">
        <f>MID(E1030,1,FIND(",",E1030,1)-2)</f>
        <v>4960</v>
      </c>
      <c r="G1030" t="s" s="158">
        <f>MID(E1030,FIND(",",E1030,1)+2,FIND(",",E1030,1))</f>
        <v>4961</v>
      </c>
    </row>
    <row r="1031" ht="47.95" customHeight="1">
      <c r="A1031" s="154">
        <v>127</v>
      </c>
      <c r="B1031" t="s" s="159">
        <v>4461</v>
      </c>
      <c r="C1031" t="s" s="160">
        <v>4962</v>
      </c>
      <c r="D1031" t="s" s="160">
        <v>943</v>
      </c>
      <c r="E1031" t="s" s="161">
        <v>4963</v>
      </c>
      <c r="F1031" t="s" s="160">
        <f>MID(E1031,1,FIND(",",E1031,1)-2)</f>
        <v>4964</v>
      </c>
      <c r="G1031" t="s" s="162">
        <f>MID(E1031,FIND(",",E1031,1)+2,FIND(",",E1031,1))</f>
        <v>4965</v>
      </c>
    </row>
    <row r="1032" ht="47.95" customHeight="1">
      <c r="A1032" s="154">
        <v>128</v>
      </c>
      <c r="B1032" t="s" s="155">
        <v>4461</v>
      </c>
      <c r="C1032" t="s" s="156">
        <v>4966</v>
      </c>
      <c r="D1032" t="s" s="156">
        <v>1552</v>
      </c>
      <c r="E1032" t="s" s="157">
        <v>4967</v>
      </c>
      <c r="F1032" t="s" s="156">
        <f>MID(E1032,1,FIND(",",E1032,1)-2)</f>
        <v>4968</v>
      </c>
      <c r="G1032" t="s" s="158">
        <f>MID(E1032,FIND(",",E1032,1)+2,FIND(",",E1032,1))</f>
        <v>4969</v>
      </c>
    </row>
    <row r="1033" ht="11.95" customHeight="1">
      <c r="A1033" s="154">
        <v>129</v>
      </c>
      <c r="B1033" t="s" s="159">
        <v>4461</v>
      </c>
      <c r="C1033" t="s" s="160">
        <v>4970</v>
      </c>
      <c r="D1033" t="s" s="160">
        <v>1606</v>
      </c>
      <c r="E1033" t="s" s="161">
        <v>4971</v>
      </c>
      <c r="F1033" t="s" s="160">
        <f>MID(E1033,1,FIND(",",E1033,1)-2)</f>
        <v>4972</v>
      </c>
      <c r="G1033" t="s" s="162">
        <f>MID(E1033,FIND(",",E1033,1)+2,FIND(",",E1033,1))</f>
        <v>4973</v>
      </c>
    </row>
    <row r="1034" ht="35.95" customHeight="1">
      <c r="A1034" s="154">
        <v>130</v>
      </c>
      <c r="B1034" t="s" s="155">
        <v>4461</v>
      </c>
      <c r="C1034" t="s" s="156">
        <v>4974</v>
      </c>
      <c r="D1034" t="s" s="156">
        <v>1606</v>
      </c>
      <c r="E1034" t="s" s="157">
        <v>4975</v>
      </c>
      <c r="F1034" t="s" s="156">
        <f>MID(E1034,1,FIND(",",E1034,1)-2)</f>
        <v>3246</v>
      </c>
      <c r="G1034" t="s" s="158">
        <f>MID(E1034,FIND(",",E1034,1)+2,FIND(",",E1034,1))</f>
        <v>4976</v>
      </c>
    </row>
    <row r="1035" ht="47.95" customHeight="1">
      <c r="A1035" s="154">
        <v>131</v>
      </c>
      <c r="B1035" t="s" s="159">
        <v>4461</v>
      </c>
      <c r="C1035" t="s" s="160">
        <v>4977</v>
      </c>
      <c r="D1035" t="s" s="160">
        <v>1484</v>
      </c>
      <c r="E1035" t="s" s="161">
        <v>4978</v>
      </c>
      <c r="F1035" t="s" s="160">
        <f>MID(E1035,1,FIND(",",E1035,1)-2)</f>
        <v>4979</v>
      </c>
      <c r="G1035" t="s" s="162">
        <f>MID(E1035,FIND(",",E1035,1)+2,FIND(",",E1035,1))</f>
        <v>4980</v>
      </c>
    </row>
    <row r="1036" ht="35.95" customHeight="1">
      <c r="A1036" s="154">
        <v>132</v>
      </c>
      <c r="B1036" t="s" s="155">
        <v>4461</v>
      </c>
      <c r="C1036" t="s" s="156">
        <v>4981</v>
      </c>
      <c r="D1036" t="s" s="156">
        <v>2446</v>
      </c>
      <c r="E1036" t="s" s="157">
        <v>4982</v>
      </c>
      <c r="F1036" t="s" s="156">
        <f>MID(E1036,1,FIND(",",E1036,1)-2)</f>
        <v>4983</v>
      </c>
      <c r="G1036" t="s" s="158">
        <f>MID(E1036,FIND(",",E1036,1)+2,FIND(",",E1036,1))</f>
        <v>4984</v>
      </c>
    </row>
    <row r="1037" ht="35.95" customHeight="1">
      <c r="A1037" s="154">
        <v>133</v>
      </c>
      <c r="B1037" t="s" s="159">
        <v>4461</v>
      </c>
      <c r="C1037" t="s" s="160">
        <v>4985</v>
      </c>
      <c r="D1037" t="s" s="160">
        <v>1606</v>
      </c>
      <c r="E1037" t="s" s="161">
        <v>4986</v>
      </c>
      <c r="F1037" t="s" s="160">
        <f>MID(E1037,1,FIND(",",E1037,1)-2)</f>
        <v>4987</v>
      </c>
      <c r="G1037" t="s" s="162">
        <f>MID(E1037,FIND(",",E1037,1)+2,FIND(",",E1037,1))</f>
        <v>4988</v>
      </c>
    </row>
    <row r="1038" ht="35.95" customHeight="1">
      <c r="A1038" s="154">
        <v>134</v>
      </c>
      <c r="B1038" t="s" s="155">
        <v>4461</v>
      </c>
      <c r="C1038" t="s" s="156">
        <v>4989</v>
      </c>
      <c r="D1038" t="s" s="156">
        <v>2446</v>
      </c>
      <c r="E1038" t="s" s="157">
        <v>4990</v>
      </c>
      <c r="F1038" t="s" s="156">
        <f>MID(E1038,1,FIND(",",E1038,1)-2)</f>
        <v>4991</v>
      </c>
      <c r="G1038" t="s" s="158">
        <f>MID(E1038,FIND(",",E1038,1)+2,FIND(",",E1038,1))</f>
        <v>4992</v>
      </c>
    </row>
    <row r="1039" ht="35.95" customHeight="1">
      <c r="A1039" s="154">
        <v>135</v>
      </c>
      <c r="B1039" t="s" s="159">
        <v>4461</v>
      </c>
      <c r="C1039" t="s" s="160">
        <v>4993</v>
      </c>
      <c r="D1039" t="s" s="160">
        <v>1431</v>
      </c>
      <c r="E1039" t="s" s="161">
        <v>4994</v>
      </c>
      <c r="F1039" t="s" s="160">
        <f>MID(E1039,1,FIND(",",E1039,1)-2)</f>
        <v>4995</v>
      </c>
      <c r="G1039" t="s" s="162">
        <f>MID(E1039,FIND(",",E1039,1)+2,FIND(",",E1039,1))</f>
        <v>4996</v>
      </c>
    </row>
    <row r="1040" ht="35.95" customHeight="1">
      <c r="A1040" s="154">
        <v>136</v>
      </c>
      <c r="B1040" t="s" s="155">
        <v>4461</v>
      </c>
      <c r="C1040" t="s" s="156">
        <v>4997</v>
      </c>
      <c r="D1040" t="s" s="156">
        <v>1606</v>
      </c>
      <c r="E1040" t="s" s="157">
        <v>4998</v>
      </c>
      <c r="F1040" t="s" s="156">
        <f>MID(E1040,1,FIND(",",E1040,1)-2)</f>
        <v>4999</v>
      </c>
      <c r="G1040" t="s" s="158">
        <f>MID(E1040,FIND(",",E1040,1)+2,FIND(",",E1040,1))</f>
        <v>5000</v>
      </c>
    </row>
    <row r="1041" ht="47.95" customHeight="1">
      <c r="A1041" s="154">
        <v>137</v>
      </c>
      <c r="B1041" t="s" s="159">
        <v>4461</v>
      </c>
      <c r="C1041" t="s" s="160">
        <v>5001</v>
      </c>
      <c r="D1041" t="s" s="160">
        <v>1258</v>
      </c>
      <c r="E1041" t="s" s="161">
        <v>5002</v>
      </c>
      <c r="F1041" t="s" s="160">
        <f>MID(E1041,1,FIND(",",E1041,1)-2)</f>
        <v>5003</v>
      </c>
      <c r="G1041" t="s" s="162">
        <f>MID(E1041,FIND(",",E1041,1)+2,FIND(",",E1041,1))</f>
        <v>5004</v>
      </c>
    </row>
    <row r="1042" ht="23.95" customHeight="1">
      <c r="A1042" s="154">
        <v>1</v>
      </c>
      <c r="B1042" t="s" s="155">
        <v>4461</v>
      </c>
      <c r="C1042" t="s" s="156">
        <v>5005</v>
      </c>
      <c r="D1042" t="s" s="156">
        <v>1611</v>
      </c>
      <c r="E1042" t="s" s="157">
        <v>5006</v>
      </c>
      <c r="F1042" t="s" s="156">
        <f>MID(E1042,1,FIND(",",E1042,1)-2)</f>
        <v>5007</v>
      </c>
      <c r="G1042" t="s" s="158">
        <f>MID(E1042,FIND(",",E1042,1)+2,FIND(",",E1042,1))</f>
        <v>5008</v>
      </c>
    </row>
    <row r="1043" ht="35.95" customHeight="1">
      <c r="A1043" s="154">
        <v>2</v>
      </c>
      <c r="B1043" t="s" s="159">
        <v>4461</v>
      </c>
      <c r="C1043" t="s" s="160">
        <v>5009</v>
      </c>
      <c r="D1043" t="s" s="160">
        <v>1611</v>
      </c>
      <c r="E1043" t="s" s="161">
        <v>5010</v>
      </c>
      <c r="F1043" t="s" s="160">
        <f>MID(E1043,1,FIND(",",E1043,1)-2)</f>
        <v>5011</v>
      </c>
      <c r="G1043" t="s" s="162">
        <f>MID(E1043,FIND(",",E1043,1)+2,FIND(",",E1043,1))</f>
        <v>5012</v>
      </c>
    </row>
    <row r="1044" ht="47.95" customHeight="1">
      <c r="A1044" s="154">
        <v>3</v>
      </c>
      <c r="B1044" t="s" s="155">
        <v>4461</v>
      </c>
      <c r="C1044" t="s" s="156">
        <v>5013</v>
      </c>
      <c r="D1044" t="s" s="156">
        <v>1611</v>
      </c>
      <c r="E1044" t="s" s="157">
        <v>5014</v>
      </c>
      <c r="F1044" t="s" s="156">
        <f>MID(E1044,1,FIND(",",E1044,1)-2)</f>
        <v>5015</v>
      </c>
      <c r="G1044" t="s" s="158">
        <f>MID(E1044,FIND(",",E1044,1)+2,FIND(",",E1044,1))</f>
        <v>5016</v>
      </c>
    </row>
    <row r="1045" ht="83.95" customHeight="1">
      <c r="A1045" s="154">
        <v>4</v>
      </c>
      <c r="B1045" t="s" s="159">
        <v>4461</v>
      </c>
      <c r="C1045" t="s" s="160">
        <v>5017</v>
      </c>
      <c r="D1045" t="s" s="160">
        <v>1611</v>
      </c>
      <c r="E1045" t="s" s="161">
        <v>5018</v>
      </c>
      <c r="F1045" t="s" s="160">
        <f>MID(E1045,1,FIND(",",E1045,1)-2)</f>
        <v>5019</v>
      </c>
      <c r="G1045" t="s" s="162">
        <f>MID(E1045,FIND(",",E1045,1)+2,FIND(",",E1045,1))</f>
        <v>5020</v>
      </c>
    </row>
    <row r="1046" ht="35.95" customHeight="1">
      <c r="A1046" s="154">
        <v>5</v>
      </c>
      <c r="B1046" t="s" s="155">
        <v>4461</v>
      </c>
      <c r="C1046" t="s" s="156">
        <v>5021</v>
      </c>
      <c r="D1046" t="s" s="156">
        <v>1611</v>
      </c>
      <c r="E1046" t="s" s="157">
        <v>5022</v>
      </c>
      <c r="F1046" t="s" s="156">
        <f>MID(E1046,1,FIND(",",E1046,1)-2)</f>
        <v>1292</v>
      </c>
      <c r="G1046" t="s" s="158">
        <f>MID(E1046,FIND(",",E1046,1)+2,FIND(",",E1046,1))</f>
        <v>5023</v>
      </c>
    </row>
    <row r="1047" ht="23.95" customHeight="1">
      <c r="A1047" s="154">
        <v>6</v>
      </c>
      <c r="B1047" t="s" s="159">
        <v>4461</v>
      </c>
      <c r="C1047" t="s" s="160">
        <v>5024</v>
      </c>
      <c r="D1047" t="s" s="160">
        <v>1729</v>
      </c>
      <c r="E1047" t="s" s="161">
        <v>5025</v>
      </c>
      <c r="F1047" t="s" s="160">
        <f>MID(E1047,1,FIND(",",E1047,1)-2)</f>
        <v>5026</v>
      </c>
      <c r="G1047" t="s" s="162">
        <f>MID(E1047,FIND(",",E1047,1)+2,FIND(",",E1047,1))</f>
        <v>5027</v>
      </c>
    </row>
    <row r="1048" ht="23.95" customHeight="1">
      <c r="A1048" s="154">
        <v>7</v>
      </c>
      <c r="B1048" t="s" s="155">
        <v>4461</v>
      </c>
      <c r="C1048" t="s" s="156">
        <v>5028</v>
      </c>
      <c r="D1048" t="s" s="156">
        <v>1729</v>
      </c>
      <c r="E1048" t="s" s="157">
        <v>5029</v>
      </c>
      <c r="F1048" t="s" s="156">
        <f>MID(E1048,1,FIND(",",E1048,1)-2)</f>
        <v>5030</v>
      </c>
      <c r="G1048" t="s" s="158">
        <f>MID(E1048,FIND(",",E1048,1)+2,FIND(",",E1048,1))</f>
        <v>5031</v>
      </c>
    </row>
    <row r="1049" ht="35.95" customHeight="1">
      <c r="A1049" s="154">
        <v>8</v>
      </c>
      <c r="B1049" t="s" s="159">
        <v>4461</v>
      </c>
      <c r="C1049" t="s" s="160">
        <v>5032</v>
      </c>
      <c r="D1049" t="s" s="160">
        <v>1729</v>
      </c>
      <c r="E1049" t="s" s="161">
        <v>5033</v>
      </c>
      <c r="F1049" t="s" s="160">
        <f>MID(E1049,1,FIND(",",E1049,1)-2)</f>
        <v>5034</v>
      </c>
      <c r="G1049" t="s" s="162">
        <f>MID(E1049,FIND(",",E1049,1)+2,FIND(",",E1049,1))</f>
        <v>5035</v>
      </c>
    </row>
    <row r="1050" ht="59.95" customHeight="1">
      <c r="A1050" s="154">
        <v>9</v>
      </c>
      <c r="B1050" t="s" s="155">
        <v>4461</v>
      </c>
      <c r="C1050" t="s" s="156">
        <v>5036</v>
      </c>
      <c r="D1050" t="s" s="156">
        <v>1729</v>
      </c>
      <c r="E1050" t="s" s="157">
        <v>5037</v>
      </c>
      <c r="F1050" t="s" s="156">
        <f>MID(E1050,1,FIND(",",E1050,1)-2)</f>
        <v>5038</v>
      </c>
      <c r="G1050" t="s" s="158">
        <f>MID(E1050,FIND(",",E1050,1)+2,FIND(",",E1050,1))</f>
        <v>5039</v>
      </c>
    </row>
    <row r="1051" ht="23.95" customHeight="1">
      <c r="A1051" s="154">
        <v>10</v>
      </c>
      <c r="B1051" t="s" s="159">
        <v>4461</v>
      </c>
      <c r="C1051" t="s" s="160">
        <v>5040</v>
      </c>
      <c r="D1051" t="s" s="160">
        <v>1824</v>
      </c>
      <c r="E1051" t="s" s="161">
        <v>5041</v>
      </c>
      <c r="F1051" t="s" s="160">
        <f>MID(E1051,1,FIND(",",E1051,1)-2)</f>
        <v>5042</v>
      </c>
      <c r="G1051" t="s" s="162">
        <f>MID(E1051,FIND(",",E1051,1)+2,FIND(",",E1051,1))</f>
        <v>5043</v>
      </c>
    </row>
    <row r="1052" ht="35.95" customHeight="1">
      <c r="A1052" s="154">
        <v>11</v>
      </c>
      <c r="B1052" t="s" s="155">
        <v>4461</v>
      </c>
      <c r="C1052" t="s" s="156">
        <v>5044</v>
      </c>
      <c r="D1052" t="s" s="156">
        <v>1824</v>
      </c>
      <c r="E1052" t="s" s="157">
        <v>5045</v>
      </c>
      <c r="F1052" t="s" s="156">
        <f>MID(E1052,1,FIND(",",E1052,1)-2)</f>
        <v>5046</v>
      </c>
      <c r="G1052" t="s" s="158">
        <f>MID(E1052,FIND(",",E1052,1)+2,FIND(",",E1052,1))</f>
        <v>5047</v>
      </c>
    </row>
    <row r="1053" ht="47.95" customHeight="1">
      <c r="A1053" s="154">
        <v>12</v>
      </c>
      <c r="B1053" t="s" s="159">
        <v>4461</v>
      </c>
      <c r="C1053" t="s" s="160">
        <v>5048</v>
      </c>
      <c r="D1053" t="s" s="160">
        <v>1824</v>
      </c>
      <c r="E1053" t="s" s="161">
        <v>5049</v>
      </c>
      <c r="F1053" t="s" s="160">
        <f>MID(E1053,1,FIND(",",E1053,1)-2)</f>
        <v>5050</v>
      </c>
      <c r="G1053" t="s" s="162">
        <f>MID(E1053,FIND(",",E1053,1)+2,FIND(",",E1053,1))</f>
        <v>5051</v>
      </c>
    </row>
    <row r="1054" ht="35.95" customHeight="1">
      <c r="A1054" s="154">
        <v>13</v>
      </c>
      <c r="B1054" t="s" s="155">
        <v>4461</v>
      </c>
      <c r="C1054" t="s" s="156">
        <v>5052</v>
      </c>
      <c r="D1054" t="s" s="156">
        <v>1824</v>
      </c>
      <c r="E1054" t="s" s="157">
        <v>5053</v>
      </c>
      <c r="F1054" t="s" s="156">
        <f>MID(E1054,1,FIND(",",E1054,1)-2)</f>
        <v>5054</v>
      </c>
      <c r="G1054" t="s" s="158">
        <f>MID(E1054,FIND(",",E1054,1)+2,FIND(",",E1054,1))</f>
        <v>5055</v>
      </c>
    </row>
    <row r="1055" ht="59.95" customHeight="1">
      <c r="A1055" s="154">
        <v>14</v>
      </c>
      <c r="B1055" t="s" s="159">
        <v>4461</v>
      </c>
      <c r="C1055" t="s" s="160">
        <v>5056</v>
      </c>
      <c r="D1055" t="s" s="160">
        <v>1824</v>
      </c>
      <c r="E1055" t="s" s="161">
        <v>5057</v>
      </c>
      <c r="F1055" t="s" s="160">
        <f>MID(E1055,1,FIND(",",E1055,1)-2)</f>
        <v>5058</v>
      </c>
      <c r="G1055" t="s" s="162">
        <f>MID(E1055,FIND(",",E1055,1)+2,FIND(",",E1055,1))</f>
        <v>5059</v>
      </c>
    </row>
    <row r="1056" ht="35.95" customHeight="1">
      <c r="A1056" s="154">
        <v>15</v>
      </c>
      <c r="B1056" t="s" s="155">
        <v>4461</v>
      </c>
      <c r="C1056" t="s" s="156">
        <v>5060</v>
      </c>
      <c r="D1056" t="s" s="156">
        <v>1729</v>
      </c>
      <c r="E1056" t="s" s="157">
        <v>5061</v>
      </c>
      <c r="F1056" t="s" s="156">
        <f>MID(E1056,1,FIND(",",E1056,1)-2)</f>
        <v>5062</v>
      </c>
      <c r="G1056" t="s" s="158">
        <f>MID(E1056,FIND(",",E1056,1)+2,FIND(",",E1056,1))</f>
        <v>5063</v>
      </c>
    </row>
    <row r="1057" ht="23.95" customHeight="1">
      <c r="A1057" s="154">
        <v>16</v>
      </c>
      <c r="B1057" t="s" s="159">
        <v>4461</v>
      </c>
      <c r="C1057" t="s" s="160">
        <v>5064</v>
      </c>
      <c r="D1057" t="s" s="160">
        <v>1766</v>
      </c>
      <c r="E1057" t="s" s="161">
        <v>5065</v>
      </c>
      <c r="F1057" t="s" s="160">
        <f>MID(E1057,1,FIND(",",E1057,1)-2)</f>
        <v>5066</v>
      </c>
      <c r="G1057" t="s" s="162">
        <f>MID(E1057,FIND(",",E1057,1)+2,FIND(",",E1057,1))</f>
        <v>5067</v>
      </c>
    </row>
    <row r="1058" ht="35.95" customHeight="1">
      <c r="A1058" s="154">
        <v>17</v>
      </c>
      <c r="B1058" t="s" s="155">
        <v>4461</v>
      </c>
      <c r="C1058" t="s" s="156">
        <v>5068</v>
      </c>
      <c r="D1058" t="s" s="156">
        <v>1766</v>
      </c>
      <c r="E1058" t="s" s="157">
        <v>5069</v>
      </c>
      <c r="F1058" t="s" s="156">
        <f>MID(E1058,1,FIND(",",E1058,1)-2)</f>
        <v>5070</v>
      </c>
      <c r="G1058" t="s" s="158">
        <f>MID(E1058,FIND(",",E1058,1)+2,FIND(",",E1058,1))</f>
        <v>5071</v>
      </c>
    </row>
    <row r="1059" ht="35.95" customHeight="1">
      <c r="A1059" s="154">
        <v>18</v>
      </c>
      <c r="B1059" t="s" s="159">
        <v>4461</v>
      </c>
      <c r="C1059" t="s" s="160">
        <v>5072</v>
      </c>
      <c r="D1059" t="s" s="160">
        <v>1766</v>
      </c>
      <c r="E1059" t="s" s="161">
        <v>5073</v>
      </c>
      <c r="F1059" t="s" s="160">
        <f>MID(E1059,1,FIND(",",E1059,1)-2)</f>
        <v>5074</v>
      </c>
      <c r="G1059" t="s" s="162">
        <f>MID(E1059,FIND(",",E1059,1)+2,FIND(",",E1059,1))</f>
        <v>5075</v>
      </c>
    </row>
    <row r="1060" ht="35.95" customHeight="1">
      <c r="A1060" s="154">
        <v>19</v>
      </c>
      <c r="B1060" t="s" s="155">
        <v>4461</v>
      </c>
      <c r="C1060" t="s" s="156">
        <v>5076</v>
      </c>
      <c r="D1060" t="s" s="156">
        <v>1766</v>
      </c>
      <c r="E1060" t="s" s="157">
        <v>5077</v>
      </c>
      <c r="F1060" t="s" s="156">
        <f>MID(E1060,1,FIND(",",E1060,1)-2)</f>
        <v>5078</v>
      </c>
      <c r="G1060" t="s" s="158">
        <f>MID(E1060,FIND(",",E1060,1)+2,FIND(",",E1060,1))</f>
        <v>5079</v>
      </c>
    </row>
    <row r="1061" ht="35.95" customHeight="1">
      <c r="A1061" s="154">
        <v>20</v>
      </c>
      <c r="B1061" t="s" s="159">
        <v>4461</v>
      </c>
      <c r="C1061" t="s" s="160">
        <v>5080</v>
      </c>
      <c r="D1061" t="s" s="160">
        <v>1766</v>
      </c>
      <c r="E1061" t="s" s="161">
        <v>5081</v>
      </c>
      <c r="F1061" t="s" s="160">
        <f>MID(E1061,1,FIND(",",E1061,1)-2)</f>
        <v>5082</v>
      </c>
      <c r="G1061" t="s" s="162">
        <f>MID(E1061,FIND(",",E1061,1)+2,FIND(",",E1061,1))</f>
        <v>5083</v>
      </c>
    </row>
    <row r="1062" ht="47.95" customHeight="1">
      <c r="A1062" s="154">
        <v>21</v>
      </c>
      <c r="B1062" t="s" s="155">
        <v>4461</v>
      </c>
      <c r="C1062" t="s" s="156">
        <v>5084</v>
      </c>
      <c r="D1062" t="s" s="156">
        <v>1766</v>
      </c>
      <c r="E1062" t="s" s="157">
        <v>5085</v>
      </c>
      <c r="F1062" t="s" s="156">
        <f>MID(E1062,1,FIND(",",E1062,1)-2)</f>
        <v>5086</v>
      </c>
      <c r="G1062" t="s" s="158">
        <f>MID(E1062,FIND(",",E1062,1)+2,FIND(",",E1062,1))</f>
        <v>5087</v>
      </c>
    </row>
    <row r="1063" ht="23.95" customHeight="1">
      <c r="A1063" s="154">
        <v>22</v>
      </c>
      <c r="B1063" t="s" s="159">
        <v>4461</v>
      </c>
      <c r="C1063" t="s" s="160">
        <v>5088</v>
      </c>
      <c r="D1063" t="s" s="160">
        <v>1766</v>
      </c>
      <c r="E1063" t="s" s="161">
        <v>5089</v>
      </c>
      <c r="F1063" t="s" s="160">
        <f>MID(E1063,1,FIND(",",E1063,1)-2)</f>
        <v>5090</v>
      </c>
      <c r="G1063" t="s" s="162">
        <f>MID(E1063,FIND(",",E1063,1)+2,FIND(",",E1063,1))</f>
        <v>5091</v>
      </c>
    </row>
    <row r="1064" ht="47.95" customHeight="1">
      <c r="A1064" s="154">
        <v>23</v>
      </c>
      <c r="B1064" t="s" s="155">
        <v>4461</v>
      </c>
      <c r="C1064" t="s" s="156">
        <v>5092</v>
      </c>
      <c r="D1064" t="s" s="156">
        <v>1766</v>
      </c>
      <c r="E1064" t="s" s="157">
        <v>5093</v>
      </c>
      <c r="F1064" t="s" s="156">
        <f>MID(E1064,1,FIND(",",E1064,1)-2)</f>
        <v>5094</v>
      </c>
      <c r="G1064" t="s" s="158">
        <f>MID(E1064,FIND(",",E1064,1)+2,FIND(",",E1064,1))</f>
        <v>5095</v>
      </c>
    </row>
    <row r="1065" ht="47.95" customHeight="1">
      <c r="A1065" s="154">
        <v>24</v>
      </c>
      <c r="B1065" t="s" s="159">
        <v>4461</v>
      </c>
      <c r="C1065" t="s" s="160">
        <v>5096</v>
      </c>
      <c r="D1065" t="s" s="160">
        <v>1766</v>
      </c>
      <c r="E1065" t="s" s="161">
        <v>5097</v>
      </c>
      <c r="F1065" t="s" s="160">
        <f>MID(E1065,1,FIND(",",E1065,1)-2)</f>
        <v>5098</v>
      </c>
      <c r="G1065" t="s" s="162">
        <f>MID(E1065,FIND(",",E1065,1)+2,FIND(",",E1065,1))</f>
        <v>5099</v>
      </c>
    </row>
    <row r="1066" ht="35.95" customHeight="1">
      <c r="A1066" s="154">
        <v>25</v>
      </c>
      <c r="B1066" t="s" s="155">
        <v>4461</v>
      </c>
      <c r="C1066" t="s" s="156">
        <v>5100</v>
      </c>
      <c r="D1066" t="s" s="156">
        <v>1766</v>
      </c>
      <c r="E1066" t="s" s="157">
        <v>5101</v>
      </c>
      <c r="F1066" t="s" s="156">
        <f>MID(E1066,1,FIND(",",E1066,1)-2)</f>
        <v>5102</v>
      </c>
      <c r="G1066" t="s" s="158">
        <f>MID(E1066,FIND(",",E1066,1)+2,FIND(",",E1066,1))</f>
        <v>5103</v>
      </c>
    </row>
    <row r="1067" ht="47.95" customHeight="1">
      <c r="A1067" s="154">
        <v>26</v>
      </c>
      <c r="B1067" t="s" s="159">
        <v>4461</v>
      </c>
      <c r="C1067" t="s" s="160">
        <v>5104</v>
      </c>
      <c r="D1067" t="s" s="160">
        <v>1766</v>
      </c>
      <c r="E1067" t="s" s="161">
        <v>5105</v>
      </c>
      <c r="F1067" t="s" s="160">
        <f>MID(E1067,1,FIND(",",E1067,1)-2)</f>
        <v>5106</v>
      </c>
      <c r="G1067" t="s" s="162">
        <f>MID(E1067,FIND(",",E1067,1)+2,FIND(",",E1067,1))</f>
        <v>5107</v>
      </c>
    </row>
    <row r="1068" ht="35.95" customHeight="1">
      <c r="A1068" s="154">
        <v>27</v>
      </c>
      <c r="B1068" t="s" s="155">
        <v>4461</v>
      </c>
      <c r="C1068" t="s" s="156">
        <v>5108</v>
      </c>
      <c r="D1068" t="s" s="156">
        <v>1766</v>
      </c>
      <c r="E1068" t="s" s="157">
        <v>5109</v>
      </c>
      <c r="F1068" t="s" s="156">
        <f>MID(E1068,1,FIND(",",E1068,1)-2)</f>
        <v>5110</v>
      </c>
      <c r="G1068" t="s" s="158">
        <f>MID(E1068,FIND(",",E1068,1)+2,FIND(",",E1068,1))</f>
        <v>5111</v>
      </c>
    </row>
    <row r="1069" ht="23.95" customHeight="1">
      <c r="A1069" s="154">
        <v>28</v>
      </c>
      <c r="B1069" t="s" s="159">
        <v>4461</v>
      </c>
      <c r="C1069" t="s" s="160">
        <v>5112</v>
      </c>
      <c r="D1069" t="s" s="160">
        <v>1962</v>
      </c>
      <c r="E1069" t="s" s="161">
        <v>5113</v>
      </c>
      <c r="F1069" t="s" s="160">
        <f>MID(E1069,1,FIND(",",E1069,1)-2)</f>
        <v>5114</v>
      </c>
      <c r="G1069" t="s" s="162">
        <f>MID(E1069,FIND(",",E1069,1)+2,FIND(",",E1069,1))</f>
        <v>5115</v>
      </c>
    </row>
    <row r="1070" ht="23.95" customHeight="1">
      <c r="A1070" s="154">
        <v>29</v>
      </c>
      <c r="B1070" t="s" s="155">
        <v>4461</v>
      </c>
      <c r="C1070" t="s" s="156">
        <v>5116</v>
      </c>
      <c r="D1070" t="s" s="156">
        <v>2205</v>
      </c>
      <c r="E1070" t="s" s="157">
        <v>5117</v>
      </c>
      <c r="F1070" t="s" s="156">
        <f>MID(E1070,1,FIND(",",E1070,1)-2)</f>
        <v>5118</v>
      </c>
      <c r="G1070" t="s" s="158">
        <f>MID(E1070,FIND(",",E1070,1)+2,FIND(",",E1070,1))</f>
        <v>5119</v>
      </c>
    </row>
    <row r="1071" ht="47.95" customHeight="1">
      <c r="A1071" s="154">
        <v>30</v>
      </c>
      <c r="B1071" t="s" s="159">
        <v>4461</v>
      </c>
      <c r="C1071" t="s" s="160">
        <v>5120</v>
      </c>
      <c r="D1071" t="s" s="160">
        <v>1883</v>
      </c>
      <c r="E1071" t="s" s="161">
        <v>5121</v>
      </c>
      <c r="F1071" t="s" s="160">
        <f>MID(E1071,1,FIND(",",E1071,1)-2)</f>
        <v>5122</v>
      </c>
      <c r="G1071" t="s" s="162">
        <f>MID(E1071,FIND(",",E1071,1)+2,FIND(",",E1071,1))</f>
        <v>5123</v>
      </c>
    </row>
    <row r="1072" ht="47.95" customHeight="1">
      <c r="A1072" s="154">
        <v>31</v>
      </c>
      <c r="B1072" t="s" s="155">
        <v>4461</v>
      </c>
      <c r="C1072" t="s" s="156">
        <v>5124</v>
      </c>
      <c r="D1072" t="s" s="156">
        <v>1962</v>
      </c>
      <c r="E1072" t="s" s="157">
        <v>5125</v>
      </c>
      <c r="F1072" t="s" s="156">
        <f>MID(E1072,1,FIND(",",E1072,1)-2)</f>
        <v>5126</v>
      </c>
      <c r="G1072" t="s" s="158">
        <f>MID(E1072,FIND(",",E1072,1)+2,FIND(",",E1072,1))</f>
        <v>5127</v>
      </c>
    </row>
    <row r="1073" ht="47.95" customHeight="1">
      <c r="A1073" s="154">
        <v>32</v>
      </c>
      <c r="B1073" t="s" s="159">
        <v>4461</v>
      </c>
      <c r="C1073" t="s" s="160">
        <v>5128</v>
      </c>
      <c r="D1073" t="s" s="160">
        <v>1883</v>
      </c>
      <c r="E1073" t="s" s="161">
        <v>5129</v>
      </c>
      <c r="F1073" t="s" s="160">
        <f>MID(E1073,1,FIND(",",E1073,1)-2)</f>
        <v>5130</v>
      </c>
      <c r="G1073" t="s" s="162">
        <f>MID(E1073,FIND(",",E1073,1)+2,FIND(",",E1073,1))</f>
        <v>5131</v>
      </c>
    </row>
    <row r="1074" ht="23.95" customHeight="1">
      <c r="A1074" s="154">
        <v>33</v>
      </c>
      <c r="B1074" t="s" s="155">
        <v>4461</v>
      </c>
      <c r="C1074" t="s" s="156">
        <v>5132</v>
      </c>
      <c r="D1074" t="s" s="156">
        <v>1962</v>
      </c>
      <c r="E1074" t="s" s="157">
        <v>5133</v>
      </c>
      <c r="F1074" t="s" s="156">
        <f>MID(E1074,1,FIND(",",E1074,1)-2)</f>
        <v>5134</v>
      </c>
      <c r="G1074" t="s" s="158">
        <f>MID(E1074,FIND(",",E1074,1)+2,FIND(",",E1074,1))</f>
        <v>5135</v>
      </c>
    </row>
    <row r="1075" ht="47.95" customHeight="1">
      <c r="A1075" s="154">
        <v>34</v>
      </c>
      <c r="B1075" t="s" s="159">
        <v>4461</v>
      </c>
      <c r="C1075" t="s" s="160">
        <v>5136</v>
      </c>
      <c r="D1075" t="s" s="160">
        <v>2060</v>
      </c>
      <c r="E1075" t="s" s="161">
        <v>5137</v>
      </c>
      <c r="F1075" t="s" s="160">
        <f>MID(E1075,1,FIND(",",E1075,1)-2)</f>
        <v>5138</v>
      </c>
      <c r="G1075" t="s" s="162">
        <f>MID(E1075,FIND(",",E1075,1)+2,FIND(",",E1075,1))</f>
        <v>5139</v>
      </c>
    </row>
    <row r="1076" ht="59.95" customHeight="1">
      <c r="A1076" s="154">
        <v>35</v>
      </c>
      <c r="B1076" t="s" s="155">
        <v>4461</v>
      </c>
      <c r="C1076" t="s" s="156">
        <v>5140</v>
      </c>
      <c r="D1076" t="s" s="156">
        <v>2060</v>
      </c>
      <c r="E1076" t="s" s="157">
        <v>5141</v>
      </c>
      <c r="F1076" t="s" s="156">
        <f>MID(E1076,1,FIND(",",E1076,1)-2)</f>
        <v>5142</v>
      </c>
      <c r="G1076" t="s" s="158">
        <f>MID(E1076,FIND(",",E1076,1)+2,FIND(",",E1076,1))</f>
        <v>5143</v>
      </c>
    </row>
    <row r="1077" ht="35.95" customHeight="1">
      <c r="A1077" s="154">
        <v>36</v>
      </c>
      <c r="B1077" t="s" s="159">
        <v>4461</v>
      </c>
      <c r="C1077" t="s" s="160">
        <v>5144</v>
      </c>
      <c r="D1077" t="s" s="160">
        <v>2060</v>
      </c>
      <c r="E1077" t="s" s="161">
        <v>5145</v>
      </c>
      <c r="F1077" t="s" s="160">
        <f>MID(E1077,1,FIND(",",E1077,1)-2)</f>
        <v>5146</v>
      </c>
      <c r="G1077" t="s" s="162">
        <f>MID(E1077,FIND(",",E1077,1)+2,FIND(",",E1077,1))</f>
        <v>5147</v>
      </c>
    </row>
    <row r="1078" ht="23.95" customHeight="1">
      <c r="A1078" s="154">
        <v>37</v>
      </c>
      <c r="B1078" t="s" s="155">
        <v>4461</v>
      </c>
      <c r="C1078" t="s" s="156">
        <v>5148</v>
      </c>
      <c r="D1078" t="s" s="156">
        <v>2051</v>
      </c>
      <c r="E1078" t="s" s="157">
        <v>5149</v>
      </c>
      <c r="F1078" t="s" s="156">
        <f>MID(E1078,1,FIND(",",E1078,1)-2)</f>
        <v>5150</v>
      </c>
      <c r="G1078" t="s" s="158">
        <f>MID(E1078,FIND(",",E1078,1)+2,FIND(",",E1078,1))</f>
        <v>5151</v>
      </c>
    </row>
    <row r="1079" ht="35.95" customHeight="1">
      <c r="A1079" s="154">
        <v>38</v>
      </c>
      <c r="B1079" t="s" s="159">
        <v>4461</v>
      </c>
      <c r="C1079" t="s" s="160">
        <v>5152</v>
      </c>
      <c r="D1079" t="s" s="160">
        <v>2051</v>
      </c>
      <c r="E1079" t="s" s="161">
        <v>5153</v>
      </c>
      <c r="F1079" t="s" s="160">
        <f>MID(E1079,1,FIND(",",E1079,1)-2)</f>
        <v>5154</v>
      </c>
      <c r="G1079" t="s" s="162">
        <f>MID(E1079,FIND(",",E1079,1)+2,FIND(",",E1079,1))</f>
        <v>5155</v>
      </c>
    </row>
    <row r="1080" ht="23.95" customHeight="1">
      <c r="A1080" s="154">
        <v>39</v>
      </c>
      <c r="B1080" t="s" s="155">
        <v>4461</v>
      </c>
      <c r="C1080" t="s" s="156">
        <v>5156</v>
      </c>
      <c r="D1080" t="s" s="156">
        <v>2060</v>
      </c>
      <c r="E1080" t="s" s="157">
        <v>5157</v>
      </c>
      <c r="F1080" t="s" s="156">
        <f>MID(E1080,1,FIND(",",E1080,1)-2)</f>
        <v>5158</v>
      </c>
      <c r="G1080" t="s" s="158">
        <f>MID(E1080,FIND(",",E1080,1)+2,FIND(",",E1080,1))</f>
        <v>5159</v>
      </c>
    </row>
    <row r="1081" ht="23.95" customHeight="1">
      <c r="A1081" s="154">
        <v>40</v>
      </c>
      <c r="B1081" t="s" s="159">
        <v>4461</v>
      </c>
      <c r="C1081" t="s" s="160">
        <v>5160</v>
      </c>
      <c r="D1081" t="s" s="160">
        <v>2060</v>
      </c>
      <c r="E1081" t="s" s="161">
        <v>5157</v>
      </c>
      <c r="F1081" t="s" s="160">
        <f>MID(E1081,1,FIND(",",E1081,1)-2)</f>
        <v>5158</v>
      </c>
      <c r="G1081" t="s" s="162">
        <f>MID(E1081,FIND(",",E1081,1)+2,FIND(",",E1081,1))</f>
        <v>5159</v>
      </c>
    </row>
    <row r="1082" ht="23.95" customHeight="1">
      <c r="A1082" s="154">
        <v>41</v>
      </c>
      <c r="B1082" t="s" s="155">
        <v>4461</v>
      </c>
      <c r="C1082" t="s" s="156">
        <v>5161</v>
      </c>
      <c r="D1082" t="s" s="156">
        <v>2051</v>
      </c>
      <c r="E1082" t="s" s="157">
        <v>5162</v>
      </c>
      <c r="F1082" t="s" s="156">
        <f>MID(E1082,1,FIND(",",E1082,1)-2)</f>
        <v>5163</v>
      </c>
      <c r="G1082" t="s" s="158">
        <f>MID(E1082,FIND(",",E1082,1)+2,FIND(",",E1082,1))</f>
        <v>5164</v>
      </c>
    </row>
    <row r="1083" ht="35.95" customHeight="1">
      <c r="A1083" s="154">
        <v>42</v>
      </c>
      <c r="B1083" t="s" s="159">
        <v>4461</v>
      </c>
      <c r="C1083" t="s" s="160">
        <v>5165</v>
      </c>
      <c r="D1083" t="s" s="160">
        <v>2423</v>
      </c>
      <c r="E1083" t="s" s="161">
        <v>5166</v>
      </c>
      <c r="F1083" t="s" s="160">
        <f>MID(E1083,1,FIND(",",E1083,1)-2)</f>
        <v>5167</v>
      </c>
      <c r="G1083" t="s" s="162">
        <f>MID(E1083,FIND(",",E1083,1)+2,FIND(",",E1083,1))</f>
        <v>5168</v>
      </c>
    </row>
    <row r="1084" ht="35.95" customHeight="1">
      <c r="A1084" s="154">
        <v>43</v>
      </c>
      <c r="B1084" t="s" s="155">
        <v>4461</v>
      </c>
      <c r="C1084" t="s" s="156">
        <v>5169</v>
      </c>
      <c r="D1084" t="s" s="156">
        <v>2060</v>
      </c>
      <c r="E1084" t="s" s="157">
        <v>5170</v>
      </c>
      <c r="F1084" t="s" s="156">
        <f>MID(E1084,1,FIND(",",E1084,1)-2)</f>
        <v>5171</v>
      </c>
      <c r="G1084" t="s" s="158">
        <f>MID(E1084,FIND(",",E1084,1)+2,FIND(",",E1084,1))</f>
        <v>5172</v>
      </c>
    </row>
    <row r="1085" ht="47.95" customHeight="1">
      <c r="A1085" s="154">
        <v>44</v>
      </c>
      <c r="B1085" t="s" s="159">
        <v>4461</v>
      </c>
      <c r="C1085" t="s" s="160">
        <v>5173</v>
      </c>
      <c r="D1085" t="s" s="160">
        <v>2167</v>
      </c>
      <c r="E1085" t="s" s="161">
        <v>5174</v>
      </c>
      <c r="F1085" t="s" s="160">
        <f>MID(E1085,1,FIND(",",E1085,1)-2)</f>
        <v>5175</v>
      </c>
      <c r="G1085" t="s" s="162">
        <f>MID(E1085,FIND(",",E1085,1)+2,FIND(",",E1085,1))</f>
        <v>5176</v>
      </c>
    </row>
    <row r="1086" ht="35.95" customHeight="1">
      <c r="A1086" s="154">
        <v>45</v>
      </c>
      <c r="B1086" t="s" s="155">
        <v>4461</v>
      </c>
      <c r="C1086" t="s" s="156">
        <v>5177</v>
      </c>
      <c r="D1086" t="s" s="156">
        <v>2167</v>
      </c>
      <c r="E1086" t="s" s="157">
        <v>5178</v>
      </c>
      <c r="F1086" t="s" s="156">
        <f>MID(E1086,1,FIND(",",E1086,1)-2)</f>
        <v>5179</v>
      </c>
      <c r="G1086" t="s" s="158">
        <f>MID(E1086,FIND(",",E1086,1)+2,FIND(",",E1086,1))</f>
        <v>5180</v>
      </c>
    </row>
    <row r="1087" ht="23.95" customHeight="1">
      <c r="A1087" s="154">
        <v>46</v>
      </c>
      <c r="B1087" t="s" s="159">
        <v>4461</v>
      </c>
      <c r="C1087" t="s" s="160">
        <v>5181</v>
      </c>
      <c r="D1087" t="s" s="160">
        <v>2167</v>
      </c>
      <c r="E1087" t="s" s="161">
        <v>5182</v>
      </c>
      <c r="F1087" t="s" s="160">
        <f>MID(E1087,1,FIND(",",E1087,1)-2)</f>
        <v>5183</v>
      </c>
      <c r="G1087" t="s" s="162">
        <f>MID(E1087,FIND(",",E1087,1)+2,FIND(",",E1087,1))</f>
        <v>5184</v>
      </c>
    </row>
    <row r="1088" ht="35.95" customHeight="1">
      <c r="A1088" s="154">
        <v>47</v>
      </c>
      <c r="B1088" t="s" s="155">
        <v>4461</v>
      </c>
      <c r="C1088" t="s" s="156">
        <v>5185</v>
      </c>
      <c r="D1088" t="s" s="156">
        <v>2176</v>
      </c>
      <c r="E1088" t="s" s="157">
        <v>5186</v>
      </c>
      <c r="F1088" t="s" s="156">
        <f>MID(E1088,1,FIND(",",E1088,1)-2)</f>
        <v>5187</v>
      </c>
      <c r="G1088" t="s" s="158">
        <f>MID(E1088,FIND(",",E1088,1)+2,FIND(",",E1088,1))</f>
        <v>5188</v>
      </c>
    </row>
    <row r="1089" ht="47.95" customHeight="1">
      <c r="A1089" s="154">
        <v>48</v>
      </c>
      <c r="B1089" t="s" s="159">
        <v>4461</v>
      </c>
      <c r="C1089" t="s" s="160">
        <v>5189</v>
      </c>
      <c r="D1089" t="s" s="160">
        <v>1611</v>
      </c>
      <c r="E1089" t="s" s="161">
        <v>5190</v>
      </c>
      <c r="F1089" t="s" s="160">
        <f>MID(E1089,1,FIND(",",E1089,1)-2)</f>
        <v>5191</v>
      </c>
      <c r="G1089" t="s" s="162">
        <f>MID(E1089,FIND(",",E1089,1)+2,FIND(",",E1089,1))</f>
        <v>5192</v>
      </c>
    </row>
    <row r="1090" ht="35.95" customHeight="1">
      <c r="A1090" s="154">
        <v>49</v>
      </c>
      <c r="B1090" t="s" s="155">
        <v>4461</v>
      </c>
      <c r="C1090" t="s" s="156">
        <v>5193</v>
      </c>
      <c r="D1090" t="s" s="156">
        <v>2176</v>
      </c>
      <c r="E1090" t="s" s="157">
        <v>5194</v>
      </c>
      <c r="F1090" t="s" s="156">
        <f>MID(E1090,1,FIND(",",E1090,1)-2)</f>
        <v>5195</v>
      </c>
      <c r="G1090" t="s" s="158">
        <f>MID(E1090,FIND(",",E1090,1)+2,FIND(",",E1090,1))</f>
        <v>5196</v>
      </c>
    </row>
    <row r="1091" ht="23.95" customHeight="1">
      <c r="A1091" s="154">
        <v>50</v>
      </c>
      <c r="B1091" t="s" s="159">
        <v>4461</v>
      </c>
      <c r="C1091" t="s" s="160">
        <v>5197</v>
      </c>
      <c r="D1091" t="s" s="160">
        <v>1611</v>
      </c>
      <c r="E1091" t="s" s="161">
        <v>5198</v>
      </c>
      <c r="F1091" t="s" s="160">
        <f>MID(E1091,1,FIND(",",E1091,1)-2)</f>
        <v>5199</v>
      </c>
      <c r="G1091" t="s" s="162">
        <f>MID(E1091,FIND(",",E1091,1)+2,FIND(",",E1091,1))</f>
        <v>5200</v>
      </c>
    </row>
    <row r="1092" ht="47.95" customHeight="1">
      <c r="A1092" s="154">
        <v>51</v>
      </c>
      <c r="B1092" t="s" s="155">
        <v>4461</v>
      </c>
      <c r="C1092" t="s" s="156">
        <v>5201</v>
      </c>
      <c r="D1092" t="s" s="156">
        <v>2017</v>
      </c>
      <c r="E1092" t="s" s="157">
        <v>5202</v>
      </c>
      <c r="F1092" t="s" s="156">
        <f>MID(E1092,1,FIND(",",E1092,1)-2)</f>
        <v>5203</v>
      </c>
      <c r="G1092" t="s" s="158">
        <f>MID(E1092,FIND(",",E1092,1)+2,FIND(",",E1092,1))</f>
        <v>5204</v>
      </c>
    </row>
    <row r="1093" ht="35.95" customHeight="1">
      <c r="A1093" s="154">
        <v>52</v>
      </c>
      <c r="B1093" t="s" s="159">
        <v>4461</v>
      </c>
      <c r="C1093" t="s" s="160">
        <v>5205</v>
      </c>
      <c r="D1093" t="s" s="160">
        <v>2017</v>
      </c>
      <c r="E1093" t="s" s="161">
        <v>5206</v>
      </c>
      <c r="F1093" t="s" s="160">
        <f>MID(E1093,1,FIND(",",E1093,1)-2)</f>
        <v>5207</v>
      </c>
      <c r="G1093" t="s" s="162">
        <f>MID(E1093,FIND(",",E1093,1)+2,FIND(",",E1093,1))</f>
        <v>5208</v>
      </c>
    </row>
    <row r="1094" ht="23.95" customHeight="1">
      <c r="A1094" s="154">
        <v>53</v>
      </c>
      <c r="B1094" t="s" s="155">
        <v>4461</v>
      </c>
      <c r="C1094" t="s" s="156">
        <v>5209</v>
      </c>
      <c r="D1094" t="s" s="156">
        <v>2017</v>
      </c>
      <c r="E1094" t="s" s="157">
        <v>5210</v>
      </c>
      <c r="F1094" t="s" s="156">
        <f>MID(E1094,1,FIND(",",E1094,1)-2)</f>
        <v>5211</v>
      </c>
      <c r="G1094" t="s" s="158">
        <f>MID(E1094,FIND(",",E1094,1)+2,FIND(",",E1094,1))</f>
        <v>5212</v>
      </c>
    </row>
    <row r="1095" ht="47.95" customHeight="1">
      <c r="A1095" s="154">
        <v>54</v>
      </c>
      <c r="B1095" t="s" s="159">
        <v>4461</v>
      </c>
      <c r="C1095" t="s" s="160">
        <v>5213</v>
      </c>
      <c r="D1095" t="s" s="160">
        <v>2176</v>
      </c>
      <c r="E1095" t="s" s="161">
        <v>5214</v>
      </c>
      <c r="F1095" t="s" s="160">
        <f>MID(E1095,1,FIND(",",E1095,1)-2)</f>
        <v>5215</v>
      </c>
      <c r="G1095" t="s" s="162">
        <f>MID(E1095,FIND(",",E1095,1)+2,FIND(",",E1095,1))</f>
        <v>5216</v>
      </c>
    </row>
    <row r="1096" ht="47.95" customHeight="1">
      <c r="A1096" s="154">
        <v>55</v>
      </c>
      <c r="B1096" t="s" s="155">
        <v>4461</v>
      </c>
      <c r="C1096" t="s" s="156">
        <v>5217</v>
      </c>
      <c r="D1096" t="s" s="156">
        <v>2176</v>
      </c>
      <c r="E1096" t="s" s="157">
        <v>5218</v>
      </c>
      <c r="F1096" t="s" s="156">
        <f>MID(E1096,1,FIND(",",E1096,1)-2)</f>
        <v>5219</v>
      </c>
      <c r="G1096" t="s" s="158">
        <f>MID(E1096,FIND(",",E1096,1)+2,FIND(",",E1096,1))</f>
        <v>5220</v>
      </c>
    </row>
    <row r="1097" ht="35.95" customHeight="1">
      <c r="A1097" s="154">
        <v>56</v>
      </c>
      <c r="B1097" t="s" s="159">
        <v>4461</v>
      </c>
      <c r="C1097" t="s" s="160">
        <v>5221</v>
      </c>
      <c r="D1097" t="s" s="160">
        <v>2017</v>
      </c>
      <c r="E1097" t="s" s="161">
        <v>5222</v>
      </c>
      <c r="F1097" t="s" s="160">
        <f>MID(E1097,1,FIND(",",E1097,1)-2)</f>
        <v>5223</v>
      </c>
      <c r="G1097" t="s" s="162">
        <f>MID(E1097,FIND(",",E1097,1)+2,FIND(",",E1097,1))</f>
        <v>5224</v>
      </c>
    </row>
    <row r="1098" ht="59.95" customHeight="1">
      <c r="A1098" s="154">
        <v>57</v>
      </c>
      <c r="B1098" t="s" s="155">
        <v>4461</v>
      </c>
      <c r="C1098" t="s" s="156">
        <v>5225</v>
      </c>
      <c r="D1098" t="s" s="156">
        <v>2205</v>
      </c>
      <c r="E1098" t="s" s="157">
        <v>5226</v>
      </c>
      <c r="F1098" t="s" s="156">
        <f>MID(E1098,1,FIND(",",E1098,1)-2)</f>
        <v>5227</v>
      </c>
      <c r="G1098" t="s" s="158">
        <f>MID(E1098,FIND(",",E1098,1)+2,FIND(",",E1098,1))</f>
        <v>5228</v>
      </c>
    </row>
    <row r="1099" ht="35.95" customHeight="1">
      <c r="A1099" s="154">
        <v>58</v>
      </c>
      <c r="B1099" t="s" s="159">
        <v>4461</v>
      </c>
      <c r="C1099" t="s" s="160">
        <v>5229</v>
      </c>
      <c r="D1099" t="s" s="160">
        <v>2017</v>
      </c>
      <c r="E1099" t="s" s="161">
        <v>5230</v>
      </c>
      <c r="F1099" t="s" s="160">
        <f>MID(E1099,1,FIND(",",E1099,1)-2)</f>
        <v>5231</v>
      </c>
      <c r="G1099" t="s" s="162">
        <f>MID(E1099,FIND(",",E1099,1)+2,FIND(",",E1099,1))</f>
        <v>5232</v>
      </c>
    </row>
    <row r="1100" ht="35.95" customHeight="1">
      <c r="A1100" s="154">
        <v>59</v>
      </c>
      <c r="B1100" t="s" s="155">
        <v>4461</v>
      </c>
      <c r="C1100" t="s" s="156">
        <v>5233</v>
      </c>
      <c r="D1100" t="s" s="156">
        <v>2205</v>
      </c>
      <c r="E1100" t="s" s="157">
        <v>5234</v>
      </c>
      <c r="F1100" t="s" s="156">
        <f>MID(E1100,1,FIND(",",E1100,1)-2)</f>
        <v>5235</v>
      </c>
      <c r="G1100" t="s" s="158">
        <f>MID(E1100,FIND(",",E1100,1)+2,FIND(",",E1100,1))</f>
        <v>5236</v>
      </c>
    </row>
    <row r="1101" ht="35.95" customHeight="1">
      <c r="A1101" s="154">
        <v>60</v>
      </c>
      <c r="B1101" t="s" s="159">
        <v>4461</v>
      </c>
      <c r="C1101" t="s" s="160">
        <v>5237</v>
      </c>
      <c r="D1101" t="s" s="160">
        <v>2205</v>
      </c>
      <c r="E1101" t="s" s="161">
        <v>5238</v>
      </c>
      <c r="F1101" t="s" s="160">
        <f>MID(E1101,1,FIND(",",E1101,1)-2)</f>
        <v>5239</v>
      </c>
      <c r="G1101" t="s" s="162">
        <f>MID(E1101,FIND(",",E1101,1)+2,FIND(",",E1101,1))</f>
        <v>5240</v>
      </c>
    </row>
    <row r="1102" ht="23.95" customHeight="1">
      <c r="A1102" s="154">
        <v>61</v>
      </c>
      <c r="B1102" t="s" s="155">
        <v>4461</v>
      </c>
      <c r="C1102" t="s" s="156">
        <v>5241</v>
      </c>
      <c r="D1102" t="s" s="156">
        <v>2205</v>
      </c>
      <c r="E1102" t="s" s="157">
        <v>5242</v>
      </c>
      <c r="F1102" t="s" s="156">
        <f>MID(E1102,1,FIND(",",E1102,1)-2)</f>
        <v>5243</v>
      </c>
      <c r="G1102" t="s" s="158">
        <f>MID(E1102,FIND(",",E1102,1)+2,FIND(",",E1102,1))</f>
        <v>5244</v>
      </c>
    </row>
    <row r="1103" ht="23.95" customHeight="1">
      <c r="A1103" s="154">
        <v>62</v>
      </c>
      <c r="B1103" t="s" s="159">
        <v>4461</v>
      </c>
      <c r="C1103" t="s" s="160">
        <v>5245</v>
      </c>
      <c r="D1103" t="s" s="160">
        <v>2205</v>
      </c>
      <c r="E1103" t="s" s="161">
        <v>5246</v>
      </c>
      <c r="F1103" t="s" s="160">
        <f>MID(E1103,1,FIND(",",E1103,1)-2)</f>
        <v>5247</v>
      </c>
      <c r="G1103" t="s" s="162">
        <f>MID(E1103,FIND(",",E1103,1)+2,FIND(",",E1103,1))</f>
        <v>5248</v>
      </c>
    </row>
    <row r="1104" ht="23.95" customHeight="1">
      <c r="A1104" s="154">
        <v>63</v>
      </c>
      <c r="B1104" t="s" s="155">
        <v>4461</v>
      </c>
      <c r="C1104" t="s" s="156">
        <v>5249</v>
      </c>
      <c r="D1104" t="s" s="156">
        <v>2205</v>
      </c>
      <c r="E1104" t="s" s="157">
        <v>5250</v>
      </c>
      <c r="F1104" t="s" s="156">
        <f>MID(E1104,1,FIND(",",E1104,1)-2)</f>
        <v>5251</v>
      </c>
      <c r="G1104" t="s" s="158">
        <f>MID(E1104,FIND(",",E1104,1)+2,FIND(",",E1104,1))</f>
        <v>5252</v>
      </c>
    </row>
    <row r="1105" ht="47.95" customHeight="1">
      <c r="A1105" s="154">
        <v>1</v>
      </c>
      <c r="B1105" t="s" s="159">
        <v>5253</v>
      </c>
      <c r="C1105" t="s" s="160">
        <v>5254</v>
      </c>
      <c r="D1105" t="s" s="160">
        <v>836</v>
      </c>
      <c r="E1105" t="s" s="161">
        <v>5255</v>
      </c>
      <c r="F1105" t="s" s="160">
        <f>MID(E1105,1,FIND(",",E1105,1)-2)</f>
        <v>5256</v>
      </c>
      <c r="G1105" t="s" s="162">
        <f>MID(E1105,FIND(",",E1105,1)+2,FIND(",",E1105,1))</f>
        <v>5257</v>
      </c>
    </row>
    <row r="1106" ht="11.95" customHeight="1">
      <c r="A1106" s="154">
        <v>2</v>
      </c>
      <c r="B1106" t="s" s="155">
        <v>5253</v>
      </c>
      <c r="C1106" t="s" s="156">
        <v>5258</v>
      </c>
      <c r="D1106" t="s" s="156">
        <v>902</v>
      </c>
      <c r="E1106" t="s" s="157">
        <v>5259</v>
      </c>
      <c r="F1106" t="s" s="156">
        <f>MID(E1106,1,FIND(",",E1106,1)-2)</f>
        <v>5260</v>
      </c>
      <c r="G1106" t="s" s="158">
        <f>MID(E1106,FIND(",",E1106,1)+2,FIND(",",E1106,1))</f>
        <v>5261</v>
      </c>
    </row>
    <row r="1107" ht="47.95" customHeight="1">
      <c r="A1107" s="154">
        <v>3</v>
      </c>
      <c r="B1107" t="s" s="159">
        <v>5253</v>
      </c>
      <c r="C1107" t="s" s="160">
        <v>5262</v>
      </c>
      <c r="D1107" t="s" s="160">
        <v>902</v>
      </c>
      <c r="E1107" t="s" s="161">
        <v>5263</v>
      </c>
      <c r="F1107" t="s" s="160">
        <f>MID(E1107,1,FIND(",",E1107,1)-2)</f>
        <v>5264</v>
      </c>
      <c r="G1107" t="s" s="162">
        <f>MID(E1107,FIND(",",E1107,1)+2,FIND(",",E1107,1))</f>
        <v>5265</v>
      </c>
    </row>
    <row r="1108" ht="23.95" customHeight="1">
      <c r="A1108" s="154">
        <v>4</v>
      </c>
      <c r="B1108" t="s" s="155">
        <v>5253</v>
      </c>
      <c r="C1108" t="s" s="156">
        <v>5266</v>
      </c>
      <c r="D1108" t="s" s="156">
        <v>1013</v>
      </c>
      <c r="E1108" t="s" s="157">
        <v>5267</v>
      </c>
      <c r="F1108" t="s" s="156">
        <f>MID(E1108,1,FIND(",",E1108,1)-2)</f>
        <v>5268</v>
      </c>
      <c r="G1108" t="s" s="158">
        <f>MID(E1108,FIND(",",E1108,1)+2,FIND(",",E1108,1))</f>
        <v>5269</v>
      </c>
    </row>
    <row r="1109" ht="11.95" customHeight="1">
      <c r="A1109" s="154">
        <v>5</v>
      </c>
      <c r="B1109" t="s" s="159">
        <v>5253</v>
      </c>
      <c r="C1109" t="s" s="160">
        <v>5270</v>
      </c>
      <c r="D1109" t="s" s="160">
        <v>1013</v>
      </c>
      <c r="E1109" t="s" s="161">
        <v>5271</v>
      </c>
      <c r="F1109" t="s" s="160">
        <f>MID(E1109,1,FIND(",",E1109,1)-2)</f>
        <v>5272</v>
      </c>
      <c r="G1109" t="s" s="162">
        <f>MID(E1109,FIND(",",E1109,1)+2,FIND(",",E1109,1))</f>
        <v>5273</v>
      </c>
    </row>
    <row r="1110" ht="35.95" customHeight="1">
      <c r="A1110" s="154">
        <v>6</v>
      </c>
      <c r="B1110" t="s" s="155">
        <v>5253</v>
      </c>
      <c r="C1110" t="s" s="156">
        <v>5274</v>
      </c>
      <c r="D1110" t="s" s="156">
        <v>1013</v>
      </c>
      <c r="E1110" t="s" s="157">
        <v>5275</v>
      </c>
      <c r="F1110" t="s" s="156">
        <f>MID(E1110,1,FIND(",",E1110,1)-2)</f>
        <v>5276</v>
      </c>
      <c r="G1110" t="s" s="158">
        <f>MID(E1110,FIND(",",E1110,1)+2,FIND(",",E1110,1))</f>
        <v>5277</v>
      </c>
    </row>
    <row r="1111" ht="23.95" customHeight="1">
      <c r="A1111" s="154">
        <v>7</v>
      </c>
      <c r="B1111" t="s" s="159">
        <v>5253</v>
      </c>
      <c r="C1111" t="s" s="160">
        <v>5278</v>
      </c>
      <c r="D1111" t="s" s="160">
        <v>1088</v>
      </c>
      <c r="E1111" t="s" s="161">
        <v>5279</v>
      </c>
      <c r="F1111" t="s" s="160">
        <f>MID(E1111,1,FIND(",",E1111,1)-2)</f>
        <v>5280</v>
      </c>
      <c r="G1111" t="s" s="162">
        <f>MID(E1111,FIND(",",E1111,1)+2,FIND(",",E1111,1))</f>
        <v>5281</v>
      </c>
    </row>
    <row r="1112" ht="47.95" customHeight="1">
      <c r="A1112" s="154">
        <v>8</v>
      </c>
      <c r="B1112" t="s" s="155">
        <v>5253</v>
      </c>
      <c r="C1112" t="s" s="156">
        <v>5282</v>
      </c>
      <c r="D1112" t="s" s="156">
        <v>1205</v>
      </c>
      <c r="E1112" t="s" s="157">
        <v>5283</v>
      </c>
      <c r="F1112" t="s" s="156">
        <f>MID(E1112,1,FIND(",",E1112,1)-2)</f>
        <v>5284</v>
      </c>
      <c r="G1112" t="s" s="158">
        <f>MID(E1112,FIND(",",E1112,1)+2,FIND(",",E1112,1))</f>
        <v>5285</v>
      </c>
    </row>
    <row r="1113" ht="23.95" customHeight="1">
      <c r="A1113" s="154">
        <v>9</v>
      </c>
      <c r="B1113" t="s" s="159">
        <v>5253</v>
      </c>
      <c r="C1113" t="s" s="160">
        <v>5286</v>
      </c>
      <c r="D1113" t="s" s="160">
        <v>1552</v>
      </c>
      <c r="E1113" t="s" s="161">
        <v>5287</v>
      </c>
      <c r="F1113" t="s" s="160">
        <f>MID(E1113,1,FIND(",",E1113,1)-2)</f>
        <v>5288</v>
      </c>
      <c r="G1113" t="s" s="162">
        <f>MID(E1113,FIND(",",E1113,1)+2,FIND(",",E1113,1))</f>
        <v>5289</v>
      </c>
    </row>
    <row r="1114" ht="35.95" customHeight="1">
      <c r="A1114" s="154">
        <v>10</v>
      </c>
      <c r="B1114" t="s" s="155">
        <v>5253</v>
      </c>
      <c r="C1114" t="s" s="156">
        <v>5290</v>
      </c>
      <c r="D1114" t="s" s="156">
        <v>1569</v>
      </c>
      <c r="E1114" t="s" s="157">
        <v>5291</v>
      </c>
      <c r="F1114" t="s" s="156">
        <f>MID(E1114,1,FIND(",",E1114,1)-2)</f>
        <v>5292</v>
      </c>
      <c r="G1114" t="s" s="158">
        <f>MID(E1114,FIND(",",E1114,1)+2,FIND(",",E1114,1))</f>
        <v>5293</v>
      </c>
    </row>
    <row r="1115" ht="35.95" customHeight="1">
      <c r="A1115" s="154">
        <v>11</v>
      </c>
      <c r="B1115" t="s" s="159">
        <v>5253</v>
      </c>
      <c r="C1115" t="s" s="160">
        <v>5294</v>
      </c>
      <c r="D1115" t="s" s="160">
        <v>1606</v>
      </c>
      <c r="E1115" t="s" s="161">
        <v>5295</v>
      </c>
      <c r="F1115" t="s" s="160">
        <f>MID(E1115,1,FIND(",",E1115,1)-2)</f>
        <v>5296</v>
      </c>
      <c r="G1115" t="s" s="162">
        <f>MID(E1115,FIND(",",E1115,1)+2,FIND(",",E1115,1))</f>
        <v>5297</v>
      </c>
    </row>
    <row r="1116" ht="35.95" customHeight="1">
      <c r="A1116" s="154">
        <v>12</v>
      </c>
      <c r="B1116" t="s" s="155">
        <v>5253</v>
      </c>
      <c r="C1116" t="s" s="156">
        <v>5298</v>
      </c>
      <c r="D1116" t="s" s="156">
        <v>1258</v>
      </c>
      <c r="E1116" t="s" s="157">
        <v>5299</v>
      </c>
      <c r="F1116" t="s" s="156">
        <f>MID(E1116,1,FIND(",",E1116,1)-2)</f>
        <v>5300</v>
      </c>
      <c r="G1116" t="s" s="158">
        <f>MID(E1116,FIND(",",E1116,1)+2,FIND(",",E1116,1))</f>
        <v>5301</v>
      </c>
    </row>
    <row r="1117" ht="11.95" customHeight="1">
      <c r="A1117" s="154">
        <v>1</v>
      </c>
      <c r="B1117" t="s" s="159">
        <v>5253</v>
      </c>
      <c r="C1117" t="s" s="160">
        <v>5302</v>
      </c>
      <c r="D1117" t="s" s="160">
        <v>1962</v>
      </c>
      <c r="E1117" t="s" s="161">
        <v>5303</v>
      </c>
      <c r="F1117" t="s" s="160">
        <f>MID(E1117,1,FIND(",",E1117,1)-2)</f>
        <v>5304</v>
      </c>
      <c r="G1117" t="s" s="162">
        <f>MID(E1117,FIND(",",E1117,1)+2,FIND(",",E1117,1))</f>
        <v>5305</v>
      </c>
    </row>
    <row r="1118" ht="11.95" customHeight="1">
      <c r="A1118" s="154">
        <v>2</v>
      </c>
      <c r="B1118" t="s" s="155">
        <v>5253</v>
      </c>
      <c r="C1118" t="s" s="156">
        <v>5306</v>
      </c>
      <c r="D1118" t="s" s="156">
        <v>2051</v>
      </c>
      <c r="E1118" t="s" s="157">
        <v>5307</v>
      </c>
      <c r="F1118" t="s" s="156">
        <f>MID(E1118,1,FIND(",",E1118,1)-2)</f>
        <v>5308</v>
      </c>
      <c r="G1118" t="s" s="158">
        <f>MID(E1118,FIND(",",E1118,1)+2,FIND(",",E1118,1))</f>
        <v>5309</v>
      </c>
    </row>
    <row r="1119" ht="23.95" customHeight="1">
      <c r="A1119" s="154">
        <v>3</v>
      </c>
      <c r="B1119" t="s" s="159">
        <v>5253</v>
      </c>
      <c r="C1119" t="s" s="160">
        <v>5310</v>
      </c>
      <c r="D1119" t="s" s="160">
        <v>2051</v>
      </c>
      <c r="E1119" t="s" s="161">
        <v>5311</v>
      </c>
      <c r="F1119" t="s" s="160">
        <f>MID(E1119,1,FIND(",",E1119,1)-2)</f>
        <v>5312</v>
      </c>
      <c r="G1119" t="s" s="162">
        <f>MID(E1119,FIND(",",E1119,1)+2,FIND(",",E1119,1))</f>
        <v>5313</v>
      </c>
    </row>
    <row r="1120" ht="23.95" customHeight="1">
      <c r="A1120" s="154">
        <v>4</v>
      </c>
      <c r="B1120" t="s" s="155">
        <v>5253</v>
      </c>
      <c r="C1120" t="s" s="156">
        <v>5314</v>
      </c>
      <c r="D1120" t="s" s="156">
        <v>2423</v>
      </c>
      <c r="E1120" t="s" s="157">
        <v>5315</v>
      </c>
      <c r="F1120" t="s" s="156">
        <f>MID(E1120,1,FIND(",",E1120,1)-2)</f>
        <v>5316</v>
      </c>
      <c r="G1120" t="s" s="158">
        <f>MID(E1120,FIND(",",E1120,1)+2,FIND(",",E1120,1))</f>
        <v>5317</v>
      </c>
    </row>
    <row r="1121" ht="23.95" customHeight="1">
      <c r="A1121" s="154">
        <v>5</v>
      </c>
      <c r="B1121" t="s" s="159">
        <v>5253</v>
      </c>
      <c r="C1121" t="s" s="160">
        <v>5318</v>
      </c>
      <c r="D1121" t="s" s="160">
        <v>2017</v>
      </c>
      <c r="E1121" t="s" s="161">
        <v>2189</v>
      </c>
      <c r="F1121" t="s" s="160">
        <f>MID(E1121,1,FIND(",",E1121,1)-2)</f>
        <v>2190</v>
      </c>
      <c r="G1121" t="s" s="162">
        <f>MID(E1121,FIND(",",E1121,1)+2,FIND(",",E1121,1))</f>
        <v>2191</v>
      </c>
    </row>
    <row r="1122" ht="23.95" customHeight="1">
      <c r="A1122" s="154">
        <v>6</v>
      </c>
      <c r="B1122" t="s" s="155">
        <v>5253</v>
      </c>
      <c r="C1122" t="s" s="156">
        <v>5319</v>
      </c>
      <c r="D1122" t="s" s="156">
        <v>1766</v>
      </c>
      <c r="E1122" t="s" s="157">
        <v>5320</v>
      </c>
      <c r="F1122" t="s" s="156">
        <f>MID(E1122,1,FIND(",",E1122,1)-2)</f>
        <v>5321</v>
      </c>
      <c r="G1122" t="s" s="158">
        <f>MID(E1122,FIND(",",E1122,1)+2,FIND(",",E1122,1))</f>
        <v>5322</v>
      </c>
    </row>
    <row r="1123" ht="23.95" customHeight="1">
      <c r="A1123" s="154">
        <v>7</v>
      </c>
      <c r="B1123" t="s" s="159">
        <v>5253</v>
      </c>
      <c r="C1123" t="s" s="160">
        <v>5323</v>
      </c>
      <c r="D1123" t="s" s="160">
        <v>5324</v>
      </c>
      <c r="E1123" t="s" s="161">
        <v>5325</v>
      </c>
      <c r="F1123" t="s" s="160">
        <f>MID(E1123,1,FIND(",",E1123,1)-2)</f>
        <v>5326</v>
      </c>
      <c r="G1123" t="s" s="162">
        <f>MID(E1123,FIND(",",E1123,1)+2,FIND(",",E1123,1))</f>
        <v>5327</v>
      </c>
    </row>
    <row r="1124" ht="23.95" customHeight="1">
      <c r="A1124" s="154">
        <v>8</v>
      </c>
      <c r="B1124" t="s" s="155">
        <v>5253</v>
      </c>
      <c r="C1124" t="s" s="156">
        <v>5328</v>
      </c>
      <c r="D1124" t="s" s="156">
        <v>2205</v>
      </c>
      <c r="E1124" t="s" s="157">
        <v>5329</v>
      </c>
      <c r="F1124" t="s" s="156">
        <f>MID(E1124,1,FIND(",",E1124,1)-2)</f>
        <v>5330</v>
      </c>
      <c r="G1124" t="s" s="158">
        <f>MID(E1124,FIND(",",E1124,1)+2,FIND(",",E1124,1))</f>
        <v>5331</v>
      </c>
    </row>
    <row r="1125" ht="35.95" customHeight="1">
      <c r="A1125" s="154">
        <v>1</v>
      </c>
      <c r="B1125" t="s" s="159">
        <v>5332</v>
      </c>
      <c r="C1125" t="s" s="160">
        <v>5333</v>
      </c>
      <c r="D1125" t="s" s="160">
        <v>1611</v>
      </c>
      <c r="E1125" t="s" s="161">
        <v>5334</v>
      </c>
      <c r="F1125" t="s" s="160">
        <f>MID(E1125,1,FIND(",",E1125,1)-2)</f>
        <v>5335</v>
      </c>
      <c r="G1125" t="s" s="162">
        <f>MID(E1125,FIND(",",E1125,1)+2,FIND(",",E1125,1))</f>
        <v>5336</v>
      </c>
    </row>
    <row r="1126" ht="35.95" customHeight="1">
      <c r="A1126" s="154">
        <v>1</v>
      </c>
      <c r="B1126" t="s" s="155">
        <v>5337</v>
      </c>
      <c r="C1126" t="s" s="156">
        <v>5338</v>
      </c>
      <c r="D1126" t="s" s="156">
        <v>2446</v>
      </c>
      <c r="E1126" t="s" s="157">
        <v>5339</v>
      </c>
      <c r="F1126" t="s" s="156">
        <f>MID(E1126,1,FIND(",",E1126,1)-2)</f>
        <v>5340</v>
      </c>
      <c r="G1126" t="s" s="158">
        <f>MID(E1126,FIND(",",E1126,1)+2,FIND(",",E1126,1))</f>
        <v>5341</v>
      </c>
    </row>
    <row r="1127" ht="35.95" customHeight="1">
      <c r="A1127" s="154">
        <v>2</v>
      </c>
      <c r="B1127" t="s" s="159">
        <v>5337</v>
      </c>
      <c r="C1127" t="s" s="160">
        <v>5342</v>
      </c>
      <c r="D1127" t="s" s="160">
        <v>2446</v>
      </c>
      <c r="E1127" t="s" s="161">
        <v>5343</v>
      </c>
      <c r="F1127" t="s" s="160">
        <f>MID(E1127,1,FIND(",",E1127,1)-2)</f>
        <v>5344</v>
      </c>
      <c r="G1127" t="s" s="162">
        <f>MID(E1127,FIND(",",E1127,1)+2,FIND(",",E1127,1))</f>
        <v>5345</v>
      </c>
    </row>
    <row r="1128" ht="23.95" customHeight="1">
      <c r="A1128" s="154">
        <v>3</v>
      </c>
      <c r="B1128" t="s" s="155">
        <v>5337</v>
      </c>
      <c r="C1128" t="s" s="156">
        <v>5346</v>
      </c>
      <c r="D1128" t="s" s="156">
        <v>1606</v>
      </c>
      <c r="E1128" t="s" s="157">
        <v>5347</v>
      </c>
      <c r="F1128" t="s" s="156">
        <f>MID(E1128,1,FIND(",",E1128,1)-2)</f>
        <v>5348</v>
      </c>
      <c r="G1128" t="s" s="158">
        <f>MID(E1128,FIND(",",E1128,1)+2,FIND(",",E1128,1))</f>
        <v>5349</v>
      </c>
    </row>
    <row r="1129" ht="23.95" customHeight="1">
      <c r="A1129" s="154">
        <v>4</v>
      </c>
      <c r="B1129" t="s" s="159">
        <v>5337</v>
      </c>
      <c r="C1129" t="s" s="160">
        <v>5350</v>
      </c>
      <c r="D1129" t="s" s="160">
        <v>1606</v>
      </c>
      <c r="E1129" t="s" s="161">
        <v>5351</v>
      </c>
      <c r="F1129" t="s" s="160">
        <f>MID(E1129,1,FIND(",",E1129,1)-2)</f>
        <v>5352</v>
      </c>
      <c r="G1129" t="s" s="162">
        <f>MID(E1129,FIND(",",E1129,1)+2,FIND(",",E1129,1))</f>
        <v>5353</v>
      </c>
    </row>
    <row r="1130" ht="35.95" customHeight="1">
      <c r="A1130" s="154">
        <v>5</v>
      </c>
      <c r="B1130" t="s" s="155">
        <v>5337</v>
      </c>
      <c r="C1130" t="s" s="156">
        <v>5354</v>
      </c>
      <c r="D1130" t="s" s="156">
        <v>2446</v>
      </c>
      <c r="E1130" t="s" s="157">
        <v>5355</v>
      </c>
      <c r="F1130" t="s" s="156">
        <f>MID(E1130,1,FIND(",",E1130,1)-2)</f>
        <v>5356</v>
      </c>
      <c r="G1130" t="s" s="158">
        <f>MID(E1130,FIND(",",E1130,1)+2,FIND(",",E1130,1))</f>
        <v>5357</v>
      </c>
    </row>
    <row r="1131" ht="35.95" customHeight="1">
      <c r="A1131" s="154">
        <v>6</v>
      </c>
      <c r="B1131" t="s" s="159">
        <v>5337</v>
      </c>
      <c r="C1131" t="s" s="160">
        <v>5358</v>
      </c>
      <c r="D1131" t="s" s="160">
        <v>2446</v>
      </c>
      <c r="E1131" t="s" s="161">
        <v>5359</v>
      </c>
      <c r="F1131" t="s" s="160">
        <f>MID(E1131,1,FIND(",",E1131,1)-2)</f>
        <v>5360</v>
      </c>
      <c r="G1131" t="s" s="162">
        <f>MID(E1131,FIND(",",E1131,1)+2,FIND(",",E1131,1))</f>
        <v>5361</v>
      </c>
    </row>
    <row r="1132" ht="35.95" customHeight="1">
      <c r="A1132" s="154">
        <v>7</v>
      </c>
      <c r="B1132" t="s" s="155">
        <v>5337</v>
      </c>
      <c r="C1132" t="s" s="156">
        <v>5362</v>
      </c>
      <c r="D1132" t="s" s="156">
        <v>2446</v>
      </c>
      <c r="E1132" t="s" s="157">
        <v>5363</v>
      </c>
      <c r="F1132" t="s" s="156">
        <f>MID(E1132,1,FIND(",",E1132,1)-2)</f>
        <v>5364</v>
      </c>
      <c r="G1132" t="s" s="158">
        <f>MID(E1132,FIND(",",E1132,1)+2,FIND(",",E1132,1))</f>
        <v>5365</v>
      </c>
    </row>
    <row r="1133" ht="35.95" customHeight="1">
      <c r="A1133" s="154">
        <v>8</v>
      </c>
      <c r="B1133" t="s" s="159">
        <v>5337</v>
      </c>
      <c r="C1133" t="s" s="160">
        <v>5366</v>
      </c>
      <c r="D1133" t="s" s="160">
        <v>1606</v>
      </c>
      <c r="E1133" t="s" s="161">
        <v>5367</v>
      </c>
      <c r="F1133" t="s" s="160">
        <f>MID(E1133,1,FIND(",",E1133,1)-2)</f>
        <v>5368</v>
      </c>
      <c r="G1133" t="s" s="162">
        <f>MID(E1133,FIND(",",E1133,1)+2,FIND(",",E1133,1))</f>
        <v>5369</v>
      </c>
    </row>
    <row r="1134" ht="35.95" customHeight="1">
      <c r="A1134" s="154">
        <v>9</v>
      </c>
      <c r="B1134" t="s" s="155">
        <v>5337</v>
      </c>
      <c r="C1134" t="s" s="156">
        <v>5370</v>
      </c>
      <c r="D1134" t="s" s="156">
        <v>1606</v>
      </c>
      <c r="E1134" t="s" s="157">
        <v>5371</v>
      </c>
      <c r="F1134" t="s" s="156">
        <f>MID(E1134,1,FIND(",",E1134,1)-2)</f>
        <v>5372</v>
      </c>
      <c r="G1134" t="s" s="158">
        <f>MID(E1134,FIND(",",E1134,1)+2,FIND(",",E1134,1))</f>
        <v>5373</v>
      </c>
    </row>
    <row r="1135" ht="23.95" customHeight="1">
      <c r="A1135" s="154">
        <v>10</v>
      </c>
      <c r="B1135" t="s" s="159">
        <v>5337</v>
      </c>
      <c r="C1135" t="s" s="160">
        <v>5374</v>
      </c>
      <c r="D1135" t="s" s="160">
        <v>1606</v>
      </c>
      <c r="E1135" t="s" s="161">
        <v>5375</v>
      </c>
      <c r="F1135" t="s" s="160">
        <f>MID(E1135,1,FIND(",",E1135,1)-2)</f>
        <v>5376</v>
      </c>
      <c r="G1135" t="s" s="162">
        <f>MID(E1135,FIND(",",E1135,1)+2,FIND(",",E1135,1))</f>
        <v>5377</v>
      </c>
    </row>
    <row r="1136" ht="23.95" customHeight="1">
      <c r="A1136" s="154">
        <v>11</v>
      </c>
      <c r="B1136" t="s" s="155">
        <v>5337</v>
      </c>
      <c r="C1136" t="s" s="156">
        <v>5378</v>
      </c>
      <c r="D1136" t="s" s="156">
        <v>1121</v>
      </c>
      <c r="E1136" t="s" s="157">
        <v>5379</v>
      </c>
      <c r="F1136" t="s" s="156">
        <f>MID(E1136,1,FIND(",",E1136,1)-2)</f>
        <v>5380</v>
      </c>
      <c r="G1136" t="s" s="158">
        <f>MID(E1136,FIND(",",E1136,1)+2,FIND(",",E1136,1))</f>
        <v>5381</v>
      </c>
    </row>
    <row r="1137" ht="23.95" customHeight="1">
      <c r="A1137" s="154">
        <v>12</v>
      </c>
      <c r="B1137" t="s" s="159">
        <v>5337</v>
      </c>
      <c r="C1137" t="s" s="160">
        <v>5382</v>
      </c>
      <c r="D1137" t="s" s="160">
        <v>1121</v>
      </c>
      <c r="E1137" t="s" s="161">
        <v>5383</v>
      </c>
      <c r="F1137" t="s" s="160">
        <f>MID(E1137,1,FIND(",",E1137,1)-2)</f>
        <v>5384</v>
      </c>
      <c r="G1137" t="s" s="162">
        <f>MID(E1137,FIND(",",E1137,1)+2,FIND(",",E1137,1))</f>
        <v>5385</v>
      </c>
    </row>
    <row r="1138" ht="11.95" customHeight="1">
      <c r="A1138" s="154">
        <v>13</v>
      </c>
      <c r="B1138" t="s" s="155">
        <v>5337</v>
      </c>
      <c r="C1138" t="s" s="156">
        <v>5386</v>
      </c>
      <c r="D1138" t="s" s="156">
        <v>1121</v>
      </c>
      <c r="E1138" t="s" s="157">
        <v>5387</v>
      </c>
      <c r="F1138" t="s" s="156">
        <f>MID(E1138,1,FIND(",",E1138,1)-2)</f>
        <v>5388</v>
      </c>
      <c r="G1138" t="s" s="158">
        <f>MID(E1138,FIND(",",E1138,1)+2,FIND(",",E1138,1))</f>
        <v>5389</v>
      </c>
    </row>
    <row r="1139" ht="23.95" customHeight="1">
      <c r="A1139" s="154">
        <v>14</v>
      </c>
      <c r="B1139" t="s" s="159">
        <v>5337</v>
      </c>
      <c r="C1139" t="s" s="160">
        <v>5390</v>
      </c>
      <c r="D1139" t="s" s="160">
        <v>1258</v>
      </c>
      <c r="E1139" t="s" s="161">
        <v>5391</v>
      </c>
      <c r="F1139" t="s" s="160">
        <f>MID(E1139,1,FIND(",",E1139,1)-2)</f>
        <v>5392</v>
      </c>
      <c r="G1139" t="s" s="162">
        <f>MID(E1139,FIND(",",E1139,1)+2,FIND(",",E1139,1))</f>
        <v>5393</v>
      </c>
    </row>
    <row r="1140" ht="23.95" customHeight="1">
      <c r="A1140" s="154">
        <v>15</v>
      </c>
      <c r="B1140" t="s" s="155">
        <v>5337</v>
      </c>
      <c r="C1140" t="s" s="156">
        <v>5394</v>
      </c>
      <c r="D1140" t="s" s="156">
        <v>1258</v>
      </c>
      <c r="E1140" t="s" s="157">
        <v>5395</v>
      </c>
      <c r="F1140" t="s" s="156">
        <f>MID(E1140,1,FIND(",",E1140,1)-2)</f>
        <v>5396</v>
      </c>
      <c r="G1140" t="s" s="158">
        <f>MID(E1140,FIND(",",E1140,1)+2,FIND(",",E1140,1))</f>
        <v>5397</v>
      </c>
    </row>
    <row r="1141" ht="23.95" customHeight="1">
      <c r="A1141" s="154">
        <v>16</v>
      </c>
      <c r="B1141" t="s" s="159">
        <v>5337</v>
      </c>
      <c r="C1141" t="s" s="160">
        <v>5398</v>
      </c>
      <c r="D1141" t="s" s="160">
        <v>1121</v>
      </c>
      <c r="E1141" t="s" s="161">
        <v>5399</v>
      </c>
      <c r="F1141" t="s" s="160">
        <f>MID(E1141,1,FIND(",",E1141,1)-2)</f>
        <v>5400</v>
      </c>
      <c r="G1141" t="s" s="162">
        <f>MID(E1141,FIND(",",E1141,1)+2,FIND(",",E1141,1))</f>
        <v>5401</v>
      </c>
    </row>
    <row r="1142" ht="23.95" customHeight="1">
      <c r="A1142" s="154">
        <v>17</v>
      </c>
      <c r="B1142" t="s" s="155">
        <v>5337</v>
      </c>
      <c r="C1142" t="s" s="156">
        <v>5402</v>
      </c>
      <c r="D1142" t="s" s="156">
        <v>1121</v>
      </c>
      <c r="E1142" t="s" s="157">
        <v>5403</v>
      </c>
      <c r="F1142" t="s" s="156">
        <f>MID(E1142,1,FIND(",",E1142,1)-2)</f>
        <v>5404</v>
      </c>
      <c r="G1142" t="s" s="158">
        <f>MID(E1142,FIND(",",E1142,1)+2,FIND(",",E1142,1))</f>
        <v>5405</v>
      </c>
    </row>
    <row r="1143" ht="23.95" customHeight="1">
      <c r="A1143" s="154">
        <v>18</v>
      </c>
      <c r="B1143" t="s" s="159">
        <v>5337</v>
      </c>
      <c r="C1143" t="s" s="160">
        <v>5406</v>
      </c>
      <c r="D1143" t="s" s="160">
        <v>1121</v>
      </c>
      <c r="E1143" t="s" s="161">
        <v>5407</v>
      </c>
      <c r="F1143" t="s" s="160">
        <f>MID(E1143,1,FIND(",",E1143,1)-2)</f>
        <v>5408</v>
      </c>
      <c r="G1143" t="s" s="162">
        <f>MID(E1143,FIND(",",E1143,1)+2,FIND(",",E1143,1))</f>
        <v>5409</v>
      </c>
    </row>
    <row r="1144" ht="11.95" customHeight="1">
      <c r="A1144" s="154">
        <v>1</v>
      </c>
      <c r="B1144" t="s" s="155">
        <v>5337</v>
      </c>
      <c r="C1144" t="s" s="156">
        <v>5410</v>
      </c>
      <c r="D1144" t="s" s="156">
        <v>2051</v>
      </c>
      <c r="E1144" t="s" s="157">
        <v>5411</v>
      </c>
      <c r="F1144" t="s" s="156">
        <f>MID(E1144,1,FIND(",",E1144,1)-2)</f>
        <v>5412</v>
      </c>
      <c r="G1144" t="s" s="158">
        <f>MID(E1144,FIND(",",E1144,1)+2,FIND(",",E1144,1))</f>
        <v>5413</v>
      </c>
    </row>
    <row r="1145" ht="11.95" customHeight="1">
      <c r="A1145" s="154">
        <v>2</v>
      </c>
      <c r="B1145" t="s" s="159">
        <v>5337</v>
      </c>
      <c r="C1145" t="s" s="160">
        <v>5414</v>
      </c>
      <c r="D1145" t="s" s="160">
        <v>2051</v>
      </c>
      <c r="E1145" t="s" s="161">
        <v>5415</v>
      </c>
      <c r="F1145" t="s" s="160">
        <f>MID(E1145,1,FIND(",",E1145,1)-2)</f>
        <v>5416</v>
      </c>
      <c r="G1145" t="s" s="162">
        <f>MID(E1145,FIND(",",E1145,1)+2,FIND(",",E1145,1))</f>
        <v>5417</v>
      </c>
    </row>
    <row r="1146" ht="11.95" customHeight="1">
      <c r="A1146" s="154">
        <v>3</v>
      </c>
      <c r="B1146" t="s" s="155">
        <v>5337</v>
      </c>
      <c r="C1146" t="s" s="156">
        <v>5418</v>
      </c>
      <c r="D1146" t="s" s="156">
        <v>2051</v>
      </c>
      <c r="E1146" t="s" s="157">
        <v>5419</v>
      </c>
      <c r="F1146" t="s" s="156">
        <f>MID(E1146,1,FIND(",",E1146,1)-2)</f>
        <v>5420</v>
      </c>
      <c r="G1146" t="s" s="158">
        <f>MID(E1146,FIND(",",E1146,1)+2,FIND(",",E1146,1))</f>
        <v>5421</v>
      </c>
    </row>
    <row r="1147" ht="11.95" customHeight="1">
      <c r="A1147" s="154">
        <v>4</v>
      </c>
      <c r="B1147" t="s" s="159">
        <v>5337</v>
      </c>
      <c r="C1147" t="s" s="160">
        <v>5422</v>
      </c>
      <c r="D1147" t="s" s="160">
        <v>2051</v>
      </c>
      <c r="E1147" t="s" s="161">
        <v>5423</v>
      </c>
      <c r="F1147" t="s" s="160">
        <f>MID(E1147,1,FIND(",",E1147,1)-2)</f>
        <v>5424</v>
      </c>
      <c r="G1147" t="s" s="162">
        <f>MID(E1147,FIND(",",E1147,1)+2,FIND(",",E1147,1))</f>
        <v>5425</v>
      </c>
    </row>
    <row r="1148" ht="11.95" customHeight="1">
      <c r="A1148" s="154">
        <v>5</v>
      </c>
      <c r="B1148" t="s" s="155">
        <v>5337</v>
      </c>
      <c r="C1148" t="s" s="156">
        <v>5426</v>
      </c>
      <c r="D1148" t="s" s="156">
        <v>2051</v>
      </c>
      <c r="E1148" t="s" s="157">
        <v>5427</v>
      </c>
      <c r="F1148" t="s" s="156">
        <f>MID(E1148,1,FIND(",",E1148,1)-2)</f>
        <v>5428</v>
      </c>
      <c r="G1148" t="s" s="158">
        <f>MID(E1148,FIND(",",E1148,1)+2,FIND(",",E1148,1))</f>
        <v>5429</v>
      </c>
    </row>
    <row r="1149" ht="11.95" customHeight="1">
      <c r="A1149" s="154">
        <v>6</v>
      </c>
      <c r="B1149" t="s" s="159">
        <v>5337</v>
      </c>
      <c r="C1149" t="s" s="160">
        <v>5430</v>
      </c>
      <c r="D1149" t="s" s="160">
        <v>2051</v>
      </c>
      <c r="E1149" t="s" s="161">
        <v>5431</v>
      </c>
      <c r="F1149" t="s" s="160">
        <f>MID(E1149,1,FIND(",",E1149,1)-2)</f>
        <v>5432</v>
      </c>
      <c r="G1149" t="s" s="162">
        <f>MID(E1149,FIND(",",E1149,1)+2,FIND(",",E1149,1))</f>
        <v>5433</v>
      </c>
    </row>
    <row r="1150" ht="11.95" customHeight="1">
      <c r="A1150" s="154">
        <v>7</v>
      </c>
      <c r="B1150" t="s" s="155">
        <v>5337</v>
      </c>
      <c r="C1150" t="s" s="156">
        <v>5434</v>
      </c>
      <c r="D1150" t="s" s="156">
        <v>2051</v>
      </c>
      <c r="E1150" t="s" s="157">
        <v>5435</v>
      </c>
      <c r="F1150" t="s" s="156">
        <f>MID(E1150,1,FIND(",",E1150,1)-2)</f>
        <v>5436</v>
      </c>
      <c r="G1150" t="s" s="158">
        <f>MID(E1150,FIND(",",E1150,1)+2,FIND(",",E1150,1))</f>
        <v>5437</v>
      </c>
    </row>
    <row r="1151" ht="11.95" customHeight="1">
      <c r="A1151" s="154">
        <v>8</v>
      </c>
      <c r="B1151" t="s" s="159">
        <v>5337</v>
      </c>
      <c r="C1151" t="s" s="160">
        <v>5438</v>
      </c>
      <c r="D1151" t="s" s="160">
        <v>2051</v>
      </c>
      <c r="E1151" t="s" s="161">
        <v>5439</v>
      </c>
      <c r="F1151" t="s" s="160">
        <f>MID(E1151,1,FIND(",",E1151,1)-2)</f>
        <v>5440</v>
      </c>
      <c r="G1151" t="s" s="162">
        <f>MID(E1151,FIND(",",E1151,1)+2,FIND(",",E1151,1))</f>
        <v>5441</v>
      </c>
    </row>
    <row r="1152" ht="11.95" customHeight="1">
      <c r="A1152" s="154">
        <v>9</v>
      </c>
      <c r="B1152" t="s" s="155">
        <v>5337</v>
      </c>
      <c r="C1152" t="s" s="156">
        <v>5442</v>
      </c>
      <c r="D1152" t="s" s="156">
        <v>2051</v>
      </c>
      <c r="E1152" t="s" s="157">
        <v>5443</v>
      </c>
      <c r="F1152" t="s" s="156">
        <f>MID(E1152,1,FIND(",",E1152,1)-2)</f>
        <v>5444</v>
      </c>
      <c r="G1152" t="s" s="158">
        <f>MID(E1152,FIND(",",E1152,1)+2,FIND(",",E1152,1))</f>
        <v>5445</v>
      </c>
    </row>
    <row r="1153" ht="11.95" customHeight="1">
      <c r="A1153" s="154">
        <v>10</v>
      </c>
      <c r="B1153" t="s" s="159">
        <v>5337</v>
      </c>
      <c r="C1153" t="s" s="160">
        <v>5446</v>
      </c>
      <c r="D1153" t="s" s="160">
        <v>2051</v>
      </c>
      <c r="E1153" t="s" s="161">
        <v>5447</v>
      </c>
      <c r="F1153" t="s" s="160">
        <f>MID(E1153,1,FIND(",",E1153,1)-2)</f>
        <v>5448</v>
      </c>
      <c r="G1153" t="s" s="162">
        <f>MID(E1153,FIND(",",E1153,1)+2,FIND(",",E1153,1))</f>
        <v>5449</v>
      </c>
    </row>
    <row r="1154" ht="23.95" customHeight="1">
      <c r="A1154" s="154">
        <v>11</v>
      </c>
      <c r="B1154" t="s" s="155">
        <v>5337</v>
      </c>
      <c r="C1154" t="s" s="156">
        <v>5450</v>
      </c>
      <c r="D1154" t="s" s="156">
        <v>2051</v>
      </c>
      <c r="E1154" t="s" s="157">
        <v>5451</v>
      </c>
      <c r="F1154" t="s" s="156">
        <f>MID(E1154,1,FIND(",",E1154,1)-2)</f>
        <v>5452</v>
      </c>
      <c r="G1154" t="s" s="158">
        <f>MID(E1154,FIND(",",E1154,1)+2,FIND(",",E1154,1))</f>
        <v>5453</v>
      </c>
    </row>
    <row r="1155" ht="11.95" customHeight="1">
      <c r="A1155" s="154">
        <v>12</v>
      </c>
      <c r="B1155" t="s" s="159">
        <v>5337</v>
      </c>
      <c r="C1155" t="s" s="160">
        <v>5454</v>
      </c>
      <c r="D1155" t="s" s="160">
        <v>2051</v>
      </c>
      <c r="E1155" t="s" s="161">
        <v>5455</v>
      </c>
      <c r="F1155" t="s" s="160">
        <f>MID(E1155,1,FIND(",",E1155,1)-2)</f>
        <v>5456</v>
      </c>
      <c r="G1155" t="s" s="162">
        <f>MID(E1155,FIND(",",E1155,1)+2,FIND(",",E1155,1))</f>
        <v>5457</v>
      </c>
    </row>
    <row r="1156" ht="11.95" customHeight="1">
      <c r="A1156" s="154">
        <v>13</v>
      </c>
      <c r="B1156" t="s" s="155">
        <v>5337</v>
      </c>
      <c r="C1156" t="s" s="156">
        <v>5458</v>
      </c>
      <c r="D1156" t="s" s="156">
        <v>2051</v>
      </c>
      <c r="E1156" t="s" s="157">
        <v>5459</v>
      </c>
      <c r="F1156" t="s" s="156">
        <f>MID(E1156,1,FIND(",",E1156,1)-2)</f>
        <v>5460</v>
      </c>
      <c r="G1156" t="s" s="158">
        <f>MID(E1156,FIND(",",E1156,1)+2,FIND(",",E1156,1))</f>
        <v>5461</v>
      </c>
    </row>
    <row r="1157" ht="11.95" customHeight="1">
      <c r="A1157" s="154">
        <v>14</v>
      </c>
      <c r="B1157" t="s" s="159">
        <v>5337</v>
      </c>
      <c r="C1157" t="s" s="160">
        <v>5462</v>
      </c>
      <c r="D1157" t="s" s="160">
        <v>2051</v>
      </c>
      <c r="E1157" t="s" s="161">
        <v>5463</v>
      </c>
      <c r="F1157" t="s" s="160">
        <f>MID(E1157,1,FIND(",",E1157,1)-2)</f>
        <v>5464</v>
      </c>
      <c r="G1157" t="s" s="162">
        <f>MID(E1157,FIND(",",E1157,1)+2,FIND(",",E1157,1))</f>
        <v>5465</v>
      </c>
    </row>
    <row r="1158" ht="11.95" customHeight="1">
      <c r="A1158" s="154">
        <v>15</v>
      </c>
      <c r="B1158" t="s" s="155">
        <v>5337</v>
      </c>
      <c r="C1158" t="s" s="156">
        <v>5466</v>
      </c>
      <c r="D1158" t="s" s="156">
        <v>2051</v>
      </c>
      <c r="E1158" t="s" s="157">
        <v>5467</v>
      </c>
      <c r="F1158" t="s" s="156">
        <f>MID(E1158,1,FIND(",",E1158,1)-2)</f>
        <v>5468</v>
      </c>
      <c r="G1158" t="s" s="158">
        <f>MID(E1158,FIND(",",E1158,1)+2,FIND(",",E1158,1))</f>
        <v>5469</v>
      </c>
    </row>
    <row r="1159" ht="11.95" customHeight="1">
      <c r="A1159" s="154">
        <v>16</v>
      </c>
      <c r="B1159" t="s" s="159">
        <v>5337</v>
      </c>
      <c r="C1159" t="s" s="160">
        <v>5470</v>
      </c>
      <c r="D1159" t="s" s="160">
        <v>2051</v>
      </c>
      <c r="E1159" t="s" s="161">
        <v>5471</v>
      </c>
      <c r="F1159" t="s" s="160">
        <f>MID(E1159,1,FIND(",",E1159,1)-2)</f>
        <v>5472</v>
      </c>
      <c r="G1159" t="s" s="162">
        <f>MID(E1159,FIND(",",E1159,1)+2,FIND(",",E1159,1))</f>
        <v>5473</v>
      </c>
    </row>
    <row r="1160" ht="23.95" customHeight="1">
      <c r="A1160" s="154">
        <v>17</v>
      </c>
      <c r="B1160" t="s" s="155">
        <v>5337</v>
      </c>
      <c r="C1160" t="s" s="156">
        <v>5474</v>
      </c>
      <c r="D1160" t="s" s="156">
        <v>2051</v>
      </c>
      <c r="E1160" t="s" s="157">
        <v>5475</v>
      </c>
      <c r="F1160" t="s" s="156">
        <f>MID(E1160,1,FIND(",",E1160,1)-2)</f>
        <v>5476</v>
      </c>
      <c r="G1160" t="s" s="158">
        <f>MID(E1160,FIND(",",E1160,1)+2,FIND(",",E1160,1))</f>
        <v>5477</v>
      </c>
    </row>
    <row r="1161" ht="23.95" customHeight="1">
      <c r="A1161" s="154">
        <v>18</v>
      </c>
      <c r="B1161" t="s" s="159">
        <v>5337</v>
      </c>
      <c r="C1161" t="s" s="160">
        <v>5478</v>
      </c>
      <c r="D1161" t="s" s="160">
        <v>2051</v>
      </c>
      <c r="E1161" t="s" s="161">
        <v>5479</v>
      </c>
      <c r="F1161" t="s" s="160">
        <f>MID(E1161,1,FIND(",",E1161,1)-2)</f>
        <v>5480</v>
      </c>
      <c r="G1161" t="s" s="162">
        <f>MID(E1161,FIND(",",E1161,1)+2,FIND(",",E1161,1))</f>
        <v>5481</v>
      </c>
    </row>
    <row r="1162" ht="11.95" customHeight="1">
      <c r="A1162" s="154">
        <v>19</v>
      </c>
      <c r="B1162" t="s" s="155">
        <v>5337</v>
      </c>
      <c r="C1162" t="s" s="156">
        <v>5482</v>
      </c>
      <c r="D1162" t="s" s="156">
        <v>2051</v>
      </c>
      <c r="E1162" t="s" s="157">
        <v>5483</v>
      </c>
      <c r="F1162" t="s" s="156">
        <f>MID(E1162,1,FIND(",",E1162,1)-2)</f>
        <v>5484</v>
      </c>
      <c r="G1162" t="s" s="158">
        <f>MID(E1162,FIND(",",E1162,1)+2,FIND(",",E1162,1))</f>
        <v>5485</v>
      </c>
    </row>
    <row r="1163" ht="11.95" customHeight="1">
      <c r="A1163" s="154">
        <v>20</v>
      </c>
      <c r="B1163" t="s" s="159">
        <v>5337</v>
      </c>
      <c r="C1163" t="s" s="160">
        <v>5486</v>
      </c>
      <c r="D1163" t="s" s="160">
        <v>2051</v>
      </c>
      <c r="E1163" t="s" s="161">
        <v>5487</v>
      </c>
      <c r="F1163" t="s" s="160">
        <f>MID(E1163,1,FIND(",",E1163,1)-2)</f>
        <v>5488</v>
      </c>
      <c r="G1163" t="s" s="162">
        <f>MID(E1163,FIND(",",E1163,1)+2,FIND(",",E1163,1))</f>
        <v>5489</v>
      </c>
    </row>
    <row r="1164" ht="11.95" customHeight="1">
      <c r="A1164" s="154">
        <v>21</v>
      </c>
      <c r="B1164" t="s" s="155">
        <v>5337</v>
      </c>
      <c r="C1164" t="s" s="156">
        <v>5490</v>
      </c>
      <c r="D1164" t="s" s="156">
        <v>2051</v>
      </c>
      <c r="E1164" t="s" s="157">
        <v>5491</v>
      </c>
      <c r="F1164" t="s" s="156">
        <f>MID(E1164,1,FIND(",",E1164,1)-2)</f>
        <v>5492</v>
      </c>
      <c r="G1164" t="s" s="158">
        <f>MID(E1164,FIND(",",E1164,1)+2,FIND(",",E1164,1))</f>
        <v>5493</v>
      </c>
    </row>
    <row r="1165" ht="11.95" customHeight="1">
      <c r="A1165" s="154">
        <v>22</v>
      </c>
      <c r="B1165" t="s" s="159">
        <v>5337</v>
      </c>
      <c r="C1165" t="s" s="160">
        <v>5494</v>
      </c>
      <c r="D1165" t="s" s="160">
        <v>2051</v>
      </c>
      <c r="E1165" t="s" s="161">
        <v>5495</v>
      </c>
      <c r="F1165" t="s" s="160">
        <f>MID(E1165,1,FIND(",",E1165,1)-2)</f>
        <v>5496</v>
      </c>
      <c r="G1165" t="s" s="162">
        <f>MID(E1165,FIND(",",E1165,1)+2,FIND(",",E1165,1))</f>
        <v>5497</v>
      </c>
    </row>
    <row r="1166" ht="11.95" customHeight="1">
      <c r="A1166" s="154">
        <v>23</v>
      </c>
      <c r="B1166" t="s" s="155">
        <v>5337</v>
      </c>
      <c r="C1166" t="s" s="156">
        <v>5498</v>
      </c>
      <c r="D1166" t="s" s="156">
        <v>2051</v>
      </c>
      <c r="E1166" t="s" s="157">
        <v>5499</v>
      </c>
      <c r="F1166" t="s" s="156">
        <f>MID(E1166,1,FIND(",",E1166,1)-2)</f>
        <v>5500</v>
      </c>
      <c r="G1166" t="s" s="158">
        <f>MID(E1166,FIND(",",E1166,1)+2,FIND(",",E1166,1))</f>
        <v>5501</v>
      </c>
    </row>
    <row r="1167" ht="11.95" customHeight="1">
      <c r="A1167" s="154">
        <v>24</v>
      </c>
      <c r="B1167" t="s" s="159">
        <v>5337</v>
      </c>
      <c r="C1167" t="s" s="160">
        <v>5502</v>
      </c>
      <c r="D1167" t="s" s="160">
        <v>2051</v>
      </c>
      <c r="E1167" t="s" s="161">
        <v>5503</v>
      </c>
      <c r="F1167" t="s" s="160">
        <f>MID(E1167,1,FIND(",",E1167,1)-2)</f>
        <v>5504</v>
      </c>
      <c r="G1167" t="s" s="162">
        <f>MID(E1167,FIND(",",E1167,1)+2,FIND(",",E1167,1))</f>
        <v>5505</v>
      </c>
    </row>
    <row r="1168" ht="11.95" customHeight="1">
      <c r="A1168" s="154">
        <v>25</v>
      </c>
      <c r="B1168" t="s" s="155">
        <v>5337</v>
      </c>
      <c r="C1168" t="s" s="156">
        <v>5506</v>
      </c>
      <c r="D1168" t="s" s="156">
        <v>2051</v>
      </c>
      <c r="E1168" t="s" s="157">
        <v>5507</v>
      </c>
      <c r="F1168" t="s" s="156">
        <f>MID(E1168,1,FIND(",",E1168,1)-2)</f>
        <v>5508</v>
      </c>
      <c r="G1168" t="s" s="158">
        <f>MID(E1168,FIND(",",E1168,1)+2,FIND(",",E1168,1))</f>
        <v>5509</v>
      </c>
    </row>
    <row r="1169" ht="11.95" customHeight="1">
      <c r="A1169" s="154">
        <v>26</v>
      </c>
      <c r="B1169" t="s" s="159">
        <v>5337</v>
      </c>
      <c r="C1169" t="s" s="160">
        <v>5510</v>
      </c>
      <c r="D1169" t="s" s="160">
        <v>2051</v>
      </c>
      <c r="E1169" t="s" s="161">
        <v>5511</v>
      </c>
      <c r="F1169" t="s" s="160">
        <f>MID(E1169,1,FIND(",",E1169,1)-2)</f>
        <v>5512</v>
      </c>
      <c r="G1169" t="s" s="162">
        <f>MID(E1169,FIND(",",E1169,1)+2,FIND(",",E1169,1))</f>
        <v>5513</v>
      </c>
    </row>
    <row r="1170" ht="11.95" customHeight="1">
      <c r="A1170" s="154">
        <v>27</v>
      </c>
      <c r="B1170" t="s" s="155">
        <v>5337</v>
      </c>
      <c r="C1170" t="s" s="156">
        <v>5514</v>
      </c>
      <c r="D1170" t="s" s="156">
        <v>2051</v>
      </c>
      <c r="E1170" t="s" s="157">
        <v>5515</v>
      </c>
      <c r="F1170" t="s" s="156">
        <f>MID(E1170,1,FIND(",",E1170,1)-2)</f>
        <v>5516</v>
      </c>
      <c r="G1170" t="s" s="158">
        <f>MID(E1170,FIND(",",E1170,1)+2,FIND(",",E1170,1))</f>
        <v>5517</v>
      </c>
    </row>
    <row r="1171" ht="11.95" customHeight="1">
      <c r="A1171" s="154">
        <v>28</v>
      </c>
      <c r="B1171" t="s" s="159">
        <v>5337</v>
      </c>
      <c r="C1171" t="s" s="160">
        <v>5518</v>
      </c>
      <c r="D1171" t="s" s="160">
        <v>2051</v>
      </c>
      <c r="E1171" t="s" s="161">
        <v>5519</v>
      </c>
      <c r="F1171" t="s" s="160">
        <f>MID(E1171,1,FIND(",",E1171,1)-2)</f>
        <v>5520</v>
      </c>
      <c r="G1171" t="s" s="162">
        <f>MID(E1171,FIND(",",E1171,1)+2,FIND(",",E1171,1))</f>
        <v>5521</v>
      </c>
    </row>
    <row r="1172" ht="11.95" customHeight="1">
      <c r="A1172" s="154">
        <v>29</v>
      </c>
      <c r="B1172" t="s" s="155">
        <v>5337</v>
      </c>
      <c r="C1172" t="s" s="156">
        <v>5522</v>
      </c>
      <c r="D1172" t="s" s="156">
        <v>2051</v>
      </c>
      <c r="E1172" t="s" s="157">
        <v>5523</v>
      </c>
      <c r="F1172" t="s" s="156">
        <f>MID(E1172,1,FIND(",",E1172,1)-2)</f>
        <v>5524</v>
      </c>
      <c r="G1172" t="s" s="158">
        <f>MID(E1172,FIND(",",E1172,1)+2,FIND(",",E1172,1))</f>
        <v>5525</v>
      </c>
    </row>
    <row r="1173" ht="11.95" customHeight="1">
      <c r="A1173" s="154">
        <v>30</v>
      </c>
      <c r="B1173" t="s" s="159">
        <v>5337</v>
      </c>
      <c r="C1173" t="s" s="160">
        <v>5526</v>
      </c>
      <c r="D1173" t="s" s="160">
        <v>2051</v>
      </c>
      <c r="E1173" t="s" s="161">
        <v>5527</v>
      </c>
      <c r="F1173" t="s" s="160">
        <f>MID(E1173,1,FIND(",",E1173,1)-2)</f>
        <v>5528</v>
      </c>
      <c r="G1173" t="s" s="162">
        <f>MID(E1173,FIND(",",E1173,1)+2,FIND(",",E1173,1))</f>
        <v>5529</v>
      </c>
    </row>
    <row r="1174" ht="11.95" customHeight="1">
      <c r="A1174" s="154">
        <v>31</v>
      </c>
      <c r="B1174" t="s" s="155">
        <v>5337</v>
      </c>
      <c r="C1174" t="s" s="156">
        <v>5530</v>
      </c>
      <c r="D1174" t="s" s="156">
        <v>2051</v>
      </c>
      <c r="E1174" t="s" s="157">
        <v>5531</v>
      </c>
      <c r="F1174" t="s" s="156">
        <f>MID(E1174,1,FIND(",",E1174,1)-2)</f>
        <v>5532</v>
      </c>
      <c r="G1174" t="s" s="158">
        <f>MID(E1174,FIND(",",E1174,1)+2,FIND(",",E1174,1))</f>
        <v>5533</v>
      </c>
    </row>
    <row r="1175" ht="11.95" customHeight="1">
      <c r="A1175" s="154">
        <v>32</v>
      </c>
      <c r="B1175" t="s" s="159">
        <v>5337</v>
      </c>
      <c r="C1175" t="s" s="160">
        <v>5534</v>
      </c>
      <c r="D1175" t="s" s="160">
        <v>2051</v>
      </c>
      <c r="E1175" t="s" s="161">
        <v>5535</v>
      </c>
      <c r="F1175" t="s" s="160">
        <f>MID(E1175,1,FIND(",",E1175,1)-2)</f>
        <v>5536</v>
      </c>
      <c r="G1175" t="s" s="162">
        <f>MID(E1175,FIND(",",E1175,1)+2,FIND(",",E1175,1))</f>
        <v>5537</v>
      </c>
    </row>
    <row r="1176" ht="11.95" customHeight="1">
      <c r="A1176" s="154">
        <v>33</v>
      </c>
      <c r="B1176" t="s" s="155">
        <v>5337</v>
      </c>
      <c r="C1176" t="s" s="156">
        <v>5538</v>
      </c>
      <c r="D1176" t="s" s="156">
        <v>2051</v>
      </c>
      <c r="E1176" t="s" s="157">
        <v>5539</v>
      </c>
      <c r="F1176" t="s" s="156">
        <f>MID(E1176,1,FIND(",",E1176,1)-2)</f>
        <v>5540</v>
      </c>
      <c r="G1176" t="s" s="158">
        <f>MID(E1176,FIND(",",E1176,1)+2,FIND(",",E1176,1))</f>
        <v>5541</v>
      </c>
    </row>
    <row r="1177" ht="11.95" customHeight="1">
      <c r="A1177" s="154">
        <v>34</v>
      </c>
      <c r="B1177" t="s" s="159">
        <v>5337</v>
      </c>
      <c r="C1177" t="s" s="160">
        <v>5542</v>
      </c>
      <c r="D1177" t="s" s="160">
        <v>2051</v>
      </c>
      <c r="E1177" t="s" s="161">
        <v>5543</v>
      </c>
      <c r="F1177" t="s" s="160">
        <f>MID(E1177,1,FIND(",",E1177,1)-2)</f>
        <v>5544</v>
      </c>
      <c r="G1177" t="s" s="162">
        <f>MID(E1177,FIND(",",E1177,1)+2,FIND(",",E1177,1))</f>
        <v>5545</v>
      </c>
    </row>
    <row r="1178" ht="11.95" customHeight="1">
      <c r="A1178" s="154">
        <v>35</v>
      </c>
      <c r="B1178" t="s" s="155">
        <v>5337</v>
      </c>
      <c r="C1178" t="s" s="156">
        <v>5546</v>
      </c>
      <c r="D1178" t="s" s="156">
        <v>2051</v>
      </c>
      <c r="E1178" t="s" s="157">
        <v>5547</v>
      </c>
      <c r="F1178" t="s" s="156">
        <f>MID(E1178,1,FIND(",",E1178,1)-2)</f>
        <v>5548</v>
      </c>
      <c r="G1178" t="s" s="158">
        <f>MID(E1178,FIND(",",E1178,1)+2,FIND(",",E1178,1))</f>
        <v>5549</v>
      </c>
    </row>
    <row r="1179" ht="11.95" customHeight="1">
      <c r="A1179" s="154">
        <v>36</v>
      </c>
      <c r="B1179" t="s" s="159">
        <v>5337</v>
      </c>
      <c r="C1179" t="s" s="160">
        <v>5550</v>
      </c>
      <c r="D1179" t="s" s="160">
        <v>2051</v>
      </c>
      <c r="E1179" t="s" s="161">
        <v>5551</v>
      </c>
      <c r="F1179" t="s" s="160">
        <f>MID(E1179,1,FIND(",",E1179,1)-2)</f>
        <v>5552</v>
      </c>
      <c r="G1179" t="s" s="162">
        <f>MID(E1179,FIND(",",E1179,1)+2,FIND(",",E1179,1))</f>
        <v>5553</v>
      </c>
    </row>
    <row r="1180" ht="11.95" customHeight="1">
      <c r="A1180" s="154">
        <v>37</v>
      </c>
      <c r="B1180" t="s" s="155">
        <v>5337</v>
      </c>
      <c r="C1180" t="s" s="156">
        <v>5554</v>
      </c>
      <c r="D1180" t="s" s="156">
        <v>2051</v>
      </c>
      <c r="E1180" t="s" s="157">
        <v>5555</v>
      </c>
      <c r="F1180" t="s" s="156">
        <f>MID(E1180,1,FIND(",",E1180,1)-2)</f>
        <v>5556</v>
      </c>
      <c r="G1180" t="s" s="158">
        <f>MID(E1180,FIND(",",E1180,1)+2,FIND(",",E1180,1))</f>
        <v>5557</v>
      </c>
    </row>
    <row r="1181" ht="11.95" customHeight="1">
      <c r="A1181" s="154">
        <v>38</v>
      </c>
      <c r="B1181" t="s" s="159">
        <v>5337</v>
      </c>
      <c r="C1181" t="s" s="160">
        <v>5558</v>
      </c>
      <c r="D1181" t="s" s="160">
        <v>2051</v>
      </c>
      <c r="E1181" t="s" s="161">
        <v>5559</v>
      </c>
      <c r="F1181" t="s" s="160">
        <f>MID(E1181,1,FIND(",",E1181,1)-2)</f>
        <v>5560</v>
      </c>
      <c r="G1181" t="s" s="162">
        <f>MID(E1181,FIND(",",E1181,1)+2,FIND(",",E1181,1))</f>
        <v>5561</v>
      </c>
    </row>
    <row r="1182" ht="11.95" customHeight="1">
      <c r="A1182" s="154">
        <v>39</v>
      </c>
      <c r="B1182" t="s" s="155">
        <v>5337</v>
      </c>
      <c r="C1182" t="s" s="156">
        <v>1962</v>
      </c>
      <c r="D1182" t="s" s="156">
        <v>2051</v>
      </c>
      <c r="E1182" t="s" s="157">
        <v>5562</v>
      </c>
      <c r="F1182" t="s" s="156">
        <f>MID(E1182,1,FIND(",",E1182,1)-2)</f>
        <v>5563</v>
      </c>
      <c r="G1182" t="s" s="158">
        <f>MID(E1182,FIND(",",E1182,1)+2,FIND(",",E1182,1))</f>
        <v>5564</v>
      </c>
    </row>
    <row r="1183" ht="11.95" customHeight="1">
      <c r="A1183" s="154">
        <v>40</v>
      </c>
      <c r="B1183" t="s" s="159">
        <v>5337</v>
      </c>
      <c r="C1183" t="s" s="160">
        <v>5565</v>
      </c>
      <c r="D1183" t="s" s="160">
        <v>2051</v>
      </c>
      <c r="E1183" t="s" s="161">
        <v>5566</v>
      </c>
      <c r="F1183" t="s" s="160">
        <f>MID(E1183,1,FIND(",",E1183,1)-2)</f>
        <v>5567</v>
      </c>
      <c r="G1183" t="s" s="162">
        <f>MID(E1183,FIND(",",E1183,1)+2,FIND(",",E1183,1))</f>
        <v>5568</v>
      </c>
    </row>
    <row r="1184" ht="11.95" customHeight="1">
      <c r="A1184" s="154">
        <v>41</v>
      </c>
      <c r="B1184" t="s" s="155">
        <v>5337</v>
      </c>
      <c r="C1184" t="s" s="156">
        <v>5569</v>
      </c>
      <c r="D1184" t="s" s="156">
        <v>2051</v>
      </c>
      <c r="E1184" t="s" s="157">
        <v>5570</v>
      </c>
      <c r="F1184" t="s" s="156">
        <f>MID(E1184,1,FIND(",",E1184,1)-2)</f>
        <v>5571</v>
      </c>
      <c r="G1184" t="s" s="158">
        <f>MID(E1184,FIND(",",E1184,1)+2,FIND(",",E1184,1))</f>
        <v>5572</v>
      </c>
    </row>
    <row r="1185" ht="11.95" customHeight="1">
      <c r="A1185" s="154">
        <v>42</v>
      </c>
      <c r="B1185" t="s" s="159">
        <v>5337</v>
      </c>
      <c r="C1185" t="s" s="160">
        <v>5573</v>
      </c>
      <c r="D1185" t="s" s="160">
        <v>2051</v>
      </c>
      <c r="E1185" t="s" s="161">
        <v>5574</v>
      </c>
      <c r="F1185" t="s" s="160">
        <f>MID(E1185,1,FIND(",",E1185,1)-2)</f>
        <v>5575</v>
      </c>
      <c r="G1185" t="s" s="162">
        <f>MID(E1185,FIND(",",E1185,1)+2,FIND(",",E1185,1))</f>
        <v>5576</v>
      </c>
    </row>
    <row r="1186" ht="11.95" customHeight="1">
      <c r="A1186" s="154">
        <v>43</v>
      </c>
      <c r="B1186" t="s" s="155">
        <v>5337</v>
      </c>
      <c r="C1186" t="s" s="156">
        <v>5577</v>
      </c>
      <c r="D1186" t="s" s="156">
        <v>2051</v>
      </c>
      <c r="E1186" t="s" s="157">
        <v>5578</v>
      </c>
      <c r="F1186" t="s" s="156">
        <f>MID(E1186,1,FIND(",",E1186,1)-2)</f>
        <v>5579</v>
      </c>
      <c r="G1186" t="s" s="158">
        <f>MID(E1186,FIND(",",E1186,1)+2,FIND(",",E1186,1))</f>
        <v>5580</v>
      </c>
    </row>
    <row r="1187" ht="23.95" customHeight="1">
      <c r="A1187" s="154">
        <v>44</v>
      </c>
      <c r="B1187" t="s" s="159">
        <v>5337</v>
      </c>
      <c r="C1187" t="s" s="160">
        <v>5581</v>
      </c>
      <c r="D1187" t="s" s="160">
        <v>2051</v>
      </c>
      <c r="E1187" t="s" s="161">
        <v>5582</v>
      </c>
      <c r="F1187" t="s" s="160">
        <f>MID(E1187,1,FIND(",",E1187,1)-2)</f>
        <v>5583</v>
      </c>
      <c r="G1187" t="s" s="162">
        <f>MID(E1187,FIND(",",E1187,1)+2,FIND(",",E1187,1))</f>
        <v>5584</v>
      </c>
    </row>
    <row r="1188" ht="23.95" customHeight="1">
      <c r="A1188" s="154">
        <v>45</v>
      </c>
      <c r="B1188" t="s" s="155">
        <v>5337</v>
      </c>
      <c r="C1188" t="s" s="156">
        <v>5585</v>
      </c>
      <c r="D1188" t="s" s="156">
        <v>2051</v>
      </c>
      <c r="E1188" t="s" s="157">
        <v>5586</v>
      </c>
      <c r="F1188" t="s" s="156">
        <f>MID(E1188,1,FIND(",",E1188,1)-2)</f>
        <v>5587</v>
      </c>
      <c r="G1188" t="s" s="158">
        <f>MID(E1188,FIND(",",E1188,1)+2,FIND(",",E1188,1))</f>
        <v>5588</v>
      </c>
    </row>
    <row r="1189" ht="11.95" customHeight="1">
      <c r="A1189" s="154">
        <v>46</v>
      </c>
      <c r="B1189" t="s" s="159">
        <v>5337</v>
      </c>
      <c r="C1189" t="s" s="160">
        <v>5589</v>
      </c>
      <c r="D1189" t="s" s="160">
        <v>2051</v>
      </c>
      <c r="E1189" t="s" s="161">
        <v>5590</v>
      </c>
      <c r="F1189" t="s" s="160">
        <f>MID(E1189,1,FIND(",",E1189,1)-2)</f>
        <v>5591</v>
      </c>
      <c r="G1189" t="s" s="162">
        <f>MID(E1189,FIND(",",E1189,1)+2,FIND(",",E1189,1))</f>
        <v>5592</v>
      </c>
    </row>
    <row r="1190" ht="11.95" customHeight="1">
      <c r="A1190" s="154">
        <v>47</v>
      </c>
      <c r="B1190" t="s" s="155">
        <v>5337</v>
      </c>
      <c r="C1190" t="s" s="156">
        <v>5593</v>
      </c>
      <c r="D1190" t="s" s="156">
        <v>2051</v>
      </c>
      <c r="E1190" t="s" s="157">
        <v>5594</v>
      </c>
      <c r="F1190" t="s" s="156">
        <f>MID(E1190,1,FIND(",",E1190,1)-2)</f>
        <v>5595</v>
      </c>
      <c r="G1190" t="s" s="158">
        <f>MID(E1190,FIND(",",E1190,1)+2,FIND(",",E1190,1))</f>
        <v>5596</v>
      </c>
    </row>
    <row r="1191" ht="11.95" customHeight="1">
      <c r="A1191" s="154">
        <v>48</v>
      </c>
      <c r="B1191" t="s" s="159">
        <v>5337</v>
      </c>
      <c r="C1191" t="s" s="160">
        <v>5597</v>
      </c>
      <c r="D1191" t="s" s="160">
        <v>2051</v>
      </c>
      <c r="E1191" t="s" s="161">
        <v>5598</v>
      </c>
      <c r="F1191" t="s" s="160">
        <f>MID(E1191,1,FIND(",",E1191,1)-2)</f>
        <v>5599</v>
      </c>
      <c r="G1191" t="s" s="162">
        <f>MID(E1191,FIND(",",E1191,1)+2,FIND(",",E1191,1))</f>
        <v>5600</v>
      </c>
    </row>
    <row r="1192" ht="11.95" customHeight="1">
      <c r="A1192" s="154">
        <v>49</v>
      </c>
      <c r="B1192" t="s" s="155">
        <v>5337</v>
      </c>
      <c r="C1192" t="s" s="156">
        <v>5601</v>
      </c>
      <c r="D1192" t="s" s="156">
        <v>2051</v>
      </c>
      <c r="E1192" t="s" s="157">
        <v>5602</v>
      </c>
      <c r="F1192" t="s" s="156">
        <f>MID(E1192,1,FIND(",",E1192,1)-2)</f>
        <v>5603</v>
      </c>
      <c r="G1192" t="s" s="158">
        <f>MID(E1192,FIND(",",E1192,1)+2,FIND(",",E1192,1))</f>
        <v>5604</v>
      </c>
    </row>
    <row r="1193" ht="11.95" customHeight="1">
      <c r="A1193" s="154">
        <v>50</v>
      </c>
      <c r="B1193" t="s" s="159">
        <v>5337</v>
      </c>
      <c r="C1193" t="s" s="160">
        <v>5605</v>
      </c>
      <c r="D1193" t="s" s="160">
        <v>2051</v>
      </c>
      <c r="E1193" t="s" s="161">
        <v>5606</v>
      </c>
      <c r="F1193" t="s" s="160">
        <f>MID(E1193,1,FIND(",",E1193,1)-2)</f>
        <v>5607</v>
      </c>
      <c r="G1193" t="s" s="162">
        <f>MID(E1193,FIND(",",E1193,1)+2,FIND(",",E1193,1))</f>
        <v>5608</v>
      </c>
    </row>
    <row r="1194" ht="11.95" customHeight="1">
      <c r="A1194" s="154">
        <v>51</v>
      </c>
      <c r="B1194" t="s" s="155">
        <v>5337</v>
      </c>
      <c r="C1194" t="s" s="156">
        <v>5609</v>
      </c>
      <c r="D1194" t="s" s="156">
        <v>2051</v>
      </c>
      <c r="E1194" t="s" s="157">
        <v>5610</v>
      </c>
      <c r="F1194" t="s" s="156">
        <f>MID(E1194,1,FIND(",",E1194,1)-2)</f>
        <v>5611</v>
      </c>
      <c r="G1194" t="s" s="158">
        <f>MID(E1194,FIND(",",E1194,1)+2,FIND(",",E1194,1))</f>
        <v>5612</v>
      </c>
    </row>
    <row r="1195" ht="23.95" customHeight="1">
      <c r="A1195" s="154">
        <v>52</v>
      </c>
      <c r="B1195" t="s" s="159">
        <v>5337</v>
      </c>
      <c r="C1195" t="s" s="160">
        <v>5613</v>
      </c>
      <c r="D1195" t="s" s="160">
        <v>2051</v>
      </c>
      <c r="E1195" t="s" s="161">
        <v>5614</v>
      </c>
      <c r="F1195" t="s" s="160">
        <f>MID(E1195,1,FIND(",",E1195,1)-2)</f>
        <v>5615</v>
      </c>
      <c r="G1195" t="s" s="162">
        <f>MID(E1195,FIND(",",E1195,1)+2,FIND(",",E1195,1))</f>
        <v>5616</v>
      </c>
    </row>
    <row r="1196" ht="11.95" customHeight="1">
      <c r="A1196" s="154">
        <v>53</v>
      </c>
      <c r="B1196" t="s" s="155">
        <v>5337</v>
      </c>
      <c r="C1196" t="s" s="156">
        <v>5617</v>
      </c>
      <c r="D1196" t="s" s="156">
        <v>2051</v>
      </c>
      <c r="E1196" t="s" s="157">
        <v>5618</v>
      </c>
      <c r="F1196" t="s" s="156">
        <f>MID(E1196,1,FIND(",",E1196,1)-2)</f>
        <v>5619</v>
      </c>
      <c r="G1196" t="s" s="158">
        <f>MID(E1196,FIND(",",E1196,1)+2,FIND(",",E1196,1))</f>
        <v>5620</v>
      </c>
    </row>
    <row r="1197" ht="11.95" customHeight="1">
      <c r="A1197" s="154">
        <v>54</v>
      </c>
      <c r="B1197" t="s" s="159">
        <v>5337</v>
      </c>
      <c r="C1197" t="s" s="160">
        <v>5621</v>
      </c>
      <c r="D1197" t="s" s="160">
        <v>2051</v>
      </c>
      <c r="E1197" t="s" s="161">
        <v>5622</v>
      </c>
      <c r="F1197" t="s" s="160">
        <f>MID(E1197,1,FIND(",",E1197,1)-2)</f>
        <v>5623</v>
      </c>
      <c r="G1197" t="s" s="162">
        <f>MID(E1197,FIND(",",E1197,1)+2,FIND(",",E1197,1))</f>
        <v>5624</v>
      </c>
    </row>
    <row r="1198" ht="11.95" customHeight="1">
      <c r="A1198" s="154">
        <v>55</v>
      </c>
      <c r="B1198" t="s" s="155">
        <v>5337</v>
      </c>
      <c r="C1198" t="s" s="156">
        <v>5625</v>
      </c>
      <c r="D1198" t="s" s="156">
        <v>2051</v>
      </c>
      <c r="E1198" t="s" s="157">
        <v>5626</v>
      </c>
      <c r="F1198" t="s" s="156">
        <f>MID(E1198,1,FIND(",",E1198,1)-2)</f>
        <v>5627</v>
      </c>
      <c r="G1198" t="s" s="158">
        <f>MID(E1198,FIND(",",E1198,1)+2,FIND(",",E1198,1))</f>
        <v>5628</v>
      </c>
    </row>
    <row r="1199" ht="11.95" customHeight="1">
      <c r="A1199" s="154">
        <v>56</v>
      </c>
      <c r="B1199" t="s" s="159">
        <v>5337</v>
      </c>
      <c r="C1199" t="s" s="160">
        <v>5629</v>
      </c>
      <c r="D1199" t="s" s="160">
        <v>2051</v>
      </c>
      <c r="E1199" t="s" s="161">
        <v>5630</v>
      </c>
      <c r="F1199" t="s" s="160">
        <f>MID(E1199,1,FIND(",",E1199,1)-2)</f>
        <v>5631</v>
      </c>
      <c r="G1199" t="s" s="162">
        <f>MID(E1199,FIND(",",E1199,1)+2,FIND(",",E1199,1))</f>
        <v>5632</v>
      </c>
    </row>
    <row r="1200" ht="11.95" customHeight="1">
      <c r="A1200" s="154">
        <v>57</v>
      </c>
      <c r="B1200" t="s" s="155">
        <v>5337</v>
      </c>
      <c r="C1200" t="s" s="156">
        <v>5633</v>
      </c>
      <c r="D1200" t="s" s="156">
        <v>2051</v>
      </c>
      <c r="E1200" t="s" s="157">
        <v>5634</v>
      </c>
      <c r="F1200" t="s" s="156">
        <f>MID(E1200,1,FIND(",",E1200,1)-2)</f>
        <v>5635</v>
      </c>
      <c r="G1200" t="s" s="158">
        <f>MID(E1200,FIND(",",E1200,1)+2,FIND(",",E1200,1))</f>
        <v>5636</v>
      </c>
    </row>
    <row r="1201" ht="11.95" customHeight="1">
      <c r="A1201" s="154">
        <v>58</v>
      </c>
      <c r="B1201" t="s" s="159">
        <v>5337</v>
      </c>
      <c r="C1201" t="s" s="160">
        <v>5637</v>
      </c>
      <c r="D1201" t="s" s="160">
        <v>2051</v>
      </c>
      <c r="E1201" t="s" s="161">
        <v>5638</v>
      </c>
      <c r="F1201" t="s" s="160">
        <f>MID(E1201,1,FIND(",",E1201,1)-2)</f>
        <v>5639</v>
      </c>
      <c r="G1201" t="s" s="162">
        <f>MID(E1201,FIND(",",E1201,1)+2,FIND(",",E1201,1))</f>
        <v>5640</v>
      </c>
    </row>
    <row r="1202" ht="11.95" customHeight="1">
      <c r="A1202" s="154">
        <v>59</v>
      </c>
      <c r="B1202" t="s" s="155">
        <v>5337</v>
      </c>
      <c r="C1202" t="s" s="156">
        <v>5641</v>
      </c>
      <c r="D1202" t="s" s="156">
        <v>2051</v>
      </c>
      <c r="E1202" t="s" s="157">
        <v>5642</v>
      </c>
      <c r="F1202" t="s" s="156">
        <f>MID(E1202,1,FIND(",",E1202,1)-2)</f>
        <v>5643</v>
      </c>
      <c r="G1202" t="s" s="158">
        <f>MID(E1202,FIND(",",E1202,1)+2,FIND(",",E1202,1))</f>
        <v>5644</v>
      </c>
    </row>
    <row r="1203" ht="11.95" customHeight="1">
      <c r="A1203" s="154">
        <v>60</v>
      </c>
      <c r="B1203" t="s" s="159">
        <v>5337</v>
      </c>
      <c r="C1203" t="s" s="160">
        <v>5645</v>
      </c>
      <c r="D1203" t="s" s="160">
        <v>2051</v>
      </c>
      <c r="E1203" t="s" s="161">
        <v>5646</v>
      </c>
      <c r="F1203" t="s" s="160">
        <f>MID(E1203,1,FIND(",",E1203,1)-2)</f>
        <v>5647</v>
      </c>
      <c r="G1203" t="s" s="162">
        <f>MID(E1203,FIND(",",E1203,1)+2,FIND(",",E1203,1))</f>
        <v>5648</v>
      </c>
    </row>
    <row r="1204" ht="11.95" customHeight="1">
      <c r="A1204" s="154">
        <v>61</v>
      </c>
      <c r="B1204" t="s" s="155">
        <v>5337</v>
      </c>
      <c r="C1204" t="s" s="156">
        <v>5649</v>
      </c>
      <c r="D1204" t="s" s="156">
        <v>2051</v>
      </c>
      <c r="E1204" t="s" s="157">
        <v>5650</v>
      </c>
      <c r="F1204" t="s" s="156">
        <f>MID(E1204,1,FIND(",",E1204,1)-2)</f>
        <v>5651</v>
      </c>
      <c r="G1204" t="s" s="158">
        <f>MID(E1204,FIND(",",E1204,1)+2,FIND(",",E1204,1))</f>
        <v>5652</v>
      </c>
    </row>
    <row r="1205" ht="11.95" customHeight="1">
      <c r="A1205" s="154">
        <v>62</v>
      </c>
      <c r="B1205" t="s" s="159">
        <v>5337</v>
      </c>
      <c r="C1205" t="s" s="160">
        <v>5653</v>
      </c>
      <c r="D1205" t="s" s="160">
        <v>2051</v>
      </c>
      <c r="E1205" t="s" s="161">
        <v>5654</v>
      </c>
      <c r="F1205" t="s" s="160">
        <f>MID(E1205,1,FIND(",",E1205,1)-2)</f>
        <v>5655</v>
      </c>
      <c r="G1205" t="s" s="162">
        <f>MID(E1205,FIND(",",E1205,1)+2,FIND(",",E1205,1))</f>
        <v>5656</v>
      </c>
    </row>
    <row r="1206" ht="11.95" customHeight="1">
      <c r="A1206" s="154">
        <v>63</v>
      </c>
      <c r="B1206" t="s" s="155">
        <v>5337</v>
      </c>
      <c r="C1206" t="s" s="156">
        <v>5657</v>
      </c>
      <c r="D1206" t="s" s="156">
        <v>2051</v>
      </c>
      <c r="E1206" t="s" s="157">
        <v>5658</v>
      </c>
      <c r="F1206" t="s" s="156">
        <f>MID(E1206,1,FIND(",",E1206,1)-2)</f>
        <v>5659</v>
      </c>
      <c r="G1206" t="s" s="158">
        <f>MID(E1206,FIND(",",E1206,1)+2,FIND(",",E1206,1))</f>
        <v>5660</v>
      </c>
    </row>
    <row r="1207" ht="11.95" customHeight="1">
      <c r="A1207" s="154">
        <v>64</v>
      </c>
      <c r="B1207" t="s" s="159">
        <v>5337</v>
      </c>
      <c r="C1207" t="s" s="160">
        <v>5661</v>
      </c>
      <c r="D1207" t="s" s="160">
        <v>2051</v>
      </c>
      <c r="E1207" t="s" s="161">
        <v>5662</v>
      </c>
      <c r="F1207" t="s" s="160">
        <f>MID(E1207,1,FIND(",",E1207,1)-2)</f>
        <v>5663</v>
      </c>
      <c r="G1207" t="s" s="162">
        <f>MID(E1207,FIND(",",E1207,1)+2,FIND(",",E1207,1))</f>
        <v>5664</v>
      </c>
    </row>
    <row r="1208" ht="11.95" customHeight="1">
      <c r="A1208" s="154">
        <v>65</v>
      </c>
      <c r="B1208" t="s" s="155">
        <v>5337</v>
      </c>
      <c r="C1208" t="s" s="156">
        <v>5665</v>
      </c>
      <c r="D1208" t="s" s="156">
        <v>2051</v>
      </c>
      <c r="E1208" t="s" s="157">
        <v>5666</v>
      </c>
      <c r="F1208" t="s" s="156">
        <f>MID(E1208,1,FIND(",",E1208,1)-2)</f>
        <v>5667</v>
      </c>
      <c r="G1208" t="s" s="158">
        <f>MID(E1208,FIND(",",E1208,1)+2,FIND(",",E1208,1))</f>
        <v>5668</v>
      </c>
    </row>
    <row r="1209" ht="11.95" customHeight="1">
      <c r="A1209" s="154">
        <v>66</v>
      </c>
      <c r="B1209" t="s" s="159">
        <v>5337</v>
      </c>
      <c r="C1209" t="s" s="160">
        <v>5669</v>
      </c>
      <c r="D1209" t="s" s="160">
        <v>2051</v>
      </c>
      <c r="E1209" t="s" s="161">
        <v>5670</v>
      </c>
      <c r="F1209" t="s" s="160">
        <f>MID(E1209,1,FIND(",",E1209,1)-2)</f>
        <v>5671</v>
      </c>
      <c r="G1209" t="s" s="162">
        <f>MID(E1209,FIND(",",E1209,1)+2,FIND(",",E1209,1))</f>
        <v>5672</v>
      </c>
    </row>
    <row r="1210" ht="11.95" customHeight="1">
      <c r="A1210" s="154">
        <v>67</v>
      </c>
      <c r="B1210" t="s" s="155">
        <v>5337</v>
      </c>
      <c r="C1210" t="s" s="156">
        <v>5673</v>
      </c>
      <c r="D1210" t="s" s="156">
        <v>2051</v>
      </c>
      <c r="E1210" t="s" s="157">
        <v>5674</v>
      </c>
      <c r="F1210" t="s" s="156">
        <f>MID(E1210,1,FIND(",",E1210,1)-2)</f>
        <v>5675</v>
      </c>
      <c r="G1210" t="s" s="158">
        <f>MID(E1210,FIND(",",E1210,1)+2,FIND(",",E1210,1))</f>
        <v>5676</v>
      </c>
    </row>
    <row r="1211" ht="11.95" customHeight="1">
      <c r="A1211" s="154">
        <v>68</v>
      </c>
      <c r="B1211" t="s" s="159">
        <v>5337</v>
      </c>
      <c r="C1211" t="s" s="160">
        <v>5677</v>
      </c>
      <c r="D1211" t="s" s="160">
        <v>2051</v>
      </c>
      <c r="E1211" t="s" s="161">
        <v>5678</v>
      </c>
      <c r="F1211" t="s" s="160">
        <f>MID(E1211,1,FIND(",",E1211,1)-2)</f>
        <v>5679</v>
      </c>
      <c r="G1211" t="s" s="162">
        <f>MID(E1211,FIND(",",E1211,1)+2,FIND(",",E1211,1))</f>
        <v>5680</v>
      </c>
    </row>
    <row r="1212" ht="11.95" customHeight="1">
      <c r="A1212" s="154">
        <v>69</v>
      </c>
      <c r="B1212" t="s" s="155">
        <v>5337</v>
      </c>
      <c r="C1212" t="s" s="156">
        <v>5681</v>
      </c>
      <c r="D1212" t="s" s="156">
        <v>2051</v>
      </c>
      <c r="E1212" t="s" s="157">
        <v>5682</v>
      </c>
      <c r="F1212" t="s" s="156">
        <f>MID(E1212,1,FIND(",",E1212,1)-2)</f>
        <v>5683</v>
      </c>
      <c r="G1212" t="s" s="158">
        <f>MID(E1212,FIND(",",E1212,1)+2,FIND(",",E1212,1))</f>
        <v>5684</v>
      </c>
    </row>
    <row r="1213" ht="11.95" customHeight="1">
      <c r="A1213" s="154">
        <v>70</v>
      </c>
      <c r="B1213" t="s" s="159">
        <v>5337</v>
      </c>
      <c r="C1213" t="s" s="160">
        <v>5685</v>
      </c>
      <c r="D1213" t="s" s="160">
        <v>2051</v>
      </c>
      <c r="E1213" t="s" s="161">
        <v>5686</v>
      </c>
      <c r="F1213" t="s" s="160">
        <f>MID(E1213,1,FIND(",",E1213,1)-2)</f>
        <v>5687</v>
      </c>
      <c r="G1213" t="s" s="162">
        <f>MID(E1213,FIND(",",E1213,1)+2,FIND(",",E1213,1))</f>
        <v>5688</v>
      </c>
    </row>
    <row r="1214" ht="23.95" customHeight="1">
      <c r="A1214" s="154">
        <v>71</v>
      </c>
      <c r="B1214" t="s" s="155">
        <v>5337</v>
      </c>
      <c r="C1214" t="s" s="156">
        <v>5689</v>
      </c>
      <c r="D1214" t="s" s="156">
        <v>2051</v>
      </c>
      <c r="E1214" t="s" s="157">
        <v>5690</v>
      </c>
      <c r="F1214" t="s" s="156">
        <f>MID(E1214,1,FIND(",",E1214,1)-2)</f>
        <v>5691</v>
      </c>
      <c r="G1214" t="s" s="158">
        <f>MID(E1214,FIND(",",E1214,1)+2,FIND(",",E1214,1))</f>
        <v>5692</v>
      </c>
    </row>
    <row r="1215" ht="11.95" customHeight="1">
      <c r="A1215" s="154">
        <v>72</v>
      </c>
      <c r="B1215" t="s" s="159">
        <v>5337</v>
      </c>
      <c r="C1215" t="s" s="160">
        <v>5693</v>
      </c>
      <c r="D1215" t="s" s="160">
        <v>2051</v>
      </c>
      <c r="E1215" t="s" s="161">
        <v>5694</v>
      </c>
      <c r="F1215" t="s" s="160">
        <f>MID(E1215,1,FIND(",",E1215,1)-2)</f>
        <v>5695</v>
      </c>
      <c r="G1215" t="s" s="162">
        <f>MID(E1215,FIND(",",E1215,1)+2,FIND(",",E1215,1))</f>
        <v>5696</v>
      </c>
    </row>
    <row r="1216" ht="11.95" customHeight="1">
      <c r="A1216" s="154">
        <v>73</v>
      </c>
      <c r="B1216" t="s" s="155">
        <v>5337</v>
      </c>
      <c r="C1216" t="s" s="156">
        <v>5697</v>
      </c>
      <c r="D1216" t="s" s="156">
        <v>2051</v>
      </c>
      <c r="E1216" t="s" s="157">
        <v>5698</v>
      </c>
      <c r="F1216" t="s" s="156">
        <f>MID(E1216,1,FIND(",",E1216,1)-2)</f>
        <v>5699</v>
      </c>
      <c r="G1216" t="s" s="158">
        <f>MID(E1216,FIND(",",E1216,1)+2,FIND(",",E1216,1))</f>
        <v>5700</v>
      </c>
    </row>
    <row r="1217" ht="11.95" customHeight="1">
      <c r="A1217" s="154">
        <v>74</v>
      </c>
      <c r="B1217" t="s" s="159">
        <v>5337</v>
      </c>
      <c r="C1217" t="s" s="160">
        <v>5701</v>
      </c>
      <c r="D1217" t="s" s="160">
        <v>2051</v>
      </c>
      <c r="E1217" t="s" s="161">
        <v>5702</v>
      </c>
      <c r="F1217" t="s" s="160">
        <f>MID(E1217,1,FIND(",",E1217,1)-2)</f>
        <v>5703</v>
      </c>
      <c r="G1217" t="s" s="162">
        <f>MID(E1217,FIND(",",E1217,1)+2,FIND(",",E1217,1))</f>
        <v>5704</v>
      </c>
    </row>
    <row r="1218" ht="12.2" customHeight="1">
      <c r="A1218" s="164">
        <v>75</v>
      </c>
      <c r="B1218" t="s" s="165">
        <v>5337</v>
      </c>
      <c r="C1218" t="s" s="166">
        <v>5705</v>
      </c>
      <c r="D1218" t="s" s="166">
        <v>2051</v>
      </c>
      <c r="E1218" t="s" s="167">
        <v>5706</v>
      </c>
      <c r="F1218" t="s" s="166">
        <f>MID(E1218,1,FIND(",",E1218,1)-2)</f>
        <v>5707</v>
      </c>
      <c r="G1218" t="s" s="168">
        <f>MID(E1218,FIND(",",E1218,1)+2,FIND(",",E1218,1))</f>
        <v>5708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3:U5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2.28125" style="169" customWidth="1"/>
    <col min="2" max="2" width="28.8984" style="169" customWidth="1"/>
    <col min="3" max="3" width="16.3516" style="169" customWidth="1"/>
    <col min="4" max="4" width="13.3516" style="176" customWidth="1"/>
    <col min="5" max="5" width="6.17188" style="176" customWidth="1"/>
    <col min="6" max="6" width="15.6719" style="176" customWidth="1"/>
    <col min="7" max="7" width="9.35156" style="176" customWidth="1"/>
    <col min="8" max="8" width="17.1719" style="176" customWidth="1"/>
    <col min="9" max="9" width="22.8516" style="186" customWidth="1"/>
    <col min="10" max="14" hidden="1" width="16.3333" style="186" customWidth="1"/>
    <col min="15" max="15" width="15.6641" style="186" customWidth="1"/>
    <col min="16" max="16" width="13.1719" style="186" customWidth="1"/>
    <col min="17" max="20" width="15.8516" style="186" customWidth="1"/>
    <col min="21" max="21" width="15" style="186" customWidth="1"/>
    <col min="22" max="16384" width="16.3516" style="186" customWidth="1"/>
  </cols>
  <sheetData>
    <row r="1" ht="19.65" customHeight="1"/>
    <row r="2" ht="27.65" customHeight="1">
      <c r="B2" t="s" s="2">
        <v>5709</v>
      </c>
      <c r="C2" s="2"/>
    </row>
    <row r="3" ht="20.55" customHeight="1">
      <c r="B3" t="s" s="3">
        <v>5709</v>
      </c>
      <c r="C3" s="170"/>
    </row>
    <row r="4" ht="20.3" customHeight="1">
      <c r="B4" t="s" s="6">
        <v>5710</v>
      </c>
      <c r="C4" s="171">
        <v>3308008</v>
      </c>
    </row>
    <row r="5" ht="19.95" customHeight="1">
      <c r="B5" t="s" s="11">
        <v>5711</v>
      </c>
      <c r="C5" s="172">
        <f>AVERAGE(K59:O59)</f>
        <v>1.03506712892486</v>
      </c>
    </row>
    <row r="6" ht="19.95" customHeight="1">
      <c r="B6" t="s" s="11">
        <v>5712</v>
      </c>
      <c r="C6" s="173">
        <v>0.7</v>
      </c>
    </row>
    <row r="7" ht="19.95" customHeight="1">
      <c r="B7" t="s" s="11">
        <v>5713</v>
      </c>
      <c r="C7" s="172">
        <v>85279553</v>
      </c>
    </row>
    <row r="8" ht="19.95" customHeight="1">
      <c r="B8" t="s" s="11">
        <v>5714</v>
      </c>
      <c r="C8" s="173">
        <v>15907951</v>
      </c>
    </row>
    <row r="9" ht="19.95" customHeight="1">
      <c r="B9" t="s" s="11">
        <v>5715</v>
      </c>
      <c r="C9" s="174">
        <f>C8/C7</f>
        <v>0.186538864714734</v>
      </c>
    </row>
    <row r="10" ht="20.2" customHeight="1">
      <c r="B10" t="s" s="22">
        <v>5716</v>
      </c>
      <c r="C10" s="175">
        <v>0.1</v>
      </c>
    </row>
    <row r="12" ht="27.65" customHeight="1">
      <c r="D12" t="s" s="2">
        <v>5717</v>
      </c>
      <c r="E12" s="2"/>
      <c r="F12" s="2"/>
      <c r="G12" s="2"/>
      <c r="H12" s="2"/>
    </row>
    <row r="13" ht="20.55" customHeight="1">
      <c r="D13" t="s" s="3">
        <v>1</v>
      </c>
      <c r="E13" t="s" s="4">
        <v>5718</v>
      </c>
      <c r="F13" t="s" s="4">
        <v>5719</v>
      </c>
      <c r="G13" t="s" s="4">
        <v>5720</v>
      </c>
      <c r="H13" t="s" s="5">
        <v>5721</v>
      </c>
    </row>
    <row r="14" ht="9" customHeight="1" hidden="1">
      <c r="D14" t="s" s="28">
        <v>45</v>
      </c>
      <c r="E14" s="29">
        <v>6.959</v>
      </c>
      <c r="F14" s="30">
        <f>(E14-$E$52)/($E$14-$E$52)</f>
        <v>1</v>
      </c>
      <c r="G14" s="30">
        <f>1-F14</f>
        <v>0</v>
      </c>
      <c r="H14" s="177">
        <f>STANDARDIZE(E14,AVERAGE($E$14:$E$52),STDEV($E$14:$E$52))</f>
        <v>3.20624468591686</v>
      </c>
    </row>
    <row r="15" ht="20.3" customHeight="1">
      <c r="D15" t="s" s="6">
        <v>20</v>
      </c>
      <c r="E15" s="32">
        <v>5.94</v>
      </c>
      <c r="F15" s="33">
        <f>(E15-$E$52)/($E$14-$E$52)</f>
        <v>0.837609561752988</v>
      </c>
      <c r="G15" s="33">
        <f>1-F15</f>
        <v>0.162390438247012</v>
      </c>
      <c r="H15" s="178">
        <f>STANDARDIZE(E15,AVERAGE($E$14:$E$52),STDEV($E$14:$E$52))</f>
        <v>2.47586355793604</v>
      </c>
    </row>
    <row r="16" ht="8.25" customHeight="1" hidden="1">
      <c r="D16" t="s" s="11">
        <v>33</v>
      </c>
      <c r="E16" s="35">
        <v>4.91</v>
      </c>
      <c r="F16" s="36">
        <f>(E16-$E$52)/($E$14-$E$52)</f>
        <v>0.673466135458167</v>
      </c>
      <c r="G16" s="36">
        <f>1-F16</f>
        <v>0.326533864541833</v>
      </c>
      <c r="H16" s="179">
        <f>STANDARDIZE(E16,AVERAGE($E$14:$E$52),STDEV($E$14:$E$52))</f>
        <v>1.73759804093875</v>
      </c>
    </row>
    <row r="17" ht="8.25" customHeight="1" hidden="1">
      <c r="D17" t="s" s="11">
        <v>17</v>
      </c>
      <c r="E17" s="38">
        <v>4.465</v>
      </c>
      <c r="F17" s="39">
        <f>(E17-$E$52)/($E$14-$E$52)</f>
        <v>0.602549800796813</v>
      </c>
      <c r="G17" s="39">
        <f>1-F17</f>
        <v>0.397450199203187</v>
      </c>
      <c r="H17" s="180">
        <f>STANDARDIZE(E17,AVERAGE($E$14:$E$52),STDEV($E$14:$E$52))</f>
        <v>1.4186386670904</v>
      </c>
    </row>
    <row r="18" ht="19.95" customHeight="1">
      <c r="D18" t="s" s="11">
        <v>30</v>
      </c>
      <c r="E18" s="35">
        <v>4.226</v>
      </c>
      <c r="F18" s="36">
        <f>(E18-$E$52)/($E$14-$E$52)</f>
        <v>0.564462151394422</v>
      </c>
      <c r="G18" s="36">
        <f>1-F18</f>
        <v>0.435537848605578</v>
      </c>
      <c r="H18" s="179">
        <f>STANDARDIZE(E18,AVERAGE($E$14:$E$52),STDEV($E$14:$E$52))</f>
        <v>1.24733239664151</v>
      </c>
    </row>
    <row r="19" ht="8.25" customHeight="1" hidden="1">
      <c r="D19" t="s" s="11">
        <v>13</v>
      </c>
      <c r="E19" s="38">
        <v>3.545</v>
      </c>
      <c r="F19" s="39">
        <f>(E19-$E$52)/($E$14-$E$52)</f>
        <v>0.45593625498008</v>
      </c>
      <c r="G19" s="39">
        <f>1-F19</f>
        <v>0.5440637450199201</v>
      </c>
      <c r="H19" s="180">
        <f>STANDARDIZE(E19,AVERAGE($E$14:$E$52),STDEV($E$14:$E$52))</f>
        <v>0.759217040257862</v>
      </c>
    </row>
    <row r="20" ht="8.25" customHeight="1" hidden="1">
      <c r="D20" t="s" s="11">
        <v>18</v>
      </c>
      <c r="E20" s="35">
        <v>3.468</v>
      </c>
      <c r="F20" s="36">
        <f>(E20-$E$52)/($E$14-$E$52)</f>
        <v>0.443665338645418</v>
      </c>
      <c r="G20" s="36">
        <f>1-F20</f>
        <v>0.556334661354582</v>
      </c>
      <c r="H20" s="179">
        <f>STANDARDIZE(E20,AVERAGE($E$14:$E$52),STDEV($E$14:$E$52))</f>
        <v>0.7040263171425299</v>
      </c>
    </row>
    <row r="21" ht="8.25" customHeight="1" hidden="1">
      <c r="D21" t="s" s="11">
        <v>23</v>
      </c>
      <c r="E21" s="38">
        <v>3.394</v>
      </c>
      <c r="F21" s="39">
        <f>(E21-$E$52)/($E$14-$E$52)</f>
        <v>0.431872509960159</v>
      </c>
      <c r="G21" s="39">
        <f>1-F21</f>
        <v>0.568127490039841</v>
      </c>
      <c r="H21" s="180">
        <f>STANDARDIZE(E21,AVERAGE($E$14:$E$52),STDEV($E$14:$E$52))</f>
        <v>0.650985881940783</v>
      </c>
    </row>
    <row r="22" ht="8.25" customHeight="1" hidden="1">
      <c r="D22" t="s" s="11">
        <v>47</v>
      </c>
      <c r="E22" s="35">
        <v>3.364</v>
      </c>
      <c r="F22" s="36">
        <f>(E22-$E$52)/($E$14-$E$52)</f>
        <v>0.427091633466135</v>
      </c>
      <c r="G22" s="36">
        <f>1-F22</f>
        <v>0.572908366533865</v>
      </c>
      <c r="H22" s="179">
        <f>STANDARDIZE(E22,AVERAGE($E$14:$E$52),STDEV($E$14:$E$52))</f>
        <v>0.629483002804939</v>
      </c>
    </row>
    <row r="23" ht="8.25" customHeight="1" hidden="1">
      <c r="D23" t="s" s="11">
        <v>40</v>
      </c>
      <c r="E23" s="38">
        <v>3.249</v>
      </c>
      <c r="F23" s="39">
        <f>(E23-$E$52)/($E$14-$E$52)</f>
        <v>0.408764940239044</v>
      </c>
      <c r="G23" s="39">
        <f>1-F23</f>
        <v>0.591235059760956</v>
      </c>
      <c r="H23" s="180">
        <f>STANDARDIZE(E23,AVERAGE($E$14:$E$52),STDEV($E$14:$E$52))</f>
        <v>0.5470552994508719</v>
      </c>
    </row>
    <row r="24" ht="8.25" customHeight="1" hidden="1">
      <c r="D24" t="s" s="11">
        <v>48</v>
      </c>
      <c r="E24" s="35">
        <v>3.045</v>
      </c>
      <c r="F24" s="36">
        <f>(E24-$E$52)/($E$14-$E$52)</f>
        <v>0.376254980079681</v>
      </c>
      <c r="G24" s="36">
        <f>1-F24</f>
        <v>0.6237450199203191</v>
      </c>
      <c r="H24" s="179">
        <f>STANDARDIZE(E24,AVERAGE($E$14:$E$52),STDEV($E$14:$E$52))</f>
        <v>0.400835721327136</v>
      </c>
    </row>
    <row r="25" ht="8.25" customHeight="1" hidden="1">
      <c r="D25" t="s" s="11">
        <v>46</v>
      </c>
      <c r="E25" s="38">
        <v>2.73</v>
      </c>
      <c r="F25" s="39">
        <f>(E25-$E$52)/($E$14-$E$52)</f>
        <v>0.32605577689243</v>
      </c>
      <c r="G25" s="39">
        <f>1-F25</f>
        <v>0.67394422310757</v>
      </c>
      <c r="H25" s="180">
        <f>STANDARDIZE(E25,AVERAGE($E$14:$E$52),STDEV($E$14:$E$52))</f>
        <v>0.175055490400778</v>
      </c>
    </row>
    <row r="26" ht="19.95" customHeight="1">
      <c r="D26" t="s" s="11">
        <v>37</v>
      </c>
      <c r="E26" s="35">
        <v>2.685</v>
      </c>
      <c r="F26" s="36">
        <f>(E26-$E$52)/($E$14-$E$52)</f>
        <v>0.318884462151394</v>
      </c>
      <c r="G26" s="36">
        <f>1-F26</f>
        <v>0.681115537848606</v>
      </c>
      <c r="H26" s="179">
        <f>STANDARDIZE(E26,AVERAGE($E$14:$E$52),STDEV($E$14:$E$52))</f>
        <v>0.142801171697013</v>
      </c>
    </row>
    <row r="27" ht="8.25" customHeight="1" hidden="1">
      <c r="D27" t="s" s="11">
        <v>22</v>
      </c>
      <c r="E27" s="38">
        <v>2.503</v>
      </c>
      <c r="F27" s="39">
        <f>(E27-$E$52)/($E$14-$E$52)</f>
        <v>0.289880478087649</v>
      </c>
      <c r="G27" s="39">
        <f>1-F27</f>
        <v>0.7101195219123509</v>
      </c>
      <c r="H27" s="180">
        <f>STANDARDIZE(E27,AVERAGE($E$14:$E$52),STDEV($E$14:$E$52))</f>
        <v>0.0123503716062281</v>
      </c>
    </row>
    <row r="28" ht="8.25" customHeight="1" hidden="1">
      <c r="D28" t="s" s="11">
        <v>38</v>
      </c>
      <c r="E28" s="35">
        <v>2.485</v>
      </c>
      <c r="F28" s="36">
        <f>(E28-$E$52)/($E$14-$E$52)</f>
        <v>0.287011952191235</v>
      </c>
      <c r="G28" s="36">
        <f>1-F28</f>
        <v>0.712988047808765</v>
      </c>
      <c r="H28" s="179">
        <f>STANDARDIZE(E28,AVERAGE($E$14:$E$52),STDEV($E$14:$E$52))</f>
        <v>-0.000551355875278041</v>
      </c>
    </row>
    <row r="29" ht="8.25" customHeight="1" hidden="1">
      <c r="D29" t="s" s="11">
        <v>28</v>
      </c>
      <c r="E29" s="38">
        <v>2.479</v>
      </c>
      <c r="F29" s="39">
        <f>(E29-$E$52)/($E$14-$E$52)</f>
        <v>0.28605577689243</v>
      </c>
      <c r="G29" s="39">
        <f>1-F29</f>
        <v>0.71394422310757</v>
      </c>
      <c r="H29" s="180">
        <f>STANDARDIZE(E29,AVERAGE($E$14:$E$52),STDEV($E$14:$E$52))</f>
        <v>-0.00485193170244676</v>
      </c>
    </row>
    <row r="30" ht="8.25" customHeight="1" hidden="1">
      <c r="D30" t="s" s="11">
        <v>16</v>
      </c>
      <c r="E30" s="35">
        <v>2.423</v>
      </c>
      <c r="F30" s="36">
        <f>(E30-$E$52)/($E$14-$E$52)</f>
        <v>0.277131474103586</v>
      </c>
      <c r="G30" s="36">
        <f>1-F30</f>
        <v>0.722868525896414</v>
      </c>
      <c r="H30" s="179">
        <f>STANDARDIZE(E30,AVERAGE($E$14:$E$52),STDEV($E$14:$E$52))</f>
        <v>-0.0449906394226881</v>
      </c>
    </row>
    <row r="31" ht="8.25" customHeight="1" hidden="1">
      <c r="D31" t="s" s="11">
        <v>49</v>
      </c>
      <c r="E31" s="38">
        <v>2.382</v>
      </c>
      <c r="F31" s="39">
        <f>(E31-$E$52)/($E$14-$E$52)</f>
        <v>0.270597609561753</v>
      </c>
      <c r="G31" s="39">
        <f>1-F31</f>
        <v>0.729402390438247</v>
      </c>
      <c r="H31" s="180">
        <f>STANDARDIZE(E31,AVERAGE($E$14:$E$52),STDEV($E$14:$E$52))</f>
        <v>-0.0743779075750077</v>
      </c>
    </row>
    <row r="32" ht="8.25" customHeight="1" hidden="1">
      <c r="D32" t="s" s="11">
        <v>15</v>
      </c>
      <c r="E32" s="35">
        <v>2.346</v>
      </c>
      <c r="F32" s="36">
        <f>(E32-$E$52)/($E$14-$E$52)</f>
        <v>0.264860557768924</v>
      </c>
      <c r="G32" s="36">
        <f>1-F32</f>
        <v>0.735139442231076</v>
      </c>
      <c r="H32" s="179">
        <f>STANDARDIZE(E32,AVERAGE($E$14:$E$52),STDEV($E$14:$E$52))</f>
        <v>-0.10018136253802</v>
      </c>
    </row>
    <row r="33" ht="18.5" customHeight="1" hidden="1">
      <c r="D33" t="s" s="11">
        <v>35</v>
      </c>
      <c r="E33" s="38">
        <v>2.321</v>
      </c>
      <c r="F33" s="39">
        <f>(E33-$E$52)/($E$14-$E$52)</f>
        <v>0.260876494023904</v>
      </c>
      <c r="G33" s="39">
        <f>1-F33</f>
        <v>0.739123505976096</v>
      </c>
      <c r="H33" s="180">
        <f>STANDARDIZE(E33,AVERAGE($E$14:$E$52),STDEV($E$14:$E$52))</f>
        <v>-0.118100428484556</v>
      </c>
    </row>
    <row r="34" ht="8.25" customHeight="1" hidden="1">
      <c r="D34" t="s" s="11">
        <v>19</v>
      </c>
      <c r="E34" s="35">
        <v>2.266</v>
      </c>
      <c r="F34" s="36">
        <f>(E34-$E$52)/($E$14-$E$52)</f>
        <v>0.252111553784861</v>
      </c>
      <c r="G34" s="36">
        <f>1-F34</f>
        <v>0.7478884462151389</v>
      </c>
      <c r="H34" s="179">
        <f>STANDARDIZE(E34,AVERAGE($E$14:$E$52),STDEV($E$14:$E$52))</f>
        <v>-0.157522373566936</v>
      </c>
    </row>
    <row r="35" ht="8.25" customHeight="1" hidden="1">
      <c r="D35" t="s" s="11">
        <v>34</v>
      </c>
      <c r="E35" s="38">
        <v>2.174</v>
      </c>
      <c r="F35" s="39">
        <f>(E35-$E$52)/($E$14-$E$52)</f>
        <v>0.237450199203187</v>
      </c>
      <c r="G35" s="39">
        <f>1-F35</f>
        <v>0.762549800796813</v>
      </c>
      <c r="H35" s="180">
        <f>STANDARDIZE(E35,AVERAGE($E$14:$E$52),STDEV($E$14:$E$52))</f>
        <v>-0.22346453625019</v>
      </c>
    </row>
    <row r="36" ht="19.95" customHeight="1">
      <c r="D36" t="s" s="11">
        <v>36</v>
      </c>
      <c r="E36" s="35">
        <v>2.161</v>
      </c>
      <c r="F36" s="36">
        <f>(E36-$E$52)/($E$14-$E$52)</f>
        <v>0.235378486055777</v>
      </c>
      <c r="G36" s="36">
        <f>1-F36</f>
        <v>0.764621513944223</v>
      </c>
      <c r="H36" s="179">
        <f>STANDARDIZE(E36,AVERAGE($E$14:$E$52),STDEV($E$14:$E$52))</f>
        <v>-0.232782450542389</v>
      </c>
    </row>
    <row r="37" ht="8.25" customHeight="1" hidden="1">
      <c r="D37" t="s" s="11">
        <v>32</v>
      </c>
      <c r="E37" s="38">
        <v>1.92</v>
      </c>
      <c r="F37" s="39">
        <f>(E37-$E$52)/($E$14-$E$52)</f>
        <v>0.196972111553785</v>
      </c>
      <c r="G37" s="39">
        <f>1-F37</f>
        <v>0.803027888446215</v>
      </c>
      <c r="H37" s="180">
        <f>STANDARDIZE(E37,AVERAGE($E$14:$E$52),STDEV($E$14:$E$52))</f>
        <v>-0.405522246266999</v>
      </c>
    </row>
    <row r="38" ht="8.25" customHeight="1" hidden="1">
      <c r="D38" t="s" s="11">
        <v>24</v>
      </c>
      <c r="E38" s="35">
        <v>1.891</v>
      </c>
      <c r="F38" s="36">
        <f>(E38-$E$52)/($E$14-$E$52)</f>
        <v>0.192350597609562</v>
      </c>
      <c r="G38" s="36">
        <f>1-F38</f>
        <v>0.807649402390438</v>
      </c>
      <c r="H38" s="179">
        <f>STANDARDIZE(E38,AVERAGE($E$14:$E$52),STDEV($E$14:$E$52))</f>
        <v>-0.426308362764981</v>
      </c>
    </row>
    <row r="39" ht="8.25" customHeight="1" hidden="1">
      <c r="D39" t="s" s="11">
        <v>29</v>
      </c>
      <c r="E39" s="38">
        <v>1.839</v>
      </c>
      <c r="F39" s="39">
        <f>(E39-$E$52)/($E$14-$E$52)</f>
        <v>0.18406374501992</v>
      </c>
      <c r="G39" s="39">
        <f>1-F39</f>
        <v>0.81593625498008</v>
      </c>
      <c r="H39" s="180">
        <f>STANDARDIZE(E39,AVERAGE($E$14:$E$52),STDEV($E$14:$E$52))</f>
        <v>-0.463580019933777</v>
      </c>
    </row>
    <row r="40" ht="8.25" customHeight="1" hidden="1">
      <c r="D40" t="s" s="11">
        <v>11</v>
      </c>
      <c r="E40" s="35">
        <v>1.822</v>
      </c>
      <c r="F40" s="36">
        <f>(E40-$E$52)/($E$14-$E$52)</f>
        <v>0.181354581673307</v>
      </c>
      <c r="G40" s="36">
        <f>1-F40</f>
        <v>0.818645418326693</v>
      </c>
      <c r="H40" s="179">
        <f>STANDARDIZE(E40,AVERAGE($E$14:$E$52),STDEV($E$14:$E$52))</f>
        <v>-0.475764984777422</v>
      </c>
    </row>
    <row r="41" ht="8.25" customHeight="1" hidden="1">
      <c r="D41" t="s" s="11">
        <v>21</v>
      </c>
      <c r="E41" s="38">
        <v>1.732</v>
      </c>
      <c r="F41" s="39">
        <f>(E41-$E$52)/($E$14-$E$52)</f>
        <v>0.167011952191235</v>
      </c>
      <c r="G41" s="39">
        <f>1-F41</f>
        <v>0.832988047808765</v>
      </c>
      <c r="H41" s="180">
        <f>STANDARDIZE(E41,AVERAGE($E$14:$E$52),STDEV($E$14:$E$52))</f>
        <v>-0.540273622184952</v>
      </c>
    </row>
    <row r="42" ht="8.25" customHeight="1" hidden="1">
      <c r="D42" t="s" s="11">
        <v>14</v>
      </c>
      <c r="E42" s="35">
        <v>1.64</v>
      </c>
      <c r="F42" s="36">
        <f>(E42-$E$52)/($E$14-$E$52)</f>
        <v>0.152350597609562</v>
      </c>
      <c r="G42" s="36">
        <f>1-F42</f>
        <v>0.847649402390438</v>
      </c>
      <c r="H42" s="179">
        <f>STANDARDIZE(E42,AVERAGE($E$14:$E$52),STDEV($E$14:$E$52))</f>
        <v>-0.606215784868206</v>
      </c>
    </row>
    <row r="43" ht="8.25" customHeight="1" hidden="1">
      <c r="D43" t="s" s="11">
        <v>31</v>
      </c>
      <c r="E43" s="38">
        <v>1.46</v>
      </c>
      <c r="F43" s="39">
        <f>(E43-$E$52)/($E$14-$E$52)</f>
        <v>0.123665338645418</v>
      </c>
      <c r="G43" s="39">
        <f>1-F43</f>
        <v>0.876334661354582</v>
      </c>
      <c r="H43" s="180">
        <f>STANDARDIZE(E43,AVERAGE($E$14:$E$52),STDEV($E$14:$E$52))</f>
        <v>-0.735233059683268</v>
      </c>
    </row>
    <row r="44" ht="20.2" customHeight="1">
      <c r="D44" t="s" s="22">
        <v>26</v>
      </c>
      <c r="E44" s="65">
        <v>1.45</v>
      </c>
      <c r="F44" s="44">
        <f>(E44-$E$52)/($E$14-$E$52)</f>
        <v>0.12207171314741</v>
      </c>
      <c r="G44" s="44">
        <f>1-F44</f>
        <v>0.8779282868525899</v>
      </c>
      <c r="H44" s="181">
        <f>STANDARDIZE(E44,AVERAGE($E$14:$E$52),STDEV($E$14:$E$52))</f>
        <v>-0.742400686061882</v>
      </c>
    </row>
    <row r="45" ht="8.75" customHeight="1" hidden="1">
      <c r="D45" t="s" s="46">
        <v>27</v>
      </c>
      <c r="E45" s="182">
        <v>1.354</v>
      </c>
      <c r="F45" s="48">
        <f>(E45-$E$52)/($E$14-$E$52)</f>
        <v>0.106772908366534</v>
      </c>
      <c r="G45" s="48">
        <f>1-F45</f>
        <v>0.893227091633466</v>
      </c>
      <c r="H45" s="183">
        <f>STANDARDIZE(E45,AVERAGE($E$14:$E$52),STDEV($E$14:$E$52))</f>
        <v>-0.811209899296582</v>
      </c>
    </row>
    <row r="46" ht="8.75" customHeight="1" hidden="1">
      <c r="D46" t="s" s="46">
        <v>41</v>
      </c>
      <c r="E46" s="184">
        <v>1.312</v>
      </c>
      <c r="F46" s="51">
        <f>(E46-$E$52)/($E$14-$E$52)</f>
        <v>0.1000796812749</v>
      </c>
      <c r="G46" s="51">
        <f>1-F46</f>
        <v>0.8999203187251</v>
      </c>
      <c r="H46" s="185">
        <f>STANDARDIZE(E46,AVERAGE($E$14:$E$52),STDEV($E$14:$E$52))</f>
        <v>-0.841313930086763</v>
      </c>
    </row>
    <row r="47" ht="8.75" customHeight="1" hidden="1">
      <c r="D47" t="s" s="46">
        <v>39</v>
      </c>
      <c r="E47" s="182">
        <v>1.275</v>
      </c>
      <c r="F47" s="48">
        <f>(E47-$E$52)/($E$14-$E$52)</f>
        <v>0.0941832669322709</v>
      </c>
      <c r="G47" s="48">
        <f>1-F47</f>
        <v>0.905816733067729</v>
      </c>
      <c r="H47" s="183">
        <f>STANDARDIZE(E47,AVERAGE($E$14:$E$52),STDEV($E$14:$E$52))</f>
        <v>-0.867834147687636</v>
      </c>
    </row>
    <row r="48" ht="8.75" customHeight="1" hidden="1">
      <c r="D48" t="s" s="46">
        <v>43</v>
      </c>
      <c r="E48" s="184">
        <v>0.8159999999999999</v>
      </c>
      <c r="F48" s="51">
        <f>(E48-$E$52)/($E$14-$E$52)</f>
        <v>0.0210358565737052</v>
      </c>
      <c r="G48" s="51">
        <f>1-F48</f>
        <v>0.978964143426295</v>
      </c>
      <c r="H48" s="185">
        <f>STANDARDIZE(E48,AVERAGE($E$14:$E$52),STDEV($E$14:$E$52))</f>
        <v>-1.19682819846604</v>
      </c>
    </row>
    <row r="49" ht="8.75" customHeight="1" hidden="1">
      <c r="D49" t="s" s="46">
        <v>12</v>
      </c>
      <c r="E49" s="182">
        <v>0.771</v>
      </c>
      <c r="F49" s="48">
        <f>(E49-$E$52)/($E$14-$E$52)</f>
        <v>0.0138645418326693</v>
      </c>
      <c r="G49" s="48">
        <f>1-F49</f>
        <v>0.9861354581673309</v>
      </c>
      <c r="H49" s="183">
        <f>STANDARDIZE(E49,AVERAGE($E$14:$E$52),STDEV($E$14:$E$52))</f>
        <v>-1.22908251716981</v>
      </c>
    </row>
    <row r="50" ht="8.75" customHeight="1" hidden="1">
      <c r="D50" t="s" s="46">
        <v>25</v>
      </c>
      <c r="E50" s="184">
        <v>0.761</v>
      </c>
      <c r="F50" s="51">
        <f>(E50-$E$52)/($E$14-$E$52)</f>
        <v>0.0122709163346614</v>
      </c>
      <c r="G50" s="51">
        <f>1-F50</f>
        <v>0.987729083665339</v>
      </c>
      <c r="H50" s="185">
        <f>STANDARDIZE(E50,AVERAGE($E$14:$E$52),STDEV($E$14:$E$52))</f>
        <v>-1.23625014354842</v>
      </c>
    </row>
    <row r="51" ht="8.75" customHeight="1" hidden="1">
      <c r="D51" t="s" s="46">
        <v>44</v>
      </c>
      <c r="E51" s="182">
        <v>0.698</v>
      </c>
      <c r="F51" s="48">
        <f>(E51-$E$52)/($E$14-$E$52)</f>
        <v>0.00223107569721116</v>
      </c>
      <c r="G51" s="48">
        <f>1-F51</f>
        <v>0.997768924302789</v>
      </c>
      <c r="H51" s="183">
        <f>STANDARDIZE(E51,AVERAGE($E$14:$E$52),STDEV($E$14:$E$52))</f>
        <v>-1.28140618973369</v>
      </c>
    </row>
    <row r="52" ht="8.75" customHeight="1" hidden="1">
      <c r="D52" t="s" s="46">
        <v>42</v>
      </c>
      <c r="E52" s="184">
        <v>0.6840000000000001</v>
      </c>
      <c r="F52" s="51">
        <f>(E52-$E$52)/($E$14-$E$52)</f>
        <v>0</v>
      </c>
      <c r="G52" s="51">
        <f>1-F52</f>
        <v>1</v>
      </c>
      <c r="H52" s="185">
        <f>STANDARDIZE(E52,AVERAGE($E$14:$E$52),STDEV($E$14:$E$52))</f>
        <v>-1.29144086666376</v>
      </c>
    </row>
    <row r="54" ht="27.65" customHeight="1">
      <c r="I54" t="s" s="2">
        <v>5722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0.55" customHeight="1">
      <c r="I55" s="187"/>
      <c r="J55" s="188">
        <v>2017</v>
      </c>
      <c r="K55" s="188">
        <v>2018</v>
      </c>
      <c r="L55" s="188">
        <v>2019</v>
      </c>
      <c r="M55" s="188">
        <v>2020</v>
      </c>
      <c r="N55" s="188">
        <v>2021</v>
      </c>
      <c r="O55" s="188">
        <v>2022</v>
      </c>
      <c r="P55" s="188">
        <v>2025</v>
      </c>
      <c r="Q55" s="188">
        <v>2030</v>
      </c>
      <c r="R55" s="188">
        <v>2035</v>
      </c>
      <c r="S55" s="188">
        <v>2040</v>
      </c>
      <c r="T55" s="188">
        <v>2045</v>
      </c>
      <c r="U55" s="189">
        <v>2050</v>
      </c>
    </row>
    <row r="56" ht="20.3" customHeight="1">
      <c r="I56" t="s" s="6">
        <v>5723</v>
      </c>
      <c r="J56" s="190">
        <f t="shared" si="119" ref="J56:J59">22218945*0.541</f>
        <v>12020449.245</v>
      </c>
      <c r="K56" s="190">
        <f>22865921*0.542</f>
        <v>12393329.182</v>
      </c>
      <c r="L56" s="190">
        <f>23156975*0.54</f>
        <v>12504766.5</v>
      </c>
      <c r="M56" s="190">
        <f>24144857*0.543</f>
        <v>13110657.351</v>
      </c>
      <c r="N56" s="190">
        <f>25249119*0.543</f>
        <v>13710271.617</v>
      </c>
      <c r="O56" s="191">
        <f>26482847*0.539</f>
        <v>14274254.533</v>
      </c>
      <c r="P56" s="56">
        <f>O56*$C$5^3</f>
        <v>15829200.7455141</v>
      </c>
      <c r="Q56" s="56">
        <f>P56*$C$5^5</f>
        <v>18806222.5194878</v>
      </c>
      <c r="R56" s="56">
        <f>Q56*$C$5^5</f>
        <v>22343137.2902842</v>
      </c>
      <c r="S56" s="56">
        <f>R56*$C$5^5</f>
        <v>26545244.9823551</v>
      </c>
      <c r="T56" s="56">
        <f>S56*$C$5^5</f>
        <v>31537649.4365302</v>
      </c>
      <c r="U56" s="57">
        <f>T56*$C$5^5</f>
        <v>37468982.9625837</v>
      </c>
    </row>
    <row r="57" ht="19.95" customHeight="1">
      <c r="I57" t="s" s="11">
        <v>5724</v>
      </c>
      <c r="J57" s="192"/>
      <c r="K57" s="192"/>
      <c r="L57" s="193">
        <v>12504766.5</v>
      </c>
      <c r="M57" s="193">
        <f>L57+$C$10*(L56-L57)</f>
        <v>12504766.5</v>
      </c>
      <c r="N57" s="193">
        <f>M57+$C$10*(M56-M57)</f>
        <v>12565355.5851</v>
      </c>
      <c r="O57" s="194">
        <f>N57+$C$10*(N56-N57)</f>
        <v>12679847.18829</v>
      </c>
      <c r="P57" s="59">
        <f>O57+$C$10*(O56-O57)</f>
        <v>12839287.922761</v>
      </c>
      <c r="Q57" s="59">
        <f>P57+$C$10*(P56-P57)</f>
        <v>13138279.2050363</v>
      </c>
      <c r="R57" s="59">
        <f>Q57+$C$10*(Q56-Q57)</f>
        <v>13705073.5364815</v>
      </c>
      <c r="S57" s="59">
        <f>R57+$C$10*(R56-R57)</f>
        <v>14568879.9118618</v>
      </c>
      <c r="T57" s="59">
        <f>S57+$C$10*(S56-S57)</f>
        <v>15766516.4189111</v>
      </c>
      <c r="U57" s="60">
        <f>T57+$C$10*(T56-T57)</f>
        <v>17343629.720673</v>
      </c>
    </row>
    <row r="58" ht="19.95" customHeight="1">
      <c r="I58" t="s" s="11">
        <v>5725</v>
      </c>
      <c r="J58" s="195"/>
      <c r="K58" s="195"/>
      <c r="L58" s="195">
        <f>L56*$C$9</f>
        <v>2332624.94643284</v>
      </c>
      <c r="M58" s="195">
        <f>M56*$C$9</f>
        <v>2445647.13791942</v>
      </c>
      <c r="N58" s="195">
        <f>N56*$C$9</f>
        <v>2557498.50236582</v>
      </c>
      <c r="O58" s="196">
        <f>O56*$C$9</f>
        <v>2662703.23523497</v>
      </c>
      <c r="P58" s="62">
        <f>P56*$C$9</f>
        <v>2952761.13640982</v>
      </c>
      <c r="Q58" s="62">
        <f>Q56*$C$9</f>
        <v>3508091.39835792</v>
      </c>
      <c r="R58" s="62">
        <f>R56*$C$9</f>
        <v>4167863.46429505</v>
      </c>
      <c r="S58" s="62">
        <f>S56*$C$9</f>
        <v>4951719.86258301</v>
      </c>
      <c r="T58" s="62">
        <f>T56*$C$9</f>
        <v>5882997.32166161</v>
      </c>
      <c r="U58" s="63">
        <f>U56*$C$9</f>
        <v>6989421.54385607</v>
      </c>
    </row>
    <row r="59" ht="20.2" customHeight="1">
      <c r="I59" t="s" s="22">
        <v>5726</v>
      </c>
      <c r="J59" s="197">
        <f t="shared" si="119"/>
        <v>12020449.245</v>
      </c>
      <c r="K59" s="198">
        <f>K56/J56</f>
        <v>1.03102046599091</v>
      </c>
      <c r="L59" s="198">
        <f>L56/K56</f>
        <v>1.00899171775102</v>
      </c>
      <c r="M59" s="198">
        <f>M56/L56</f>
        <v>1.04845279206133</v>
      </c>
      <c r="N59" s="198">
        <f>N56/M56</f>
        <v>1.0457348743047</v>
      </c>
      <c r="O59" s="199">
        <f>O56/N56</f>
        <v>1.04113579451633</v>
      </c>
      <c r="P59" s="200">
        <f>P56/O56</f>
        <v>1.10893361953994</v>
      </c>
      <c r="Q59" s="200">
        <f>Q56/P56</f>
        <v>1.18807151553861</v>
      </c>
      <c r="R59" s="200">
        <f>R56/Q56</f>
        <v>1.18807151553861</v>
      </c>
      <c r="S59" s="200">
        <f>S56/R56</f>
        <v>1.18807151553861</v>
      </c>
      <c r="T59" s="200">
        <f>T56/S56</f>
        <v>1.18807151553861</v>
      </c>
      <c r="U59" s="201">
        <f>U56/T56</f>
        <v>1.18807151553861</v>
      </c>
    </row>
  </sheetData>
  <mergeCells count="3">
    <mergeCell ref="B2:C2"/>
    <mergeCell ref="D12:H12"/>
    <mergeCell ref="I54:U5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G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2.3" customHeight="1" outlineLevelRow="0" outlineLevelCol="0"/>
  <cols>
    <col min="1" max="1" width="16.3516" style="202" customWidth="1"/>
    <col min="2" max="7" width="9.35156" style="202" customWidth="1"/>
    <col min="8" max="9" width="16.3516" style="210" customWidth="1"/>
    <col min="10" max="12" width="16.3516" style="215" customWidth="1"/>
    <col min="13" max="13" width="16.3516" style="217" customWidth="1"/>
    <col min="14" max="19" width="7.5" style="217" customWidth="1"/>
    <col min="20" max="20" width="16.3516" style="218" customWidth="1"/>
    <col min="21" max="26" width="7.35156" style="218" customWidth="1"/>
    <col min="27" max="27" width="16.3516" style="228" customWidth="1"/>
    <col min="28" max="28" width="4.35156" style="228" customWidth="1"/>
    <col min="29" max="29" width="5.35156" style="228" customWidth="1"/>
    <col min="30" max="30" width="6.35156" style="228" customWidth="1"/>
    <col min="31" max="33" width="7.35156" style="228" customWidth="1"/>
    <col min="34" max="16384" width="16.3516" style="228" customWidth="1"/>
  </cols>
  <sheetData>
    <row r="1" ht="37.7" customHeight="1"/>
    <row r="2" ht="20.55" customHeight="1">
      <c r="A2" t="s" s="3">
        <v>5727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9">
        <v>6</v>
      </c>
    </row>
    <row r="3" ht="20.3" customHeight="1">
      <c r="A3" t="s" s="6">
        <v>5728</v>
      </c>
      <c r="B3" s="203">
        <v>15829200.7455141</v>
      </c>
      <c r="C3" s="204">
        <v>18806222.5194878</v>
      </c>
      <c r="D3" s="204">
        <v>22343137.2902842</v>
      </c>
      <c r="E3" s="204">
        <v>26545244.9823551</v>
      </c>
      <c r="F3" s="204">
        <v>31537649.4365302</v>
      </c>
      <c r="G3" s="205">
        <v>37468982.9625837</v>
      </c>
    </row>
    <row r="4" ht="20.2" customHeight="1">
      <c r="A4" t="s" s="22">
        <v>5729</v>
      </c>
      <c r="B4" s="206">
        <v>2952761.13640982</v>
      </c>
      <c r="C4" s="207">
        <v>3508091.39835792</v>
      </c>
      <c r="D4" s="207">
        <v>4167863.46429505</v>
      </c>
      <c r="E4" s="207">
        <v>4951719.86258301</v>
      </c>
      <c r="F4" s="207">
        <v>5882997.32166161</v>
      </c>
      <c r="G4" s="208">
        <v>6989421.54385607</v>
      </c>
    </row>
    <row r="5" ht="26" customHeight="1">
      <c r="A5" t="s" s="209">
        <v>5730</v>
      </c>
      <c r="B5" s="209"/>
      <c r="C5" s="209"/>
      <c r="D5" s="209"/>
      <c r="E5" s="209"/>
      <c r="F5" s="209"/>
      <c r="G5" s="209"/>
    </row>
    <row r="7" ht="20.55" customHeight="1">
      <c r="H7" t="s" s="3">
        <v>69</v>
      </c>
      <c r="I7" t="s" s="5">
        <v>50</v>
      </c>
    </row>
    <row r="8" ht="20.3" customHeight="1">
      <c r="H8" t="s" s="6">
        <v>20</v>
      </c>
      <c r="I8" s="211">
        <v>0.0109920026733675</v>
      </c>
    </row>
    <row r="9" ht="19.95" customHeight="1">
      <c r="H9" t="s" s="11">
        <v>30</v>
      </c>
      <c r="I9" s="212">
        <v>0.0231037854238603</v>
      </c>
    </row>
    <row r="10" ht="19.95" customHeight="1">
      <c r="H10" t="s" s="11">
        <v>37</v>
      </c>
      <c r="I10" s="213">
        <v>0.0331626066612954</v>
      </c>
    </row>
    <row r="11" ht="19.95" customHeight="1">
      <c r="H11" t="s" s="11">
        <v>36</v>
      </c>
      <c r="I11" s="212">
        <v>0.0507566499608388</v>
      </c>
    </row>
    <row r="12" ht="20.2" customHeight="1">
      <c r="H12" t="s" s="22">
        <v>26</v>
      </c>
      <c r="I12" s="214">
        <v>0.0185761645270462</v>
      </c>
    </row>
    <row r="13" ht="43.25" customHeight="1">
      <c r="H13" t="s" s="209">
        <v>5731</v>
      </c>
      <c r="I13" s="209"/>
    </row>
    <row r="15" ht="20.55" customHeight="1">
      <c r="J15" t="s" s="3">
        <v>69</v>
      </c>
      <c r="K15" t="s" s="4">
        <v>5718</v>
      </c>
      <c r="L15" t="s" s="5">
        <v>5719</v>
      </c>
    </row>
    <row r="16" ht="20.3" customHeight="1">
      <c r="J16" t="s" s="6">
        <v>20</v>
      </c>
      <c r="K16" s="55">
        <v>5.94</v>
      </c>
      <c r="L16" s="216">
        <v>0.837609561752988</v>
      </c>
    </row>
    <row r="17" ht="19.95" customHeight="1">
      <c r="J17" t="s" s="11">
        <v>30</v>
      </c>
      <c r="K17" s="38">
        <v>4.226</v>
      </c>
      <c r="L17" s="40">
        <v>0.564462151394422</v>
      </c>
    </row>
    <row r="18" ht="19.95" customHeight="1">
      <c r="J18" t="s" s="11">
        <v>37</v>
      </c>
      <c r="K18" s="35">
        <v>2.685</v>
      </c>
      <c r="L18" s="37">
        <v>0.318884462151394</v>
      </c>
    </row>
    <row r="19" ht="19.95" customHeight="1">
      <c r="J19" t="s" s="11">
        <v>36</v>
      </c>
      <c r="K19" s="38">
        <v>2.161</v>
      </c>
      <c r="L19" s="40">
        <v>0.235378486055777</v>
      </c>
    </row>
    <row r="20" ht="20.2" customHeight="1">
      <c r="J20" t="s" s="22">
        <v>26</v>
      </c>
      <c r="K20" s="65">
        <v>1.45</v>
      </c>
      <c r="L20" s="45">
        <v>0.12207171314741</v>
      </c>
    </row>
    <row r="21" ht="26" customHeight="1">
      <c r="J21" t="s" s="209">
        <v>5732</v>
      </c>
      <c r="K21" s="209"/>
      <c r="L21" s="209"/>
    </row>
    <row r="23" ht="20.55" customHeight="1">
      <c r="M23" t="s" s="3">
        <v>5733</v>
      </c>
      <c r="N23" s="188">
        <v>1</v>
      </c>
      <c r="O23" s="188">
        <v>2</v>
      </c>
      <c r="P23" s="188">
        <v>3</v>
      </c>
      <c r="Q23" s="188">
        <v>4</v>
      </c>
      <c r="R23" s="188">
        <v>5</v>
      </c>
      <c r="S23" s="189">
        <v>6</v>
      </c>
    </row>
    <row r="24" ht="20.3" customHeight="1">
      <c r="M24" t="s" s="6">
        <v>20</v>
      </c>
      <c r="N24" s="55">
        <v>0.01531</v>
      </c>
      <c r="O24" s="135">
        <v>0.12262</v>
      </c>
      <c r="P24" s="135">
        <v>0.43565</v>
      </c>
      <c r="Q24" s="135">
        <v>0.79898</v>
      </c>
      <c r="R24" s="135">
        <v>0.96697</v>
      </c>
      <c r="S24" s="216">
        <v>0.99773</v>
      </c>
    </row>
    <row r="25" ht="19.95" customHeight="1">
      <c r="M25" t="s" s="11">
        <v>30</v>
      </c>
      <c r="N25" s="38">
        <v>0.00743</v>
      </c>
      <c r="O25" s="39">
        <v>0.0755</v>
      </c>
      <c r="P25" s="39">
        <v>0.33142</v>
      </c>
      <c r="Q25" s="39">
        <v>0.71362</v>
      </c>
      <c r="R25" s="39">
        <v>0.94109</v>
      </c>
      <c r="S25" s="40">
        <v>0.99483</v>
      </c>
    </row>
    <row r="26" ht="19.95" customHeight="1">
      <c r="M26" t="s" s="11">
        <v>37</v>
      </c>
      <c r="N26" s="35">
        <v>0.00367</v>
      </c>
      <c r="O26" s="36">
        <v>0.04638</v>
      </c>
      <c r="P26" s="36">
        <v>0.24794</v>
      </c>
      <c r="Q26" s="36">
        <v>0.62514</v>
      </c>
      <c r="R26" s="36">
        <v>0.90642</v>
      </c>
      <c r="S26" s="37">
        <v>0.9898</v>
      </c>
    </row>
    <row r="27" ht="19.95" customHeight="1">
      <c r="M27" t="s" s="11">
        <v>36</v>
      </c>
      <c r="N27" s="38">
        <v>0.00285</v>
      </c>
      <c r="O27" s="39">
        <v>0.03878</v>
      </c>
      <c r="P27" s="39">
        <v>0.22214</v>
      </c>
      <c r="Q27" s="39">
        <v>0.5929</v>
      </c>
      <c r="R27" s="39">
        <v>0.89158</v>
      </c>
      <c r="S27" s="40">
        <v>0.98729</v>
      </c>
    </row>
    <row r="28" ht="20.2" customHeight="1">
      <c r="M28" t="s" s="22">
        <v>26</v>
      </c>
      <c r="N28" s="65">
        <v>0.002</v>
      </c>
      <c r="O28" s="44">
        <v>0.03019</v>
      </c>
      <c r="P28" s="44">
        <v>0.18997</v>
      </c>
      <c r="Q28" s="44">
        <v>0.54855</v>
      </c>
      <c r="R28" s="44">
        <v>0.86907</v>
      </c>
      <c r="S28" s="45">
        <v>0.98308</v>
      </c>
    </row>
    <row r="29" ht="26" customHeight="1">
      <c r="M29" t="s" s="209">
        <v>5734</v>
      </c>
      <c r="N29" s="209"/>
      <c r="O29" s="209"/>
      <c r="P29" s="209"/>
      <c r="Q29" s="209"/>
      <c r="R29" s="209"/>
      <c r="S29" s="209"/>
    </row>
    <row r="31" ht="20.55" customHeight="1">
      <c r="T31" t="s" s="3">
        <v>5733</v>
      </c>
      <c r="U31" s="188">
        <v>1</v>
      </c>
      <c r="V31" s="188">
        <v>2</v>
      </c>
      <c r="W31" s="188">
        <v>3</v>
      </c>
      <c r="X31" s="188">
        <v>4</v>
      </c>
      <c r="Y31" s="188">
        <v>5</v>
      </c>
      <c r="Z31" s="189">
        <v>6</v>
      </c>
    </row>
    <row r="32" ht="20.3" customHeight="1">
      <c r="T32" t="s" s="6">
        <v>20</v>
      </c>
      <c r="U32" s="203">
        <v>32456.7583052325</v>
      </c>
      <c r="V32" s="204">
        <v>38560.9500291679</v>
      </c>
      <c r="W32" s="204">
        <v>45813.166341762</v>
      </c>
      <c r="X32" s="204">
        <v>54429.3179672795</v>
      </c>
      <c r="Y32" s="204">
        <v>64665.9222871185</v>
      </c>
      <c r="Z32" s="205">
        <v>76827.7402953587</v>
      </c>
    </row>
    <row r="33" ht="19.95" customHeight="1">
      <c r="T33" t="s" s="11">
        <v>30</v>
      </c>
      <c r="U33" s="219">
        <v>68219.9597035265</v>
      </c>
      <c r="V33" s="220">
        <v>81050.1909149515</v>
      </c>
      <c r="W33" s="220">
        <v>96293.4231550199</v>
      </c>
      <c r="X33" s="220">
        <v>114403.473184185</v>
      </c>
      <c r="Y33" s="220">
        <v>135919.507768815</v>
      </c>
      <c r="Z33" s="221">
        <v>161482.095586158</v>
      </c>
    </row>
    <row r="34" ht="19.95" customHeight="1">
      <c r="T34" t="s" s="11">
        <v>37</v>
      </c>
      <c r="U34" s="222">
        <v>97921.2561315186</v>
      </c>
      <c r="V34" s="223">
        <v>116337.455175617</v>
      </c>
      <c r="W34" s="223">
        <v>138217.2166844</v>
      </c>
      <c r="X34" s="223">
        <v>164211.938099763</v>
      </c>
      <c r="Y34" s="223">
        <v>195095.526167717</v>
      </c>
      <c r="Z34" s="224">
        <v>231787.437448882</v>
      </c>
    </row>
    <row r="35" ht="19.95" customHeight="1">
      <c r="T35" t="s" s="11">
        <v>36</v>
      </c>
      <c r="U35" s="219">
        <v>149872.263418722</v>
      </c>
      <c r="V35" s="220">
        <v>178058.967137082</v>
      </c>
      <c r="W35" s="220">
        <v>211546.786941792</v>
      </c>
      <c r="X35" s="220">
        <v>251332.711769258</v>
      </c>
      <c r="Y35" s="220">
        <v>298601.23577613</v>
      </c>
      <c r="Z35" s="221">
        <v>354759.622730248</v>
      </c>
    </row>
    <row r="36" ht="20.2" customHeight="1">
      <c r="T36" t="s" s="22">
        <v>26</v>
      </c>
      <c r="U36" s="225">
        <v>54850.9766790168</v>
      </c>
      <c r="V36" s="226">
        <v>65166.8829918123</v>
      </c>
      <c r="W36" s="226">
        <v>77422.9174390095</v>
      </c>
      <c r="X36" s="226">
        <v>91983.9628591845</v>
      </c>
      <c r="Y36" s="226">
        <v>109283.526159358</v>
      </c>
      <c r="Z36" s="227">
        <v>129836.644547552</v>
      </c>
    </row>
    <row r="37" ht="26" customHeight="1">
      <c r="T37" t="s" s="209">
        <v>5735</v>
      </c>
      <c r="U37" s="209"/>
      <c r="V37" s="209"/>
      <c r="W37" s="209"/>
      <c r="X37" s="209"/>
      <c r="Y37" s="209"/>
      <c r="Z37" s="209"/>
    </row>
    <row r="39" ht="20.55" customHeight="1">
      <c r="AA39" t="s" s="3">
        <v>5733</v>
      </c>
      <c r="AB39" s="188">
        <v>1</v>
      </c>
      <c r="AC39" s="188">
        <v>2</v>
      </c>
      <c r="AD39" s="188">
        <v>3</v>
      </c>
      <c r="AE39" s="188">
        <v>4</v>
      </c>
      <c r="AF39" s="188">
        <v>5</v>
      </c>
      <c r="AG39" s="189">
        <v>6</v>
      </c>
    </row>
    <row r="40" ht="20.3" customHeight="1">
      <c r="AA40" t="s" s="6">
        <v>20</v>
      </c>
      <c r="AB40" s="203">
        <v>347.839078757177</v>
      </c>
      <c r="AC40" s="204">
        <v>3309.8405848036</v>
      </c>
      <c r="AD40" s="204">
        <v>13970.954141752</v>
      </c>
      <c r="AE40" s="204">
        <v>30441.5555286479</v>
      </c>
      <c r="AF40" s="204">
        <v>43771.0048117825</v>
      </c>
      <c r="AG40" s="205">
        <v>53657.3389274218</v>
      </c>
    </row>
    <row r="41" ht="19.95" customHeight="1">
      <c r="AA41" t="s" s="11">
        <v>30</v>
      </c>
      <c r="AB41" s="219">
        <v>354.812010418041</v>
      </c>
      <c r="AC41" s="220">
        <v>4283.502589855190</v>
      </c>
      <c r="AD41" s="220">
        <v>22339.4964114257</v>
      </c>
      <c r="AE41" s="220">
        <v>57148.4245735887</v>
      </c>
      <c r="AF41" s="220">
        <v>89538.742696307905</v>
      </c>
      <c r="AG41" s="221">
        <v>112453.063206384</v>
      </c>
    </row>
    <row r="42" ht="19.95" customHeight="1">
      <c r="AA42" t="s" s="11">
        <v>37</v>
      </c>
      <c r="AB42" s="222">
        <v>251.559707001871</v>
      </c>
      <c r="AC42" s="223">
        <v>3777.011819731580</v>
      </c>
      <c r="AD42" s="223">
        <v>23988.7036933111</v>
      </c>
      <c r="AE42" s="223">
        <v>71858.8156885801</v>
      </c>
      <c r="AF42" s="223">
        <v>123786.940780259</v>
      </c>
      <c r="AG42" s="224">
        <v>160596.243910832</v>
      </c>
    </row>
    <row r="43" ht="19.95" customHeight="1">
      <c r="AA43" t="s" s="11">
        <v>36</v>
      </c>
      <c r="AB43" s="219">
        <v>298.995165520350</v>
      </c>
      <c r="AC43" s="220">
        <v>4833.588721903230</v>
      </c>
      <c r="AD43" s="220">
        <v>32895.1022758748</v>
      </c>
      <c r="AE43" s="220">
        <v>104310.615365595</v>
      </c>
      <c r="AF43" s="220">
        <v>186358.822855297</v>
      </c>
      <c r="AG43" s="221">
        <v>245175.439547743</v>
      </c>
    </row>
    <row r="44" ht="20.2" customHeight="1">
      <c r="AA44" t="s" s="22">
        <v>26</v>
      </c>
      <c r="AB44" s="225">
        <v>76.7913673506235</v>
      </c>
      <c r="AC44" s="226">
        <v>1377.171738265970</v>
      </c>
      <c r="AD44" s="226">
        <v>10295.622138122</v>
      </c>
      <c r="AE44" s="226">
        <v>35320.461978484</v>
      </c>
      <c r="AF44" s="226">
        <v>66482.523855519306</v>
      </c>
      <c r="AG44" s="227">
        <v>89347.8659652652</v>
      </c>
    </row>
    <row r="45" ht="26" customHeight="1">
      <c r="AA45" t="s" s="209">
        <v>5736</v>
      </c>
      <c r="AB45" s="209"/>
      <c r="AC45" s="209"/>
      <c r="AD45" s="209"/>
      <c r="AE45" s="209"/>
      <c r="AF45" s="209"/>
      <c r="AG45" s="209"/>
    </row>
  </sheetData>
  <mergeCells count="6">
    <mergeCell ref="A5:G5"/>
    <mergeCell ref="H13:I13"/>
    <mergeCell ref="J21:L21"/>
    <mergeCell ref="M29:S29"/>
    <mergeCell ref="T37:Z37"/>
    <mergeCell ref="AA45:AG4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