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jobi\Downloads\"/>
    </mc:Choice>
  </mc:AlternateContent>
  <xr:revisionPtr revIDLastSave="1" documentId="13_ncr:1_{DF249658-3B3C-4CE3-AF5D-8102FEE8B233}" xr6:coauthVersionLast="48" xr6:coauthVersionMax="48" xr10:uidLastSave="{257884E1-64BD-43AE-AFF2-1685D0C67535}"/>
  <bookViews>
    <workbookView xWindow="-108" yWindow="-108" windowWidth="23256" windowHeight="12720" xr2:uid="{00000000-000D-0000-FFFF-FFFF00000000}"/>
  </bookViews>
  <sheets>
    <sheet name="Summary" sheetId="1" r:id="rId1"/>
    <sheet name="Initial Decision" sheetId="2" r:id="rId2"/>
    <sheet name="Take up " sheetId="5" r:id="rId3"/>
    <sheet name="Disbursement proportion" sheetId="6" r:id="rId4"/>
    <sheet name="Early settlement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1" l="1"/>
  <c r="K48" i="1"/>
  <c r="I45" i="1"/>
  <c r="X41" i="1"/>
  <c r="B14" i="6"/>
  <c r="D13" i="5"/>
  <c r="J16" i="1"/>
  <c r="D12" i="5"/>
  <c r="D11" i="5"/>
  <c r="D10" i="5"/>
  <c r="D9" i="5"/>
  <c r="D8" i="5"/>
  <c r="D7" i="5"/>
  <c r="D6" i="5"/>
  <c r="D5" i="5"/>
  <c r="D4" i="5"/>
  <c r="D3" i="5"/>
  <c r="M49" i="1" l="1"/>
  <c r="M48" i="1"/>
  <c r="I48" i="1"/>
  <c r="I46" i="1"/>
  <c r="M50" i="1" s="1"/>
  <c r="I49" i="1"/>
  <c r="J45" i="1"/>
  <c r="C10" i="6"/>
  <c r="C8" i="6"/>
  <c r="C9" i="6"/>
  <c r="C4" i="6"/>
  <c r="C12" i="6"/>
  <c r="C7" i="6"/>
  <c r="C3" i="6"/>
  <c r="C6" i="6"/>
  <c r="C13" i="6"/>
  <c r="C5" i="6"/>
  <c r="C11" i="6"/>
  <c r="X32" i="1"/>
  <c r="X33" i="1"/>
  <c r="X34" i="1"/>
  <c r="X35" i="1"/>
  <c r="X36" i="1"/>
  <c r="X37" i="1"/>
  <c r="X31" i="1"/>
  <c r="W32" i="1"/>
  <c r="W33" i="1"/>
  <c r="W34" i="1"/>
  <c r="W35" i="1"/>
  <c r="W36" i="1"/>
  <c r="W37" i="1"/>
  <c r="W31" i="1"/>
  <c r="W38" i="1"/>
  <c r="V39" i="1"/>
  <c r="W39" i="1" s="1"/>
  <c r="V40" i="1"/>
  <c r="X40" i="1" s="1"/>
  <c r="J7" i="1"/>
  <c r="J8" i="1"/>
  <c r="J9" i="1"/>
  <c r="J10" i="1"/>
  <c r="J11" i="1"/>
  <c r="J12" i="1"/>
  <c r="J13" i="1"/>
  <c r="J14" i="1"/>
  <c r="J15" i="1"/>
  <c r="J6" i="1"/>
  <c r="I50" i="1" l="1"/>
  <c r="J46" i="1"/>
  <c r="X39" i="1"/>
  <c r="X38" i="1"/>
  <c r="W40" i="1"/>
  <c r="B1" i="1"/>
</calcChain>
</file>

<file path=xl/sharedStrings.xml><?xml version="1.0" encoding="utf-8"?>
<sst xmlns="http://schemas.openxmlformats.org/spreadsheetml/2006/main" count="108" uniqueCount="85">
  <si>
    <t>TTD Apps Population:</t>
  </si>
  <si>
    <t>OLD</t>
  </si>
  <si>
    <t>TTD Applications</t>
  </si>
  <si>
    <t>through the door</t>
  </si>
  <si>
    <t>Num of Accounts with Max Delinquency (measured as of today)</t>
  </si>
  <si>
    <t>Creation Month</t>
  </si>
  <si>
    <t>Accept</t>
  </si>
  <si>
    <t>Decline - Low Score</t>
  </si>
  <si>
    <t>Decline - Policy Decline</t>
  </si>
  <si>
    <t>Total.Applications</t>
  </si>
  <si>
    <t>Total.Disbursed</t>
  </si>
  <si>
    <t>Accept.Rates</t>
  </si>
  <si>
    <t xml:space="preserve">LSD.Rates </t>
  </si>
  <si>
    <t>Policy.Decline.Rates</t>
  </si>
  <si>
    <t>TU.Rates</t>
  </si>
  <si>
    <t>0-10</t>
  </si>
  <si>
    <t>11-30</t>
  </si>
  <si>
    <t>31-60</t>
  </si>
  <si>
    <t>61-90</t>
  </si>
  <si>
    <t>91-120</t>
  </si>
  <si>
    <t>121-High</t>
  </si>
  <si>
    <t xml:space="preserve">Excluded Rules: </t>
  </si>
  <si>
    <t>* Operational Risk IDs</t>
  </si>
  <si>
    <t xml:space="preserve">* NULL Initial Decision Removed </t>
  </si>
  <si>
    <t>* Early settled Customers</t>
  </si>
  <si>
    <t>Disbursement Population</t>
  </si>
  <si>
    <t>DisbMonth</t>
  </si>
  <si>
    <t>MaxDPD 0-10</t>
  </si>
  <si>
    <t>MaxDPD 11-30</t>
  </si>
  <si>
    <t>MaxDPD 31-60</t>
  </si>
  <si>
    <t>MaxDPD 61-90</t>
  </si>
  <si>
    <t>MaxDPD 91-120</t>
  </si>
  <si>
    <t>MaxDPD 121-High</t>
  </si>
  <si>
    <t>TotalDefault</t>
  </si>
  <si>
    <t>TotalDisbursed</t>
  </si>
  <si>
    <t>Default 0+</t>
  </si>
  <si>
    <t>Default 11+</t>
  </si>
  <si>
    <t>Default 31+</t>
  </si>
  <si>
    <t>Default 61+</t>
  </si>
  <si>
    <t>Default 91+</t>
  </si>
  <si>
    <t>Default 121+</t>
  </si>
  <si>
    <t>DR 0+</t>
  </si>
  <si>
    <t>DR 11+</t>
  </si>
  <si>
    <t>DR 31+</t>
  </si>
  <si>
    <t>DR 61+</t>
  </si>
  <si>
    <t>DR 91+</t>
  </si>
  <si>
    <t>DR 121+</t>
  </si>
  <si>
    <t>Write-Off</t>
  </si>
  <si>
    <t>Write-Off Rate</t>
  </si>
  <si>
    <t>Diff 121-High &amp; Woff</t>
  </si>
  <si>
    <t>Total</t>
  </si>
  <si>
    <t>Bads</t>
  </si>
  <si>
    <t>Goods</t>
  </si>
  <si>
    <t>Train Total</t>
  </si>
  <si>
    <t>Test Total</t>
  </si>
  <si>
    <t>Train Bads</t>
  </si>
  <si>
    <t>Test Bads</t>
  </si>
  <si>
    <t>Train Goods</t>
  </si>
  <si>
    <t>Test Goods</t>
  </si>
  <si>
    <t>CURE RATES TABLE</t>
  </si>
  <si>
    <t>Cured 0-10</t>
  </si>
  <si>
    <t>Cured 11-30</t>
  </si>
  <si>
    <t>Cured 31-60</t>
  </si>
  <si>
    <t>Cured 61-90</t>
  </si>
  <si>
    <t>Cured 91-120</t>
  </si>
  <si>
    <t>Cured 121-High</t>
  </si>
  <si>
    <t>Cured 0+</t>
  </si>
  <si>
    <t>Cured 11+</t>
  </si>
  <si>
    <t>Cured 31+</t>
  </si>
  <si>
    <t>Cured 61+</t>
  </si>
  <si>
    <t>Cured 91+</t>
  </si>
  <si>
    <t>Cured 121+</t>
  </si>
  <si>
    <t>CR 0+</t>
  </si>
  <si>
    <t>CR 11+</t>
  </si>
  <si>
    <t>CR 31+</t>
  </si>
  <si>
    <t>CR 61+</t>
  </si>
  <si>
    <t>CR 91+</t>
  </si>
  <si>
    <t>CR 121+</t>
  </si>
  <si>
    <t>InicialDecisionCode</t>
  </si>
  <si>
    <t>Disb Month</t>
  </si>
  <si>
    <t>Total Disbursed</t>
  </si>
  <si>
    <t>Take Up Rates</t>
  </si>
  <si>
    <t>Disb. Proportion</t>
  </si>
  <si>
    <t>Early settlement</t>
  </si>
  <si>
    <t>Early settlemt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</si>
</sst>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33" borderId="10" xfId="0" applyFont="1" applyFill="1" applyBorder="1" applyAlignment="1">
      <alignment horizontal="left"/>
    </xf>
    <xf numFmtId="3" fontId="16" fillId="0" borderId="10" xfId="0" applyNumberFormat="1" applyFont="1" applyBorder="1" applyAlignment="1">
      <alignment horizontal="left"/>
    </xf>
    <xf numFmtId="0" fontId="0" fillId="0" borderId="10" xfId="0" applyBorder="1"/>
    <xf numFmtId="0" fontId="16" fillId="0" borderId="10" xfId="0" applyFont="1" applyBorder="1"/>
    <xf numFmtId="17" fontId="0" fillId="0" borderId="10" xfId="0" applyNumberFormat="1" applyBorder="1"/>
    <xf numFmtId="9" fontId="0" fillId="0" borderId="10" xfId="1" applyFont="1" applyBorder="1"/>
    <xf numFmtId="16" fontId="16" fillId="0" borderId="10" xfId="0" quotePrefix="1" applyNumberFormat="1" applyFont="1" applyBorder="1"/>
    <xf numFmtId="0" fontId="13" fillId="35" borderId="0" xfId="0" applyFont="1" applyFill="1"/>
    <xf numFmtId="16" fontId="16" fillId="0" borderId="10" xfId="0" applyNumberFormat="1" applyFont="1" applyBorder="1"/>
    <xf numFmtId="16" fontId="0" fillId="0" borderId="0" xfId="0" applyNumberFormat="1"/>
    <xf numFmtId="9" fontId="0" fillId="0" borderId="0" xfId="1" applyFont="1"/>
    <xf numFmtId="0" fontId="0" fillId="0" borderId="10" xfId="1" applyNumberFormat="1" applyFont="1" applyBorder="1"/>
    <xf numFmtId="17" fontId="0" fillId="0" borderId="0" xfId="0" applyNumberFormat="1"/>
    <xf numFmtId="9" fontId="0" fillId="37" borderId="10" xfId="1" applyFont="1" applyFill="1" applyBorder="1"/>
    <xf numFmtId="0" fontId="16" fillId="0" borderId="0" xfId="0" applyFont="1"/>
    <xf numFmtId="0" fontId="0" fillId="0" borderId="10" xfId="1" applyNumberFormat="1" applyFont="1" applyFill="1" applyBorder="1"/>
    <xf numFmtId="0" fontId="16" fillId="0" borderId="12" xfId="0" applyFont="1" applyBorder="1"/>
    <xf numFmtId="17" fontId="0" fillId="40" borderId="10" xfId="0" applyNumberFormat="1" applyFill="1" applyBorder="1"/>
    <xf numFmtId="10" fontId="0" fillId="0" borderId="0" xfId="0" applyNumberFormat="1"/>
    <xf numFmtId="1" fontId="0" fillId="0" borderId="0" xfId="0" applyNumberFormat="1"/>
    <xf numFmtId="16" fontId="16" fillId="0" borderId="12" xfId="0" applyNumberFormat="1" applyFont="1" applyBorder="1"/>
    <xf numFmtId="0" fontId="16" fillId="37" borderId="12" xfId="0" applyFont="1" applyFill="1" applyBorder="1"/>
    <xf numFmtId="0" fontId="16" fillId="39" borderId="12" xfId="0" applyFont="1" applyFill="1" applyBorder="1"/>
    <xf numFmtId="0" fontId="0" fillId="39" borderId="13" xfId="0" applyFill="1" applyBorder="1"/>
    <xf numFmtId="0" fontId="13" fillId="36" borderId="0" xfId="0" applyFont="1" applyFill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7" fillId="34" borderId="0" xfId="0" applyFont="1" applyFill="1" applyAlignment="1">
      <alignment horizontal="center"/>
    </xf>
    <xf numFmtId="0" fontId="17" fillId="34" borderId="11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3" fillId="38" borderId="0" xfId="0" applyFont="1" applyFill="1" applyAlignment="1">
      <alignment horizontal="center"/>
    </xf>
    <xf numFmtId="0" fontId="13" fillId="38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Trend Analysis of Acceptance Rates 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769309489545325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Summary!$E$5</c:f>
              <c:strCache>
                <c:ptCount val="1"/>
                <c:pt idx="0">
                  <c:v>Total.Applications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Summary!$A$6:$A$16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Summary!$E$6:$E$16</c:f>
              <c:numCache>
                <c:formatCode>General</c:formatCode>
                <c:ptCount val="11"/>
                <c:pt idx="0">
                  <c:v>4327</c:v>
                </c:pt>
                <c:pt idx="1">
                  <c:v>7636</c:v>
                </c:pt>
                <c:pt idx="2">
                  <c:v>8292</c:v>
                </c:pt>
                <c:pt idx="3">
                  <c:v>12074</c:v>
                </c:pt>
                <c:pt idx="4">
                  <c:v>14975</c:v>
                </c:pt>
                <c:pt idx="5">
                  <c:v>12379</c:v>
                </c:pt>
                <c:pt idx="6">
                  <c:v>16433</c:v>
                </c:pt>
                <c:pt idx="7">
                  <c:v>19331</c:v>
                </c:pt>
                <c:pt idx="8">
                  <c:v>17264</c:v>
                </c:pt>
                <c:pt idx="9">
                  <c:v>17010</c:v>
                </c:pt>
                <c:pt idx="10">
                  <c:v>15750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4-4771-88C2-BBDB7AB4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308920"/>
        <c:axId val="653312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Summary!$B$5</c15:sqref>
                        </c15:formulaRef>
                      </c:ext>
                    </c:extLst>
                    <c:strCache>
                      <c:ptCount val="1"/>
                      <c:pt idx="0">
                        <c:v>Accept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Summary!$B$6:$B$15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3190</c:v>
                      </c:pt>
                      <c:pt idx="1">
                        <c:v>6683</c:v>
                      </c:pt>
                      <c:pt idx="2">
                        <c:v>7896</c:v>
                      </c:pt>
                      <c:pt idx="3">
                        <c:v>11723</c:v>
                      </c:pt>
                      <c:pt idx="4">
                        <c:v>14570</c:v>
                      </c:pt>
                      <c:pt idx="5">
                        <c:v>12203</c:v>
                      </c:pt>
                      <c:pt idx="6">
                        <c:v>16100</c:v>
                      </c:pt>
                      <c:pt idx="7">
                        <c:v>18932</c:v>
                      </c:pt>
                      <c:pt idx="8">
                        <c:v>16864</c:v>
                      </c:pt>
                      <c:pt idx="9">
                        <c:v>16656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BC4-4771-88C2-BBDB7AB4D47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Summary!$C$5</c15:sqref>
                        </c15:formulaRef>
                      </c:ext>
                    </c:extLst>
                    <c:strCache>
                      <c:ptCount val="1"/>
                      <c:pt idx="0">
                        <c:v>Decline - Low Score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</c:v>
                      </c:pt>
                      <c:pt idx="1">
                        <c:v>34</c:v>
                      </c:pt>
                      <c:pt idx="2">
                        <c:v>40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C4-4771-88C2-BBDB7AB4D4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</c15:sqref>
                        </c15:formulaRef>
                      </c:ext>
                    </c:extLst>
                    <c:strCache>
                      <c:ptCount val="1"/>
                      <c:pt idx="0">
                        <c:v>Decline - Policy Decline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Summary!$D$6:$D$15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1109</c:v>
                      </c:pt>
                      <c:pt idx="1">
                        <c:v>919</c:v>
                      </c:pt>
                      <c:pt idx="2">
                        <c:v>356</c:v>
                      </c:pt>
                      <c:pt idx="3">
                        <c:v>351</c:v>
                      </c:pt>
                      <c:pt idx="4">
                        <c:v>405</c:v>
                      </c:pt>
                      <c:pt idx="5">
                        <c:v>178</c:v>
                      </c:pt>
                      <c:pt idx="6">
                        <c:v>334</c:v>
                      </c:pt>
                      <c:pt idx="7">
                        <c:v>399</c:v>
                      </c:pt>
                      <c:pt idx="8">
                        <c:v>400</c:v>
                      </c:pt>
                      <c:pt idx="9">
                        <c:v>359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C4-4771-88C2-BBDB7AB4D471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</c15:sqref>
                        </c15:formulaRef>
                      </c:ext>
                    </c:extLst>
                    <c:strCache>
                      <c:ptCount val="1"/>
                      <c:pt idx="0">
                        <c:v>Total.Disbursed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Summary!$F$6:$F$15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203</c:v>
                      </c:pt>
                      <c:pt idx="1">
                        <c:v>690</c:v>
                      </c:pt>
                      <c:pt idx="2">
                        <c:v>665</c:v>
                      </c:pt>
                      <c:pt idx="3">
                        <c:v>681</c:v>
                      </c:pt>
                      <c:pt idx="4">
                        <c:v>639</c:v>
                      </c:pt>
                      <c:pt idx="5">
                        <c:v>447</c:v>
                      </c:pt>
                      <c:pt idx="6">
                        <c:v>768</c:v>
                      </c:pt>
                      <c:pt idx="7">
                        <c:v>265</c:v>
                      </c:pt>
                      <c:pt idx="8">
                        <c:v>712</c:v>
                      </c:pt>
                      <c:pt idx="9">
                        <c:v>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C4-4771-88C2-BBDB7AB4D47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4"/>
          <c:tx>
            <c:strRef>
              <c:f>Summary!$G$5</c:f>
              <c:strCache>
                <c:ptCount val="1"/>
                <c:pt idx="0">
                  <c:v>Accept.Rates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583212756868732E-2"/>
                  <c:y val="-3.8157149002710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38-4663-81F8-A6FE361F4B78}"/>
                </c:ext>
              </c:extLst>
            </c:dLbl>
            <c:dLbl>
              <c:idx val="1"/>
              <c:layout>
                <c:manualLayout>
                  <c:x val="-2.5583212756868718E-2"/>
                  <c:y val="-3.8157149002710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38-4663-81F8-A6FE361F4B78}"/>
                </c:ext>
              </c:extLst>
            </c:dLbl>
            <c:dLbl>
              <c:idx val="2"/>
              <c:layout>
                <c:manualLayout>
                  <c:x val="-2.984708154968017E-2"/>
                  <c:y val="-4.1625980730230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38-4663-81F8-A6FE361F4B78}"/>
                </c:ext>
              </c:extLst>
            </c:dLbl>
            <c:dLbl>
              <c:idx val="3"/>
              <c:layout>
                <c:manualLayout>
                  <c:x val="-2.5583212756868718E-2"/>
                  <c:y val="-4.5094812457749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38-4663-81F8-A6FE361F4B78}"/>
                </c:ext>
              </c:extLst>
            </c:dLbl>
            <c:dLbl>
              <c:idx val="4"/>
              <c:layout>
                <c:manualLayout>
                  <c:x val="-2.2740633561661082E-2"/>
                  <c:y val="-4.162598073023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38-4663-81F8-A6FE361F4B78}"/>
                </c:ext>
              </c:extLst>
            </c:dLbl>
            <c:dLbl>
              <c:idx val="5"/>
              <c:layout>
                <c:manualLayout>
                  <c:x val="-2.2740633561661186E-2"/>
                  <c:y val="-2.7750653820153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38-4663-81F8-A6FE361F4B78}"/>
                </c:ext>
              </c:extLst>
            </c:dLbl>
            <c:dLbl>
              <c:idx val="6"/>
              <c:layout>
                <c:manualLayout>
                  <c:x val="-2.8425791952076354E-2"/>
                  <c:y val="-4.8563644185268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38-4663-81F8-A6FE361F4B78}"/>
                </c:ext>
              </c:extLst>
            </c:dLbl>
            <c:dLbl>
              <c:idx val="7"/>
              <c:layout>
                <c:manualLayout>
                  <c:x val="-2.8425791952076458E-2"/>
                  <c:y val="-4.5094812457749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38-4663-81F8-A6FE361F4B78}"/>
                </c:ext>
              </c:extLst>
            </c:dLbl>
            <c:dLbl>
              <c:idx val="8"/>
              <c:layout>
                <c:manualLayout>
                  <c:x val="-2.8425791952076354E-2"/>
                  <c:y val="-4.5094812457749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38-4663-81F8-A6FE361F4B78}"/>
                </c:ext>
              </c:extLst>
            </c:dLbl>
            <c:dLbl>
              <c:idx val="9"/>
              <c:layout>
                <c:manualLayout>
                  <c:x val="-2.8425791952076458E-2"/>
                  <c:y val="-4.1625980730230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38-4663-81F8-A6FE361F4B78}"/>
                </c:ext>
              </c:extLst>
            </c:dLbl>
            <c:dLbl>
              <c:idx val="10"/>
              <c:layout>
                <c:manualLayout>
                  <c:x val="-2.2740633561661082E-2"/>
                  <c:y val="-3.1219485547672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38-4663-81F8-A6FE361F4B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Summary!$A$6:$A$15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Summary!$G$6:$G$16</c:f>
              <c:numCache>
                <c:formatCode>0%</c:formatCode>
                <c:ptCount val="11"/>
                <c:pt idx="0">
                  <c:v>0.737231338109544</c:v>
                </c:pt>
                <c:pt idx="1">
                  <c:v>0.87519643792561497</c:v>
                </c:pt>
                <c:pt idx="2">
                  <c:v>0.95224312590448601</c:v>
                </c:pt>
                <c:pt idx="3">
                  <c:v>0.97092926950472003</c:v>
                </c:pt>
                <c:pt idx="4">
                  <c:v>0.97295492487479096</c:v>
                </c:pt>
                <c:pt idx="5">
                  <c:v>0.985623132218722</c:v>
                </c:pt>
                <c:pt idx="6">
                  <c:v>0.97967628088110004</c:v>
                </c:pt>
                <c:pt idx="7">
                  <c:v>0.97935957788008898</c:v>
                </c:pt>
                <c:pt idx="8">
                  <c:v>0.97683039851714504</c:v>
                </c:pt>
                <c:pt idx="9">
                  <c:v>0.978900969732588</c:v>
                </c:pt>
                <c:pt idx="10">
                  <c:v>0.98032870105971104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C4-4771-88C2-BBDB7AB4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317448"/>
        <c:axId val="653315152"/>
      </c:lineChart>
      <c:dateAx>
        <c:axId val="6533089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12856"/>
        <c:crosses val="autoZero"/>
        <c:auto val="1"/>
        <c:lblOffset val="100"/>
        <c:baseTimeUnit val="months"/>
      </c:dateAx>
      <c:valAx>
        <c:axId val="6533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08920"/>
        <c:crosses val="autoZero"/>
        <c:crossBetween val="between"/>
      </c:valAx>
      <c:valAx>
        <c:axId val="653315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17448"/>
        <c:crosses val="max"/>
        <c:crossBetween val="between"/>
      </c:valAx>
      <c:dateAx>
        <c:axId val="653317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5331515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Trend Analysis of Low Score Rates Vs Policy Decline Rates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Summary!$E$5</c:f>
              <c:strCache>
                <c:ptCount val="1"/>
                <c:pt idx="0">
                  <c:v>Total.Applications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Summary!$A$6:$A$16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Summary!$E$6:$E$16</c:f>
              <c:numCache>
                <c:formatCode>General</c:formatCode>
                <c:ptCount val="11"/>
                <c:pt idx="0">
                  <c:v>4327</c:v>
                </c:pt>
                <c:pt idx="1">
                  <c:v>7636</c:v>
                </c:pt>
                <c:pt idx="2">
                  <c:v>8292</c:v>
                </c:pt>
                <c:pt idx="3">
                  <c:v>12074</c:v>
                </c:pt>
                <c:pt idx="4">
                  <c:v>14975</c:v>
                </c:pt>
                <c:pt idx="5">
                  <c:v>12379</c:v>
                </c:pt>
                <c:pt idx="6">
                  <c:v>16433</c:v>
                </c:pt>
                <c:pt idx="7">
                  <c:v>19331</c:v>
                </c:pt>
                <c:pt idx="8">
                  <c:v>17264</c:v>
                </c:pt>
                <c:pt idx="9">
                  <c:v>17010</c:v>
                </c:pt>
                <c:pt idx="10">
                  <c:v>15750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B-4182-887C-FB919D0B238A}"/>
            </c:ext>
          </c:extLst>
        </c:ser>
        <c:ser>
          <c:idx val="6"/>
          <c:order val="6"/>
          <c:tx>
            <c:strRef>
              <c:f>Summary!$H$5</c:f>
              <c:strCache>
                <c:ptCount val="1"/>
                <c:pt idx="0">
                  <c:v>LSD.Rates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Summary!$A$6:$A$16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Summary!$H$6:$H$15</c:f>
              <c:numCache>
                <c:formatCode>0%</c:formatCode>
                <c:ptCount val="10"/>
                <c:pt idx="0">
                  <c:v>6.4709960711809497E-3</c:v>
                </c:pt>
                <c:pt idx="1">
                  <c:v>4.4525929806181197E-3</c:v>
                </c:pt>
                <c:pt idx="2">
                  <c:v>4.8239266763145201E-3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FB-4182-887C-FB919D0B2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3"/>
        <c:overlap val="-27"/>
        <c:axId val="652346472"/>
        <c:axId val="652347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Summary!$B$5</c15:sqref>
                        </c15:formulaRef>
                      </c:ext>
                    </c:extLst>
                    <c:strCache>
                      <c:ptCount val="1"/>
                      <c:pt idx="0">
                        <c:v>Accept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Summary!$B$6:$B$15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3190</c:v>
                      </c:pt>
                      <c:pt idx="1">
                        <c:v>6683</c:v>
                      </c:pt>
                      <c:pt idx="2">
                        <c:v>7896</c:v>
                      </c:pt>
                      <c:pt idx="3">
                        <c:v>11723</c:v>
                      </c:pt>
                      <c:pt idx="4">
                        <c:v>14570</c:v>
                      </c:pt>
                      <c:pt idx="5">
                        <c:v>12203</c:v>
                      </c:pt>
                      <c:pt idx="6">
                        <c:v>16100</c:v>
                      </c:pt>
                      <c:pt idx="7">
                        <c:v>18932</c:v>
                      </c:pt>
                      <c:pt idx="8">
                        <c:v>16864</c:v>
                      </c:pt>
                      <c:pt idx="9">
                        <c:v>16656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CFB-4182-887C-FB919D0B23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Summary!$C$5</c15:sqref>
                        </c15:formulaRef>
                      </c:ext>
                    </c:extLst>
                    <c:strCache>
                      <c:ptCount val="1"/>
                      <c:pt idx="0">
                        <c:v>Decline - Low Score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</c:v>
                      </c:pt>
                      <c:pt idx="1">
                        <c:v>34</c:v>
                      </c:pt>
                      <c:pt idx="2">
                        <c:v>40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CFB-4182-887C-FB919D0B238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</c15:sqref>
                        </c15:formulaRef>
                      </c:ext>
                    </c:extLst>
                    <c:strCache>
                      <c:ptCount val="1"/>
                      <c:pt idx="0">
                        <c:v>Decline - Policy Decline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Summary!$D$6:$D$15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1109</c:v>
                      </c:pt>
                      <c:pt idx="1">
                        <c:v>919</c:v>
                      </c:pt>
                      <c:pt idx="2">
                        <c:v>356</c:v>
                      </c:pt>
                      <c:pt idx="3">
                        <c:v>351</c:v>
                      </c:pt>
                      <c:pt idx="4">
                        <c:v>405</c:v>
                      </c:pt>
                      <c:pt idx="5">
                        <c:v>178</c:v>
                      </c:pt>
                      <c:pt idx="6">
                        <c:v>334</c:v>
                      </c:pt>
                      <c:pt idx="7">
                        <c:v>399</c:v>
                      </c:pt>
                      <c:pt idx="8">
                        <c:v>400</c:v>
                      </c:pt>
                      <c:pt idx="9">
                        <c:v>359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FB-4182-887C-FB919D0B23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</c15:sqref>
                        </c15:formulaRef>
                      </c:ext>
                    </c:extLst>
                    <c:strCache>
                      <c:ptCount val="1"/>
                      <c:pt idx="0">
                        <c:v>Total.Disbursed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Summary!$F$6:$F$15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203</c:v>
                      </c:pt>
                      <c:pt idx="1">
                        <c:v>690</c:v>
                      </c:pt>
                      <c:pt idx="2">
                        <c:v>665</c:v>
                      </c:pt>
                      <c:pt idx="3">
                        <c:v>681</c:v>
                      </c:pt>
                      <c:pt idx="4">
                        <c:v>639</c:v>
                      </c:pt>
                      <c:pt idx="5">
                        <c:v>447</c:v>
                      </c:pt>
                      <c:pt idx="6">
                        <c:v>768</c:v>
                      </c:pt>
                      <c:pt idx="7">
                        <c:v>265</c:v>
                      </c:pt>
                      <c:pt idx="8">
                        <c:v>712</c:v>
                      </c:pt>
                      <c:pt idx="9">
                        <c:v>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FB-4182-887C-FB919D0B238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Summary!$G$5</c15:sqref>
                        </c15:formulaRef>
                      </c:ext>
                    </c:extLst>
                    <c:strCache>
                      <c:ptCount val="1"/>
                      <c:pt idx="0">
                        <c:v>Accept.Rates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Summary!$G$6:$G$15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0.737231338109544</c:v>
                      </c:pt>
                      <c:pt idx="1">
                        <c:v>0.87519643792561497</c:v>
                      </c:pt>
                      <c:pt idx="2">
                        <c:v>0.95224312590448601</c:v>
                      </c:pt>
                      <c:pt idx="3">
                        <c:v>0.97092926950472003</c:v>
                      </c:pt>
                      <c:pt idx="4">
                        <c:v>0.97295492487479096</c:v>
                      </c:pt>
                      <c:pt idx="5">
                        <c:v>0.985623132218722</c:v>
                      </c:pt>
                      <c:pt idx="6">
                        <c:v>0.97967628088110004</c:v>
                      </c:pt>
                      <c:pt idx="7">
                        <c:v>0.97935957788008898</c:v>
                      </c:pt>
                      <c:pt idx="8">
                        <c:v>0.97683039851714504</c:v>
                      </c:pt>
                      <c:pt idx="9">
                        <c:v>0.978900969732588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FB-4182-887C-FB919D0B238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Summary!$I$5</c:f>
              <c:strCache>
                <c:ptCount val="1"/>
                <c:pt idx="0">
                  <c:v>Policy.Decline.Rates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Summary!$A$6:$A$15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Summary!$I$6:$I$16</c:f>
              <c:numCache>
                <c:formatCode>0%</c:formatCode>
                <c:ptCount val="11"/>
                <c:pt idx="0">
                  <c:v>0.25629766581927399</c:v>
                </c:pt>
                <c:pt idx="1">
                  <c:v>0.120350969093766</c:v>
                </c:pt>
                <c:pt idx="2">
                  <c:v>4.2932947419199202E-2</c:v>
                </c:pt>
                <c:pt idx="3">
                  <c:v>2.9070730495279098E-2</c:v>
                </c:pt>
                <c:pt idx="4">
                  <c:v>2.7045075125208599E-2</c:v>
                </c:pt>
                <c:pt idx="5">
                  <c:v>1.43768677812777E-2</c:v>
                </c:pt>
                <c:pt idx="6">
                  <c:v>2.03237191188998E-2</c:v>
                </c:pt>
                <c:pt idx="7">
                  <c:v>2.0640422119911E-2</c:v>
                </c:pt>
                <c:pt idx="8">
                  <c:v>2.31696014828544E-2</c:v>
                </c:pt>
                <c:pt idx="9">
                  <c:v>2.1099030267411101E-2</c:v>
                </c:pt>
                <c:pt idx="10">
                  <c:v>1.9671298940288E-2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FB-4182-887C-FB919D0B2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34664"/>
        <c:axId val="652342208"/>
      </c:lineChart>
      <c:dateAx>
        <c:axId val="652346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7456"/>
        <c:crosses val="autoZero"/>
        <c:auto val="1"/>
        <c:lblOffset val="100"/>
        <c:baseTimeUnit val="months"/>
      </c:dateAx>
      <c:valAx>
        <c:axId val="6523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6472"/>
        <c:crosses val="autoZero"/>
        <c:crossBetween val="between"/>
      </c:valAx>
      <c:valAx>
        <c:axId val="65234220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34664"/>
        <c:crosses val="max"/>
        <c:crossBetween val="between"/>
      </c:valAx>
      <c:dateAx>
        <c:axId val="6523346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5234220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Trend Analysis of Take-Up Rates 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Summary!$E$5</c:f>
              <c:strCache>
                <c:ptCount val="1"/>
                <c:pt idx="0">
                  <c:v>Total.Applications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Summary!$A$6:$A$16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Summary!$E$6:$E$16</c:f>
              <c:numCache>
                <c:formatCode>General</c:formatCode>
                <c:ptCount val="11"/>
                <c:pt idx="0">
                  <c:v>4327</c:v>
                </c:pt>
                <c:pt idx="1">
                  <c:v>7636</c:v>
                </c:pt>
                <c:pt idx="2">
                  <c:v>8292</c:v>
                </c:pt>
                <c:pt idx="3">
                  <c:v>12074</c:v>
                </c:pt>
                <c:pt idx="4">
                  <c:v>14975</c:v>
                </c:pt>
                <c:pt idx="5">
                  <c:v>12379</c:v>
                </c:pt>
                <c:pt idx="6">
                  <c:v>16433</c:v>
                </c:pt>
                <c:pt idx="7">
                  <c:v>19331</c:v>
                </c:pt>
                <c:pt idx="8">
                  <c:v>17264</c:v>
                </c:pt>
                <c:pt idx="9">
                  <c:v>17010</c:v>
                </c:pt>
                <c:pt idx="10">
                  <c:v>15750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C-40A0-B62E-D3F0D8DA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310888"/>
        <c:axId val="653314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Summary!$B$5</c15:sqref>
                        </c15:formulaRef>
                      </c:ext>
                    </c:extLst>
                    <c:strCache>
                      <c:ptCount val="1"/>
                      <c:pt idx="0">
                        <c:v>Accept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Summary!$B$6:$B$15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3190</c:v>
                      </c:pt>
                      <c:pt idx="1">
                        <c:v>6683</c:v>
                      </c:pt>
                      <c:pt idx="2">
                        <c:v>7896</c:v>
                      </c:pt>
                      <c:pt idx="3">
                        <c:v>11723</c:v>
                      </c:pt>
                      <c:pt idx="4">
                        <c:v>14570</c:v>
                      </c:pt>
                      <c:pt idx="5">
                        <c:v>12203</c:v>
                      </c:pt>
                      <c:pt idx="6">
                        <c:v>16100</c:v>
                      </c:pt>
                      <c:pt idx="7">
                        <c:v>18932</c:v>
                      </c:pt>
                      <c:pt idx="8">
                        <c:v>16864</c:v>
                      </c:pt>
                      <c:pt idx="9">
                        <c:v>16656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51C-40A0-B62E-D3F0D8DA7F0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Summary!$C$5</c15:sqref>
                        </c15:formulaRef>
                      </c:ext>
                    </c:extLst>
                    <c:strCache>
                      <c:ptCount val="1"/>
                      <c:pt idx="0">
                        <c:v>Decline - Low Score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</c:v>
                      </c:pt>
                      <c:pt idx="1">
                        <c:v>34</c:v>
                      </c:pt>
                      <c:pt idx="2">
                        <c:v>40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1C-40A0-B62E-D3F0D8DA7F0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</c15:sqref>
                        </c15:formulaRef>
                      </c:ext>
                    </c:extLst>
                    <c:strCache>
                      <c:ptCount val="1"/>
                      <c:pt idx="0">
                        <c:v>Decline - Policy Decline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Summary!$D$6:$D$15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1109</c:v>
                      </c:pt>
                      <c:pt idx="1">
                        <c:v>919</c:v>
                      </c:pt>
                      <c:pt idx="2">
                        <c:v>356</c:v>
                      </c:pt>
                      <c:pt idx="3">
                        <c:v>351</c:v>
                      </c:pt>
                      <c:pt idx="4">
                        <c:v>405</c:v>
                      </c:pt>
                      <c:pt idx="5">
                        <c:v>178</c:v>
                      </c:pt>
                      <c:pt idx="6">
                        <c:v>334</c:v>
                      </c:pt>
                      <c:pt idx="7">
                        <c:v>399</c:v>
                      </c:pt>
                      <c:pt idx="8">
                        <c:v>400</c:v>
                      </c:pt>
                      <c:pt idx="9">
                        <c:v>359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1C-40A0-B62E-D3F0D8DA7F0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</c15:sqref>
                        </c15:formulaRef>
                      </c:ext>
                    </c:extLst>
                    <c:strCache>
                      <c:ptCount val="1"/>
                      <c:pt idx="0">
                        <c:v>Total.Disbursed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Summary!$F$6:$F$15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203</c:v>
                      </c:pt>
                      <c:pt idx="1">
                        <c:v>690</c:v>
                      </c:pt>
                      <c:pt idx="2">
                        <c:v>665</c:v>
                      </c:pt>
                      <c:pt idx="3">
                        <c:v>681</c:v>
                      </c:pt>
                      <c:pt idx="4">
                        <c:v>639</c:v>
                      </c:pt>
                      <c:pt idx="5">
                        <c:v>447</c:v>
                      </c:pt>
                      <c:pt idx="6">
                        <c:v>768</c:v>
                      </c:pt>
                      <c:pt idx="7">
                        <c:v>265</c:v>
                      </c:pt>
                      <c:pt idx="8">
                        <c:v>712</c:v>
                      </c:pt>
                      <c:pt idx="9">
                        <c:v>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1C-40A0-B62E-D3F0D8DA7F0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Summary!$G$5</c15:sqref>
                        </c15:formulaRef>
                      </c:ext>
                    </c:extLst>
                    <c:strCache>
                      <c:ptCount val="1"/>
                      <c:pt idx="0">
                        <c:v>Accept.Rates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Summary!$G$6:$G$15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0.737231338109544</c:v>
                      </c:pt>
                      <c:pt idx="1">
                        <c:v>0.87519643792561497</c:v>
                      </c:pt>
                      <c:pt idx="2">
                        <c:v>0.95224312590448601</c:v>
                      </c:pt>
                      <c:pt idx="3">
                        <c:v>0.97092926950472003</c:v>
                      </c:pt>
                      <c:pt idx="4">
                        <c:v>0.97295492487479096</c:v>
                      </c:pt>
                      <c:pt idx="5">
                        <c:v>0.985623132218722</c:v>
                      </c:pt>
                      <c:pt idx="6">
                        <c:v>0.97967628088110004</c:v>
                      </c:pt>
                      <c:pt idx="7">
                        <c:v>0.97935957788008898</c:v>
                      </c:pt>
                      <c:pt idx="8">
                        <c:v>0.97683039851714504</c:v>
                      </c:pt>
                      <c:pt idx="9">
                        <c:v>0.978900969732588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1C-40A0-B62E-D3F0D8DA7F0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Summary!$H$5</c15:sqref>
                        </c15:formulaRef>
                      </c:ext>
                    </c:extLst>
                    <c:strCache>
                      <c:ptCount val="1"/>
                      <c:pt idx="0">
                        <c:v>LSD.Rates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Summary!$H$6:$H$15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6.4709960711809497E-3</c:v>
                      </c:pt>
                      <c:pt idx="1">
                        <c:v>4.4525929806181197E-3</c:v>
                      </c:pt>
                      <c:pt idx="2">
                        <c:v>4.8239266763145201E-3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1C-40A0-B62E-D3F0D8DA7F0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Summary!$I$5</c15:sqref>
                        </c15:formulaRef>
                      </c:ext>
                    </c:extLst>
                    <c:strCache>
                      <c:ptCount val="1"/>
                      <c:pt idx="0">
                        <c:v>Policy.Decline.Rates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Summary!$A$6:$A$16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  <c:pt idx="1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Summary!$I$6:$I$15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0.25629766581927399</c:v>
                      </c:pt>
                      <c:pt idx="1">
                        <c:v>0.120350969093766</c:v>
                      </c:pt>
                      <c:pt idx="2">
                        <c:v>4.2932947419199202E-2</c:v>
                      </c:pt>
                      <c:pt idx="3">
                        <c:v>2.9070730495279098E-2</c:v>
                      </c:pt>
                      <c:pt idx="4">
                        <c:v>2.7045075125208599E-2</c:v>
                      </c:pt>
                      <c:pt idx="5">
                        <c:v>1.43768677812777E-2</c:v>
                      </c:pt>
                      <c:pt idx="6">
                        <c:v>2.03237191188998E-2</c:v>
                      </c:pt>
                      <c:pt idx="7">
                        <c:v>2.0640422119911E-2</c:v>
                      </c:pt>
                      <c:pt idx="8">
                        <c:v>2.31696014828544E-2</c:v>
                      </c:pt>
                      <c:pt idx="9">
                        <c:v>2.1099030267411101E-2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1C-40A0-B62E-D3F0D8DA7F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8"/>
          <c:order val="8"/>
          <c:tx>
            <c:strRef>
              <c:f>Summary!$J$5</c:f>
              <c:strCache>
                <c:ptCount val="1"/>
                <c:pt idx="0">
                  <c:v>TU.Rates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Summary!$A$6:$A$15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Summary!$J$6:$J$16</c:f>
              <c:numCache>
                <c:formatCode>0%</c:formatCode>
                <c:ptCount val="11"/>
                <c:pt idx="0">
                  <c:v>6.363636363636363E-2</c:v>
                </c:pt>
                <c:pt idx="1">
                  <c:v>0.10324704474038605</c:v>
                </c:pt>
                <c:pt idx="2">
                  <c:v>8.4219858156028365E-2</c:v>
                </c:pt>
                <c:pt idx="3">
                  <c:v>5.809093235519918E-2</c:v>
                </c:pt>
                <c:pt idx="4">
                  <c:v>4.3857240905971172E-2</c:v>
                </c:pt>
                <c:pt idx="5">
                  <c:v>3.6630336802425632E-2</c:v>
                </c:pt>
                <c:pt idx="6">
                  <c:v>4.7701863354037269E-2</c:v>
                </c:pt>
                <c:pt idx="7">
                  <c:v>1.3997464610183816E-2</c:v>
                </c:pt>
                <c:pt idx="8">
                  <c:v>4.2220113851992411E-2</c:v>
                </c:pt>
                <c:pt idx="9">
                  <c:v>4.3107588856868398E-2</c:v>
                </c:pt>
                <c:pt idx="10">
                  <c:v>4.5892938054242993E-2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C-40A0-B62E-D3F0D8DA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317120"/>
        <c:axId val="653308264"/>
      </c:lineChart>
      <c:dateAx>
        <c:axId val="6533108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14168"/>
        <c:crosses val="autoZero"/>
        <c:auto val="1"/>
        <c:lblOffset val="100"/>
        <c:baseTimeUnit val="months"/>
      </c:dateAx>
      <c:valAx>
        <c:axId val="6533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10888"/>
        <c:crosses val="autoZero"/>
        <c:crossBetween val="between"/>
      </c:valAx>
      <c:valAx>
        <c:axId val="6533082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17120"/>
        <c:crosses val="max"/>
        <c:crossBetween val="between"/>
      </c:valAx>
      <c:dateAx>
        <c:axId val="653317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533082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Cure Rates Analysis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0"/>
          <c:tx>
            <c:strRef>
              <c:f>Summary!$O$53</c:f>
              <c:strCache>
                <c:ptCount val="1"/>
                <c:pt idx="0">
                  <c:v>Default 11+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Summary!$A$54:$A$64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Summary!$O$54:$O$64</c:f>
              <c:numCache>
                <c:formatCode>0%</c:formatCode>
                <c:ptCount val="11"/>
                <c:pt idx="0">
                  <c:v>0.17</c:v>
                </c:pt>
                <c:pt idx="1">
                  <c:v>0.11572700296735899</c:v>
                </c:pt>
                <c:pt idx="2">
                  <c:v>0.104615384615384</c:v>
                </c:pt>
                <c:pt idx="3">
                  <c:v>0.25075987841945202</c:v>
                </c:pt>
                <c:pt idx="4">
                  <c:v>0.25120772946859898</c:v>
                </c:pt>
                <c:pt idx="5">
                  <c:v>0.22528735632183899</c:v>
                </c:pt>
                <c:pt idx="6">
                  <c:v>0.28399999999999997</c:v>
                </c:pt>
                <c:pt idx="7">
                  <c:v>0.301158301158301</c:v>
                </c:pt>
                <c:pt idx="8">
                  <c:v>0.32574679943100998</c:v>
                </c:pt>
                <c:pt idx="9">
                  <c:v>0.359773371104815</c:v>
                </c:pt>
                <c:pt idx="10">
                  <c:v>0.375180375180375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9A-4D89-8458-226FD34918DC}"/>
            </c:ext>
          </c:extLst>
        </c:ser>
        <c:ser>
          <c:idx val="14"/>
          <c:order val="1"/>
          <c:tx>
            <c:strRef>
              <c:f>Summary!$P$53</c:f>
              <c:strCache>
                <c:ptCount val="1"/>
                <c:pt idx="0">
                  <c:v>Default 31+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Summary!$A$54:$A$64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Summary!$P$54:$P$64</c:f>
              <c:numCache>
                <c:formatCode>0%</c:formatCode>
                <c:ptCount val="11"/>
                <c:pt idx="0">
                  <c:v>0.11</c:v>
                </c:pt>
                <c:pt idx="1">
                  <c:v>5.6379821958456901E-2</c:v>
                </c:pt>
                <c:pt idx="2">
                  <c:v>4.7692307692307603E-2</c:v>
                </c:pt>
                <c:pt idx="3">
                  <c:v>0.20668693009118499</c:v>
                </c:pt>
                <c:pt idx="4">
                  <c:v>0.22705314009661801</c:v>
                </c:pt>
                <c:pt idx="5">
                  <c:v>0.19080459770114899</c:v>
                </c:pt>
                <c:pt idx="6">
                  <c:v>0.25066666666666598</c:v>
                </c:pt>
                <c:pt idx="7">
                  <c:v>0.28185328185328101</c:v>
                </c:pt>
                <c:pt idx="8">
                  <c:v>0.30725462304409601</c:v>
                </c:pt>
                <c:pt idx="9">
                  <c:v>0.331444759206798</c:v>
                </c:pt>
                <c:pt idx="10">
                  <c:v>0.33189033189033101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9A-4D89-8458-226FD34918DC}"/>
            </c:ext>
          </c:extLst>
        </c:ser>
        <c:ser>
          <c:idx val="15"/>
          <c:order val="2"/>
          <c:tx>
            <c:strRef>
              <c:f>Summary!$Q$53</c:f>
              <c:strCache>
                <c:ptCount val="1"/>
                <c:pt idx="0">
                  <c:v>Default 61+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Summary!$A$54:$A$64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Summary!$Q$54:$Q$64</c:f>
              <c:numCache>
                <c:formatCode>0%</c:formatCode>
                <c:ptCount val="11"/>
                <c:pt idx="0">
                  <c:v>0.09</c:v>
                </c:pt>
                <c:pt idx="1">
                  <c:v>2.52225519287833E-2</c:v>
                </c:pt>
                <c:pt idx="2">
                  <c:v>0.02</c:v>
                </c:pt>
                <c:pt idx="3">
                  <c:v>0.19148936170212699</c:v>
                </c:pt>
                <c:pt idx="4">
                  <c:v>0.19484702093397699</c:v>
                </c:pt>
                <c:pt idx="5">
                  <c:v>0.17701149425287299</c:v>
                </c:pt>
                <c:pt idx="6">
                  <c:v>0.24666666666666601</c:v>
                </c:pt>
                <c:pt idx="7">
                  <c:v>0.26640926640926599</c:v>
                </c:pt>
                <c:pt idx="8">
                  <c:v>0.28733997155049701</c:v>
                </c:pt>
                <c:pt idx="9">
                  <c:v>0.28328611898016998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9A-4D89-8458-226FD34918DC}"/>
            </c:ext>
          </c:extLst>
        </c:ser>
        <c:ser>
          <c:idx val="16"/>
          <c:order val="3"/>
          <c:tx>
            <c:strRef>
              <c:f>Summary!$R$53</c:f>
              <c:strCache>
                <c:ptCount val="1"/>
                <c:pt idx="0">
                  <c:v>Default 91+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Summary!$A$54:$A$64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Summary!$R$54:$R$63</c:f>
              <c:numCache>
                <c:formatCode>0%</c:formatCode>
                <c:ptCount val="10"/>
                <c:pt idx="0">
                  <c:v>0.08</c:v>
                </c:pt>
                <c:pt idx="1">
                  <c:v>1.3353115727002899E-2</c:v>
                </c:pt>
                <c:pt idx="2">
                  <c:v>1.53846153846153E-2</c:v>
                </c:pt>
                <c:pt idx="3">
                  <c:v>0.18693009118541001</c:v>
                </c:pt>
                <c:pt idx="4">
                  <c:v>0.190016103059581</c:v>
                </c:pt>
                <c:pt idx="5">
                  <c:v>0.17241379310344801</c:v>
                </c:pt>
                <c:pt idx="6">
                  <c:v>0.24</c:v>
                </c:pt>
                <c:pt idx="7">
                  <c:v>0.23938223938223899</c:v>
                </c:pt>
                <c:pt idx="8">
                  <c:v>0.26458036984352701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9A-4D89-8458-226FD34918DC}"/>
            </c:ext>
          </c:extLst>
        </c:ser>
        <c:ser>
          <c:idx val="17"/>
          <c:order val="4"/>
          <c:tx>
            <c:strRef>
              <c:f>Summary!$S$53</c:f>
              <c:strCache>
                <c:ptCount val="1"/>
                <c:pt idx="0">
                  <c:v>Default 121+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Summary!$A$54:$A$64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Summary!$S$54:$S$63</c:f>
              <c:numCache>
                <c:formatCode>0%</c:formatCode>
                <c:ptCount val="10"/>
                <c:pt idx="0">
                  <c:v>0.08</c:v>
                </c:pt>
                <c:pt idx="1">
                  <c:v>1.3353115727002899E-2</c:v>
                </c:pt>
                <c:pt idx="2">
                  <c:v>1.2307692307692301E-2</c:v>
                </c:pt>
                <c:pt idx="3">
                  <c:v>0.18389057750759799</c:v>
                </c:pt>
                <c:pt idx="4">
                  <c:v>0.190016103059581</c:v>
                </c:pt>
                <c:pt idx="5">
                  <c:v>0.17241379310344801</c:v>
                </c:pt>
                <c:pt idx="6">
                  <c:v>0.22133333333333299</c:v>
                </c:pt>
                <c:pt idx="7">
                  <c:v>0.22779922779922701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9A-4D89-8458-226FD349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1996792"/>
        <c:axId val="701998104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996792"/>
        <c:axId val="701998104"/>
        <c:extLst>
          <c:ext xmlns:c15="http://schemas.microsoft.com/office/drawing/2012/chart" uri="{02D57815-91ED-43cb-92C2-25804820EDAC}">
            <c15:filteredLineSeries>
              <c15:ser>
                <c:idx val="21"/>
                <c:order val="5"/>
                <c:tx>
                  <c:strRef>
                    <c:extLst>
                      <c:ext uri="{02D57815-91ED-43cb-92C2-25804820EDAC}">
                        <c15:formulaRef>
                          <c15:sqref>Summary!$W$53</c15:sqref>
                        </c15:formulaRef>
                      </c:ext>
                    </c:extLst>
                    <c:strCache>
                      <c:ptCount val="1"/>
                      <c:pt idx="0">
                        <c:v>Cured 61+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Summary!$A$54:$A$63</c15:sqref>
                        </c15:formulaRef>
                      </c:ext>
                    </c:extLst>
                    <c:numCache>
                      <c:formatCode>mmm\-yy</c:formatCode>
                      <c:ptCount val="10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Summary!$W$54:$W$63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11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5</c:v>
                      </c:pt>
                      <c:pt idx="6">
                        <c:v>14</c:v>
                      </c:pt>
                      <c:pt idx="7">
                        <c:v>5</c:v>
                      </c:pt>
                      <c:pt idx="8">
                        <c:v>9</c:v>
                      </c:pt>
                      <c:pt idx="9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5E9A-4D89-8458-226FD34918DC}"/>
                  </c:ext>
                </c:extLst>
              </c15:ser>
            </c15:filteredLineSeries>
            <c15:filteredLineSeries>
              <c15:ser>
                <c:idx val="2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Summary!$X$53</c15:sqref>
                        </c15:formulaRef>
                      </c:ext>
                    </c:extLst>
                    <c:strCache>
                      <c:ptCount val="1"/>
                      <c:pt idx="0">
                        <c:v>Cured 91+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Summary!$A$54:$A$63</c15:sqref>
                        </c15:formulaRef>
                      </c:ext>
                    </c:extLst>
                    <c:numCache>
                      <c:formatCode>mmm\-yy</c:formatCode>
                      <c:ptCount val="10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Summary!$X$54:$X$63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E9A-4D89-8458-226FD34918DC}"/>
                  </c:ext>
                </c:extLst>
              </c15:ser>
            </c15:filteredLineSeries>
            <c15:filteredLineSeries>
              <c15:ser>
                <c:idx val="2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Summary!$Y$53</c15:sqref>
                        </c15:formulaRef>
                      </c:ext>
                    </c:extLst>
                    <c:strCache>
                      <c:ptCount val="1"/>
                      <c:pt idx="0">
                        <c:v>Cured 121+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Summary!$A$54:$A$63</c15:sqref>
                        </c15:formulaRef>
                      </c:ext>
                    </c:extLst>
                    <c:numCache>
                      <c:formatCode>mmm\-yy</c:formatCode>
                      <c:ptCount val="10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Summary!$Y$54:$Y$63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8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E9A-4D89-8458-226FD34918D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5"/>
          <c:order val="9"/>
          <c:tx>
            <c:strRef>
              <c:f>Summary!$AA$53</c:f>
              <c:strCache>
                <c:ptCount val="1"/>
                <c:pt idx="0">
                  <c:v>CR 11+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Summary!$A$54:$A$63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Summary!$AA$54:$AA$64</c:f>
              <c:numCache>
                <c:formatCode>0%</c:formatCode>
                <c:ptCount val="11"/>
                <c:pt idx="0">
                  <c:v>0.97058823529411697</c:v>
                </c:pt>
                <c:pt idx="1">
                  <c:v>0.92307692307692302</c:v>
                </c:pt>
                <c:pt idx="2">
                  <c:v>0.86764705882352899</c:v>
                </c:pt>
                <c:pt idx="3">
                  <c:v>0.27272727272727199</c:v>
                </c:pt>
                <c:pt idx="4">
                  <c:v>0.28205128205128199</c:v>
                </c:pt>
                <c:pt idx="5">
                  <c:v>0.265306122448979</c:v>
                </c:pt>
                <c:pt idx="6">
                  <c:v>0.19718309859154901</c:v>
                </c:pt>
                <c:pt idx="7">
                  <c:v>0.17948717948717899</c:v>
                </c:pt>
                <c:pt idx="8">
                  <c:v>0.13537117903930099</c:v>
                </c:pt>
                <c:pt idx="9">
                  <c:v>0.133858267716535</c:v>
                </c:pt>
                <c:pt idx="10">
                  <c:v>9.2307692307692299E-2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9A-4D89-8458-226FD34918DC}"/>
            </c:ext>
          </c:extLst>
        </c:ser>
        <c:ser>
          <c:idx val="26"/>
          <c:order val="10"/>
          <c:tx>
            <c:strRef>
              <c:f>Summary!$AB$53</c:f>
              <c:strCache>
                <c:ptCount val="1"/>
                <c:pt idx="0">
                  <c:v>CR 31+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Summary!$A$54:$A$63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Summary!$AB$54:$AB$64</c:f>
              <c:numCache>
                <c:formatCode>0%</c:formatCode>
                <c:ptCount val="11"/>
                <c:pt idx="0">
                  <c:v>0.95454545454545403</c:v>
                </c:pt>
                <c:pt idx="1">
                  <c:v>0.84210526315789402</c:v>
                </c:pt>
                <c:pt idx="2">
                  <c:v>0.70967741935483797</c:v>
                </c:pt>
                <c:pt idx="3">
                  <c:v>0.11764705882352899</c:v>
                </c:pt>
                <c:pt idx="4">
                  <c:v>0.205673758865248</c:v>
                </c:pt>
                <c:pt idx="5">
                  <c:v>0.132530120481927</c:v>
                </c:pt>
                <c:pt idx="6">
                  <c:v>9.0425531914893595E-2</c:v>
                </c:pt>
                <c:pt idx="7">
                  <c:v>0.123287671232876</c:v>
                </c:pt>
                <c:pt idx="8">
                  <c:v>8.3333333333333301E-2</c:v>
                </c:pt>
                <c:pt idx="9">
                  <c:v>7.69230769230769E-2</c:v>
                </c:pt>
                <c:pt idx="10">
                  <c:v>1.30434782608695E-2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9A-4D89-8458-226FD34918DC}"/>
            </c:ext>
          </c:extLst>
        </c:ser>
        <c:ser>
          <c:idx val="27"/>
          <c:order val="11"/>
          <c:tx>
            <c:strRef>
              <c:f>Summary!$AC$53</c:f>
              <c:strCache>
                <c:ptCount val="1"/>
                <c:pt idx="0">
                  <c:v>CR 61+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Summary!$A$54:$A$63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Summary!$AC$54:$AC$64</c:f>
              <c:numCache>
                <c:formatCode>0%</c:formatCode>
                <c:ptCount val="11"/>
                <c:pt idx="0">
                  <c:v>0.94444444444444398</c:v>
                </c:pt>
                <c:pt idx="1">
                  <c:v>0.64705882352941102</c:v>
                </c:pt>
                <c:pt idx="2">
                  <c:v>0.30769230769230699</c:v>
                </c:pt>
                <c:pt idx="3">
                  <c:v>4.7619047619047603E-2</c:v>
                </c:pt>
                <c:pt idx="4">
                  <c:v>7.43801652892562E-2</c:v>
                </c:pt>
                <c:pt idx="5">
                  <c:v>6.4935064935064901E-2</c:v>
                </c:pt>
                <c:pt idx="6">
                  <c:v>7.5675675675675597E-2</c:v>
                </c:pt>
                <c:pt idx="7">
                  <c:v>7.2463768115942004E-2</c:v>
                </c:pt>
                <c:pt idx="8">
                  <c:v>4.4554455445544497E-2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9A-4D89-8458-226FD34918DC}"/>
            </c:ext>
          </c:extLst>
        </c:ser>
        <c:ser>
          <c:idx val="28"/>
          <c:order val="12"/>
          <c:tx>
            <c:strRef>
              <c:f>Summary!$AD$53</c:f>
              <c:strCache>
                <c:ptCount val="1"/>
                <c:pt idx="0">
                  <c:v>CR 91+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Summary!$A$54:$A$63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Summary!$AD$54:$AD$64</c:f>
              <c:numCache>
                <c:formatCode>0%</c:formatCode>
                <c:ptCount val="11"/>
                <c:pt idx="0">
                  <c:v>0.9375</c:v>
                </c:pt>
                <c:pt idx="1">
                  <c:v>0.33333333333333298</c:v>
                </c:pt>
                <c:pt idx="2">
                  <c:v>0.1</c:v>
                </c:pt>
                <c:pt idx="3">
                  <c:v>2.4390243902439001E-2</c:v>
                </c:pt>
                <c:pt idx="4">
                  <c:v>5.0847457627118599E-2</c:v>
                </c:pt>
                <c:pt idx="5">
                  <c:v>0.04</c:v>
                </c:pt>
                <c:pt idx="6">
                  <c:v>0.05</c:v>
                </c:pt>
                <c:pt idx="7">
                  <c:v>0</c:v>
                </c:pt>
                <c:pt idx="8">
                  <c:v>1.0752688172042999E-2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9A-4D89-8458-226FD34918DC}"/>
            </c:ext>
          </c:extLst>
        </c:ser>
        <c:ser>
          <c:idx val="29"/>
          <c:order val="13"/>
          <c:tx>
            <c:strRef>
              <c:f>Summary!$AE$53</c:f>
              <c:strCache>
                <c:ptCount val="1"/>
                <c:pt idx="0">
                  <c:v>CR 121+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Summary!$A$54:$A$63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Summary!$AE$54:$AE$64</c:f>
              <c:numCache>
                <c:formatCode>0%</c:formatCode>
                <c:ptCount val="11"/>
                <c:pt idx="0">
                  <c:v>0.9375</c:v>
                </c:pt>
                <c:pt idx="1">
                  <c:v>0.33333333333333298</c:v>
                </c:pt>
                <c:pt idx="2">
                  <c:v>0</c:v>
                </c:pt>
                <c:pt idx="3">
                  <c:v>8.2644628099173504E-3</c:v>
                </c:pt>
                <c:pt idx="4">
                  <c:v>5.0847457627118599E-2</c:v>
                </c:pt>
                <c:pt idx="5">
                  <c:v>0.04</c:v>
                </c:pt>
                <c:pt idx="6">
                  <c:v>4.8192771084337303E-2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9A-4D89-8458-226FD349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878056"/>
        <c:axId val="701871168"/>
        <c:extLst>
          <c:ext xmlns:c15="http://schemas.microsoft.com/office/drawing/2012/chart" uri="{02D57815-91ED-43cb-92C2-25804820EDAC}">
            <c15:filteredLineSeries>
              <c15:ser>
                <c:idx val="24"/>
                <c:order val="8"/>
                <c:tx>
                  <c:strRef>
                    <c:extLst>
                      <c:ext uri="{02D57815-91ED-43cb-92C2-25804820EDAC}">
                        <c15:formulaRef>
                          <c15:sqref>Summary!$Z$53</c15:sqref>
                        </c15:formulaRef>
                      </c:ext>
                    </c:extLst>
                    <c:strCache>
                      <c:ptCount val="1"/>
                      <c:pt idx="0">
                        <c:v>CR 0+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Summary!$A$54:$A$63</c15:sqref>
                        </c15:formulaRef>
                      </c:ext>
                    </c:extLst>
                    <c:numCache>
                      <c:formatCode>mmm\-yy</c:formatCode>
                      <c:ptCount val="10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Summary!$Z$54:$Z$63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0.995</c:v>
                      </c:pt>
                      <c:pt idx="1">
                        <c:v>0.99109792284866405</c:v>
                      </c:pt>
                      <c:pt idx="2">
                        <c:v>0.98615384615384605</c:v>
                      </c:pt>
                      <c:pt idx="3">
                        <c:v>0.81762917933130697</c:v>
                      </c:pt>
                      <c:pt idx="4">
                        <c:v>0.81964573268921004</c:v>
                      </c:pt>
                      <c:pt idx="5">
                        <c:v>0.83448275862068899</c:v>
                      </c:pt>
                      <c:pt idx="6">
                        <c:v>0.77200000000000002</c:v>
                      </c:pt>
                      <c:pt idx="7">
                        <c:v>0.75289575289575295</c:v>
                      </c:pt>
                      <c:pt idx="8">
                        <c:v>0.71692745376955902</c:v>
                      </c:pt>
                      <c:pt idx="9">
                        <c:v>0.68130311614730799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5E9A-4D89-8458-226FD34918DC}"/>
                  </c:ext>
                </c:extLst>
              </c15:ser>
            </c15:filteredLineSeries>
          </c:ext>
        </c:extLst>
      </c:lineChart>
      <c:dateAx>
        <c:axId val="701996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98104"/>
        <c:crosses val="autoZero"/>
        <c:auto val="1"/>
        <c:lblOffset val="100"/>
        <c:baseTimeUnit val="months"/>
      </c:dateAx>
      <c:valAx>
        <c:axId val="70199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96792"/>
        <c:crosses val="autoZero"/>
        <c:crossBetween val="between"/>
      </c:valAx>
      <c:valAx>
        <c:axId val="7018711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78056"/>
        <c:crosses val="max"/>
        <c:crossBetween val="between"/>
      </c:valAx>
      <c:dateAx>
        <c:axId val="701878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0187116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Definition of Default Comparison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Summary!$K$30</c:f>
              <c:strCache>
                <c:ptCount val="1"/>
                <c:pt idx="0">
                  <c:v>Default 11+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Summary!$A$31:$A$41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Summary!$K$31:$K$41</c:f>
              <c:numCache>
                <c:formatCode>General</c:formatCode>
                <c:ptCount val="11"/>
                <c:pt idx="0">
                  <c:v>34</c:v>
                </c:pt>
                <c:pt idx="1">
                  <c:v>78</c:v>
                </c:pt>
                <c:pt idx="2">
                  <c:v>68</c:v>
                </c:pt>
                <c:pt idx="3">
                  <c:v>165</c:v>
                </c:pt>
                <c:pt idx="4">
                  <c:v>156</c:v>
                </c:pt>
                <c:pt idx="5">
                  <c:v>98</c:v>
                </c:pt>
                <c:pt idx="6">
                  <c:v>213</c:v>
                </c:pt>
                <c:pt idx="7">
                  <c:v>78</c:v>
                </c:pt>
                <c:pt idx="8">
                  <c:v>229</c:v>
                </c:pt>
                <c:pt idx="9">
                  <c:v>254</c:v>
                </c:pt>
                <c:pt idx="1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41C9-82F2-8000FCCFB791}"/>
            </c:ext>
          </c:extLst>
        </c:ser>
        <c:ser>
          <c:idx val="10"/>
          <c:order val="1"/>
          <c:tx>
            <c:strRef>
              <c:f>Summary!$L$30</c:f>
              <c:strCache>
                <c:ptCount val="1"/>
                <c:pt idx="0">
                  <c:v>Default 31+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Summary!$A$31:$A$41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Summary!$L$31:$L$41</c:f>
              <c:numCache>
                <c:formatCode>General</c:formatCode>
                <c:ptCount val="11"/>
                <c:pt idx="0">
                  <c:v>22</c:v>
                </c:pt>
                <c:pt idx="1">
                  <c:v>38</c:v>
                </c:pt>
                <c:pt idx="2">
                  <c:v>31</c:v>
                </c:pt>
                <c:pt idx="3">
                  <c:v>136</c:v>
                </c:pt>
                <c:pt idx="4">
                  <c:v>141</c:v>
                </c:pt>
                <c:pt idx="5">
                  <c:v>83</c:v>
                </c:pt>
                <c:pt idx="6">
                  <c:v>188</c:v>
                </c:pt>
                <c:pt idx="7">
                  <c:v>73</c:v>
                </c:pt>
                <c:pt idx="8">
                  <c:v>216</c:v>
                </c:pt>
                <c:pt idx="9">
                  <c:v>234</c:v>
                </c:pt>
                <c:pt idx="1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F-41C9-82F2-8000FCCFB791}"/>
            </c:ext>
          </c:extLst>
        </c:ser>
        <c:ser>
          <c:idx val="11"/>
          <c:order val="2"/>
          <c:tx>
            <c:strRef>
              <c:f>Summary!$M$30</c:f>
              <c:strCache>
                <c:ptCount val="1"/>
                <c:pt idx="0">
                  <c:v>Default 61+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Summary!$A$31:$A$41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Summary!$M$31:$M$41</c:f>
              <c:numCache>
                <c:formatCode>General</c:formatCode>
                <c:ptCount val="11"/>
                <c:pt idx="0">
                  <c:v>18</c:v>
                </c:pt>
                <c:pt idx="1">
                  <c:v>17</c:v>
                </c:pt>
                <c:pt idx="2">
                  <c:v>13</c:v>
                </c:pt>
                <c:pt idx="3">
                  <c:v>126</c:v>
                </c:pt>
                <c:pt idx="4">
                  <c:v>121</c:v>
                </c:pt>
                <c:pt idx="5">
                  <c:v>77</c:v>
                </c:pt>
                <c:pt idx="6">
                  <c:v>185</c:v>
                </c:pt>
                <c:pt idx="7">
                  <c:v>69</c:v>
                </c:pt>
                <c:pt idx="8">
                  <c:v>202</c:v>
                </c:pt>
                <c:pt idx="9">
                  <c:v>200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F-41C9-82F2-8000FCCFB791}"/>
            </c:ext>
          </c:extLst>
        </c:ser>
        <c:ser>
          <c:idx val="12"/>
          <c:order val="3"/>
          <c:tx>
            <c:strRef>
              <c:f>Summary!$N$30</c:f>
              <c:strCache>
                <c:ptCount val="1"/>
                <c:pt idx="0">
                  <c:v>Default 91+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Summary!$A$31:$A$41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Summary!$N$31:$N$40</c:f>
              <c:numCache>
                <c:formatCode>General</c:formatCode>
                <c:ptCount val="10"/>
                <c:pt idx="0">
                  <c:v>16</c:v>
                </c:pt>
                <c:pt idx="1">
                  <c:v>9</c:v>
                </c:pt>
                <c:pt idx="2">
                  <c:v>10</c:v>
                </c:pt>
                <c:pt idx="3">
                  <c:v>123</c:v>
                </c:pt>
                <c:pt idx="4">
                  <c:v>118</c:v>
                </c:pt>
                <c:pt idx="5">
                  <c:v>75</c:v>
                </c:pt>
                <c:pt idx="6">
                  <c:v>180</c:v>
                </c:pt>
                <c:pt idx="7">
                  <c:v>62</c:v>
                </c:pt>
                <c:pt idx="8">
                  <c:v>186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F-41C9-82F2-8000FCCFB791}"/>
            </c:ext>
          </c:extLst>
        </c:ser>
        <c:ser>
          <c:idx val="13"/>
          <c:order val="4"/>
          <c:tx>
            <c:strRef>
              <c:f>Summary!$O$30</c:f>
              <c:strCache>
                <c:ptCount val="1"/>
                <c:pt idx="0">
                  <c:v>Default 121+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Summary!$A$31:$A$41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Summary!$O$31:$O$40</c:f>
              <c:numCache>
                <c:formatCode>General</c:formatCode>
                <c:ptCount val="10"/>
                <c:pt idx="0">
                  <c:v>16</c:v>
                </c:pt>
                <c:pt idx="1">
                  <c:v>9</c:v>
                </c:pt>
                <c:pt idx="2">
                  <c:v>8</c:v>
                </c:pt>
                <c:pt idx="3">
                  <c:v>121</c:v>
                </c:pt>
                <c:pt idx="4">
                  <c:v>118</c:v>
                </c:pt>
                <c:pt idx="5">
                  <c:v>75</c:v>
                </c:pt>
                <c:pt idx="6">
                  <c:v>166</c:v>
                </c:pt>
                <c:pt idx="7">
                  <c:v>59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F-41C9-82F2-8000FCCF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0031544"/>
        <c:axId val="61003449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031544"/>
        <c:axId val="610034496"/>
        <c:extLst>
          <c:ext xmlns:c15="http://schemas.microsoft.com/office/drawing/2012/chart" uri="{02D57815-91ED-43cb-92C2-25804820EDAC}">
            <c15:filteredLineSeries>
              <c15:ser>
                <c:idx val="14"/>
                <c:order val="5"/>
                <c:tx>
                  <c:strRef>
                    <c:extLst>
                      <c:ext uri="{02D57815-91ED-43cb-92C2-25804820EDAC}">
                        <c15:formulaRef>
                          <c15:sqref>Summary!$P$30</c15:sqref>
                        </c15:formulaRef>
                      </c:ext>
                    </c:extLst>
                    <c:strCache>
                      <c:ptCount val="1"/>
                      <c:pt idx="0">
                        <c:v>DR 0+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Summary!$A$31:$A$40</c15:sqref>
                        </c15:formulaRef>
                      </c:ext>
                    </c:extLst>
                    <c:numCache>
                      <c:formatCode>mmm\-yy</c:formatCode>
                      <c:ptCount val="10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Summary!$P$31:$P$40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3EF-41C9-82F2-8000FCCFB791}"/>
                  </c:ext>
                </c:extLst>
              </c15:ser>
            </c15:filteredLineSeries>
            <c15:filteredLineSeries>
              <c15:ser>
                <c:idx val="2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Summary!$V$30</c15:sqref>
                        </c15:formulaRef>
                      </c:ext>
                    </c:extLst>
                    <c:strCache>
                      <c:ptCount val="1"/>
                      <c:pt idx="0">
                        <c:v>Write-Off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Summary!$A$31:$A$40</c15:sqref>
                        </c15:formulaRef>
                      </c:ext>
                    </c:extLst>
                    <c:numCache>
                      <c:formatCode>mmm\-yy</c:formatCode>
                      <c:ptCount val="10"/>
                      <c:pt idx="0">
                        <c:v>44228</c:v>
                      </c:pt>
                      <c:pt idx="1">
                        <c:v>44256</c:v>
                      </c:pt>
                      <c:pt idx="2">
                        <c:v>44287</c:v>
                      </c:pt>
                      <c:pt idx="3">
                        <c:v>44317</c:v>
                      </c:pt>
                      <c:pt idx="4">
                        <c:v>44348</c:v>
                      </c:pt>
                      <c:pt idx="5">
                        <c:v>44378</c:v>
                      </c:pt>
                      <c:pt idx="6">
                        <c:v>44409</c:v>
                      </c:pt>
                      <c:pt idx="7">
                        <c:v>44440</c:v>
                      </c:pt>
                      <c:pt idx="8">
                        <c:v>44470</c:v>
                      </c:pt>
                      <c:pt idx="9">
                        <c:v>44501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Summary!$V$31:$V$40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120</c:v>
                      </c:pt>
                      <c:pt idx="4">
                        <c:v>112</c:v>
                      </c:pt>
                      <c:pt idx="5">
                        <c:v>72</c:v>
                      </c:pt>
                      <c:pt idx="6">
                        <c:v>159</c:v>
                      </c:pt>
                      <c:pt idx="7">
                        <c:v>59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EF-41C9-82F2-8000FCCFB79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5"/>
          <c:order val="6"/>
          <c:tx>
            <c:strRef>
              <c:f>Summary!$Q$30</c:f>
              <c:strCache>
                <c:ptCount val="1"/>
                <c:pt idx="0">
                  <c:v>DR 11+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Summary!$A$31:$A$40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Summary!$Q$31:$Q$41</c:f>
              <c:numCache>
                <c:formatCode>0%</c:formatCode>
                <c:ptCount val="11"/>
                <c:pt idx="0">
                  <c:v>0.17</c:v>
                </c:pt>
                <c:pt idx="1">
                  <c:v>0.11572700296735899</c:v>
                </c:pt>
                <c:pt idx="2">
                  <c:v>0.104615384615384</c:v>
                </c:pt>
                <c:pt idx="3">
                  <c:v>0.25075987841945202</c:v>
                </c:pt>
                <c:pt idx="4">
                  <c:v>0.25120772946859898</c:v>
                </c:pt>
                <c:pt idx="5">
                  <c:v>0.22528735632183899</c:v>
                </c:pt>
                <c:pt idx="6">
                  <c:v>0.28399999999999997</c:v>
                </c:pt>
                <c:pt idx="7">
                  <c:v>0.301158301158301</c:v>
                </c:pt>
                <c:pt idx="8">
                  <c:v>0.32574679943100998</c:v>
                </c:pt>
                <c:pt idx="9">
                  <c:v>0.359773371104815</c:v>
                </c:pt>
                <c:pt idx="10">
                  <c:v>0.375180375180375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EF-41C9-82F2-8000FCCFB791}"/>
            </c:ext>
          </c:extLst>
        </c:ser>
        <c:ser>
          <c:idx val="16"/>
          <c:order val="7"/>
          <c:tx>
            <c:strRef>
              <c:f>Summary!$R$30</c:f>
              <c:strCache>
                <c:ptCount val="1"/>
                <c:pt idx="0">
                  <c:v>DR 31+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Summary!$A$31:$A$40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Summary!$R$31:$R$41</c:f>
              <c:numCache>
                <c:formatCode>0%</c:formatCode>
                <c:ptCount val="11"/>
                <c:pt idx="0">
                  <c:v>0.11</c:v>
                </c:pt>
                <c:pt idx="1">
                  <c:v>5.6379821958456901E-2</c:v>
                </c:pt>
                <c:pt idx="2">
                  <c:v>4.7692307692307603E-2</c:v>
                </c:pt>
                <c:pt idx="3">
                  <c:v>0.20668693009118499</c:v>
                </c:pt>
                <c:pt idx="4">
                  <c:v>0.22705314009661801</c:v>
                </c:pt>
                <c:pt idx="5">
                  <c:v>0.19080459770114899</c:v>
                </c:pt>
                <c:pt idx="6">
                  <c:v>0.25066666666666598</c:v>
                </c:pt>
                <c:pt idx="7">
                  <c:v>0.28185328185328101</c:v>
                </c:pt>
                <c:pt idx="8">
                  <c:v>0.30725462304409601</c:v>
                </c:pt>
                <c:pt idx="9">
                  <c:v>0.331444759206798</c:v>
                </c:pt>
                <c:pt idx="10">
                  <c:v>0.33189033189033101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EF-41C9-82F2-8000FCCFB791}"/>
            </c:ext>
          </c:extLst>
        </c:ser>
        <c:ser>
          <c:idx val="17"/>
          <c:order val="8"/>
          <c:tx>
            <c:strRef>
              <c:f>Summary!$S$30</c:f>
              <c:strCache>
                <c:ptCount val="1"/>
                <c:pt idx="0">
                  <c:v>DR 61+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Summary!$A$31:$A$40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Summary!$S$31:$S$41</c:f>
              <c:numCache>
                <c:formatCode>0%</c:formatCode>
                <c:ptCount val="11"/>
                <c:pt idx="0">
                  <c:v>0.09</c:v>
                </c:pt>
                <c:pt idx="1">
                  <c:v>2.52225519287833E-2</c:v>
                </c:pt>
                <c:pt idx="2">
                  <c:v>0.02</c:v>
                </c:pt>
                <c:pt idx="3">
                  <c:v>0.19148936170212699</c:v>
                </c:pt>
                <c:pt idx="4">
                  <c:v>0.19484702093397699</c:v>
                </c:pt>
                <c:pt idx="5">
                  <c:v>0.17701149425287299</c:v>
                </c:pt>
                <c:pt idx="6">
                  <c:v>0.24666666666666601</c:v>
                </c:pt>
                <c:pt idx="7">
                  <c:v>0.26640926640926599</c:v>
                </c:pt>
                <c:pt idx="8">
                  <c:v>0.28733997155049701</c:v>
                </c:pt>
                <c:pt idx="9">
                  <c:v>0.28328611898016998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EF-41C9-82F2-8000FCCFB791}"/>
            </c:ext>
          </c:extLst>
        </c:ser>
        <c:ser>
          <c:idx val="18"/>
          <c:order val="9"/>
          <c:tx>
            <c:strRef>
              <c:f>Summary!$T$30</c:f>
              <c:strCache>
                <c:ptCount val="1"/>
                <c:pt idx="0">
                  <c:v>DR 91+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Summary!$A$31:$A$40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Summary!$T$31:$T$40</c:f>
              <c:numCache>
                <c:formatCode>0%</c:formatCode>
                <c:ptCount val="10"/>
                <c:pt idx="0">
                  <c:v>0.08</c:v>
                </c:pt>
                <c:pt idx="1">
                  <c:v>1.3353115727002899E-2</c:v>
                </c:pt>
                <c:pt idx="2">
                  <c:v>1.53846153846153E-2</c:v>
                </c:pt>
                <c:pt idx="3">
                  <c:v>0.18693009118541001</c:v>
                </c:pt>
                <c:pt idx="4">
                  <c:v>0.190016103059581</c:v>
                </c:pt>
                <c:pt idx="5">
                  <c:v>0.17241379310344801</c:v>
                </c:pt>
                <c:pt idx="6">
                  <c:v>0.24</c:v>
                </c:pt>
                <c:pt idx="7">
                  <c:v>0.23938223938223899</c:v>
                </c:pt>
                <c:pt idx="8">
                  <c:v>0.26458036984352701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EF-41C9-82F2-8000FCCFB791}"/>
            </c:ext>
          </c:extLst>
        </c:ser>
        <c:ser>
          <c:idx val="19"/>
          <c:order val="10"/>
          <c:tx>
            <c:strRef>
              <c:f>Summary!$U$30</c:f>
              <c:strCache>
                <c:ptCount val="1"/>
                <c:pt idx="0">
                  <c:v>DR 121+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Summary!$A$31:$A$40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Summary!$U$31:$U$41</c:f>
              <c:numCache>
                <c:formatCode>0%</c:formatCode>
                <c:ptCount val="11"/>
                <c:pt idx="0">
                  <c:v>0.08</c:v>
                </c:pt>
                <c:pt idx="1">
                  <c:v>1.3353115727002899E-2</c:v>
                </c:pt>
                <c:pt idx="2">
                  <c:v>1.2307692307692301E-2</c:v>
                </c:pt>
                <c:pt idx="3">
                  <c:v>0.18389057750759799</c:v>
                </c:pt>
                <c:pt idx="4">
                  <c:v>0.190016103059581</c:v>
                </c:pt>
                <c:pt idx="5">
                  <c:v>0.17241379310344801</c:v>
                </c:pt>
                <c:pt idx="6">
                  <c:v>0.22133333333333299</c:v>
                </c:pt>
                <c:pt idx="7">
                  <c:v>0.22779922779922701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EF-41C9-82F2-8000FCCFB791}"/>
            </c:ext>
          </c:extLst>
        </c:ser>
        <c:ser>
          <c:idx val="21"/>
          <c:order val="12"/>
          <c:tx>
            <c:strRef>
              <c:f>Summary!$W$30</c:f>
              <c:strCache>
                <c:ptCount val="1"/>
                <c:pt idx="0">
                  <c:v>Write-Off Rate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Summary!$A$31:$A$40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Summary!$W$31:$W$41</c:f>
              <c:numCache>
                <c:formatCode>0%</c:formatCode>
                <c:ptCount val="11"/>
                <c:pt idx="0">
                  <c:v>4.9261083743842365E-3</c:v>
                </c:pt>
                <c:pt idx="1">
                  <c:v>8.6956521739130436E-3</c:v>
                </c:pt>
                <c:pt idx="2">
                  <c:v>1.3533834586466165E-2</c:v>
                </c:pt>
                <c:pt idx="3">
                  <c:v>0.1762114537444934</c:v>
                </c:pt>
                <c:pt idx="4">
                  <c:v>0.17527386541471049</c:v>
                </c:pt>
                <c:pt idx="5">
                  <c:v>0.16107382550335569</c:v>
                </c:pt>
                <c:pt idx="6">
                  <c:v>0.20703125</c:v>
                </c:pt>
                <c:pt idx="7">
                  <c:v>0.22264150943396227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EF-41C9-82F2-8000FCCF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038760"/>
        <c:axId val="610041384"/>
      </c:lineChart>
      <c:dateAx>
        <c:axId val="610031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4496"/>
        <c:crosses val="autoZero"/>
        <c:auto val="1"/>
        <c:lblOffset val="100"/>
        <c:baseTimeUnit val="months"/>
      </c:dateAx>
      <c:valAx>
        <c:axId val="6100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544"/>
        <c:crosses val="autoZero"/>
        <c:crossBetween val="between"/>
      </c:valAx>
      <c:valAx>
        <c:axId val="6100413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8760"/>
        <c:crosses val="max"/>
        <c:crossBetween val="between"/>
      </c:valAx>
      <c:dateAx>
        <c:axId val="6100387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100413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Take</a:t>
            </a:r>
            <a:r>
              <a:rPr lang="en-US" baseline="0"/>
              <a:t> Up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'Take up '!$B$2</c:f>
              <c:strCache>
                <c:ptCount val="1"/>
                <c:pt idx="0">
                  <c:v>Accept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'Take up '!$A$3:$A$13</c:f>
              <c:numCache>
                <c:formatCode>mmm\-yy</c:formatCode>
                <c:ptCount val="11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</c:numCache>
            </c:numRef>
          </c:cat>
          <c:val>
            <c:numRef>
              <c:f>'Take up '!$B$3:$B$13</c:f>
              <c:numCache>
                <c:formatCode>General</c:formatCode>
                <c:ptCount val="11"/>
                <c:pt idx="0">
                  <c:v>3190</c:v>
                </c:pt>
                <c:pt idx="1">
                  <c:v>6683</c:v>
                </c:pt>
                <c:pt idx="2">
                  <c:v>7896</c:v>
                </c:pt>
                <c:pt idx="3">
                  <c:v>11723</c:v>
                </c:pt>
                <c:pt idx="4">
                  <c:v>14570</c:v>
                </c:pt>
                <c:pt idx="5">
                  <c:v>12203</c:v>
                </c:pt>
                <c:pt idx="6">
                  <c:v>16100</c:v>
                </c:pt>
                <c:pt idx="7">
                  <c:v>18932</c:v>
                </c:pt>
                <c:pt idx="8">
                  <c:v>16864</c:v>
                </c:pt>
                <c:pt idx="9">
                  <c:v>16656</c:v>
                </c:pt>
                <c:pt idx="10">
                  <c:v>15449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7-481A-B2C0-4BEB6406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019544"/>
        <c:axId val="578018232"/>
      </c:barChart>
      <c:lineChart>
        <c:grouping val="standard"/>
        <c:varyColors val="0"/>
        <c:ser>
          <c:idx val="2"/>
          <c:order val="1"/>
          <c:tx>
            <c:strRef>
              <c:f>'Take up '!$D$2</c:f>
              <c:strCache>
                <c:ptCount val="1"/>
                <c:pt idx="0">
                  <c:v>Take Up Rates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'Take up '!$A$3:$A$12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'Take up '!$D$3:$D$13</c:f>
              <c:numCache>
                <c:formatCode>0%</c:formatCode>
                <c:ptCount val="11"/>
                <c:pt idx="0">
                  <c:v>6.363636363636363E-2</c:v>
                </c:pt>
                <c:pt idx="1">
                  <c:v>0.10324704474038605</c:v>
                </c:pt>
                <c:pt idx="2">
                  <c:v>8.4219858156028365E-2</c:v>
                </c:pt>
                <c:pt idx="3">
                  <c:v>5.809093235519918E-2</c:v>
                </c:pt>
                <c:pt idx="4">
                  <c:v>4.3857240905971172E-2</c:v>
                </c:pt>
                <c:pt idx="5">
                  <c:v>3.6630336802425632E-2</c:v>
                </c:pt>
                <c:pt idx="6">
                  <c:v>4.7701863354037269E-2</c:v>
                </c:pt>
                <c:pt idx="7">
                  <c:v>1.3997464610183816E-2</c:v>
                </c:pt>
                <c:pt idx="8">
                  <c:v>4.2220113851992411E-2</c:v>
                </c:pt>
                <c:pt idx="9">
                  <c:v>4.3107588856868398E-2</c:v>
                </c:pt>
                <c:pt idx="10">
                  <c:v>4.5892938054242993E-2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7-481A-B2C0-4BEB6406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51144"/>
        <c:axId val="568751800"/>
      </c:lineChart>
      <c:dateAx>
        <c:axId val="578019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18232"/>
        <c:crosses val="autoZero"/>
        <c:auto val="1"/>
        <c:lblOffset val="100"/>
        <c:baseTimeUnit val="months"/>
      </c:dateAx>
      <c:valAx>
        <c:axId val="57801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19544"/>
        <c:crosses val="autoZero"/>
        <c:crossBetween val="between"/>
      </c:valAx>
      <c:valAx>
        <c:axId val="5687518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51144"/>
        <c:crosses val="max"/>
        <c:crossBetween val="between"/>
      </c:valAx>
      <c:dateAx>
        <c:axId val="5687511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6875180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Disbursement Trend since Feb. 2021 - Lite Loans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'Disbursement proportion'!$C$2</c:f>
              <c:strCache>
                <c:ptCount val="1"/>
                <c:pt idx="0">
                  <c:v>Disb.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'Disbursement proportion'!$A$3:$A$12</c:f>
              <c:numCache>
                <c:formatCode>mmm\-yy</c:formatCode>
                <c:ptCount val="10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</c:numCache>
            </c:numRef>
          </c:cat>
          <c:val>
            <c:numRef>
              <c:f>'Disbursement proportion'!$C$3:$C$12</c:f>
              <c:numCache>
                <c:formatCode>0%</c:formatCode>
                <c:ptCount val="10"/>
                <c:pt idx="0">
                  <c:v>2.9798422436459245E-2</c:v>
                </c:pt>
                <c:pt idx="1">
                  <c:v>0.10458661992404324</c:v>
                </c:pt>
                <c:pt idx="2">
                  <c:v>0.10531697341513292</c:v>
                </c:pt>
                <c:pt idx="3">
                  <c:v>0.10882267017236343</c:v>
                </c:pt>
                <c:pt idx="4">
                  <c:v>0.1021034180543383</c:v>
                </c:pt>
                <c:pt idx="5">
                  <c:v>6.9091440257084427E-2</c:v>
                </c:pt>
                <c:pt idx="6">
                  <c:v>0.11627227578147824</c:v>
                </c:pt>
                <c:pt idx="7">
                  <c:v>4.0169442009932804E-2</c:v>
                </c:pt>
                <c:pt idx="8">
                  <c:v>0.10780017528483786</c:v>
                </c:pt>
                <c:pt idx="9">
                  <c:v>0.10867659947414549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B-4DD1-B04A-70D9E763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93936"/>
        <c:axId val="568689016"/>
      </c:lineChart>
      <c:dateAx>
        <c:axId val="568693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9016"/>
        <c:crosses val="autoZero"/>
        <c:auto val="1"/>
        <c:lblOffset val="100"/>
        <c:baseTimeUnit val="months"/>
      </c:dateAx>
      <c:valAx>
        <c:axId val="5686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87085</xdr:colOff>
      <xdr:row>2</xdr:row>
      <xdr:rowOff>54429</xdr:rowOff>
    </xdr:from>
    <xdr:to>
      <xdr:col>65</xdr:col>
      <xdr:colOff>424542</xdr:colOff>
      <xdr:row>22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915D15-4B2B-44C5-9541-58E95C9FE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152399</xdr:colOff>
      <xdr:row>27</xdr:row>
      <xdr:rowOff>1</xdr:rowOff>
    </xdr:from>
    <xdr:to>
      <xdr:col>65</xdr:col>
      <xdr:colOff>359227</xdr:colOff>
      <xdr:row>50</xdr:row>
      <xdr:rowOff>141515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9744B3D-BAD9-4D3E-9B71-BC414FA49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185058</xdr:colOff>
      <xdr:row>53</xdr:row>
      <xdr:rowOff>130630</xdr:rowOff>
    </xdr:from>
    <xdr:to>
      <xdr:col>64</xdr:col>
      <xdr:colOff>468085</xdr:colOff>
      <xdr:row>76</xdr:row>
      <xdr:rowOff>10886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3F44305-12CD-41AC-9A9C-8E691C056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520802</xdr:colOff>
      <xdr:row>9</xdr:row>
      <xdr:rowOff>63365</xdr:rowOff>
    </xdr:from>
    <xdr:to>
      <xdr:col>59</xdr:col>
      <xdr:colOff>523165</xdr:colOff>
      <xdr:row>11</xdr:row>
      <xdr:rowOff>154621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3869ED4-EA42-454D-BCDB-D158FCF5E42E}"/>
            </a:ext>
          </a:extLst>
        </xdr:cNvPr>
        <xdr:cNvSpPr/>
      </xdr:nvSpPr>
      <xdr:spPr>
        <a:xfrm>
          <a:off x="43397518" y="1701096"/>
          <a:ext cx="2458960" cy="455197"/>
        </a:xfrm>
        <a:prstGeom prst="rect">
          <a:avLst/>
        </a:prstGeom>
        <a:solidFill>
          <a:srgbClr val="FFFF00">
            <a:alpha val="42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kern="1200">
              <a:solidFill>
                <a:schemeClr val="tx1"/>
              </a:solidFill>
              <a:latin typeface="+mn-lt"/>
              <a:ea typeface="+mn-ea"/>
              <a:cs typeface="+mn-cs"/>
            </a:rPr>
            <a:t>Train</a:t>
          </a:r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8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(20%)</a:t>
          </a:r>
          <a:endParaRPr lang="en-US" sz="1800" b="0">
            <a:solidFill>
              <a:schemeClr val="tx1"/>
            </a:solidFill>
            <a:effectLst/>
          </a:endParaRPr>
        </a:p>
        <a:p>
          <a:pPr algn="r"/>
          <a:endParaRPr lang="en-US" sz="1100">
            <a:solidFill>
              <a:srgbClr val="002060"/>
            </a:solidFill>
          </a:endParaRPr>
        </a:p>
      </xdr:txBody>
    </xdr:sp>
    <xdr:clientData/>
  </xdr:twoCellAnchor>
  <xdr:twoCellAnchor>
    <xdr:from>
      <xdr:col>55</xdr:col>
      <xdr:colOff>517893</xdr:colOff>
      <xdr:row>11</xdr:row>
      <xdr:rowOff>157528</xdr:rowOff>
    </xdr:from>
    <xdr:to>
      <xdr:col>59</xdr:col>
      <xdr:colOff>511791</xdr:colOff>
      <xdr:row>19</xdr:row>
      <xdr:rowOff>14868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88296EF-4053-4B94-94D4-7363E51EEF2E}"/>
            </a:ext>
          </a:extLst>
        </xdr:cNvPr>
        <xdr:cNvSpPr/>
      </xdr:nvSpPr>
      <xdr:spPr>
        <a:xfrm>
          <a:off x="43394609" y="2159200"/>
          <a:ext cx="2450495" cy="1313101"/>
        </a:xfrm>
        <a:prstGeom prst="rect">
          <a:avLst/>
        </a:prstGeom>
        <a:solidFill>
          <a:schemeClr val="accent6">
            <a:lumMod val="60000"/>
            <a:lumOff val="40000"/>
            <a:alpha val="4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kern="1200">
              <a:solidFill>
                <a:schemeClr val="tx1"/>
              </a:solidFill>
              <a:latin typeface="+mn-lt"/>
              <a:ea typeface="+mn-ea"/>
              <a:cs typeface="+mn-cs"/>
            </a:rPr>
            <a:t>Train</a:t>
          </a:r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8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(80%)</a:t>
          </a:r>
          <a:endParaRPr lang="en-US" sz="1800" b="0">
            <a:solidFill>
              <a:schemeClr val="tx1"/>
            </a:solidFill>
            <a:effectLst/>
          </a:endParaRPr>
        </a:p>
        <a:p>
          <a:pPr algn="r"/>
          <a:endParaRPr lang="en-US" sz="1100">
            <a:solidFill>
              <a:srgbClr val="002060"/>
            </a:solidFill>
          </a:endParaRPr>
        </a:p>
      </xdr:txBody>
    </xdr:sp>
    <xdr:clientData/>
  </xdr:twoCellAnchor>
  <xdr:twoCellAnchor>
    <xdr:from>
      <xdr:col>51</xdr:col>
      <xdr:colOff>54426</xdr:colOff>
      <xdr:row>118</xdr:row>
      <xdr:rowOff>108857</xdr:rowOff>
    </xdr:from>
    <xdr:to>
      <xdr:col>64</xdr:col>
      <xdr:colOff>206828</xdr:colOff>
      <xdr:row>145</xdr:row>
      <xdr:rowOff>97972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45B09F4-E2CA-49C2-A77D-4638F055C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61414</xdr:colOff>
      <xdr:row>123</xdr:row>
      <xdr:rowOff>32170</xdr:rowOff>
    </xdr:from>
    <xdr:to>
      <xdr:col>59</xdr:col>
      <xdr:colOff>90986</xdr:colOff>
      <xdr:row>141</xdr:row>
      <xdr:rowOff>20238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559E6CD-789C-4B38-A953-E158322C793D}"/>
            </a:ext>
          </a:extLst>
        </xdr:cNvPr>
        <xdr:cNvSpPr/>
      </xdr:nvSpPr>
      <xdr:spPr>
        <a:xfrm>
          <a:off x="42938130" y="22414498"/>
          <a:ext cx="2486169" cy="3263531"/>
        </a:xfrm>
        <a:prstGeom prst="rect">
          <a:avLst/>
        </a:prstGeom>
        <a:solidFill>
          <a:srgbClr val="FFC000">
            <a:alpha val="42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Development window</a:t>
          </a:r>
        </a:p>
      </xdr:txBody>
    </xdr:sp>
    <xdr:clientData/>
  </xdr:twoCellAnchor>
  <xdr:twoCellAnchor>
    <xdr:from>
      <xdr:col>51</xdr:col>
      <xdr:colOff>195943</xdr:colOff>
      <xdr:row>86</xdr:row>
      <xdr:rowOff>0</xdr:rowOff>
    </xdr:from>
    <xdr:to>
      <xdr:col>64</xdr:col>
      <xdr:colOff>174173</xdr:colOff>
      <xdr:row>113</xdr:row>
      <xdr:rowOff>32656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B1079C-7ACD-4A31-A052-E02D7C42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154788</xdr:colOff>
      <xdr:row>89</xdr:row>
      <xdr:rowOff>149190</xdr:rowOff>
    </xdr:from>
    <xdr:to>
      <xdr:col>59</xdr:col>
      <xdr:colOff>136478</xdr:colOff>
      <xdr:row>108</xdr:row>
      <xdr:rowOff>170961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AEB22EB-9AB9-4DE6-B009-49FFFA3FA020}"/>
            </a:ext>
            <a:ext uri="{147F2762-F138-4A5C-976F-8EAC2B608ADB}">
              <a16:predDERef xmlns:a16="http://schemas.microsoft.com/office/drawing/2014/main" pred="{C6B1079C-7ACD-4A31-A052-E02D7C4259F7}"/>
            </a:ext>
          </a:extLst>
        </xdr:cNvPr>
        <xdr:cNvSpPr/>
      </xdr:nvSpPr>
      <xdr:spPr>
        <a:xfrm>
          <a:off x="43031504" y="16344533"/>
          <a:ext cx="2438287" cy="3479204"/>
        </a:xfrm>
        <a:prstGeom prst="rect">
          <a:avLst/>
        </a:prstGeom>
        <a:solidFill>
          <a:srgbClr val="FFC000">
            <a:alpha val="42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Development window - select train/ test/ validation from here</a:t>
          </a:r>
          <a:endParaRPr lang="en-US">
            <a:solidFill>
              <a:srgbClr val="FF0000"/>
            </a:solidFill>
            <a:effectLst/>
          </a:endParaRPr>
        </a:p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0.32825</cdr:x>
      <cdr:y>0.13085</cdr:y>
    </cdr:from>
    <cdr:to>
      <cdr:x>0.59945</cdr:x>
      <cdr:y>0.85603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BD9EC9C-F52F-4857-BA7D-89D8EB5DCD05}"/>
            </a:ext>
          </a:extLst>
        </cdr:cNvPr>
        <cdr:cNvSpPr/>
      </cdr:nvSpPr>
      <cdr:spPr>
        <a:xfrm xmlns:a="http://schemas.openxmlformats.org/drawingml/2006/main">
          <a:off x="2713632" y="531980"/>
          <a:ext cx="2241967" cy="2948269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42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</xdr:row>
      <xdr:rowOff>137160</xdr:rowOff>
    </xdr:from>
    <xdr:to>
      <xdr:col>16</xdr:col>
      <xdr:colOff>167640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90284-41AB-45EE-A752-BE4304B67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53340</xdr:rowOff>
    </xdr:from>
    <xdr:to>
      <xdr:col>14</xdr:col>
      <xdr:colOff>518160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00CF0-FC8D-42A9-BAC3-4BB090919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9"/>
  <sheetViews>
    <sheetView showGridLines="0" tabSelected="1" topLeftCell="A24" zoomScale="67" zoomScaleNormal="40" workbookViewId="0">
      <pane xSplit="1" topLeftCell="X1" activePane="topRight" state="frozen"/>
      <selection pane="topRight" activeCell="E23" sqref="E23"/>
      <selection activeCell="A28" sqref="A28"/>
    </sheetView>
  </sheetViews>
  <sheetFormatPr defaultRowHeight="14.45"/>
  <cols>
    <col min="1" max="1" width="29.5703125" bestFit="1" customWidth="1"/>
    <col min="2" max="2" width="14.42578125" customWidth="1"/>
    <col min="3" max="3" width="18.140625" customWidth="1"/>
    <col min="4" max="4" width="21.140625" bestFit="1" customWidth="1"/>
    <col min="5" max="5" width="15.85546875" bestFit="1" customWidth="1"/>
    <col min="6" max="6" width="14" bestFit="1" customWidth="1"/>
    <col min="7" max="7" width="13.28515625" customWidth="1"/>
    <col min="8" max="8" width="15.28515625" bestFit="1" customWidth="1"/>
    <col min="9" max="9" width="17.42578125" bestFit="1" customWidth="1"/>
    <col min="10" max="10" width="11" bestFit="1" customWidth="1"/>
    <col min="11" max="12" width="10.42578125" bestFit="1" customWidth="1"/>
    <col min="13" max="13" width="14.140625" customWidth="1"/>
    <col min="14" max="14" width="12.140625" bestFit="1" customWidth="1"/>
    <col min="15" max="15" width="11.42578125" bestFit="1" customWidth="1"/>
    <col min="16" max="16" width="18.28515625" customWidth="1"/>
    <col min="17" max="18" width="12.140625" bestFit="1" customWidth="1"/>
    <col min="19" max="19" width="9.140625" customWidth="1"/>
    <col min="20" max="20" width="10" bestFit="1" customWidth="1"/>
    <col min="21" max="21" width="15.140625" bestFit="1" customWidth="1"/>
    <col min="22" max="22" width="8.5703125" bestFit="1" customWidth="1"/>
    <col min="23" max="23" width="13.5703125" customWidth="1"/>
    <col min="24" max="24" width="17.7109375" customWidth="1"/>
    <col min="25" max="25" width="11.42578125" customWidth="1"/>
  </cols>
  <sheetData>
    <row r="1" spans="1:42">
      <c r="A1" s="1" t="s">
        <v>0</v>
      </c>
      <c r="B1" s="2">
        <f>SUM(E6:E15)</f>
        <v>129721</v>
      </c>
    </row>
    <row r="2" spans="1:42">
      <c r="AP2" t="s">
        <v>1</v>
      </c>
    </row>
    <row r="3" spans="1:42">
      <c r="A3" s="27" t="s">
        <v>2</v>
      </c>
    </row>
    <row r="4" spans="1:42">
      <c r="A4" s="28"/>
      <c r="C4" t="s">
        <v>3</v>
      </c>
      <c r="K4" s="29" t="s">
        <v>4</v>
      </c>
      <c r="L4" s="29"/>
      <c r="M4" s="29"/>
      <c r="N4" s="29"/>
      <c r="O4" s="29"/>
      <c r="P4" s="29"/>
    </row>
    <row r="5" spans="1:42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4" t="s">
        <v>15</v>
      </c>
      <c r="L5" s="7" t="s">
        <v>16</v>
      </c>
      <c r="M5" s="4" t="s">
        <v>17</v>
      </c>
      <c r="N5" s="4" t="s">
        <v>18</v>
      </c>
      <c r="O5" s="4" t="s">
        <v>19</v>
      </c>
      <c r="P5" s="4" t="s">
        <v>20</v>
      </c>
    </row>
    <row r="6" spans="1:42">
      <c r="A6" s="5">
        <v>44228</v>
      </c>
      <c r="B6" s="3">
        <v>3190</v>
      </c>
      <c r="C6" s="3">
        <v>28</v>
      </c>
      <c r="D6" s="3">
        <v>1109</v>
      </c>
      <c r="E6" s="3">
        <v>4327</v>
      </c>
      <c r="F6" s="3">
        <v>203</v>
      </c>
      <c r="G6" s="6">
        <v>0.737231338109544</v>
      </c>
      <c r="H6" s="6">
        <v>6.4709960711809497E-3</v>
      </c>
      <c r="I6" s="6">
        <v>0.25629766581927399</v>
      </c>
      <c r="J6" s="6">
        <f>F6/B6</f>
        <v>6.363636363636363E-2</v>
      </c>
      <c r="K6" s="3">
        <v>166</v>
      </c>
      <c r="L6" s="3">
        <v>12</v>
      </c>
      <c r="M6" s="3">
        <v>4</v>
      </c>
      <c r="N6" s="3">
        <v>2</v>
      </c>
      <c r="O6" s="3">
        <v>0</v>
      </c>
      <c r="P6" s="3">
        <v>16</v>
      </c>
    </row>
    <row r="7" spans="1:42">
      <c r="A7" s="5">
        <v>44256</v>
      </c>
      <c r="B7" s="3">
        <v>6683</v>
      </c>
      <c r="C7" s="3">
        <v>34</v>
      </c>
      <c r="D7" s="3">
        <v>919</v>
      </c>
      <c r="E7" s="3">
        <v>7636</v>
      </c>
      <c r="F7" s="3">
        <v>690</v>
      </c>
      <c r="G7" s="6">
        <v>0.87519643792561497</v>
      </c>
      <c r="H7" s="6">
        <v>4.4525929806181197E-3</v>
      </c>
      <c r="I7" s="6">
        <v>0.120350969093766</v>
      </c>
      <c r="J7" s="6">
        <f t="shared" ref="J7:J16" si="0">F7/B7</f>
        <v>0.10324704474038605</v>
      </c>
      <c r="K7" s="3">
        <v>596</v>
      </c>
      <c r="L7" s="3">
        <v>40</v>
      </c>
      <c r="M7" s="3">
        <v>21</v>
      </c>
      <c r="N7" s="3">
        <v>8</v>
      </c>
      <c r="O7" s="3">
        <v>0</v>
      </c>
      <c r="P7" s="3">
        <v>9</v>
      </c>
    </row>
    <row r="8" spans="1:42">
      <c r="A8" s="5">
        <v>44287</v>
      </c>
      <c r="B8" s="3">
        <v>7896</v>
      </c>
      <c r="C8" s="3">
        <v>40</v>
      </c>
      <c r="D8" s="3">
        <v>356</v>
      </c>
      <c r="E8" s="3">
        <v>8292</v>
      </c>
      <c r="F8" s="3">
        <v>665</v>
      </c>
      <c r="G8" s="6">
        <v>0.95224312590448601</v>
      </c>
      <c r="H8" s="6">
        <v>4.8239266763145201E-3</v>
      </c>
      <c r="I8" s="6">
        <v>4.2932947419199202E-2</v>
      </c>
      <c r="J8" s="6">
        <f t="shared" si="0"/>
        <v>8.4219858156028365E-2</v>
      </c>
      <c r="K8" s="3">
        <v>582</v>
      </c>
      <c r="L8" s="3">
        <v>37</v>
      </c>
      <c r="M8" s="3">
        <v>18</v>
      </c>
      <c r="N8" s="3">
        <v>3</v>
      </c>
      <c r="O8" s="3">
        <v>2</v>
      </c>
      <c r="P8" s="3">
        <v>8</v>
      </c>
    </row>
    <row r="9" spans="1:42">
      <c r="A9" s="5">
        <v>44317</v>
      </c>
      <c r="B9" s="3">
        <v>11723</v>
      </c>
      <c r="C9" s="3">
        <v>0</v>
      </c>
      <c r="D9" s="3">
        <v>351</v>
      </c>
      <c r="E9" s="3">
        <v>12074</v>
      </c>
      <c r="F9" s="3">
        <v>681</v>
      </c>
      <c r="G9" s="6">
        <v>0.97092926950472003</v>
      </c>
      <c r="H9" s="6">
        <v>0</v>
      </c>
      <c r="I9" s="6">
        <v>2.9070730495279098E-2</v>
      </c>
      <c r="J9" s="6">
        <f t="shared" si="0"/>
        <v>5.809093235519918E-2</v>
      </c>
      <c r="K9" s="3">
        <v>493</v>
      </c>
      <c r="L9" s="3">
        <v>29</v>
      </c>
      <c r="M9" s="3">
        <v>10</v>
      </c>
      <c r="N9" s="3">
        <v>3</v>
      </c>
      <c r="O9" s="3">
        <v>2</v>
      </c>
      <c r="P9" s="3">
        <v>121</v>
      </c>
    </row>
    <row r="10" spans="1:42">
      <c r="A10" s="5">
        <v>44348</v>
      </c>
      <c r="B10" s="3">
        <v>14570</v>
      </c>
      <c r="C10" s="3">
        <v>0</v>
      </c>
      <c r="D10" s="3">
        <v>405</v>
      </c>
      <c r="E10" s="3">
        <v>14975</v>
      </c>
      <c r="F10" s="3">
        <v>639</v>
      </c>
      <c r="G10" s="6">
        <v>0.97295492487479096</v>
      </c>
      <c r="H10" s="6">
        <v>0</v>
      </c>
      <c r="I10" s="6">
        <v>2.7045075125208599E-2</v>
      </c>
      <c r="J10" s="6">
        <f t="shared" si="0"/>
        <v>4.3857240905971172E-2</v>
      </c>
      <c r="K10" s="3">
        <v>465</v>
      </c>
      <c r="L10" s="3">
        <v>15</v>
      </c>
      <c r="M10" s="3">
        <v>20</v>
      </c>
      <c r="N10" s="3">
        <v>3</v>
      </c>
      <c r="O10" s="3">
        <v>0</v>
      </c>
      <c r="P10" s="3">
        <v>118</v>
      </c>
    </row>
    <row r="11" spans="1:42">
      <c r="A11" s="5">
        <v>44378</v>
      </c>
      <c r="B11" s="3">
        <v>12203</v>
      </c>
      <c r="C11" s="3">
        <v>0</v>
      </c>
      <c r="D11" s="3">
        <v>178</v>
      </c>
      <c r="E11" s="3">
        <v>12379</v>
      </c>
      <c r="F11" s="3">
        <v>447</v>
      </c>
      <c r="G11" s="6">
        <v>0.985623132218722</v>
      </c>
      <c r="H11" s="6">
        <v>0</v>
      </c>
      <c r="I11" s="6">
        <v>1.43768677812777E-2</v>
      </c>
      <c r="J11" s="6">
        <f t="shared" si="0"/>
        <v>3.6630336802425632E-2</v>
      </c>
      <c r="K11" s="3">
        <v>337</v>
      </c>
      <c r="L11" s="3">
        <v>15</v>
      </c>
      <c r="M11" s="3">
        <v>6</v>
      </c>
      <c r="N11" s="3">
        <v>2</v>
      </c>
      <c r="O11" s="3">
        <v>0</v>
      </c>
      <c r="P11" s="3">
        <v>75</v>
      </c>
    </row>
    <row r="12" spans="1:42">
      <c r="A12" s="5">
        <v>44409</v>
      </c>
      <c r="B12" s="3">
        <v>16100</v>
      </c>
      <c r="C12" s="3">
        <v>0</v>
      </c>
      <c r="D12" s="3">
        <v>334</v>
      </c>
      <c r="E12" s="3">
        <v>16433</v>
      </c>
      <c r="F12" s="3">
        <v>768</v>
      </c>
      <c r="G12" s="6">
        <v>0.97967628088110004</v>
      </c>
      <c r="H12" s="6">
        <v>0</v>
      </c>
      <c r="I12" s="6">
        <v>2.03237191188998E-2</v>
      </c>
      <c r="J12" s="6">
        <f t="shared" si="0"/>
        <v>4.7701863354037269E-2</v>
      </c>
      <c r="K12" s="3">
        <v>537</v>
      </c>
      <c r="L12" s="3">
        <v>25</v>
      </c>
      <c r="M12" s="3">
        <v>3</v>
      </c>
      <c r="N12" s="3">
        <v>5</v>
      </c>
      <c r="O12" s="3">
        <v>14</v>
      </c>
      <c r="P12" s="3">
        <v>166</v>
      </c>
    </row>
    <row r="13" spans="1:42">
      <c r="A13" s="5">
        <v>44440</v>
      </c>
      <c r="B13" s="3">
        <v>18932</v>
      </c>
      <c r="C13" s="3">
        <v>0</v>
      </c>
      <c r="D13" s="3">
        <v>399</v>
      </c>
      <c r="E13" s="3">
        <v>19331</v>
      </c>
      <c r="F13" s="3">
        <v>265</v>
      </c>
      <c r="G13" s="6">
        <v>0.97935957788008898</v>
      </c>
      <c r="H13" s="6">
        <v>0</v>
      </c>
      <c r="I13" s="6">
        <v>2.0640422119911E-2</v>
      </c>
      <c r="J13" s="6">
        <f t="shared" si="0"/>
        <v>1.3997464610183816E-2</v>
      </c>
      <c r="K13" s="3">
        <v>181</v>
      </c>
      <c r="L13" s="3">
        <v>5</v>
      </c>
      <c r="M13" s="3">
        <v>4</v>
      </c>
      <c r="N13" s="3">
        <v>7</v>
      </c>
      <c r="O13" s="3">
        <v>3</v>
      </c>
      <c r="P13" s="3">
        <v>59</v>
      </c>
    </row>
    <row r="14" spans="1:42">
      <c r="A14" s="5">
        <v>44470</v>
      </c>
      <c r="B14" s="3">
        <v>16864</v>
      </c>
      <c r="C14" s="3">
        <v>0</v>
      </c>
      <c r="D14" s="3">
        <v>400</v>
      </c>
      <c r="E14" s="3">
        <v>17264</v>
      </c>
      <c r="F14" s="3">
        <v>712</v>
      </c>
      <c r="G14" s="6">
        <v>0.97683039851714504</v>
      </c>
      <c r="H14" s="6">
        <v>0</v>
      </c>
      <c r="I14" s="6">
        <v>2.31696014828544E-2</v>
      </c>
      <c r="J14" s="6">
        <f t="shared" si="0"/>
        <v>4.2220113851992411E-2</v>
      </c>
      <c r="K14" s="3">
        <v>474</v>
      </c>
      <c r="L14" s="3">
        <v>13</v>
      </c>
      <c r="M14" s="3">
        <v>14</v>
      </c>
      <c r="N14" s="3">
        <v>16</v>
      </c>
      <c r="O14" s="3">
        <v>186</v>
      </c>
      <c r="P14" s="3">
        <v>0</v>
      </c>
    </row>
    <row r="15" spans="1:42">
      <c r="A15" s="5">
        <v>44501</v>
      </c>
      <c r="B15" s="3">
        <v>16656</v>
      </c>
      <c r="C15" s="3">
        <v>0</v>
      </c>
      <c r="D15" s="3">
        <v>359</v>
      </c>
      <c r="E15" s="3">
        <v>17010</v>
      </c>
      <c r="F15" s="3">
        <v>718</v>
      </c>
      <c r="G15" s="6">
        <v>0.978900969732588</v>
      </c>
      <c r="H15" s="6">
        <v>0</v>
      </c>
      <c r="I15" s="6">
        <v>2.1099030267411101E-2</v>
      </c>
      <c r="J15" s="6">
        <f t="shared" si="0"/>
        <v>4.3107588856868398E-2</v>
      </c>
      <c r="K15" s="3">
        <v>452</v>
      </c>
      <c r="L15" s="3">
        <v>20</v>
      </c>
      <c r="M15" s="3">
        <v>34</v>
      </c>
      <c r="N15" s="3">
        <v>200</v>
      </c>
      <c r="O15" s="3">
        <v>0</v>
      </c>
      <c r="P15" s="3">
        <v>0</v>
      </c>
    </row>
    <row r="16" spans="1:42">
      <c r="A16" s="5">
        <v>44531</v>
      </c>
      <c r="B16" s="3">
        <v>15449</v>
      </c>
      <c r="C16" s="3">
        <v>0</v>
      </c>
      <c r="D16" s="3">
        <v>310</v>
      </c>
      <c r="E16" s="3">
        <v>15750</v>
      </c>
      <c r="F16" s="3">
        <v>709</v>
      </c>
      <c r="G16" s="6">
        <v>0.98032870105971104</v>
      </c>
      <c r="H16" s="6">
        <v>0</v>
      </c>
      <c r="I16" s="6">
        <v>1.9671298940288E-2</v>
      </c>
      <c r="J16" s="6">
        <f t="shared" si="0"/>
        <v>4.5892938054242993E-2</v>
      </c>
      <c r="K16" s="3">
        <v>433</v>
      </c>
      <c r="L16" s="3">
        <v>30</v>
      </c>
      <c r="M16" s="3">
        <v>230</v>
      </c>
      <c r="N16" s="3">
        <v>0</v>
      </c>
      <c r="O16" s="3">
        <v>0</v>
      </c>
      <c r="P16" s="3">
        <v>0</v>
      </c>
    </row>
    <row r="24" spans="1:24">
      <c r="A24" s="8" t="s">
        <v>21</v>
      </c>
    </row>
    <row r="25" spans="1:24">
      <c r="A25" s="8" t="s">
        <v>22</v>
      </c>
    </row>
    <row r="26" spans="1:24">
      <c r="A26" s="8" t="s">
        <v>23</v>
      </c>
    </row>
    <row r="27" spans="1:24">
      <c r="A27" s="8" t="s">
        <v>24</v>
      </c>
    </row>
    <row r="28" spans="1:24">
      <c r="A28" s="30" t="s">
        <v>25</v>
      </c>
      <c r="B28" s="13"/>
    </row>
    <row r="29" spans="1:24">
      <c r="A29" s="31"/>
    </row>
    <row r="30" spans="1:24">
      <c r="A30" s="4" t="s">
        <v>26</v>
      </c>
      <c r="B30" s="17" t="s">
        <v>27</v>
      </c>
      <c r="C30" s="21" t="s">
        <v>28</v>
      </c>
      <c r="D30" s="17" t="s">
        <v>29</v>
      </c>
      <c r="E30" s="17" t="s">
        <v>30</v>
      </c>
      <c r="F30" s="17" t="s">
        <v>31</v>
      </c>
      <c r="G30" s="17" t="s">
        <v>32</v>
      </c>
      <c r="H30" s="17" t="s">
        <v>33</v>
      </c>
      <c r="I30" s="17" t="s">
        <v>34</v>
      </c>
      <c r="J30" s="17" t="s">
        <v>35</v>
      </c>
      <c r="K30" s="17" t="s">
        <v>36</v>
      </c>
      <c r="L30" s="17" t="s">
        <v>37</v>
      </c>
      <c r="M30" s="17" t="s">
        <v>38</v>
      </c>
      <c r="N30" s="17" t="s">
        <v>39</v>
      </c>
      <c r="O30" s="17" t="s">
        <v>40</v>
      </c>
      <c r="P30" s="17" t="s">
        <v>41</v>
      </c>
      <c r="Q30" s="17" t="s">
        <v>42</v>
      </c>
      <c r="R30" s="17" t="s">
        <v>43</v>
      </c>
      <c r="S30" s="17" t="s">
        <v>44</v>
      </c>
      <c r="T30" s="17" t="s">
        <v>45</v>
      </c>
      <c r="U30" s="17" t="s">
        <v>46</v>
      </c>
      <c r="V30" s="17" t="s">
        <v>47</v>
      </c>
      <c r="W30" s="22" t="s">
        <v>48</v>
      </c>
      <c r="X30" s="23" t="s">
        <v>49</v>
      </c>
    </row>
    <row r="31" spans="1:24">
      <c r="A31" s="5">
        <v>44228</v>
      </c>
      <c r="B31" s="3">
        <v>166</v>
      </c>
      <c r="C31" s="3">
        <v>12</v>
      </c>
      <c r="D31" s="3">
        <v>4</v>
      </c>
      <c r="E31" s="3">
        <v>2</v>
      </c>
      <c r="F31" s="3">
        <v>0</v>
      </c>
      <c r="G31" s="3">
        <v>16</v>
      </c>
      <c r="H31" s="3">
        <v>200</v>
      </c>
      <c r="I31" s="3">
        <v>203</v>
      </c>
      <c r="J31" s="3">
        <v>200</v>
      </c>
      <c r="K31" s="3">
        <v>34</v>
      </c>
      <c r="L31" s="3">
        <v>22</v>
      </c>
      <c r="M31" s="3">
        <v>18</v>
      </c>
      <c r="N31" s="3">
        <v>16</v>
      </c>
      <c r="O31" s="3">
        <v>16</v>
      </c>
      <c r="P31" s="6">
        <v>1</v>
      </c>
      <c r="Q31" s="6">
        <v>0.17</v>
      </c>
      <c r="R31" s="6">
        <v>0.11</v>
      </c>
      <c r="S31" s="6">
        <v>0.09</v>
      </c>
      <c r="T31" s="6">
        <v>0.08</v>
      </c>
      <c r="U31" s="6">
        <v>0.08</v>
      </c>
      <c r="V31" s="3">
        <v>1</v>
      </c>
      <c r="W31" s="14">
        <f>V31/I31</f>
        <v>4.9261083743842365E-3</v>
      </c>
      <c r="X31" s="24">
        <f>O31 - V31</f>
        <v>15</v>
      </c>
    </row>
    <row r="32" spans="1:24">
      <c r="A32" s="5">
        <v>44256</v>
      </c>
      <c r="B32" s="3">
        <v>596</v>
      </c>
      <c r="C32" s="3">
        <v>40</v>
      </c>
      <c r="D32" s="3">
        <v>21</v>
      </c>
      <c r="E32" s="3">
        <v>8</v>
      </c>
      <c r="F32" s="3">
        <v>0</v>
      </c>
      <c r="G32" s="3">
        <v>9</v>
      </c>
      <c r="H32" s="3">
        <v>674</v>
      </c>
      <c r="I32" s="3">
        <v>690</v>
      </c>
      <c r="J32" s="3">
        <v>674</v>
      </c>
      <c r="K32" s="3">
        <v>78</v>
      </c>
      <c r="L32" s="3">
        <v>38</v>
      </c>
      <c r="M32" s="3">
        <v>17</v>
      </c>
      <c r="N32" s="3">
        <v>9</v>
      </c>
      <c r="O32" s="3">
        <v>9</v>
      </c>
      <c r="P32" s="6">
        <v>1</v>
      </c>
      <c r="Q32" s="6">
        <v>0.11572700296735899</v>
      </c>
      <c r="R32" s="6">
        <v>5.6379821958456901E-2</v>
      </c>
      <c r="S32" s="6">
        <v>2.52225519287833E-2</v>
      </c>
      <c r="T32" s="6">
        <v>1.3353115727002899E-2</v>
      </c>
      <c r="U32" s="6">
        <v>1.3353115727002899E-2</v>
      </c>
      <c r="V32" s="3">
        <v>6</v>
      </c>
      <c r="W32" s="14">
        <f t="shared" ref="W32:W40" si="1">V32/I32</f>
        <v>8.6956521739130436E-3</v>
      </c>
      <c r="X32" s="24">
        <f t="shared" ref="X32:X41" si="2">O32 - V32</f>
        <v>3</v>
      </c>
    </row>
    <row r="33" spans="1:24">
      <c r="A33" s="5">
        <v>44287</v>
      </c>
      <c r="B33" s="3">
        <v>582</v>
      </c>
      <c r="C33" s="3">
        <v>37</v>
      </c>
      <c r="D33" s="3">
        <v>18</v>
      </c>
      <c r="E33" s="3">
        <v>3</v>
      </c>
      <c r="F33" s="3">
        <v>2</v>
      </c>
      <c r="G33" s="3">
        <v>8</v>
      </c>
      <c r="H33" s="3">
        <v>650</v>
      </c>
      <c r="I33" s="3">
        <v>665</v>
      </c>
      <c r="J33" s="3">
        <v>650</v>
      </c>
      <c r="K33" s="3">
        <v>68</v>
      </c>
      <c r="L33" s="3">
        <v>31</v>
      </c>
      <c r="M33" s="3">
        <v>13</v>
      </c>
      <c r="N33" s="3">
        <v>10</v>
      </c>
      <c r="O33" s="3">
        <v>8</v>
      </c>
      <c r="P33" s="6">
        <v>1</v>
      </c>
      <c r="Q33" s="6">
        <v>0.104615384615384</v>
      </c>
      <c r="R33" s="6">
        <v>4.7692307692307603E-2</v>
      </c>
      <c r="S33" s="6">
        <v>0.02</v>
      </c>
      <c r="T33" s="6">
        <v>1.53846153846153E-2</v>
      </c>
      <c r="U33" s="6">
        <v>1.2307692307692301E-2</v>
      </c>
      <c r="V33" s="3">
        <v>9</v>
      </c>
      <c r="W33" s="14">
        <f t="shared" si="1"/>
        <v>1.3533834586466165E-2</v>
      </c>
      <c r="X33" s="24">
        <f t="shared" si="2"/>
        <v>-1</v>
      </c>
    </row>
    <row r="34" spans="1:24">
      <c r="A34" s="18">
        <v>44317</v>
      </c>
      <c r="B34" s="3">
        <v>493</v>
      </c>
      <c r="C34" s="3">
        <v>29</v>
      </c>
      <c r="D34" s="3">
        <v>10</v>
      </c>
      <c r="E34" s="3">
        <v>3</v>
      </c>
      <c r="F34" s="3">
        <v>2</v>
      </c>
      <c r="G34" s="3">
        <v>121</v>
      </c>
      <c r="H34" s="3">
        <v>658</v>
      </c>
      <c r="I34" s="3">
        <v>681</v>
      </c>
      <c r="J34" s="3">
        <v>658</v>
      </c>
      <c r="K34" s="3">
        <v>165</v>
      </c>
      <c r="L34" s="3">
        <v>136</v>
      </c>
      <c r="M34" s="3">
        <v>126</v>
      </c>
      <c r="N34" s="3">
        <v>123</v>
      </c>
      <c r="O34" s="3">
        <v>121</v>
      </c>
      <c r="P34" s="6">
        <v>1</v>
      </c>
      <c r="Q34" s="6">
        <v>0.25075987841945202</v>
      </c>
      <c r="R34" s="6">
        <v>0.20668693009118499</v>
      </c>
      <c r="S34" s="6">
        <v>0.19148936170212699</v>
      </c>
      <c r="T34" s="6">
        <v>0.18693009118541001</v>
      </c>
      <c r="U34" s="6">
        <v>0.18389057750759799</v>
      </c>
      <c r="V34" s="3">
        <v>120</v>
      </c>
      <c r="W34" s="14">
        <f t="shared" si="1"/>
        <v>0.1762114537444934</v>
      </c>
      <c r="X34" s="24">
        <f t="shared" si="2"/>
        <v>1</v>
      </c>
    </row>
    <row r="35" spans="1:24">
      <c r="A35" s="18">
        <v>44348</v>
      </c>
      <c r="B35" s="3">
        <v>465</v>
      </c>
      <c r="C35" s="3">
        <v>15</v>
      </c>
      <c r="D35" s="3">
        <v>20</v>
      </c>
      <c r="E35" s="3">
        <v>3</v>
      </c>
      <c r="F35" s="3">
        <v>0</v>
      </c>
      <c r="G35" s="3">
        <v>118</v>
      </c>
      <c r="H35" s="3">
        <v>621</v>
      </c>
      <c r="I35" s="3">
        <v>639</v>
      </c>
      <c r="J35" s="3">
        <v>621</v>
      </c>
      <c r="K35" s="3">
        <v>156</v>
      </c>
      <c r="L35" s="3">
        <v>141</v>
      </c>
      <c r="M35" s="3">
        <v>121</v>
      </c>
      <c r="N35" s="3">
        <v>118</v>
      </c>
      <c r="O35" s="3">
        <v>118</v>
      </c>
      <c r="P35" s="6">
        <v>1</v>
      </c>
      <c r="Q35" s="6">
        <v>0.25120772946859898</v>
      </c>
      <c r="R35" s="6">
        <v>0.22705314009661801</v>
      </c>
      <c r="S35" s="6">
        <v>0.19484702093397699</v>
      </c>
      <c r="T35" s="6">
        <v>0.190016103059581</v>
      </c>
      <c r="U35" s="6">
        <v>0.190016103059581</v>
      </c>
      <c r="V35" s="3">
        <v>112</v>
      </c>
      <c r="W35" s="14">
        <f t="shared" si="1"/>
        <v>0.17527386541471049</v>
      </c>
      <c r="X35" s="24">
        <f t="shared" si="2"/>
        <v>6</v>
      </c>
    </row>
    <row r="36" spans="1:24">
      <c r="A36" s="18">
        <v>44378</v>
      </c>
      <c r="B36" s="3">
        <v>337</v>
      </c>
      <c r="C36" s="3">
        <v>15</v>
      </c>
      <c r="D36" s="3">
        <v>6</v>
      </c>
      <c r="E36" s="3">
        <v>2</v>
      </c>
      <c r="F36" s="3">
        <v>0</v>
      </c>
      <c r="G36" s="3">
        <v>75</v>
      </c>
      <c r="H36" s="3">
        <v>435</v>
      </c>
      <c r="I36" s="3">
        <v>447</v>
      </c>
      <c r="J36" s="3">
        <v>435</v>
      </c>
      <c r="K36" s="3">
        <v>98</v>
      </c>
      <c r="L36" s="3">
        <v>83</v>
      </c>
      <c r="M36" s="3">
        <v>77</v>
      </c>
      <c r="N36" s="3">
        <v>75</v>
      </c>
      <c r="O36" s="3">
        <v>75</v>
      </c>
      <c r="P36" s="6">
        <v>1</v>
      </c>
      <c r="Q36" s="6">
        <v>0.22528735632183899</v>
      </c>
      <c r="R36" s="6">
        <v>0.19080459770114899</v>
      </c>
      <c r="S36" s="6">
        <v>0.17701149425287299</v>
      </c>
      <c r="T36" s="6">
        <v>0.17241379310344801</v>
      </c>
      <c r="U36" s="6">
        <v>0.17241379310344801</v>
      </c>
      <c r="V36" s="3">
        <v>72</v>
      </c>
      <c r="W36" s="14">
        <f t="shared" si="1"/>
        <v>0.16107382550335569</v>
      </c>
      <c r="X36" s="24">
        <f t="shared" si="2"/>
        <v>3</v>
      </c>
    </row>
    <row r="37" spans="1:24">
      <c r="A37" s="18">
        <v>44409</v>
      </c>
      <c r="B37" s="3">
        <v>537</v>
      </c>
      <c r="C37" s="3">
        <v>25</v>
      </c>
      <c r="D37" s="3">
        <v>3</v>
      </c>
      <c r="E37" s="3">
        <v>5</v>
      </c>
      <c r="F37" s="3">
        <v>14</v>
      </c>
      <c r="G37" s="3">
        <v>166</v>
      </c>
      <c r="H37" s="3">
        <v>750</v>
      </c>
      <c r="I37" s="3">
        <v>768</v>
      </c>
      <c r="J37" s="3">
        <v>750</v>
      </c>
      <c r="K37" s="3">
        <v>213</v>
      </c>
      <c r="L37" s="3">
        <v>188</v>
      </c>
      <c r="M37" s="3">
        <v>185</v>
      </c>
      <c r="N37" s="3">
        <v>180</v>
      </c>
      <c r="O37" s="3">
        <v>166</v>
      </c>
      <c r="P37" s="6">
        <v>1</v>
      </c>
      <c r="Q37" s="6">
        <v>0.28399999999999997</v>
      </c>
      <c r="R37" s="6">
        <v>0.25066666666666598</v>
      </c>
      <c r="S37" s="6">
        <v>0.24666666666666601</v>
      </c>
      <c r="T37" s="6">
        <v>0.24</v>
      </c>
      <c r="U37" s="6">
        <v>0.22133333333333299</v>
      </c>
      <c r="V37" s="3">
        <v>159</v>
      </c>
      <c r="W37" s="14">
        <f t="shared" si="1"/>
        <v>0.20703125</v>
      </c>
      <c r="X37" s="24">
        <f t="shared" si="2"/>
        <v>7</v>
      </c>
    </row>
    <row r="38" spans="1:24">
      <c r="A38" s="5">
        <v>44440</v>
      </c>
      <c r="B38" s="3">
        <v>181</v>
      </c>
      <c r="C38" s="3">
        <v>5</v>
      </c>
      <c r="D38" s="3">
        <v>4</v>
      </c>
      <c r="E38" s="3">
        <v>7</v>
      </c>
      <c r="F38" s="3">
        <v>3</v>
      </c>
      <c r="G38" s="3">
        <v>59</v>
      </c>
      <c r="H38" s="3">
        <v>259</v>
      </c>
      <c r="I38" s="3">
        <v>265</v>
      </c>
      <c r="J38" s="3">
        <v>259</v>
      </c>
      <c r="K38" s="3">
        <v>78</v>
      </c>
      <c r="L38" s="3">
        <v>73</v>
      </c>
      <c r="M38" s="3">
        <v>69</v>
      </c>
      <c r="N38" s="3">
        <v>62</v>
      </c>
      <c r="O38" s="3">
        <v>59</v>
      </c>
      <c r="P38" s="6">
        <v>1</v>
      </c>
      <c r="Q38" s="6">
        <v>0.301158301158301</v>
      </c>
      <c r="R38" s="6">
        <v>0.28185328185328101</v>
      </c>
      <c r="S38" s="6">
        <v>0.26640926640926599</v>
      </c>
      <c r="T38" s="6">
        <v>0.23938223938223899</v>
      </c>
      <c r="U38" s="6">
        <v>0.22779922779922701</v>
      </c>
      <c r="V38" s="3">
        <v>59</v>
      </c>
      <c r="W38" s="14">
        <f t="shared" si="1"/>
        <v>0.22264150943396227</v>
      </c>
      <c r="X38" s="24">
        <f t="shared" si="2"/>
        <v>0</v>
      </c>
    </row>
    <row r="39" spans="1:24">
      <c r="A39" s="5">
        <v>44470</v>
      </c>
      <c r="B39" s="3">
        <v>474</v>
      </c>
      <c r="C39" s="3">
        <v>13</v>
      </c>
      <c r="D39" s="3">
        <v>14</v>
      </c>
      <c r="E39" s="3">
        <v>16</v>
      </c>
      <c r="F39" s="3">
        <v>186</v>
      </c>
      <c r="G39" s="3">
        <v>0</v>
      </c>
      <c r="H39" s="3">
        <v>703</v>
      </c>
      <c r="I39" s="3">
        <v>712</v>
      </c>
      <c r="J39" s="3">
        <v>703</v>
      </c>
      <c r="K39" s="3">
        <v>229</v>
      </c>
      <c r="L39" s="3">
        <v>216</v>
      </c>
      <c r="M39" s="3">
        <v>202</v>
      </c>
      <c r="N39" s="3">
        <v>186</v>
      </c>
      <c r="O39" s="3">
        <v>0</v>
      </c>
      <c r="P39" s="6">
        <v>1</v>
      </c>
      <c r="Q39" s="6">
        <v>0.32574679943100998</v>
      </c>
      <c r="R39" s="6">
        <v>0.30725462304409601</v>
      </c>
      <c r="S39" s="6">
        <v>0.28733997155049701</v>
      </c>
      <c r="T39" s="6">
        <v>0.26458036984352701</v>
      </c>
      <c r="U39" s="6">
        <v>0</v>
      </c>
      <c r="V39" s="12">
        <f>U39/I39</f>
        <v>0</v>
      </c>
      <c r="W39" s="14">
        <f t="shared" si="1"/>
        <v>0</v>
      </c>
      <c r="X39" s="24">
        <f t="shared" si="2"/>
        <v>0</v>
      </c>
    </row>
    <row r="40" spans="1:24">
      <c r="A40" s="5">
        <v>44501</v>
      </c>
      <c r="B40" s="3">
        <v>452</v>
      </c>
      <c r="C40" s="3">
        <v>20</v>
      </c>
      <c r="D40" s="3">
        <v>34</v>
      </c>
      <c r="E40" s="3">
        <v>200</v>
      </c>
      <c r="F40" s="3">
        <v>0</v>
      </c>
      <c r="G40" s="3">
        <v>0</v>
      </c>
      <c r="H40" s="3">
        <v>706</v>
      </c>
      <c r="I40" s="3">
        <v>718</v>
      </c>
      <c r="J40" s="3">
        <v>706</v>
      </c>
      <c r="K40" s="3">
        <v>254</v>
      </c>
      <c r="L40" s="3">
        <v>234</v>
      </c>
      <c r="M40" s="3">
        <v>200</v>
      </c>
      <c r="N40" s="3">
        <v>0</v>
      </c>
      <c r="O40" s="3">
        <v>0</v>
      </c>
      <c r="P40" s="6">
        <v>1</v>
      </c>
      <c r="Q40" s="6">
        <v>0.359773371104815</v>
      </c>
      <c r="R40" s="6">
        <v>0.331444759206798</v>
      </c>
      <c r="S40" s="6">
        <v>0.28328611898016998</v>
      </c>
      <c r="T40" s="6">
        <v>0</v>
      </c>
      <c r="U40" s="6">
        <v>0</v>
      </c>
      <c r="V40" s="12">
        <f>U40/I40</f>
        <v>0</v>
      </c>
      <c r="W40" s="14">
        <f t="shared" si="1"/>
        <v>0</v>
      </c>
      <c r="X40" s="24">
        <f t="shared" si="2"/>
        <v>0</v>
      </c>
    </row>
    <row r="41" spans="1:24">
      <c r="A41" s="5">
        <v>44531</v>
      </c>
      <c r="B41" s="3">
        <v>433</v>
      </c>
      <c r="C41" s="3">
        <v>30</v>
      </c>
      <c r="D41" s="3">
        <v>230</v>
      </c>
      <c r="E41" s="3">
        <v>0</v>
      </c>
      <c r="F41" s="3">
        <v>0</v>
      </c>
      <c r="G41" s="3">
        <v>0</v>
      </c>
      <c r="H41" s="3">
        <v>693</v>
      </c>
      <c r="I41" s="3">
        <v>709</v>
      </c>
      <c r="J41" s="3">
        <v>693</v>
      </c>
      <c r="K41" s="3">
        <v>260</v>
      </c>
      <c r="L41" s="3">
        <v>230</v>
      </c>
      <c r="M41" s="3">
        <v>0</v>
      </c>
      <c r="N41" s="3">
        <v>0</v>
      </c>
      <c r="O41" s="3">
        <v>0</v>
      </c>
      <c r="P41" s="6">
        <v>1</v>
      </c>
      <c r="Q41" s="6">
        <v>0.375180375180375</v>
      </c>
      <c r="R41" s="6">
        <v>0.33189033189033101</v>
      </c>
      <c r="S41" s="6">
        <v>0</v>
      </c>
      <c r="T41" s="6">
        <v>0</v>
      </c>
      <c r="U41" s="6">
        <v>0</v>
      </c>
      <c r="V41" s="16">
        <v>0</v>
      </c>
      <c r="W41" s="6">
        <v>0</v>
      </c>
      <c r="X41" s="24">
        <f t="shared" si="2"/>
        <v>0</v>
      </c>
    </row>
    <row r="42" spans="1:24">
      <c r="C42" s="10"/>
    </row>
    <row r="44" spans="1:24">
      <c r="H44" t="s">
        <v>50</v>
      </c>
      <c r="I44">
        <f>SUM(I34:I37)</f>
        <v>2535</v>
      </c>
    </row>
    <row r="45" spans="1:24">
      <c r="H45" t="s">
        <v>51</v>
      </c>
      <c r="I45">
        <f>SUM(M34:M37)</f>
        <v>509</v>
      </c>
      <c r="J45" s="19">
        <f>I45/I44</f>
        <v>0.20078895463510849</v>
      </c>
    </row>
    <row r="46" spans="1:24">
      <c r="H46" t="s">
        <v>52</v>
      </c>
      <c r="I46">
        <f>I44-I45</f>
        <v>2026</v>
      </c>
      <c r="J46" s="19">
        <f>I46/I44</f>
        <v>0.79921104536489151</v>
      </c>
    </row>
    <row r="48" spans="1:24">
      <c r="G48">
        <v>0.8</v>
      </c>
      <c r="H48" t="s">
        <v>53</v>
      </c>
      <c r="I48" s="20">
        <f>I44*$G$48</f>
        <v>2028</v>
      </c>
      <c r="K48">
        <f>1-G48</f>
        <v>0.19999999999999996</v>
      </c>
      <c r="L48" t="s">
        <v>54</v>
      </c>
      <c r="M48" s="20">
        <f>I44*$K$48</f>
        <v>506.99999999999989</v>
      </c>
    </row>
    <row r="49" spans="1:31">
      <c r="H49" t="s">
        <v>55</v>
      </c>
      <c r="I49" s="20">
        <f t="shared" ref="I49:I50" si="3">I45*$G$48</f>
        <v>407.20000000000005</v>
      </c>
      <c r="L49" t="s">
        <v>56</v>
      </c>
      <c r="M49" s="20">
        <f t="shared" ref="M49:M50" si="4">I45*$K$48</f>
        <v>101.79999999999998</v>
      </c>
    </row>
    <row r="50" spans="1:31">
      <c r="H50" t="s">
        <v>57</v>
      </c>
      <c r="I50" s="20">
        <f t="shared" si="3"/>
        <v>1620.8000000000002</v>
      </c>
      <c r="L50" t="s">
        <v>58</v>
      </c>
      <c r="M50" s="20">
        <f t="shared" si="4"/>
        <v>405.19999999999993</v>
      </c>
    </row>
    <row r="51" spans="1:31">
      <c r="A51" s="25" t="s">
        <v>59</v>
      </c>
    </row>
    <row r="52" spans="1:31">
      <c r="A52" s="26"/>
    </row>
    <row r="53" spans="1:31">
      <c r="A53" s="4" t="s">
        <v>26</v>
      </c>
      <c r="B53" s="4" t="s">
        <v>27</v>
      </c>
      <c r="C53" s="9" t="s">
        <v>28</v>
      </c>
      <c r="D53" s="4" t="s">
        <v>29</v>
      </c>
      <c r="E53" s="4" t="s">
        <v>30</v>
      </c>
      <c r="F53" s="4" t="s">
        <v>31</v>
      </c>
      <c r="G53" s="4" t="s">
        <v>32</v>
      </c>
      <c r="H53" s="3" t="s">
        <v>60</v>
      </c>
      <c r="I53" s="3" t="s">
        <v>61</v>
      </c>
      <c r="J53" s="4" t="s">
        <v>62</v>
      </c>
      <c r="K53" s="4" t="s">
        <v>63</v>
      </c>
      <c r="L53" s="4" t="s">
        <v>64</v>
      </c>
      <c r="M53" s="4" t="s">
        <v>65</v>
      </c>
      <c r="N53" s="4" t="s">
        <v>35</v>
      </c>
      <c r="O53" s="4" t="s">
        <v>36</v>
      </c>
      <c r="P53" s="4" t="s">
        <v>37</v>
      </c>
      <c r="Q53" s="4" t="s">
        <v>38</v>
      </c>
      <c r="R53" s="4" t="s">
        <v>39</v>
      </c>
      <c r="S53" s="4" t="s">
        <v>40</v>
      </c>
      <c r="T53" s="4" t="s">
        <v>66</v>
      </c>
      <c r="U53" s="4" t="s">
        <v>67</v>
      </c>
      <c r="V53" s="4" t="s">
        <v>68</v>
      </c>
      <c r="W53" s="4" t="s">
        <v>69</v>
      </c>
      <c r="X53" s="4" t="s">
        <v>70</v>
      </c>
      <c r="Y53" s="4" t="s">
        <v>71</v>
      </c>
      <c r="Z53" s="4" t="s">
        <v>72</v>
      </c>
      <c r="AA53" s="4" t="s">
        <v>73</v>
      </c>
      <c r="AB53" s="4" t="s">
        <v>74</v>
      </c>
      <c r="AC53" s="4" t="s">
        <v>75</v>
      </c>
      <c r="AD53" s="4" t="s">
        <v>76</v>
      </c>
      <c r="AE53" s="4" t="s">
        <v>77</v>
      </c>
    </row>
    <row r="54" spans="1:31">
      <c r="A54" s="5">
        <v>44228</v>
      </c>
      <c r="B54" s="3">
        <v>166</v>
      </c>
      <c r="C54" s="3">
        <v>12</v>
      </c>
      <c r="D54" s="3">
        <v>4</v>
      </c>
      <c r="E54" s="3">
        <v>2</v>
      </c>
      <c r="F54" s="3">
        <v>0</v>
      </c>
      <c r="G54" s="3">
        <v>16</v>
      </c>
      <c r="H54" s="3">
        <v>166</v>
      </c>
      <c r="I54" s="3">
        <v>12</v>
      </c>
      <c r="J54" s="3">
        <v>15</v>
      </c>
      <c r="K54" s="3">
        <v>4</v>
      </c>
      <c r="L54" s="3">
        <v>2</v>
      </c>
      <c r="M54" s="3">
        <v>0</v>
      </c>
      <c r="N54" s="6">
        <v>1</v>
      </c>
      <c r="O54" s="6">
        <v>0.17</v>
      </c>
      <c r="P54" s="6">
        <v>0.11</v>
      </c>
      <c r="Q54" s="6">
        <v>0.09</v>
      </c>
      <c r="R54" s="6">
        <v>0.08</v>
      </c>
      <c r="S54" s="6">
        <v>0.08</v>
      </c>
      <c r="T54" s="3">
        <v>199</v>
      </c>
      <c r="U54" s="3">
        <v>33</v>
      </c>
      <c r="V54" s="3">
        <v>21</v>
      </c>
      <c r="W54" s="3">
        <v>17</v>
      </c>
      <c r="X54" s="3">
        <v>15</v>
      </c>
      <c r="Y54" s="3">
        <v>15</v>
      </c>
      <c r="Z54" s="6">
        <v>0.995</v>
      </c>
      <c r="AA54" s="6">
        <v>0.97058823529411697</v>
      </c>
      <c r="AB54" s="6">
        <v>0.95454545454545403</v>
      </c>
      <c r="AC54" s="6">
        <v>0.94444444444444398</v>
      </c>
      <c r="AD54" s="6">
        <v>0.9375</v>
      </c>
      <c r="AE54" s="6">
        <v>0.9375</v>
      </c>
    </row>
    <row r="55" spans="1:31">
      <c r="A55" s="5">
        <v>44256</v>
      </c>
      <c r="B55" s="3">
        <v>596</v>
      </c>
      <c r="C55" s="3">
        <v>40</v>
      </c>
      <c r="D55" s="3">
        <v>21</v>
      </c>
      <c r="E55" s="3">
        <v>8</v>
      </c>
      <c r="F55" s="3">
        <v>0</v>
      </c>
      <c r="G55" s="3">
        <v>9</v>
      </c>
      <c r="H55" s="3">
        <v>596</v>
      </c>
      <c r="I55" s="3">
        <v>40</v>
      </c>
      <c r="J55" s="3">
        <v>3</v>
      </c>
      <c r="K55" s="3">
        <v>21</v>
      </c>
      <c r="L55" s="3">
        <v>8</v>
      </c>
      <c r="M55" s="3">
        <v>0</v>
      </c>
      <c r="N55" s="6">
        <v>1</v>
      </c>
      <c r="O55" s="6">
        <v>0.11572700296735899</v>
      </c>
      <c r="P55" s="6">
        <v>5.6379821958456901E-2</v>
      </c>
      <c r="Q55" s="6">
        <v>2.52225519287833E-2</v>
      </c>
      <c r="R55" s="6">
        <v>1.3353115727002899E-2</v>
      </c>
      <c r="S55" s="6">
        <v>1.3353115727002899E-2</v>
      </c>
      <c r="T55" s="3">
        <v>668</v>
      </c>
      <c r="U55" s="3">
        <v>72</v>
      </c>
      <c r="V55" s="3">
        <v>32</v>
      </c>
      <c r="W55" s="3">
        <v>11</v>
      </c>
      <c r="X55" s="3">
        <v>3</v>
      </c>
      <c r="Y55" s="3">
        <v>3</v>
      </c>
      <c r="Z55" s="6">
        <v>0.99109792284866405</v>
      </c>
      <c r="AA55" s="6">
        <v>0.92307692307692302</v>
      </c>
      <c r="AB55" s="6">
        <v>0.84210526315789402</v>
      </c>
      <c r="AC55" s="6">
        <v>0.64705882352941102</v>
      </c>
      <c r="AD55" s="6">
        <v>0.33333333333333298</v>
      </c>
      <c r="AE55" s="6">
        <v>0.33333333333333298</v>
      </c>
    </row>
    <row r="56" spans="1:31">
      <c r="A56" s="5">
        <v>44287</v>
      </c>
      <c r="B56" s="3">
        <v>582</v>
      </c>
      <c r="C56" s="3">
        <v>37</v>
      </c>
      <c r="D56" s="3">
        <v>18</v>
      </c>
      <c r="E56" s="3">
        <v>3</v>
      </c>
      <c r="F56" s="3">
        <v>2</v>
      </c>
      <c r="G56" s="3">
        <v>8</v>
      </c>
      <c r="H56" s="3">
        <v>582</v>
      </c>
      <c r="I56" s="3">
        <v>37</v>
      </c>
      <c r="J56" s="3">
        <v>0</v>
      </c>
      <c r="K56" s="3">
        <v>18</v>
      </c>
      <c r="L56" s="3">
        <v>3</v>
      </c>
      <c r="M56" s="3">
        <v>1</v>
      </c>
      <c r="N56" s="6">
        <v>1</v>
      </c>
      <c r="O56" s="6">
        <v>0.104615384615384</v>
      </c>
      <c r="P56" s="6">
        <v>4.7692307692307603E-2</v>
      </c>
      <c r="Q56" s="6">
        <v>0.02</v>
      </c>
      <c r="R56" s="6">
        <v>1.53846153846153E-2</v>
      </c>
      <c r="S56" s="6">
        <v>1.2307692307692301E-2</v>
      </c>
      <c r="T56" s="3">
        <v>641</v>
      </c>
      <c r="U56" s="3">
        <v>59</v>
      </c>
      <c r="V56" s="3">
        <v>22</v>
      </c>
      <c r="W56" s="3">
        <v>4</v>
      </c>
      <c r="X56" s="3">
        <v>1</v>
      </c>
      <c r="Y56" s="3">
        <v>0</v>
      </c>
      <c r="Z56" s="6">
        <v>0.98615384615384605</v>
      </c>
      <c r="AA56" s="6">
        <v>0.86764705882352899</v>
      </c>
      <c r="AB56" s="6">
        <v>0.70967741935483797</v>
      </c>
      <c r="AC56" s="6">
        <v>0.30769230769230699</v>
      </c>
      <c r="AD56" s="6">
        <v>0.1</v>
      </c>
      <c r="AE56" s="6">
        <v>0</v>
      </c>
    </row>
    <row r="57" spans="1:31">
      <c r="A57" s="5">
        <v>44317</v>
      </c>
      <c r="B57" s="3">
        <v>493</v>
      </c>
      <c r="C57" s="3">
        <v>29</v>
      </c>
      <c r="D57" s="3">
        <v>10</v>
      </c>
      <c r="E57" s="3">
        <v>3</v>
      </c>
      <c r="F57" s="3">
        <v>2</v>
      </c>
      <c r="G57" s="3">
        <v>121</v>
      </c>
      <c r="H57" s="3">
        <v>493</v>
      </c>
      <c r="I57" s="3">
        <v>29</v>
      </c>
      <c r="J57" s="3">
        <v>1</v>
      </c>
      <c r="K57" s="3">
        <v>10</v>
      </c>
      <c r="L57" s="3">
        <v>3</v>
      </c>
      <c r="M57" s="3">
        <v>2</v>
      </c>
      <c r="N57" s="6">
        <v>1</v>
      </c>
      <c r="O57" s="6">
        <v>0.25075987841945202</v>
      </c>
      <c r="P57" s="6">
        <v>0.20668693009118499</v>
      </c>
      <c r="Q57" s="6">
        <v>0.19148936170212699</v>
      </c>
      <c r="R57" s="6">
        <v>0.18693009118541001</v>
      </c>
      <c r="S57" s="6">
        <v>0.18389057750759799</v>
      </c>
      <c r="T57" s="3">
        <v>538</v>
      </c>
      <c r="U57" s="3">
        <v>45</v>
      </c>
      <c r="V57" s="3">
        <v>16</v>
      </c>
      <c r="W57" s="3">
        <v>6</v>
      </c>
      <c r="X57" s="3">
        <v>3</v>
      </c>
      <c r="Y57" s="3">
        <v>1</v>
      </c>
      <c r="Z57" s="6">
        <v>0.81762917933130697</v>
      </c>
      <c r="AA57" s="6">
        <v>0.27272727272727199</v>
      </c>
      <c r="AB57" s="6">
        <v>0.11764705882352899</v>
      </c>
      <c r="AC57" s="6">
        <v>4.7619047619047603E-2</v>
      </c>
      <c r="AD57" s="6">
        <v>2.4390243902439001E-2</v>
      </c>
      <c r="AE57" s="6">
        <v>8.2644628099173504E-3</v>
      </c>
    </row>
    <row r="58" spans="1:31">
      <c r="A58" s="5">
        <v>44348</v>
      </c>
      <c r="B58" s="3">
        <v>465</v>
      </c>
      <c r="C58" s="3">
        <v>15</v>
      </c>
      <c r="D58" s="3">
        <v>20</v>
      </c>
      <c r="E58" s="3">
        <v>3</v>
      </c>
      <c r="F58" s="3">
        <v>0</v>
      </c>
      <c r="G58" s="3">
        <v>118</v>
      </c>
      <c r="H58" s="3">
        <v>465</v>
      </c>
      <c r="I58" s="3">
        <v>15</v>
      </c>
      <c r="J58" s="3">
        <v>6</v>
      </c>
      <c r="K58" s="3">
        <v>20</v>
      </c>
      <c r="L58" s="3">
        <v>3</v>
      </c>
      <c r="M58" s="3">
        <v>0</v>
      </c>
      <c r="N58" s="6">
        <v>1</v>
      </c>
      <c r="O58" s="6">
        <v>0.25120772946859898</v>
      </c>
      <c r="P58" s="6">
        <v>0.22705314009661801</v>
      </c>
      <c r="Q58" s="6">
        <v>0.19484702093397699</v>
      </c>
      <c r="R58" s="6">
        <v>0.190016103059581</v>
      </c>
      <c r="S58" s="6">
        <v>0.190016103059581</v>
      </c>
      <c r="T58" s="3">
        <v>509</v>
      </c>
      <c r="U58" s="3">
        <v>44</v>
      </c>
      <c r="V58" s="3">
        <v>29</v>
      </c>
      <c r="W58" s="3">
        <v>9</v>
      </c>
      <c r="X58" s="3">
        <v>6</v>
      </c>
      <c r="Y58" s="3">
        <v>6</v>
      </c>
      <c r="Z58" s="6">
        <v>0.81964573268921004</v>
      </c>
      <c r="AA58" s="6">
        <v>0.28205128205128199</v>
      </c>
      <c r="AB58" s="6">
        <v>0.205673758865248</v>
      </c>
      <c r="AC58" s="6">
        <v>7.43801652892562E-2</v>
      </c>
      <c r="AD58" s="6">
        <v>5.0847457627118599E-2</v>
      </c>
      <c r="AE58" s="6">
        <v>5.0847457627118599E-2</v>
      </c>
    </row>
    <row r="59" spans="1:31">
      <c r="A59" s="5">
        <v>44378</v>
      </c>
      <c r="B59" s="3">
        <v>337</v>
      </c>
      <c r="C59" s="3">
        <v>15</v>
      </c>
      <c r="D59" s="3">
        <v>6</v>
      </c>
      <c r="E59" s="3">
        <v>2</v>
      </c>
      <c r="F59" s="3">
        <v>0</v>
      </c>
      <c r="G59" s="3">
        <v>75</v>
      </c>
      <c r="H59" s="3">
        <v>337</v>
      </c>
      <c r="I59" s="3">
        <v>15</v>
      </c>
      <c r="J59" s="3">
        <v>3</v>
      </c>
      <c r="K59" s="3">
        <v>6</v>
      </c>
      <c r="L59" s="3">
        <v>2</v>
      </c>
      <c r="M59" s="3">
        <v>0</v>
      </c>
      <c r="N59" s="6">
        <v>1</v>
      </c>
      <c r="O59" s="6">
        <v>0.22528735632183899</v>
      </c>
      <c r="P59" s="6">
        <v>0.19080459770114899</v>
      </c>
      <c r="Q59" s="6">
        <v>0.17701149425287299</v>
      </c>
      <c r="R59" s="6">
        <v>0.17241379310344801</v>
      </c>
      <c r="S59" s="6">
        <v>0.17241379310344801</v>
      </c>
      <c r="T59" s="3">
        <v>363</v>
      </c>
      <c r="U59" s="3">
        <v>26</v>
      </c>
      <c r="V59" s="3">
        <v>11</v>
      </c>
      <c r="W59" s="3">
        <v>5</v>
      </c>
      <c r="X59" s="3">
        <v>3</v>
      </c>
      <c r="Y59" s="3">
        <v>3</v>
      </c>
      <c r="Z59" s="6">
        <v>0.83448275862068899</v>
      </c>
      <c r="AA59" s="6">
        <v>0.265306122448979</v>
      </c>
      <c r="AB59" s="6">
        <v>0.132530120481927</v>
      </c>
      <c r="AC59" s="6">
        <v>6.4935064935064901E-2</v>
      </c>
      <c r="AD59" s="6">
        <v>0.04</v>
      </c>
      <c r="AE59" s="6">
        <v>0.04</v>
      </c>
    </row>
    <row r="60" spans="1:31">
      <c r="A60" s="5">
        <v>44409</v>
      </c>
      <c r="B60" s="3">
        <v>537</v>
      </c>
      <c r="C60" s="3">
        <v>25</v>
      </c>
      <c r="D60" s="3">
        <v>3</v>
      </c>
      <c r="E60" s="3">
        <v>5</v>
      </c>
      <c r="F60" s="3">
        <v>14</v>
      </c>
      <c r="G60" s="3">
        <v>166</v>
      </c>
      <c r="H60" s="3">
        <v>537</v>
      </c>
      <c r="I60" s="3">
        <v>25</v>
      </c>
      <c r="J60" s="3">
        <v>8</v>
      </c>
      <c r="K60" s="3">
        <v>3</v>
      </c>
      <c r="L60" s="3">
        <v>5</v>
      </c>
      <c r="M60" s="3">
        <v>1</v>
      </c>
      <c r="N60" s="6">
        <v>1</v>
      </c>
      <c r="O60" s="6">
        <v>0.28399999999999997</v>
      </c>
      <c r="P60" s="6">
        <v>0.25066666666666598</v>
      </c>
      <c r="Q60" s="6">
        <v>0.24666666666666601</v>
      </c>
      <c r="R60" s="6">
        <v>0.24</v>
      </c>
      <c r="S60" s="6">
        <v>0.22133333333333299</v>
      </c>
      <c r="T60" s="3">
        <v>579</v>
      </c>
      <c r="U60" s="3">
        <v>42</v>
      </c>
      <c r="V60" s="3">
        <v>17</v>
      </c>
      <c r="W60" s="3">
        <v>14</v>
      </c>
      <c r="X60" s="3">
        <v>9</v>
      </c>
      <c r="Y60" s="3">
        <v>8</v>
      </c>
      <c r="Z60" s="6">
        <v>0.77200000000000002</v>
      </c>
      <c r="AA60" s="6">
        <v>0.19718309859154901</v>
      </c>
      <c r="AB60" s="6">
        <v>9.0425531914893595E-2</v>
      </c>
      <c r="AC60" s="6">
        <v>7.5675675675675597E-2</v>
      </c>
      <c r="AD60" s="6">
        <v>0.05</v>
      </c>
      <c r="AE60" s="6">
        <v>4.8192771084337303E-2</v>
      </c>
    </row>
    <row r="61" spans="1:31">
      <c r="A61" s="5">
        <v>44440</v>
      </c>
      <c r="B61" s="3">
        <v>181</v>
      </c>
      <c r="C61" s="3">
        <v>5</v>
      </c>
      <c r="D61" s="3">
        <v>4</v>
      </c>
      <c r="E61" s="3">
        <v>7</v>
      </c>
      <c r="F61" s="3">
        <v>3</v>
      </c>
      <c r="G61" s="3">
        <v>59</v>
      </c>
      <c r="H61" s="3">
        <v>181</v>
      </c>
      <c r="I61" s="3">
        <v>5</v>
      </c>
      <c r="J61" s="3">
        <v>0</v>
      </c>
      <c r="K61" s="3">
        <v>4</v>
      </c>
      <c r="L61" s="3">
        <v>5</v>
      </c>
      <c r="M61" s="3">
        <v>0</v>
      </c>
      <c r="N61" s="6">
        <v>1</v>
      </c>
      <c r="O61" s="6">
        <v>0.301158301158301</v>
      </c>
      <c r="P61" s="6">
        <v>0.28185328185328101</v>
      </c>
      <c r="Q61" s="6">
        <v>0.26640926640926599</v>
      </c>
      <c r="R61" s="6">
        <v>0.23938223938223899</v>
      </c>
      <c r="S61" s="6">
        <v>0.22779922779922701</v>
      </c>
      <c r="T61" s="3">
        <v>195</v>
      </c>
      <c r="U61" s="3">
        <v>14</v>
      </c>
      <c r="V61" s="3">
        <v>9</v>
      </c>
      <c r="W61" s="3">
        <v>5</v>
      </c>
      <c r="X61" s="3">
        <v>0</v>
      </c>
      <c r="Y61" s="3">
        <v>0</v>
      </c>
      <c r="Z61" s="6">
        <v>0.75289575289575295</v>
      </c>
      <c r="AA61" s="6">
        <v>0.17948717948717899</v>
      </c>
      <c r="AB61" s="6">
        <v>0.123287671232876</v>
      </c>
      <c r="AC61" s="6">
        <v>7.2463768115942004E-2</v>
      </c>
      <c r="AD61" s="6">
        <v>0</v>
      </c>
      <c r="AE61" s="6">
        <v>0</v>
      </c>
    </row>
    <row r="62" spans="1:31">
      <c r="A62" s="5">
        <v>44470</v>
      </c>
      <c r="B62" s="3">
        <v>474</v>
      </c>
      <c r="C62" s="3">
        <v>13</v>
      </c>
      <c r="D62" s="3">
        <v>14</v>
      </c>
      <c r="E62" s="3">
        <v>16</v>
      </c>
      <c r="F62" s="3">
        <v>186</v>
      </c>
      <c r="G62" s="3">
        <v>0</v>
      </c>
      <c r="H62" s="3">
        <v>473</v>
      </c>
      <c r="I62" s="3">
        <v>13</v>
      </c>
      <c r="J62" s="3">
        <v>0</v>
      </c>
      <c r="K62" s="3">
        <v>9</v>
      </c>
      <c r="L62" s="3">
        <v>7</v>
      </c>
      <c r="M62" s="3">
        <v>2</v>
      </c>
      <c r="N62" s="6">
        <v>1</v>
      </c>
      <c r="O62" s="6">
        <v>0.32574679943100998</v>
      </c>
      <c r="P62" s="6">
        <v>0.30725462304409601</v>
      </c>
      <c r="Q62" s="6">
        <v>0.28733997155049701</v>
      </c>
      <c r="R62" s="6">
        <v>0.26458036984352701</v>
      </c>
      <c r="S62" s="6">
        <v>0</v>
      </c>
      <c r="T62" s="3">
        <v>504</v>
      </c>
      <c r="U62" s="3">
        <v>31</v>
      </c>
      <c r="V62" s="3">
        <v>18</v>
      </c>
      <c r="W62" s="3">
        <v>9</v>
      </c>
      <c r="X62" s="3">
        <v>2</v>
      </c>
      <c r="Y62" s="3">
        <v>0</v>
      </c>
      <c r="Z62" s="6">
        <v>0.71692745376955902</v>
      </c>
      <c r="AA62" s="6">
        <v>0.13537117903930099</v>
      </c>
      <c r="AB62" s="6">
        <v>8.3333333333333301E-2</v>
      </c>
      <c r="AC62" s="6">
        <v>4.4554455445544497E-2</v>
      </c>
      <c r="AD62" s="6">
        <v>1.0752688172042999E-2</v>
      </c>
      <c r="AE62" s="6"/>
    </row>
    <row r="63" spans="1:31">
      <c r="A63" s="5">
        <v>44501</v>
      </c>
      <c r="B63" s="3">
        <v>452</v>
      </c>
      <c r="C63" s="3">
        <v>20</v>
      </c>
      <c r="D63" s="3">
        <v>34</v>
      </c>
      <c r="E63" s="3">
        <v>200</v>
      </c>
      <c r="F63" s="3">
        <v>0</v>
      </c>
      <c r="G63" s="3">
        <v>0</v>
      </c>
      <c r="H63" s="3">
        <v>447</v>
      </c>
      <c r="I63" s="3">
        <v>16</v>
      </c>
      <c r="J63" s="3">
        <v>0</v>
      </c>
      <c r="K63" s="3">
        <v>15</v>
      </c>
      <c r="L63" s="3">
        <v>3</v>
      </c>
      <c r="M63" s="3">
        <v>0</v>
      </c>
      <c r="N63" s="6">
        <v>1</v>
      </c>
      <c r="O63" s="6">
        <v>0.359773371104815</v>
      </c>
      <c r="P63" s="6">
        <v>0.331444759206798</v>
      </c>
      <c r="Q63" s="6">
        <v>0.28328611898016998</v>
      </c>
      <c r="R63" s="6">
        <v>0</v>
      </c>
      <c r="S63" s="6">
        <v>0</v>
      </c>
      <c r="T63" s="3">
        <v>481</v>
      </c>
      <c r="U63" s="3">
        <v>34</v>
      </c>
      <c r="V63" s="3">
        <v>18</v>
      </c>
      <c r="W63" s="3">
        <v>3</v>
      </c>
      <c r="X63" s="3">
        <v>0</v>
      </c>
      <c r="Y63" s="3">
        <v>0</v>
      </c>
      <c r="Z63" s="6">
        <v>0.68130311614730799</v>
      </c>
      <c r="AA63" s="6">
        <v>0.133858267716535</v>
      </c>
      <c r="AB63" s="6">
        <v>7.69230769230769E-2</v>
      </c>
      <c r="AC63" s="6">
        <v>1.4999999999999999E-2</v>
      </c>
      <c r="AD63" s="6"/>
      <c r="AE63" s="6"/>
    </row>
    <row r="64" spans="1:31">
      <c r="A64" s="5">
        <v>44531</v>
      </c>
      <c r="B64" s="3">
        <v>433</v>
      </c>
      <c r="C64" s="3">
        <v>30</v>
      </c>
      <c r="D64" s="3">
        <v>230</v>
      </c>
      <c r="E64" s="3">
        <v>0</v>
      </c>
      <c r="F64" s="3">
        <v>0</v>
      </c>
      <c r="G64" s="3">
        <v>0</v>
      </c>
      <c r="H64" s="3">
        <v>423</v>
      </c>
      <c r="I64" s="3">
        <v>21</v>
      </c>
      <c r="J64" s="3">
        <v>0</v>
      </c>
      <c r="K64" s="3">
        <v>3</v>
      </c>
      <c r="L64" s="3">
        <v>0</v>
      </c>
      <c r="M64" s="3">
        <v>0</v>
      </c>
      <c r="N64" s="6">
        <v>1</v>
      </c>
      <c r="O64" s="6">
        <v>0.375180375180375</v>
      </c>
      <c r="P64" s="6">
        <v>0.33189033189033101</v>
      </c>
      <c r="Q64" s="6">
        <v>0</v>
      </c>
      <c r="R64" s="6">
        <v>0</v>
      </c>
      <c r="S64" s="6">
        <v>0</v>
      </c>
      <c r="T64" s="3">
        <v>447</v>
      </c>
      <c r="U64" s="3">
        <v>24</v>
      </c>
      <c r="V64" s="3">
        <v>3</v>
      </c>
      <c r="W64" s="3">
        <v>0</v>
      </c>
      <c r="X64" s="3">
        <v>0</v>
      </c>
      <c r="Y64" s="3">
        <v>0</v>
      </c>
      <c r="Z64" s="6">
        <v>0.64502164502164505</v>
      </c>
      <c r="AA64" s="6">
        <v>9.2307692307692299E-2</v>
      </c>
      <c r="AB64" s="6">
        <v>1.30434782608695E-2</v>
      </c>
      <c r="AC64" s="6"/>
      <c r="AD64" s="6"/>
      <c r="AE64" s="6"/>
    </row>
    <row r="69" spans="3:3">
      <c r="C69" s="10"/>
    </row>
  </sheetData>
  <mergeCells count="4">
    <mergeCell ref="A51:A52"/>
    <mergeCell ref="A3:A4"/>
    <mergeCell ref="K4:P4"/>
    <mergeCell ref="A28:A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0C05-CD92-420F-A4DB-CE3138E8B7E9}">
  <dimension ref="A1:F13"/>
  <sheetViews>
    <sheetView workbookViewId="0">
      <selection activeCell="B3" sqref="B3:F13"/>
    </sheetView>
  </sheetViews>
  <sheetFormatPr defaultRowHeight="14.45"/>
  <cols>
    <col min="1" max="1" width="14.42578125" bestFit="1" customWidth="1"/>
    <col min="2" max="2" width="6.7109375" bestFit="1" customWidth="1"/>
    <col min="3" max="3" width="17.42578125" bestFit="1" customWidth="1"/>
    <col min="4" max="4" width="20.42578125" bestFit="1" customWidth="1"/>
    <col min="5" max="5" width="16.28515625" bestFit="1" customWidth="1"/>
    <col min="6" max="6" width="14.140625" bestFit="1" customWidth="1"/>
  </cols>
  <sheetData>
    <row r="1" spans="1:6">
      <c r="A1" s="32" t="s">
        <v>78</v>
      </c>
      <c r="B1" s="32"/>
      <c r="C1" s="32"/>
      <c r="D1" s="32"/>
      <c r="E1" s="32"/>
      <c r="F1" s="32"/>
    </row>
    <row r="2" spans="1:6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>
      <c r="A3" s="5">
        <v>44228</v>
      </c>
      <c r="B3" s="3">
        <v>3190</v>
      </c>
      <c r="C3" s="3">
        <v>28</v>
      </c>
      <c r="D3" s="3">
        <v>1109</v>
      </c>
      <c r="E3" s="3">
        <v>4327</v>
      </c>
      <c r="F3" s="3">
        <v>203</v>
      </c>
    </row>
    <row r="4" spans="1:6">
      <c r="A4" s="5">
        <v>44256</v>
      </c>
      <c r="B4" s="3">
        <v>6683</v>
      </c>
      <c r="C4" s="3">
        <v>34</v>
      </c>
      <c r="D4" s="3">
        <v>919</v>
      </c>
      <c r="E4" s="3">
        <v>7636</v>
      </c>
      <c r="F4" s="3">
        <v>690</v>
      </c>
    </row>
    <row r="5" spans="1:6">
      <c r="A5" s="5">
        <v>44287</v>
      </c>
      <c r="B5" s="3">
        <v>7896</v>
      </c>
      <c r="C5" s="3">
        <v>40</v>
      </c>
      <c r="D5" s="3">
        <v>356</v>
      </c>
      <c r="E5" s="3">
        <v>8292</v>
      </c>
      <c r="F5" s="3">
        <v>665</v>
      </c>
    </row>
    <row r="6" spans="1:6">
      <c r="A6" s="5">
        <v>44317</v>
      </c>
      <c r="B6" s="3">
        <v>11723</v>
      </c>
      <c r="C6" s="3">
        <v>0</v>
      </c>
      <c r="D6" s="3">
        <v>351</v>
      </c>
      <c r="E6" s="3">
        <v>12074</v>
      </c>
      <c r="F6" s="3">
        <v>681</v>
      </c>
    </row>
    <row r="7" spans="1:6">
      <c r="A7" s="5">
        <v>44348</v>
      </c>
      <c r="B7" s="3">
        <v>14570</v>
      </c>
      <c r="C7" s="3">
        <v>0</v>
      </c>
      <c r="D7" s="3">
        <v>405</v>
      </c>
      <c r="E7" s="3">
        <v>14975</v>
      </c>
      <c r="F7" s="3">
        <v>639</v>
      </c>
    </row>
    <row r="8" spans="1:6">
      <c r="A8" s="5">
        <v>44378</v>
      </c>
      <c r="B8" s="3">
        <v>12203</v>
      </c>
      <c r="C8" s="3">
        <v>0</v>
      </c>
      <c r="D8" s="3">
        <v>178</v>
      </c>
      <c r="E8" s="3">
        <v>12379</v>
      </c>
      <c r="F8" s="3">
        <v>447</v>
      </c>
    </row>
    <row r="9" spans="1:6">
      <c r="A9" s="5">
        <v>44409</v>
      </c>
      <c r="B9" s="3">
        <v>16100</v>
      </c>
      <c r="C9" s="3">
        <v>0</v>
      </c>
      <c r="D9" s="3">
        <v>334</v>
      </c>
      <c r="E9" s="3">
        <v>16433</v>
      </c>
      <c r="F9" s="3">
        <v>768</v>
      </c>
    </row>
    <row r="10" spans="1:6">
      <c r="A10" s="5">
        <v>44440</v>
      </c>
      <c r="B10" s="3">
        <v>18932</v>
      </c>
      <c r="C10" s="3">
        <v>0</v>
      </c>
      <c r="D10" s="3">
        <v>399</v>
      </c>
      <c r="E10" s="3">
        <v>19331</v>
      </c>
      <c r="F10" s="3">
        <v>265</v>
      </c>
    </row>
    <row r="11" spans="1:6">
      <c r="A11" s="5">
        <v>44470</v>
      </c>
      <c r="B11" s="3">
        <v>16864</v>
      </c>
      <c r="C11" s="3">
        <v>0</v>
      </c>
      <c r="D11" s="3">
        <v>400</v>
      </c>
      <c r="E11" s="3">
        <v>17264</v>
      </c>
      <c r="F11" s="3">
        <v>712</v>
      </c>
    </row>
    <row r="12" spans="1:6">
      <c r="A12" s="5">
        <v>44501</v>
      </c>
      <c r="B12" s="3">
        <v>16656</v>
      </c>
      <c r="C12" s="3">
        <v>0</v>
      </c>
      <c r="D12" s="3">
        <v>359</v>
      </c>
      <c r="E12" s="3">
        <v>17010</v>
      </c>
      <c r="F12" s="3">
        <v>718</v>
      </c>
    </row>
    <row r="13" spans="1:6">
      <c r="A13" s="5">
        <v>44531</v>
      </c>
      <c r="B13" s="3">
        <v>15449</v>
      </c>
      <c r="C13" s="3">
        <v>0</v>
      </c>
      <c r="D13" s="3">
        <v>310</v>
      </c>
      <c r="E13" s="3">
        <v>15750</v>
      </c>
      <c r="F13" s="3">
        <v>709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DA52-A43F-4F19-9B93-1E79D9E3928A}">
  <dimension ref="A2:D13"/>
  <sheetViews>
    <sheetView workbookViewId="0">
      <selection activeCell="D20" sqref="D20"/>
    </sheetView>
  </sheetViews>
  <sheetFormatPr defaultRowHeight="14.45"/>
  <cols>
    <col min="1" max="1" width="14.42578125" bestFit="1" customWidth="1"/>
    <col min="2" max="2" width="6.7109375" bestFit="1" customWidth="1"/>
    <col min="3" max="3" width="14" bestFit="1" customWidth="1"/>
    <col min="4" max="4" width="12.85546875" bestFit="1" customWidth="1"/>
  </cols>
  <sheetData>
    <row r="2" spans="1:4">
      <c r="A2" s="4" t="s">
        <v>79</v>
      </c>
      <c r="B2" s="4" t="s">
        <v>6</v>
      </c>
      <c r="C2" s="4" t="s">
        <v>80</v>
      </c>
      <c r="D2" s="4" t="s">
        <v>81</v>
      </c>
    </row>
    <row r="3" spans="1:4">
      <c r="A3" s="5">
        <v>44228</v>
      </c>
      <c r="B3" s="3">
        <v>3190</v>
      </c>
      <c r="C3" s="3">
        <v>203</v>
      </c>
      <c r="D3" s="6">
        <f t="shared" ref="D3:D13" si="0">C3/B3</f>
        <v>6.363636363636363E-2</v>
      </c>
    </row>
    <row r="4" spans="1:4">
      <c r="A4" s="5">
        <v>44256</v>
      </c>
      <c r="B4" s="3">
        <v>6683</v>
      </c>
      <c r="C4" s="3">
        <v>690</v>
      </c>
      <c r="D4" s="6">
        <f t="shared" si="0"/>
        <v>0.10324704474038605</v>
      </c>
    </row>
    <row r="5" spans="1:4">
      <c r="A5" s="5">
        <v>44287</v>
      </c>
      <c r="B5" s="3">
        <v>7896</v>
      </c>
      <c r="C5" s="3">
        <v>665</v>
      </c>
      <c r="D5" s="6">
        <f t="shared" si="0"/>
        <v>8.4219858156028365E-2</v>
      </c>
    </row>
    <row r="6" spans="1:4">
      <c r="A6" s="5">
        <v>44317</v>
      </c>
      <c r="B6" s="3">
        <v>11723</v>
      </c>
      <c r="C6" s="3">
        <v>681</v>
      </c>
      <c r="D6" s="6">
        <f t="shared" si="0"/>
        <v>5.809093235519918E-2</v>
      </c>
    </row>
    <row r="7" spans="1:4">
      <c r="A7" s="5">
        <v>44348</v>
      </c>
      <c r="B7" s="3">
        <v>14570</v>
      </c>
      <c r="C7" s="3">
        <v>639</v>
      </c>
      <c r="D7" s="6">
        <f t="shared" si="0"/>
        <v>4.3857240905971172E-2</v>
      </c>
    </row>
    <row r="8" spans="1:4">
      <c r="A8" s="5">
        <v>44378</v>
      </c>
      <c r="B8" s="3">
        <v>12203</v>
      </c>
      <c r="C8" s="3">
        <v>447</v>
      </c>
      <c r="D8" s="6">
        <f t="shared" si="0"/>
        <v>3.6630336802425632E-2</v>
      </c>
    </row>
    <row r="9" spans="1:4">
      <c r="A9" s="5">
        <v>44409</v>
      </c>
      <c r="B9" s="3">
        <v>16100</v>
      </c>
      <c r="C9" s="3">
        <v>768</v>
      </c>
      <c r="D9" s="6">
        <f t="shared" si="0"/>
        <v>4.7701863354037269E-2</v>
      </c>
    </row>
    <row r="10" spans="1:4">
      <c r="A10" s="5">
        <v>44440</v>
      </c>
      <c r="B10" s="3">
        <v>18932</v>
      </c>
      <c r="C10" s="3">
        <v>265</v>
      </c>
      <c r="D10" s="6">
        <f t="shared" si="0"/>
        <v>1.3997464610183816E-2</v>
      </c>
    </row>
    <row r="11" spans="1:4">
      <c r="A11" s="5">
        <v>44470</v>
      </c>
      <c r="B11" s="3">
        <v>16864</v>
      </c>
      <c r="C11" s="3">
        <v>712</v>
      </c>
      <c r="D11" s="6">
        <f t="shared" si="0"/>
        <v>4.2220113851992411E-2</v>
      </c>
    </row>
    <row r="12" spans="1:4">
      <c r="A12" s="5">
        <v>44501</v>
      </c>
      <c r="B12" s="3">
        <v>16656</v>
      </c>
      <c r="C12" s="3">
        <v>718</v>
      </c>
      <c r="D12" s="6">
        <f t="shared" si="0"/>
        <v>4.3107588856868398E-2</v>
      </c>
    </row>
    <row r="13" spans="1:4">
      <c r="A13" s="5">
        <v>44531</v>
      </c>
      <c r="B13" s="3">
        <v>15449</v>
      </c>
      <c r="C13" s="3">
        <v>709</v>
      </c>
      <c r="D13" s="6">
        <f t="shared" si="0"/>
        <v>4.5892938054242993E-2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C46F-DFA5-43C1-A5EE-B4AA4DA358A9}">
  <dimension ref="A2:C14"/>
  <sheetViews>
    <sheetView workbookViewId="0">
      <selection activeCell="C16" sqref="C16"/>
    </sheetView>
  </sheetViews>
  <sheetFormatPr defaultRowHeight="14.45"/>
  <cols>
    <col min="1" max="1" width="12.140625" customWidth="1"/>
    <col min="2" max="2" width="15.7109375" customWidth="1"/>
    <col min="3" max="3" width="14.28515625" customWidth="1"/>
  </cols>
  <sheetData>
    <row r="2" spans="1:3">
      <c r="A2" s="17" t="s">
        <v>79</v>
      </c>
      <c r="B2" s="17" t="s">
        <v>80</v>
      </c>
      <c r="C2" s="15" t="s">
        <v>82</v>
      </c>
    </row>
    <row r="3" spans="1:3">
      <c r="A3" s="5">
        <v>44228</v>
      </c>
      <c r="B3" s="3">
        <v>204</v>
      </c>
      <c r="C3" s="6">
        <f>B3/$B$14</f>
        <v>2.9798422436459245E-2</v>
      </c>
    </row>
    <row r="4" spans="1:3">
      <c r="A4" s="5">
        <v>44256</v>
      </c>
      <c r="B4" s="3">
        <v>716</v>
      </c>
      <c r="C4" s="6">
        <f t="shared" ref="C4:C13" si="0">B4/$B$14</f>
        <v>0.10458661992404324</v>
      </c>
    </row>
    <row r="5" spans="1:3">
      <c r="A5" s="5">
        <v>44287</v>
      </c>
      <c r="B5" s="3">
        <v>721</v>
      </c>
      <c r="C5" s="6">
        <f t="shared" si="0"/>
        <v>0.10531697341513292</v>
      </c>
    </row>
    <row r="6" spans="1:3">
      <c r="A6" s="5">
        <v>44317</v>
      </c>
      <c r="B6" s="3">
        <v>745</v>
      </c>
      <c r="C6" s="6">
        <f t="shared" si="0"/>
        <v>0.10882267017236343</v>
      </c>
    </row>
    <row r="7" spans="1:3">
      <c r="A7" s="5">
        <v>44348</v>
      </c>
      <c r="B7" s="3">
        <v>699</v>
      </c>
      <c r="C7" s="6">
        <f t="shared" si="0"/>
        <v>0.1021034180543383</v>
      </c>
    </row>
    <row r="8" spans="1:3">
      <c r="A8" s="5">
        <v>44378</v>
      </c>
      <c r="B8" s="3">
        <v>473</v>
      </c>
      <c r="C8" s="6">
        <f t="shared" si="0"/>
        <v>6.9091440257084427E-2</v>
      </c>
    </row>
    <row r="9" spans="1:3">
      <c r="A9" s="5">
        <v>44409</v>
      </c>
      <c r="B9" s="3">
        <v>796</v>
      </c>
      <c r="C9" s="6">
        <f t="shared" si="0"/>
        <v>0.11627227578147824</v>
      </c>
    </row>
    <row r="10" spans="1:3">
      <c r="A10" s="5">
        <v>44440</v>
      </c>
      <c r="B10" s="3">
        <v>275</v>
      </c>
      <c r="C10" s="6">
        <f t="shared" si="0"/>
        <v>4.0169442009932804E-2</v>
      </c>
    </row>
    <row r="11" spans="1:3">
      <c r="A11" s="5">
        <v>44470</v>
      </c>
      <c r="B11" s="3">
        <v>738</v>
      </c>
      <c r="C11" s="6">
        <f t="shared" si="0"/>
        <v>0.10780017528483786</v>
      </c>
    </row>
    <row r="12" spans="1:3">
      <c r="A12" s="5">
        <v>44501</v>
      </c>
      <c r="B12" s="3">
        <v>744</v>
      </c>
      <c r="C12" s="6">
        <f t="shared" si="0"/>
        <v>0.10867659947414549</v>
      </c>
    </row>
    <row r="13" spans="1:3">
      <c r="A13" s="5">
        <v>44531</v>
      </c>
      <c r="B13" s="3">
        <v>735</v>
      </c>
      <c r="C13" s="6">
        <f t="shared" si="0"/>
        <v>0.10736196319018405</v>
      </c>
    </row>
    <row r="14" spans="1:3">
      <c r="B14">
        <f>SUM(B3:B13)</f>
        <v>6846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F669-0EAD-45C6-8B76-81CE1282CDD4}">
  <dimension ref="A1:D13"/>
  <sheetViews>
    <sheetView workbookViewId="0">
      <selection activeCell="D3" sqref="D3:D13"/>
    </sheetView>
  </sheetViews>
  <sheetFormatPr defaultRowHeight="14.45"/>
  <cols>
    <col min="1" max="1" width="10.28515625" bestFit="1" customWidth="1"/>
    <col min="2" max="2" width="9.7109375" customWidth="1"/>
    <col min="3" max="3" width="3" bestFit="1" customWidth="1"/>
    <col min="4" max="4" width="16.7109375" bestFit="1" customWidth="1"/>
  </cols>
  <sheetData>
    <row r="1" spans="1:4">
      <c r="B1" s="33" t="s">
        <v>83</v>
      </c>
      <c r="C1" s="33"/>
      <c r="D1" s="33"/>
    </row>
    <row r="2" spans="1:4">
      <c r="A2" s="15" t="s">
        <v>26</v>
      </c>
      <c r="B2" s="15">
        <v>0</v>
      </c>
      <c r="C2" s="15">
        <v>1</v>
      </c>
      <c r="D2" s="15" t="s">
        <v>84</v>
      </c>
    </row>
    <row r="3" spans="1:4">
      <c r="A3" s="10">
        <v>44248</v>
      </c>
      <c r="B3">
        <v>200</v>
      </c>
      <c r="C3">
        <v>3</v>
      </c>
      <c r="D3" s="11">
        <v>1.47783251231527E-2</v>
      </c>
    </row>
    <row r="4" spans="1:4">
      <c r="A4" s="10">
        <v>44276</v>
      </c>
      <c r="B4">
        <v>674</v>
      </c>
      <c r="C4">
        <v>16</v>
      </c>
      <c r="D4" s="11">
        <v>2.3188405797101401E-2</v>
      </c>
    </row>
    <row r="5" spans="1:4">
      <c r="A5" s="10">
        <v>44307</v>
      </c>
      <c r="B5">
        <v>650</v>
      </c>
      <c r="C5">
        <v>15</v>
      </c>
      <c r="D5" s="11">
        <v>2.2556390977443601E-2</v>
      </c>
    </row>
    <row r="6" spans="1:4">
      <c r="A6" s="10">
        <v>44337</v>
      </c>
      <c r="B6">
        <v>658</v>
      </c>
      <c r="C6">
        <v>23</v>
      </c>
      <c r="D6" s="11">
        <v>3.3773861967694503E-2</v>
      </c>
    </row>
    <row r="7" spans="1:4">
      <c r="A7" s="10">
        <v>44368</v>
      </c>
      <c r="B7">
        <v>621</v>
      </c>
      <c r="C7">
        <v>18</v>
      </c>
      <c r="D7" s="11">
        <v>2.8169014084507001E-2</v>
      </c>
    </row>
    <row r="8" spans="1:4">
      <c r="A8" s="10">
        <v>44398</v>
      </c>
      <c r="B8">
        <v>435</v>
      </c>
      <c r="C8">
        <v>12</v>
      </c>
      <c r="D8" s="11">
        <v>2.68456375838926E-2</v>
      </c>
    </row>
    <row r="9" spans="1:4">
      <c r="A9" s="10">
        <v>44429</v>
      </c>
      <c r="B9">
        <v>750</v>
      </c>
      <c r="C9">
        <v>18</v>
      </c>
      <c r="D9" s="11">
        <v>2.34375E-2</v>
      </c>
    </row>
    <row r="10" spans="1:4">
      <c r="A10" s="10">
        <v>44460</v>
      </c>
      <c r="B10">
        <v>259</v>
      </c>
      <c r="C10">
        <v>6</v>
      </c>
      <c r="D10" s="11">
        <v>2.26415094339622E-2</v>
      </c>
    </row>
    <row r="11" spans="1:4">
      <c r="A11" s="10">
        <v>44490</v>
      </c>
      <c r="B11">
        <v>703</v>
      </c>
      <c r="C11">
        <v>9</v>
      </c>
      <c r="D11" s="11">
        <v>1.26404494382022E-2</v>
      </c>
    </row>
    <row r="12" spans="1:4">
      <c r="A12" s="10">
        <v>44521</v>
      </c>
      <c r="B12">
        <v>706</v>
      </c>
      <c r="C12">
        <v>12</v>
      </c>
      <c r="D12" s="11">
        <v>1.6713091922005499E-2</v>
      </c>
    </row>
    <row r="13" spans="1:4">
      <c r="A13" s="10">
        <v>44551</v>
      </c>
      <c r="B13">
        <v>693</v>
      </c>
      <c r="C13">
        <v>16</v>
      </c>
      <c r="D13" s="11">
        <v>2.2566995768688199E-2</v>
      </c>
    </row>
  </sheetData>
  <mergeCells count="1">
    <mergeCell ref="B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dd7ac7-9eb1-4caf-ae2c-1ea8333f5aa5" xsi:nil="true"/>
    <lcf76f155ced4ddcb4097134ff3c332f xmlns="2a08bfe5-254a-4388-8c28-de312c8d83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7B1448-1585-417A-AF85-7B31CF01F5A2}"/>
</file>

<file path=customXml/itemProps2.xml><?xml version="1.0" encoding="utf-8"?>
<ds:datastoreItem xmlns:ds="http://schemas.openxmlformats.org/officeDocument/2006/customXml" ds:itemID="{003C048E-B2DD-4C8E-ABFB-430A5ECE7FB3}"/>
</file>

<file path=customXml/itemProps3.xml><?xml version="1.0" encoding="utf-8"?>
<ds:datastoreItem xmlns:ds="http://schemas.openxmlformats.org/officeDocument/2006/customXml" ds:itemID="{69FD78DD-ED88-416E-959C-C8A484AD3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Maryam Fajobi</dc:creator>
  <cp:keywords/>
  <dc:description/>
  <cp:lastModifiedBy>Talha Qayyum</cp:lastModifiedBy>
  <cp:revision/>
  <dcterms:created xsi:type="dcterms:W3CDTF">2021-10-11T15:55:15Z</dcterms:created>
  <dcterms:modified xsi:type="dcterms:W3CDTF">2022-05-25T11:13:53Z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</Properties>
</file>