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esc\PycharmProjects\POSCO-Academy-A3_\proj_bigdata\report\"/>
    </mc:Choice>
  </mc:AlternateContent>
  <xr:revisionPtr revIDLastSave="0" documentId="8_{ED9207CE-9728-4509-9148-18573094C072}" xr6:coauthVersionLast="44" xr6:coauthVersionMax="44" xr10:uidLastSave="{00000000-0000-0000-0000-000000000000}"/>
  <bookViews>
    <workbookView xWindow="-120" yWindow="-120" windowWidth="29040" windowHeight="15840" xr2:uid="{78A72485-9A36-4BFD-8B5C-1DBBCAB4653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F43" i="1"/>
  <c r="F41" i="1"/>
  <c r="F40" i="1"/>
  <c r="F38" i="1"/>
  <c r="F37" i="1"/>
  <c r="F33" i="1"/>
  <c r="F32" i="1"/>
  <c r="J39" i="6"/>
  <c r="J37" i="6"/>
  <c r="J36" i="6"/>
  <c r="B21" i="3"/>
  <c r="D3" i="1"/>
  <c r="E3" i="1"/>
  <c r="F3" i="1"/>
  <c r="C3" i="1"/>
  <c r="C3" i="2"/>
  <c r="C5" i="2" s="1"/>
  <c r="D5" i="1"/>
  <c r="E5" i="1"/>
  <c r="F5" i="1"/>
  <c r="C5" i="1"/>
  <c r="D6" i="1"/>
  <c r="B6" i="1"/>
  <c r="C6" i="1"/>
  <c r="D3" i="2" l="1"/>
  <c r="E3" i="2" l="1"/>
  <c r="D5" i="2"/>
  <c r="E5" i="2" l="1"/>
  <c r="F3" i="2"/>
  <c r="F5" i="2" s="1"/>
</calcChain>
</file>

<file path=xl/sharedStrings.xml><?xml version="1.0" encoding="utf-8"?>
<sst xmlns="http://schemas.openxmlformats.org/spreadsheetml/2006/main" count="96" uniqueCount="90">
  <si>
    <t>증가율</t>
    <phoneticPr fontId="2" type="noConversion"/>
  </si>
  <si>
    <t>AU</t>
    <phoneticPr fontId="2" type="noConversion"/>
  </si>
  <si>
    <t>2014-01</t>
    <phoneticPr fontId="2" type="noConversion"/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</si>
  <si>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</si>
  <si>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</si>
  <si>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</si>
  <si>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</si>
  <si>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</si>
  <si>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</si>
  <si>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</si>
  <si>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</si>
  <si>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</si>
  <si>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</si>
  <si>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</si>
  <si>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  <phoneticPr fontId="2" type="noConversion"/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</si>
  <si>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</si>
  <si>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</si>
  <si>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</si>
  <si>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</si>
  <si>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</si>
  <si>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</si>
  <si>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</si>
  <si>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</si>
  <si>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</si>
  <si>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</si>
  <si>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</si>
  <si>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  <phoneticPr fontId="2" type="noConversion"/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</si>
  <si>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</si>
  <si>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</si>
  <si>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</si>
  <si>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</si>
  <si>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</si>
  <si>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</si>
  <si>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</si>
  <si>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</si>
  <si>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</si>
  <si>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</si>
  <si>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</si>
  <si>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  <phoneticPr fontId="2" type="noConversion"/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</si>
  <si>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</si>
  <si>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</si>
  <si>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</si>
  <si>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</si>
  <si>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</si>
  <si>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</si>
  <si>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</si>
  <si>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</si>
  <si>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</si>
  <si>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</si>
  <si>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</si>
  <si>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  <phoneticPr fontId="2" type="noConversion"/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</si>
  <si>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</si>
  <si>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</si>
  <si>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</si>
  <si>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</si>
  <si>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</si>
  <si>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</si>
  <si>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</si>
  <si>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</si>
  <si>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</si>
  <si>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</si>
  <si>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</si>
  <si>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매출(좌)</t>
    <phoneticPr fontId="2" type="noConversion"/>
  </si>
  <si>
    <t>증가율(우)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</si>
  <si>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</si>
  <si>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</si>
  <si>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</si>
  <si>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</si>
  <si>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</si>
  <si>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</si>
  <si>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</si>
  <si>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Transactional</t>
    <phoneticPr fontId="2" type="noConversion"/>
  </si>
  <si>
    <t>Subscription</t>
    <phoneticPr fontId="2" type="noConversion"/>
  </si>
  <si>
    <t>매일</t>
    <phoneticPr fontId="2" type="noConversion"/>
  </si>
  <si>
    <t>한 주에 3~4회</t>
    <phoneticPr fontId="2" type="noConversion"/>
  </si>
  <si>
    <t>한 주에 1회</t>
    <phoneticPr fontId="2" type="noConversion"/>
  </si>
  <si>
    <t>한 달에 2~3회</t>
    <phoneticPr fontId="2" type="noConversion"/>
  </si>
  <si>
    <t>없음</t>
    <phoneticPr fontId="2" type="noConversion"/>
  </si>
  <si>
    <t>EST/VOD</t>
    <phoneticPr fontId="2" type="noConversion"/>
  </si>
  <si>
    <t>온라인 구독 서비스</t>
    <phoneticPr fontId="2" type="noConversion"/>
  </si>
  <si>
    <t>다운로드 서비스</t>
    <phoneticPr fontId="2" type="noConversion"/>
  </si>
  <si>
    <t>분석 대상 고객 수 : 3,277</t>
  </si>
  <si>
    <t>분석 대상 Item 수 : 106</t>
  </si>
  <si>
    <t>총 거래(다운로드) 수 : 73,085</t>
  </si>
  <si>
    <t>투자 유지</t>
    <phoneticPr fontId="2" type="noConversion"/>
  </si>
  <si>
    <t>투자 확장</t>
    <phoneticPr fontId="2" type="noConversion"/>
  </si>
  <si>
    <t>시나리오1</t>
    <phoneticPr fontId="2" type="noConversion"/>
  </si>
  <si>
    <t>시나리오2</t>
    <phoneticPr fontId="2" type="noConversion"/>
  </si>
  <si>
    <t>시나리오3</t>
    <phoneticPr fontId="2" type="noConversion"/>
  </si>
  <si>
    <t>시나리오4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</si>
</sst>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82" formatCode="_(&quot;$&quot;* #,##0_);_(&quot;$&quot;* \(#,##0\);_(&quot;$&quot;* &quot;-&quot;??_);_(@_)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  <font>
      <sz val="9"/>
      <color rgb="FF000000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44" fontId="3" fillId="0" borderId="0" xfId="1" applyFont="1" applyAlignment="1">
      <alignment horizontal="left" vertical="center"/>
    </xf>
    <xf numFmtId="182" fontId="3" fillId="0" borderId="0" xfId="1" applyNumberFormat="1" applyFont="1" applyAlignment="1">
      <alignment horizontal="left" vertical="center"/>
    </xf>
    <xf numFmtId="9" fontId="0" fillId="0" borderId="0" xfId="2" applyFont="1">
      <alignment vertical="center"/>
    </xf>
    <xf numFmtId="44" fontId="0" fillId="0" borderId="0" xfId="1" applyFont="1">
      <alignment vertical="center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/>
    </xf>
    <xf numFmtId="44" fontId="6" fillId="0" borderId="0" xfId="1" applyFont="1" applyAlignment="1">
      <alignment horizontal="left" vertical="center"/>
    </xf>
    <xf numFmtId="44" fontId="0" fillId="0" borderId="0" xfId="0" applyNumberFormat="1">
      <alignment vertical="center"/>
    </xf>
  </cellXfs>
  <cellStyles count="3">
    <cellStyle name="백분율" xfId="2" builtinId="5"/>
    <cellStyle name="통화" xfId="1" builtinId="4"/>
    <cellStyle name="표준" xfId="0" builtinId="0"/>
  </cellStyles>
  <dxfs count="0"/>
  <tableStyles count="0" defaultTableStyle="TableStyleMedium2" defaultPivotStyle="PivotStyleLight16"/>
  <colors>
    <mruColors>
      <color rgb="FFE96D6D"/>
      <color rgb="FFE03434"/>
      <color rgb="FFC11D1D"/>
      <color rgb="FFE53737"/>
      <color rgb="FFBC1424"/>
      <color rgb="FF0B5CFD"/>
      <color rgb="FF221CA4"/>
      <color rgb="FF0F00D6"/>
      <color rgb="FF342BED"/>
      <color rgb="FF7174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1069737778105"/>
          <c:y val="0.20467577582213989"/>
          <c:w val="0.86486351706036746"/>
          <c:h val="0.6879246864975211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bg1"/>
              </a:solidFill>
              <a:round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Sheet1!$B$2:$F$2</c:f>
              <c:numCache>
                <c:formatCode>_("$"* #,##0_);_("$"* \(#,##0\);_("$"* "-"??_);_(@_)</c:formatCode>
                <c:ptCount val="5"/>
                <c:pt idx="0" formatCode="General">
                  <c:v>0</c:v>
                </c:pt>
                <c:pt idx="1">
                  <c:v>12192.782695</c:v>
                </c:pt>
                <c:pt idx="2">
                  <c:v>14967.957485000001</c:v>
                </c:pt>
                <c:pt idx="3">
                  <c:v>20472.071</c:v>
                </c:pt>
                <c:pt idx="4">
                  <c:v>18593.89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0-4CFE-9DE8-33B07084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9488304"/>
        <c:axId val="489493224"/>
      </c:barChart>
      <c:catAx>
        <c:axId val="48948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493224"/>
        <c:crosses val="autoZero"/>
        <c:auto val="1"/>
        <c:lblAlgn val="ctr"/>
        <c:lblOffset val="100"/>
        <c:noMultiLvlLbl val="0"/>
      </c:catAx>
      <c:valAx>
        <c:axId val="4894932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48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Sheet1!$B$46:$E$46</c:f>
              <c:strCache>
                <c:ptCount val="4"/>
                <c:pt idx="0">
                  <c:v>시나리오1</c:v>
                </c:pt>
                <c:pt idx="1">
                  <c:v>시나리오2</c:v>
                </c:pt>
                <c:pt idx="2">
                  <c:v>시나리오3</c:v>
                </c:pt>
                <c:pt idx="3">
                  <c:v>시나리오4</c:v>
                </c:pt>
              </c:strCache>
            </c:strRef>
          </c:cat>
          <c:val>
            <c:numRef>
              <c:f>Sheet1!$B$47:$E$47</c:f>
              <c:numCache>
                <c:formatCode>General</c:formatCode>
                <c:ptCount val="4"/>
                <c:pt idx="0">
                  <c:v>70080.776386600002</c:v>
                </c:pt>
                <c:pt idx="1">
                  <c:v>50651.849154762094</c:v>
                </c:pt>
                <c:pt idx="2">
                  <c:v>40251.165919999999</c:v>
                </c:pt>
                <c:pt idx="3">
                  <c:v>30156.887964590002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0-491A-A25A-13679E1CCE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Sheet1!$B$46:$E$46</c:f>
              <c:strCache>
                <c:ptCount val="4"/>
                <c:pt idx="0">
                  <c:v>시나리오1</c:v>
                </c:pt>
                <c:pt idx="1">
                  <c:v>시나리오2</c:v>
                </c:pt>
                <c:pt idx="2">
                  <c:v>시나리오3</c:v>
                </c:pt>
                <c:pt idx="3">
                  <c:v>시나리오4</c:v>
                </c:pt>
              </c:strCache>
            </c:strRef>
          </c:cat>
          <c:val>
            <c:numRef>
              <c:f>Sheet1!$B$48:$E$48</c:f>
              <c:numCache>
                <c:formatCode>General</c:formatCode>
                <c:ptCount val="4"/>
                <c:pt idx="0">
                  <c:v>75175.321788399888</c:v>
                </c:pt>
                <c:pt idx="1">
                  <c:v>60115.008546912199</c:v>
                </c:pt>
                <c:pt idx="2">
                  <c:v>30102.157849999989</c:v>
                </c:pt>
                <c:pt idx="3">
                  <c:v>18579.43250926699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0-491A-A25A-13679E1C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754816"/>
        <c:axId val="277752520"/>
      </c:barChart>
      <c:catAx>
        <c:axId val="2777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752520"/>
        <c:crosses val="autoZero"/>
        <c:auto val="1"/>
        <c:lblAlgn val="ctr"/>
        <c:lblOffset val="100"/>
        <c:noMultiLvlLbl val="0"/>
      </c:catAx>
      <c:valAx>
        <c:axId val="27775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75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Sheet2!$B$10:$F$10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Sheet2!$B$11:$F$11</c:f>
              <c:numCache>
                <c:formatCode>General</c:formatCode>
                <c:ptCount val="5"/>
                <c:pt idx="0">
                  <c:v>1017</c:v>
                </c:pt>
                <c:pt idx="1">
                  <c:v>1615</c:v>
                </c:pt>
                <c:pt idx="2">
                  <c:v>2264</c:v>
                </c:pt>
                <c:pt idx="3">
                  <c:v>3079</c:v>
                </c:pt>
                <c:pt idx="4">
                  <c:v>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C-4A1C-815C-ABA86EC7C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95232"/>
        <c:axId val="485096216"/>
      </c:lineChart>
      <c:catAx>
        <c:axId val="4850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096216"/>
        <c:crosses val="autoZero"/>
        <c:auto val="1"/>
        <c:lblAlgn val="ctr"/>
        <c:lblOffset val="100"/>
        <c:noMultiLvlLbl val="0"/>
      </c:catAx>
      <c:valAx>
        <c:axId val="485096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09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A7799D"/>
              </a:solidFill>
              <a:round/>
            </a:ln>
            <a:effectLst/>
          </c:spPr>
          <c:marker>
            <c:symbol val="none"/>
          </c:marker>
          <c:cat>
            <c:strRef>
              <c:f>Sheet2!$O$1:$O$60</c:f>
              <c:strCache>
                <c:ptCount val="60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</c:strCache>
            </c:strRef>
          </c:cat>
          <c:val>
            <c:numRef>
              <c:f>Sheet2!$P$1:$P$60</c:f>
              <c:numCache>
                <c:formatCode>General</c:formatCode>
                <c:ptCount val="60"/>
                <c:pt idx="0">
                  <c:v>352</c:v>
                </c:pt>
                <c:pt idx="1">
                  <c:v>334</c:v>
                </c:pt>
                <c:pt idx="2">
                  <c:v>346</c:v>
                </c:pt>
                <c:pt idx="3">
                  <c:v>322</c:v>
                </c:pt>
                <c:pt idx="4">
                  <c:v>369</c:v>
                </c:pt>
                <c:pt idx="5">
                  <c:v>334</c:v>
                </c:pt>
                <c:pt idx="6">
                  <c:v>340</c:v>
                </c:pt>
                <c:pt idx="7">
                  <c:v>332</c:v>
                </c:pt>
                <c:pt idx="8">
                  <c:v>291</c:v>
                </c:pt>
                <c:pt idx="9">
                  <c:v>325</c:v>
                </c:pt>
                <c:pt idx="10">
                  <c:v>326</c:v>
                </c:pt>
                <c:pt idx="11">
                  <c:v>298</c:v>
                </c:pt>
                <c:pt idx="12">
                  <c:v>826</c:v>
                </c:pt>
                <c:pt idx="13">
                  <c:v>754</c:v>
                </c:pt>
                <c:pt idx="14">
                  <c:v>763</c:v>
                </c:pt>
                <c:pt idx="15">
                  <c:v>745</c:v>
                </c:pt>
                <c:pt idx="16">
                  <c:v>743</c:v>
                </c:pt>
                <c:pt idx="17">
                  <c:v>727</c:v>
                </c:pt>
                <c:pt idx="18">
                  <c:v>706</c:v>
                </c:pt>
                <c:pt idx="19">
                  <c:v>695</c:v>
                </c:pt>
                <c:pt idx="20">
                  <c:v>629</c:v>
                </c:pt>
                <c:pt idx="21">
                  <c:v>670</c:v>
                </c:pt>
                <c:pt idx="22">
                  <c:v>667</c:v>
                </c:pt>
                <c:pt idx="23">
                  <c:v>644</c:v>
                </c:pt>
                <c:pt idx="24">
                  <c:v>1057</c:v>
                </c:pt>
                <c:pt idx="25">
                  <c:v>917</c:v>
                </c:pt>
                <c:pt idx="26">
                  <c:v>947</c:v>
                </c:pt>
                <c:pt idx="27">
                  <c:v>980</c:v>
                </c:pt>
                <c:pt idx="28">
                  <c:v>940</c:v>
                </c:pt>
                <c:pt idx="29">
                  <c:v>889</c:v>
                </c:pt>
                <c:pt idx="30">
                  <c:v>960</c:v>
                </c:pt>
                <c:pt idx="31">
                  <c:v>881</c:v>
                </c:pt>
                <c:pt idx="32">
                  <c:v>863</c:v>
                </c:pt>
                <c:pt idx="33">
                  <c:v>900</c:v>
                </c:pt>
                <c:pt idx="34">
                  <c:v>823</c:v>
                </c:pt>
                <c:pt idx="35">
                  <c:v>900</c:v>
                </c:pt>
                <c:pt idx="36">
                  <c:v>1382</c:v>
                </c:pt>
                <c:pt idx="37">
                  <c:v>1331</c:v>
                </c:pt>
                <c:pt idx="38">
                  <c:v>1418</c:v>
                </c:pt>
                <c:pt idx="39">
                  <c:v>1348</c:v>
                </c:pt>
                <c:pt idx="40">
                  <c:v>1310</c:v>
                </c:pt>
                <c:pt idx="41">
                  <c:v>1302</c:v>
                </c:pt>
                <c:pt idx="42">
                  <c:v>1340</c:v>
                </c:pt>
                <c:pt idx="43">
                  <c:v>1246</c:v>
                </c:pt>
                <c:pt idx="44">
                  <c:v>1252</c:v>
                </c:pt>
                <c:pt idx="45">
                  <c:v>1143</c:v>
                </c:pt>
                <c:pt idx="46">
                  <c:v>1139</c:v>
                </c:pt>
                <c:pt idx="47">
                  <c:v>1208</c:v>
                </c:pt>
                <c:pt idx="48">
                  <c:v>1355</c:v>
                </c:pt>
                <c:pt idx="49">
                  <c:v>1240</c:v>
                </c:pt>
                <c:pt idx="50">
                  <c:v>1326</c:v>
                </c:pt>
                <c:pt idx="51">
                  <c:v>1225</c:v>
                </c:pt>
                <c:pt idx="52">
                  <c:v>1225</c:v>
                </c:pt>
                <c:pt idx="53">
                  <c:v>1303</c:v>
                </c:pt>
                <c:pt idx="54">
                  <c:v>1237</c:v>
                </c:pt>
                <c:pt idx="55">
                  <c:v>1174</c:v>
                </c:pt>
                <c:pt idx="56">
                  <c:v>1205</c:v>
                </c:pt>
                <c:pt idx="57">
                  <c:v>1132</c:v>
                </c:pt>
                <c:pt idx="58">
                  <c:v>1080</c:v>
                </c:pt>
                <c:pt idx="59">
                  <c:v>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8-48B2-AFC3-587E15CC7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01752"/>
        <c:axId val="489507656"/>
      </c:lineChart>
      <c:catAx>
        <c:axId val="48950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07656"/>
        <c:crosses val="autoZero"/>
        <c:auto val="1"/>
        <c:lblAlgn val="ctr"/>
        <c:lblOffset val="100"/>
        <c:noMultiLvlLbl val="0"/>
      </c:catAx>
      <c:valAx>
        <c:axId val="489507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0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D95A3"/>
              </a:solidFill>
              <a:round/>
            </a:ln>
            <a:effectLst/>
          </c:spPr>
          <c:marker>
            <c:symbol val="none"/>
          </c:marker>
          <c:cat>
            <c:numRef>
              <c:f>Sheet3!$A$2:$A$6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Sheet3!$B$2:$B$6</c:f>
              <c:numCache>
                <c:formatCode>General</c:formatCode>
                <c:ptCount val="5"/>
                <c:pt idx="0">
                  <c:v>0.19603000000000001</c:v>
                </c:pt>
                <c:pt idx="1">
                  <c:v>0.33341999999999999</c:v>
                </c:pt>
                <c:pt idx="2">
                  <c:v>0.26404499999999997</c:v>
                </c:pt>
                <c:pt idx="3">
                  <c:v>0.27546999999999999</c:v>
                </c:pt>
                <c:pt idx="4">
                  <c:v>0.20787700000000001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06A-A91C-98CDCA6C1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14344"/>
        <c:axId val="602611720"/>
      </c:lineChart>
      <c:catAx>
        <c:axId val="602614344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611720"/>
        <c:crosses val="autoZero"/>
        <c:auto val="1"/>
        <c:lblAlgn val="ctr"/>
        <c:lblOffset val="100"/>
        <c:noMultiLvlLbl val="0"/>
      </c:catAx>
      <c:valAx>
        <c:axId val="60261172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A7799D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6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42BE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8-4216-9CFB-38FE917851DC}"/>
              </c:ext>
            </c:extLst>
          </c:dPt>
          <c:dPt>
            <c:idx val="1"/>
            <c:bubble3D val="0"/>
            <c:spPr>
              <a:solidFill>
                <a:srgbClr val="0F00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B8-4216-9CFB-38FE917851DC}"/>
              </c:ext>
            </c:extLst>
          </c:dPt>
          <c:dPt>
            <c:idx val="2"/>
            <c:bubble3D val="0"/>
            <c:spPr>
              <a:solidFill>
                <a:srgbClr val="221C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8B8-4216-9CFB-38FE917851DC}"/>
              </c:ext>
            </c:extLst>
          </c:dPt>
          <c:dPt>
            <c:idx val="3"/>
            <c:bubble3D val="0"/>
            <c:spPr>
              <a:solidFill>
                <a:srgbClr val="0B5CF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B8-4216-9CFB-38FE917851DC}"/>
              </c:ext>
            </c:extLst>
          </c:dPt>
          <c:dPt>
            <c:idx val="4"/>
            <c:bubble3D val="0"/>
            <c:spPr>
              <a:solidFill>
                <a:srgbClr val="E96D6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B8-4216-9CFB-38FE917851DC}"/>
              </c:ext>
            </c:extLst>
          </c:dPt>
          <c:dPt>
            <c:idx val="5"/>
            <c:bubble3D val="0"/>
            <c:spPr>
              <a:solidFill>
                <a:srgbClr val="E537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8B8-4216-9CFB-38FE917851DC}"/>
              </c:ext>
            </c:extLst>
          </c:dPt>
          <c:dPt>
            <c:idx val="6"/>
            <c:bubble3D val="0"/>
            <c:spPr>
              <a:solidFill>
                <a:srgbClr val="BC142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B8-4216-9CFB-38FE917851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bg1"/>
                    </a:solidFill>
                    <a:latin typeface="+mj-ea"/>
                    <a:ea typeface="+mj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Sheet4!$G$3:$M$3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Sheet4!$G$4:$M$4</c:f>
              <c:numCache>
                <c:formatCode>0%</c:formatCode>
                <c:ptCount val="7"/>
                <c:pt idx="0">
                  <c:v>8.5000000000000006E-2</c:v>
                </c:pt>
                <c:pt idx="1">
                  <c:v>9.2999999999999999E-2</c:v>
                </c:pt>
                <c:pt idx="2">
                  <c:v>0.1</c:v>
                </c:pt>
                <c:pt idx="3">
                  <c:v>0.14099999999999999</c:v>
                </c:pt>
                <c:pt idx="4">
                  <c:v>0.21199999999999999</c:v>
                </c:pt>
                <c:pt idx="5">
                  <c:v>0.192</c:v>
                </c:pt>
                <c:pt idx="6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8-4216-9CFB-38FE917851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Transactional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Sheet5!$B$2:$F$2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Sheet5!$B$3:$F$3</c:f>
              <c:numCache>
                <c:formatCode>_("$"* #,##0.00_);_("$"* \(#,##0.00\);_("$"* "-"??_);_(@_)</c:formatCode>
                <c:ptCount val="5"/>
                <c:pt idx="0">
                  <c:v>13</c:v>
                </c:pt>
                <c:pt idx="1">
                  <c:v>12.3</c:v>
                </c:pt>
                <c:pt idx="2">
                  <c:v>11.6</c:v>
                </c:pt>
                <c:pt idx="3">
                  <c:v>10.5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1-4C6F-8C6C-F24992DDCF5F}"/>
            </c:ext>
          </c:extLst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Subscription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Sheet5!$B$2:$F$2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Sheet5!$B$4:$F$4</c:f>
              <c:numCache>
                <c:formatCode>_("$"* #,##0.00_);_("$"* \(#,##0.00\);_("$"* "-"??_);_(@_)</c:formatCode>
                <c:ptCount val="5"/>
                <c:pt idx="0">
                  <c:v>4.9000000000000004</c:v>
                </c:pt>
                <c:pt idx="1">
                  <c:v>5.7</c:v>
                </c:pt>
                <c:pt idx="2">
                  <c:v>7.8</c:v>
                </c:pt>
                <c:pt idx="3">
                  <c:v>10.4</c:v>
                </c:pt>
                <c:pt idx="4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1-4C6F-8C6C-F24992DDC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710656"/>
        <c:axId val="635437112"/>
      </c:barChart>
      <c:catAx>
        <c:axId val="6267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37112"/>
        <c:crosses val="autoZero"/>
        <c:auto val="1"/>
        <c:lblAlgn val="ctr"/>
        <c:lblOffset val="100"/>
        <c:noMultiLvlLbl val="0"/>
      </c:catAx>
      <c:valAx>
        <c:axId val="635437112"/>
        <c:scaling>
          <c:orientation val="minMax"/>
          <c:min val="1.0000000000000002E-3"/>
        </c:scaling>
        <c:delete val="0"/>
        <c:axPos val="l"/>
        <c:numFmt formatCode="_(&quot;$&quot;* #,##0.00_);_(&quot;$&quot;* \(#,##0.00\);_(&quot;$&quot;* &quot;-&quot;??_);_(@_)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7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Sheet6!$C$27</c:f>
              <c:strCache>
                <c:ptCount val="1"/>
                <c:pt idx="0">
                  <c:v>매일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Sheet6!$D$26:$E$26</c:f>
              <c:strCache>
                <c:ptCount val="2"/>
                <c:pt idx="0">
                  <c:v>다운로드 서비스</c:v>
                </c:pt>
                <c:pt idx="1">
                  <c:v>온라인 구독 서비스</c:v>
                </c:pt>
              </c:strCache>
            </c:strRef>
          </c:cat>
          <c:val>
            <c:numRef>
              <c:f>Sheet6!$D$27:$E$27</c:f>
              <c:numCache>
                <c:formatCode>0%</c:formatCode>
                <c:ptCount val="2"/>
                <c:pt idx="0">
                  <c:v>0.02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5-4297-AD35-D61508446F32}"/>
            </c:ext>
          </c:extLst>
        </c:ser>
        <c:ser>
          <c:idx val="1"/>
          <c:order val="1"/>
          <c:tx>
            <c:strRef>
              <c:f>Sheet6!$C$28</c:f>
              <c:strCache>
                <c:ptCount val="1"/>
                <c:pt idx="0">
                  <c:v>한 주에 3~4회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Sheet6!$D$26:$E$26</c:f>
              <c:strCache>
                <c:ptCount val="2"/>
                <c:pt idx="0">
                  <c:v>다운로드 서비스</c:v>
                </c:pt>
                <c:pt idx="1">
                  <c:v>온라인 구독 서비스</c:v>
                </c:pt>
              </c:strCache>
            </c:strRef>
          </c:cat>
          <c:val>
            <c:numRef>
              <c:f>Sheet6!$D$28:$E$28</c:f>
              <c:numCache>
                <c:formatCode>0%</c:formatCode>
                <c:ptCount val="2"/>
                <c:pt idx="0">
                  <c:v>0.04</c:v>
                </c:pt>
                <c:pt idx="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5-4297-AD35-D61508446F32}"/>
            </c:ext>
          </c:extLst>
        </c:ser>
        <c:ser>
          <c:idx val="2"/>
          <c:order val="2"/>
          <c:tx>
            <c:strRef>
              <c:f>Sheet6!$C$29</c:f>
              <c:strCache>
                <c:ptCount val="1"/>
                <c:pt idx="0">
                  <c:v>한 주에 1회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Sheet6!$D$26:$E$26</c:f>
              <c:strCache>
                <c:ptCount val="2"/>
                <c:pt idx="0">
                  <c:v>다운로드 서비스</c:v>
                </c:pt>
                <c:pt idx="1">
                  <c:v>온라인 구독 서비스</c:v>
                </c:pt>
              </c:strCache>
            </c:strRef>
          </c:cat>
          <c:val>
            <c:numRef>
              <c:f>Sheet6!$D$29:$E$29</c:f>
              <c:numCache>
                <c:formatCode>0%</c:formatCode>
                <c:ptCount val="2"/>
                <c:pt idx="0">
                  <c:v>0.05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5-4297-AD35-D61508446F32}"/>
            </c:ext>
          </c:extLst>
        </c:ser>
        <c:ser>
          <c:idx val="3"/>
          <c:order val="3"/>
          <c:tx>
            <c:strRef>
              <c:f>Sheet6!$C$30</c:f>
              <c:strCache>
                <c:ptCount val="1"/>
                <c:pt idx="0">
                  <c:v>한 달에 2~3회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Sheet6!$D$26:$E$26</c:f>
              <c:strCache>
                <c:ptCount val="2"/>
                <c:pt idx="0">
                  <c:v>다운로드 서비스</c:v>
                </c:pt>
                <c:pt idx="1">
                  <c:v>온라인 구독 서비스</c:v>
                </c:pt>
              </c:strCache>
            </c:strRef>
          </c:cat>
          <c:val>
            <c:numRef>
              <c:f>Sheet6!$D$30:$E$30</c:f>
              <c:numCache>
                <c:formatCode>0%</c:formatCode>
                <c:ptCount val="2"/>
                <c:pt idx="0">
                  <c:v>0.33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5-4297-AD35-D61508446F32}"/>
            </c:ext>
          </c:extLst>
        </c:ser>
        <c:ser>
          <c:idx val="4"/>
          <c:order val="4"/>
          <c:tx>
            <c:strRef>
              <c:f>Sheet6!$C$31</c:f>
              <c:strCache>
                <c:ptCount val="1"/>
                <c:pt idx="0">
                  <c:v>없음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Sheet6!$D$26:$E$26</c:f>
              <c:strCache>
                <c:ptCount val="2"/>
                <c:pt idx="0">
                  <c:v>다운로드 서비스</c:v>
                </c:pt>
                <c:pt idx="1">
                  <c:v>온라인 구독 서비스</c:v>
                </c:pt>
              </c:strCache>
            </c:strRef>
          </c:cat>
          <c:val>
            <c:numRef>
              <c:f>Sheet6!$D$31:$E$31</c:f>
              <c:numCache>
                <c:formatCode>0%</c:formatCode>
                <c:ptCount val="2"/>
                <c:pt idx="0">
                  <c:v>0.56000000000000005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A5-4297-AD35-D6150844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472432"/>
        <c:axId val="634472760"/>
      </c:barChart>
      <c:catAx>
        <c:axId val="63447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472760"/>
        <c:crosses val="autoZero"/>
        <c:auto val="1"/>
        <c:lblAlgn val="ctr"/>
        <c:lblOffset val="100"/>
        <c:noMultiLvlLbl val="0"/>
      </c:catAx>
      <c:valAx>
        <c:axId val="634472760"/>
        <c:scaling>
          <c:orientation val="minMax"/>
          <c:max val="1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4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증가율(우)</c:v>
                </c:pt>
              </c:strCache>
            </c:strRef>
          </c:tx>
          <c:spPr>
            <a:solidFill>
              <a:srgbClr val="2F5597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1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73-4EA2-B4A8-2F9A4B46A9C8}"/>
              </c:ext>
            </c:extLst>
          </c:dPt>
          <c:cat>
            <c:numRef>
              <c:f>Sheet1!$C$1:$F$1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Sheet1!$C$4:$F$4</c:f>
              <c:numCache>
                <c:formatCode>General</c:formatCode>
                <c:ptCount val="4"/>
                <c:pt idx="0">
                  <c:v>142.96572313113941</c:v>
                </c:pt>
                <c:pt idx="1">
                  <c:v>22.760799231975493</c:v>
                </c:pt>
                <c:pt idx="2">
                  <c:v>36.772642630204523</c:v>
                </c:pt>
                <c:pt idx="3">
                  <c:v>-9.1743575918625915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accent1">
                        <a:lumMod val="75000"/>
                      </a:schemeClr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8073-4EA2-B4A8-2F9A4B46A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125840"/>
        <c:axId val="576127480"/>
      </c:barChart>
      <c:valAx>
        <c:axId val="576127480"/>
        <c:scaling>
          <c:orientation val="minMax"/>
          <c:max val="100"/>
        </c:scaling>
        <c:delete val="0"/>
        <c:axPos val="r"/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125840"/>
        <c:crosses val="max"/>
        <c:crossBetween val="between"/>
        <c:majorUnit val="10"/>
      </c:valAx>
      <c:catAx>
        <c:axId val="57612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6127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6564537428888"/>
          <c:y val="6.1309119089918776E-2"/>
          <c:w val="0.87923435462571109"/>
          <c:h val="0.918291550603528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50-433F-8D52-0D897B83025D}"/>
              </c:ext>
            </c:extLst>
          </c:dPt>
          <c:cat>
            <c:numRef>
              <c:f>Sheet1!$J$2:$L$2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Sheet1!$J$3:$L$3</c:f>
              <c:numCache>
                <c:formatCode>General</c:formatCode>
                <c:ptCount val="3"/>
                <c:pt idx="0">
                  <c:v>22.760799231975493</c:v>
                </c:pt>
                <c:pt idx="1">
                  <c:v>36.772642630204523</c:v>
                </c:pt>
                <c:pt idx="2">
                  <c:v>-9.1743575918625915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0-433F-8D52-0D897B830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13320"/>
        <c:axId val="460913976"/>
      </c:barChart>
      <c:catAx>
        <c:axId val="460913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0913976"/>
        <c:crosses val="autoZero"/>
        <c:auto val="1"/>
        <c:lblAlgn val="ctr"/>
        <c:lblOffset val="100"/>
        <c:noMultiLvlLbl val="0"/>
      </c:catAx>
      <c:valAx>
        <c:axId val="460913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9133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7618474981726"/>
          <c:y val="3.5256410256410256E-2"/>
          <c:w val="0.76055488043021569"/>
          <c:h val="0.817072481324449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매출(좌)</c:v>
                </c:pt>
              </c:strCache>
            </c:strRef>
          </c:tx>
          <c:spPr>
            <a:solidFill>
              <a:srgbClr val="37D172"/>
            </a:solidFill>
            <a:ln>
              <a:noFill/>
            </a:ln>
            <a:effectLst/>
          </c:spPr>
          <c:invertIfNegative val="0"/>
          <c:cat>
            <c:numRef>
              <c:f>Sheet1!$C$1:$F$1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Sheet1!$C$2:$F$2</c:f>
              <c:numCache>
                <c:formatCode>_("$"* #,##0_);_("$"* \(#,##0\);_("$"* "-"??_);_(@_)</c:formatCode>
                <c:ptCount val="4"/>
                <c:pt idx="0">
                  <c:v>12192.782695</c:v>
                </c:pt>
                <c:pt idx="1">
                  <c:v>14967.957485000001</c:v>
                </c:pt>
                <c:pt idx="2">
                  <c:v>20472.071</c:v>
                </c:pt>
                <c:pt idx="3">
                  <c:v>18593.89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1-4215-B2D9-BB1F7672E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954784"/>
        <c:axId val="627956752"/>
      </c:barChart>
      <c:lineChart>
        <c:grouping val="standard"/>
        <c:varyColors val="0"/>
        <c:ser>
          <c:idx val="1"/>
          <c:order val="1"/>
          <c:tx>
            <c:strRef>
              <c:f>Sheet1!$B$3</c:f>
              <c:strCache>
                <c:ptCount val="1"/>
                <c:pt idx="0">
                  <c:v>증가율(우)</c:v>
                </c:pt>
              </c:strCache>
            </c:strRef>
          </c:tx>
          <c:spPr>
            <a:ln w="28575" cap="rnd">
              <a:solidFill>
                <a:srgbClr val="265DF8"/>
              </a:solidFill>
              <a:round/>
            </a:ln>
            <a:effectLst/>
          </c:spPr>
          <c:marker>
            <c:symbol val="none"/>
          </c:marker>
          <c:cat>
            <c:numRef>
              <c:f>Sheet1!$C$1:$F$1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Sheet1!$C$4:$F$4</c:f>
              <c:numCache>
                <c:formatCode>General</c:formatCode>
                <c:ptCount val="4"/>
                <c:pt idx="0">
                  <c:v>142.96572313113941</c:v>
                </c:pt>
                <c:pt idx="1">
                  <c:v>22.760799231975493</c:v>
                </c:pt>
                <c:pt idx="2">
                  <c:v>36.772642630204523</c:v>
                </c:pt>
                <c:pt idx="3">
                  <c:v>-9.1743575918625915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1-4215-B2D9-BB1F7672E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126168"/>
        <c:axId val="576129120"/>
      </c:lineChart>
      <c:catAx>
        <c:axId val="6279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956752"/>
        <c:crosses val="autoZero"/>
        <c:auto val="1"/>
        <c:lblAlgn val="ctr"/>
        <c:lblOffset val="100"/>
        <c:noMultiLvlLbl val="0"/>
      </c:catAx>
      <c:valAx>
        <c:axId val="62795675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954784"/>
        <c:crosses val="autoZero"/>
        <c:crossBetween val="between"/>
      </c:valAx>
      <c:valAx>
        <c:axId val="576129120"/>
        <c:scaling>
          <c:orientation val="minMax"/>
          <c:min val="-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126168"/>
        <c:crosses val="max"/>
        <c:crossBetween val="between"/>
      </c:valAx>
      <c:catAx>
        <c:axId val="576126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6129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1798148441286"/>
          <c:y val="4.4444444444444446E-2"/>
          <c:w val="0.79705033799646008"/>
          <c:h val="0.83089367162438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매출(좌)</c:v>
                </c:pt>
              </c:strCache>
            </c:strRef>
          </c:tx>
          <c:spPr>
            <a:solidFill>
              <a:srgbClr val="265DF8"/>
            </a:solidFill>
            <a:ln>
              <a:noFill/>
            </a:ln>
            <a:effectLst/>
          </c:spPr>
          <c:invertIfNegative val="0"/>
          <c:cat>
            <c:numRef>
              <c:f>Sheet1!$C$1:$F$1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Sheet1!$C$2:$F$2</c:f>
              <c:numCache>
                <c:formatCode>_("$"* #,##0_);_("$"* \(#,##0\);_("$"* "-"??_);_(@_)</c:formatCode>
                <c:ptCount val="4"/>
                <c:pt idx="0">
                  <c:v>12192.782695</c:v>
                </c:pt>
                <c:pt idx="1">
                  <c:v>14967.957485000001</c:v>
                </c:pt>
                <c:pt idx="2">
                  <c:v>20472.071</c:v>
                </c:pt>
                <c:pt idx="3">
                  <c:v>18593.89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E-484A-9FE4-BE59E8A13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308016"/>
        <c:axId val="626308344"/>
      </c:barChart>
      <c:lineChart>
        <c:grouping val="standard"/>
        <c:varyColors val="0"/>
        <c:ser>
          <c:idx val="1"/>
          <c:order val="1"/>
          <c:tx>
            <c:strRef>
              <c:f>Sheet1!$B$3</c:f>
              <c:strCache>
                <c:ptCount val="1"/>
                <c:pt idx="0">
                  <c:v>증가율(우)</c:v>
                </c:pt>
              </c:strCache>
            </c:strRef>
          </c:tx>
          <c:spPr>
            <a:ln w="28575" cap="rnd">
              <a:solidFill>
                <a:srgbClr val="37D172"/>
              </a:solidFill>
              <a:round/>
            </a:ln>
            <a:effectLst/>
          </c:spPr>
          <c:marker>
            <c:symbol val="none"/>
          </c:marker>
          <c:cat>
            <c:numRef>
              <c:f>Sheet1!$C$1:$F$1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Sheet1!$C$3:$F$3</c:f>
              <c:numCache>
                <c:formatCode>0%</c:formatCode>
                <c:ptCount val="4"/>
                <c:pt idx="0">
                  <c:v>1.4296572313113942</c:v>
                </c:pt>
                <c:pt idx="1">
                  <c:v>0.22760799231975493</c:v>
                </c:pt>
                <c:pt idx="2">
                  <c:v>0.36772642630204522</c:v>
                </c:pt>
                <c:pt idx="3">
                  <c:v>-9.1743575918625919E-2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84A-9FE4-BE59E8A13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998728"/>
        <c:axId val="581998400"/>
      </c:lineChart>
      <c:catAx>
        <c:axId val="6263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308344"/>
        <c:crosses val="autoZero"/>
        <c:auto val="1"/>
        <c:lblAlgn val="ctr"/>
        <c:lblOffset val="100"/>
        <c:noMultiLvlLbl val="0"/>
      </c:catAx>
      <c:valAx>
        <c:axId val="626308344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308016"/>
        <c:crosses val="autoZero"/>
        <c:crossBetween val="between"/>
      </c:valAx>
      <c:valAx>
        <c:axId val="581998400"/>
        <c:scaling>
          <c:orientation val="minMax"/>
          <c:max val="2"/>
          <c:min val="-2.5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998728"/>
        <c:crosses val="max"/>
        <c:crossBetween val="between"/>
      </c:valAx>
      <c:catAx>
        <c:axId val="581998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1998400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투자 유지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Sheet1!$B$31:$E$31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Sheet1!$B$32:$E$32</c:f>
              <c:numCache>
                <c:formatCode>_("$"* #,##0.00_);_("$"* \(#,##0.00\);_("$"* "-"??_);_(@_)</c:formatCode>
                <c:ptCount val="4"/>
                <c:pt idx="0" formatCode="_(&quot;$&quot;* #,##0_);_(&quot;$&quot;* \(#,##0\);_(&quot;$&quot;* &quot;-&quot;??_);_(@_)">
                  <c:v>18593.89</c:v>
                </c:pt>
                <c:pt idx="1">
                  <c:v>24583.985395200001</c:v>
                </c:pt>
                <c:pt idx="2">
                  <c:v>29719.214626699999</c:v>
                </c:pt>
                <c:pt idx="3">
                  <c:v>34371.466364699998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0-45F9-B31B-771920876D43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투자 확장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Sheet1!$B$31:$E$31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Sheet1!$B$33:$E$33</c:f>
              <c:numCache>
                <c:formatCode>_("$"* #,##0.00_);_("$"* \(#,##0.00\);_("$"* "-"??_);_(@_)</c:formatCode>
                <c:ptCount val="4"/>
                <c:pt idx="0" formatCode="_(&quot;$&quot;* #,##0_);_(&quot;$&quot;* \(#,##0\);_(&quot;$&quot;* &quot;-&quot;??_);_(@_)">
                  <c:v>18593.89</c:v>
                </c:pt>
                <c:pt idx="1">
                  <c:v>38541.3464687999</c:v>
                </c:pt>
                <c:pt idx="2">
                  <c:v>42810.610638899998</c:v>
                </c:pt>
                <c:pt idx="3">
                  <c:v>46953.364680699997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0-45F9-B31B-771920876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53224"/>
        <c:axId val="477548304"/>
      </c:barChart>
      <c:catAx>
        <c:axId val="4775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548304"/>
        <c:crosses val="autoZero"/>
        <c:auto val="1"/>
        <c:lblAlgn val="ctr"/>
        <c:lblOffset val="100"/>
        <c:noMultiLvlLbl val="0"/>
      </c:catAx>
      <c:valAx>
        <c:axId val="47754830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55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4514435695541"/>
          <c:y val="2.5428331875182269E-2"/>
          <c:w val="0.83465485564304465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Sheet1!$B$36:$E$36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Sheet1!$B$37:$E$37</c:f>
              <c:numCache>
                <c:formatCode>General</c:formatCode>
                <c:ptCount val="4"/>
                <c:pt idx="0" formatCode="_(&quot;$&quot;* #,##0_);_(&quot;$&quot;* \(#,##0\);_(&quot;$&quot;* &quot;-&quot;??_);_(@_)">
                  <c:v>18593.89</c:v>
                </c:pt>
                <c:pt idx="1">
                  <c:v>22910.525395199998</c:v>
                </c:pt>
                <c:pt idx="2">
                  <c:v>25983.807341132</c:v>
                </c:pt>
                <c:pt idx="3">
                  <c:v>28297.516418430099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1-4F40-9D0D-2D668D7F7E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Sheet1!$B$36:$E$36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Sheet1!$B$38:$E$38</c:f>
              <c:numCache>
                <c:formatCode>General</c:formatCode>
                <c:ptCount val="4"/>
                <c:pt idx="0" formatCode="_(&quot;$&quot;* #,##0_);_(&quot;$&quot;* \(#,##0\);_(&quot;$&quot;* &quot;-&quot;??_);_(@_)">
                  <c:v>18593.89</c:v>
                </c:pt>
                <c:pt idx="1">
                  <c:v>36867.886468800003</c:v>
                </c:pt>
                <c:pt idx="2">
                  <c:v>37819.040856708001</c:v>
                </c:pt>
                <c:pt idx="3">
                  <c:v>38558.081221404202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1-4F40-9D0D-2D668D7F7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46992"/>
        <c:axId val="477547320"/>
      </c:barChart>
      <c:catAx>
        <c:axId val="4775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547320"/>
        <c:crosses val="autoZero"/>
        <c:auto val="1"/>
        <c:lblAlgn val="ctr"/>
        <c:lblOffset val="100"/>
        <c:noMultiLvlLbl val="0"/>
      </c:catAx>
      <c:valAx>
        <c:axId val="477547320"/>
        <c:scaling>
          <c:orientation val="minMax"/>
          <c:max val="50000"/>
        </c:scaling>
        <c:delete val="0"/>
        <c:axPos val="l"/>
        <c:numFmt formatCode="_(&quot;$&quot;* #,##0_);_(&quot;$&quot;* \(#,##0\);_(&quot;$&quot;* &quot;-&quot;??_);_(@_)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54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Sheet1!$B$39:$E$39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Sheet1!$B$40:$E$40</c:f>
              <c:numCache>
                <c:formatCode>General</c:formatCode>
                <c:ptCount val="4"/>
                <c:pt idx="0" formatCode="_(&quot;$&quot;* #,##0_);_(&quot;$&quot;* \(#,##0\);_(&quot;$&quot;* &quot;-&quot;??_);_(@_)">
                  <c:v>18593.89</c:v>
                </c:pt>
                <c:pt idx="1">
                  <c:v>20402.529900000001</c:v>
                </c:pt>
                <c:pt idx="2">
                  <c:v>22277.580440000002</c:v>
                </c:pt>
                <c:pt idx="3">
                  <c:v>24111.05558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1-4BC1-94BB-770F6B6001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Sheet1!$B$39:$E$39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Sheet1!$B$41:$E$41</c:f>
              <c:numCache>
                <c:formatCode>General</c:formatCode>
                <c:ptCount val="4"/>
                <c:pt idx="0" formatCode="_(&quot;$&quot;* #,##0_);_(&quot;$&quot;* \(#,##0\);_(&quot;$&quot;* &quot;-&quot;??_);_(@_)">
                  <c:v>18593.89</c:v>
                </c:pt>
                <c:pt idx="1">
                  <c:v>25850.986069999999</c:v>
                </c:pt>
                <c:pt idx="2">
                  <c:v>27742.66677</c:v>
                </c:pt>
                <c:pt idx="3">
                  <c:v>29638.505010000001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1-4BC1-94BB-770F6B60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577496"/>
        <c:axId val="606581432"/>
      </c:barChart>
      <c:catAx>
        <c:axId val="60657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581432"/>
        <c:crosses val="autoZero"/>
        <c:auto val="1"/>
        <c:lblAlgn val="ctr"/>
        <c:lblOffset val="100"/>
        <c:noMultiLvlLbl val="0"/>
      </c:catAx>
      <c:valAx>
        <c:axId val="60658143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57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Sheet1!$B$42:$E$42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Sheet1!$B$43:$E$43</c:f>
              <c:numCache>
                <c:formatCode>General</c:formatCode>
                <c:ptCount val="4"/>
                <c:pt idx="0" formatCode="_(&quot;$&quot;* #,##0_);_(&quot;$&quot;* \(#,##0\);_(&quot;$&quot;* &quot;-&quot;??_);_(@_)">
                  <c:v>18593.89</c:v>
                </c:pt>
                <c:pt idx="1">
                  <c:v>18729.069899999999</c:v>
                </c:pt>
                <c:pt idx="2">
                  <c:v>18918.504149</c:v>
                </c:pt>
                <c:pt idx="3">
                  <c:v>19049.313915589999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0-482D-9C07-816795A81A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Sheet1!$B$42:$E$42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Sheet1!$B$44:$E$44</c:f>
              <c:numCache>
                <c:formatCode>General</c:formatCode>
                <c:ptCount val="4"/>
                <c:pt idx="0" formatCode="_(&quot;$&quot;* #,##0_);_(&quot;$&quot;* \(#,##0\);_(&quot;$&quot;* &quot;-&quot;??_);_(@_)">
                  <c:v>18593.89</c:v>
                </c:pt>
                <c:pt idx="1">
                  <c:v>24177.52607</c:v>
                </c:pt>
                <c:pt idx="2">
                  <c:v>23893.229423699999</c:v>
                </c:pt>
                <c:pt idx="3">
                  <c:v>23638.677015566998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0-482D-9C07-816795A8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16600"/>
        <c:axId val="460914632"/>
      </c:barChart>
      <c:catAx>
        <c:axId val="46091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914632"/>
        <c:crosses val="autoZero"/>
        <c:auto val="1"/>
        <c:lblAlgn val="ctr"/>
        <c:lblOffset val="100"/>
        <c:noMultiLvlLbl val="0"/>
      </c:catAx>
      <c:valAx>
        <c:axId val="460914632"/>
        <c:scaling>
          <c:orientation val="minMax"/>
          <c:max val="50000"/>
        </c:scaling>
        <c:delete val="0"/>
        <c:axPos val="l"/>
        <c:numFmt formatCode="_(&quot;$&quot;* #,##0_);_(&quot;$&quot;* \(#,##0\);_(&quot;$&quot;* &quot;-&quot;??_);_(@_)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916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11</xdr:row>
      <xdr:rowOff>161925</xdr:rowOff>
    </xdr:from>
    <xdr:to>
      <xdr:col>8</xdr:col>
      <xdr:colOff>142874</xdr:colOff>
      <xdr:row>25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4605B1-62EC-4BAB-8CC2-ADDF59099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271461</xdr:colOff>
      <xdr:row>4</xdr:row>
      <xdr:rowOff>171451</xdr:rowOff>
    </xdr:from>
    <xdr:to>
      <xdr:col>19</xdr:col>
      <xdr:colOff>333375</xdr:colOff>
      <xdr:row>24</xdr:row>
      <xdr:rowOff>76201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DCBE2EA-E86E-4ACD-83AE-D564331F0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547687</xdr:colOff>
      <xdr:row>21</xdr:row>
      <xdr:rowOff>171449</xdr:rowOff>
    </xdr:from>
    <xdr:to>
      <xdr:col>17</xdr:col>
      <xdr:colOff>400050</xdr:colOff>
      <xdr:row>38</xdr:row>
      <xdr:rowOff>28574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E5A6557-1567-4850-A3AE-8B3B5B8AF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566737</xdr:colOff>
      <xdr:row>4</xdr:row>
      <xdr:rowOff>114300</xdr:rowOff>
    </xdr:from>
    <xdr:to>
      <xdr:col>11</xdr:col>
      <xdr:colOff>495300</xdr:colOff>
      <xdr:row>23</xdr:row>
      <xdr:rowOff>95250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93D2F7D-4B08-4545-B122-26CAD0107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252411</xdr:colOff>
      <xdr:row>7</xdr:row>
      <xdr:rowOff>76200</xdr:rowOff>
    </xdr:from>
    <xdr:to>
      <xdr:col>5</xdr:col>
      <xdr:colOff>904874</xdr:colOff>
      <xdr:row>27</xdr:row>
      <xdr:rowOff>171450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69CBB00-98AB-4262-8322-A0C2FA635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28</xdr:row>
      <xdr:rowOff>66675</xdr:rowOff>
    </xdr:from>
    <xdr:to>
      <xdr:col>15</xdr:col>
      <xdr:colOff>609600</xdr:colOff>
      <xdr:row>43</xdr:row>
      <xdr:rowOff>171450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9E51B1B7-D7B9-4944-8CEB-95FEE5AE3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176212</xdr:colOff>
      <xdr:row>39</xdr:row>
      <xdr:rowOff>142875</xdr:rowOff>
    </xdr:from>
    <xdr:to>
      <xdr:col>13</xdr:col>
      <xdr:colOff>633412</xdr:colOff>
      <xdr:row>52</xdr:row>
      <xdr:rowOff>161925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4B796FD5-206B-470A-AD4B-5A49A0B04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623887</xdr:colOff>
      <xdr:row>43</xdr:row>
      <xdr:rowOff>142875</xdr:rowOff>
    </xdr:from>
    <xdr:to>
      <xdr:col>15</xdr:col>
      <xdr:colOff>395287</xdr:colOff>
      <xdr:row>56</xdr:row>
      <xdr:rowOff>161925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620076F-ECA7-43C6-B749-07C04F05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157162</xdr:colOff>
      <xdr:row>47</xdr:row>
      <xdr:rowOff>190500</xdr:rowOff>
    </xdr:from>
    <xdr:to>
      <xdr:col>7</xdr:col>
      <xdr:colOff>157162</xdr:colOff>
      <xdr:row>61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6406B15-D608-4677-B6CA-133887E4B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1109662</xdr:colOff>
      <xdr:row>33</xdr:row>
      <xdr:rowOff>123825</xdr:rowOff>
    </xdr:from>
    <xdr:to>
      <xdr:col>10</xdr:col>
      <xdr:colOff>347662</xdr:colOff>
      <xdr:row>46</xdr:row>
      <xdr:rowOff>142875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FD4B5DF-F363-495C-B088-EDBDA7F63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3</xdr:row>
      <xdr:rowOff>28575</xdr:rowOff>
    </xdr:from>
    <xdr:to>
      <xdr:col>8</xdr:col>
      <xdr:colOff>542925</xdr:colOff>
      <xdr:row>17</xdr:row>
      <xdr:rowOff>47625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7AB26DD-C9B7-4215-A436-2C93A6BB1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252411</xdr:colOff>
      <xdr:row>32</xdr:row>
      <xdr:rowOff>209549</xdr:rowOff>
    </xdr:from>
    <xdr:to>
      <xdr:col>12</xdr:col>
      <xdr:colOff>571500</xdr:colOff>
      <xdr:row>50</xdr:row>
      <xdr:rowOff>28575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43A3182-6D64-4269-ABFE-814766FD5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3</xdr:row>
      <xdr:rowOff>142875</xdr:rowOff>
    </xdr:from>
    <xdr:to>
      <xdr:col>10</xdr:col>
      <xdr:colOff>447675</xdr:colOff>
      <xdr:row>13</xdr:row>
      <xdr:rowOff>152401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C68D53-9E38-4838-B222-183A193F0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2</xdr:row>
      <xdr:rowOff>28575</xdr:rowOff>
    </xdr:from>
    <xdr:to>
      <xdr:col>4</xdr:col>
      <xdr:colOff>275908</xdr:colOff>
      <xdr:row>13</xdr:row>
      <xdr:rowOff>142573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8438F0D-EF9B-442E-BDF5-F88E97AB8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447675"/>
          <a:ext cx="2533333" cy="2419048"/>
        </a:xfrm>
        <a:prstGeom prst="rect">
          <a:avLst/>
        </a:prstGeom>
      </xdr:spPr>
    </xdr:pic>
    <xdr:clientData/>
  </xdr:twoCellAnchor>
  <xdr:twoCellAnchor>
    <xdr:from>
      <xdr:col>7</xdr:col>
      <xdr:colOff>261936</xdr:colOff>
      <xdr:row>9</xdr:row>
      <xdr:rowOff>161925</xdr:rowOff>
    </xdr:from>
    <xdr:to>
      <xdr:col>13</xdr:col>
      <xdr:colOff>476250</xdr:colOff>
      <xdr:row>30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56FEC79-1871-4FA3-BA8A-702BF819F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11</xdr:row>
      <xdr:rowOff>19050</xdr:rowOff>
    </xdr:from>
    <xdr:to>
      <xdr:col>9</xdr:col>
      <xdr:colOff>662901</xdr:colOff>
      <xdr:row>25</xdr:row>
      <xdr:rowOff>109339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0D0337B-E90C-48CB-B5A6-BF47136B9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" y="2324100"/>
          <a:ext cx="5720676" cy="3023989"/>
        </a:xfrm>
        <a:prstGeom prst="rect">
          <a:avLst/>
        </a:prstGeom>
      </xdr:spPr>
    </xdr:pic>
    <xdr:clientData/>
  </xdr:twoCellAnchor>
  <xdr:twoCellAnchor>
    <xdr:from>
      <xdr:col>11</xdr:col>
      <xdr:colOff>71437</xdr:colOff>
      <xdr:row>4</xdr:row>
      <xdr:rowOff>114300</xdr:rowOff>
    </xdr:from>
    <xdr:to>
      <xdr:col>17</xdr:col>
      <xdr:colOff>457200</xdr:colOff>
      <xdr:row>20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5F67EB-7FFA-43AE-B39E-B5D279F88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113263</xdr:colOff>
      <xdr:row>16</xdr:row>
      <xdr:rowOff>104343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69ACB2A-7F25-4E84-95D1-A73BF93D9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95238" cy="3457143"/>
        </a:xfrm>
        <a:prstGeom prst="rect">
          <a:avLst/>
        </a:prstGeom>
      </xdr:spPr>
    </xdr:pic>
    <xdr:clientData/>
  </xdr:twoCellAnchor>
  <xdr:twoCellAnchor>
    <xdr:from>
      <xdr:col>10</xdr:col>
      <xdr:colOff>604837</xdr:colOff>
      <xdr:row>11</xdr:row>
      <xdr:rowOff>114301</xdr:rowOff>
    </xdr:from>
    <xdr:to>
      <xdr:col>18</xdr:col>
      <xdr:colOff>609600</xdr:colOff>
      <xdr:row>24</xdr:row>
      <xdr:rowOff>19051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A13E62-5E08-4C6E-B953-A974D19C9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4D9C-E2B5-4CDF-A49A-2029663D943A}">
  <dimension ref="A1:L48"/>
  <sheetViews>
    <sheetView tabSelected="1" topLeftCell="A25" workbookViewId="0">
      <selection activeCell="B46" sqref="B46:E48"/>
    </sheetView>
  </sheetViews>
  <sheetFormatPr defaultRowHeight="16.5" x14ac:dyDescent="0.3"/>
  <cols>
    <col min="2" max="2" width="12.75" bestFit="1" customWidth="1"/>
    <col min="3" max="6" width="17" bestFit="1" customWidth="1"/>
  </cols>
  <sheetData>
    <row r="1" spans="1:12" x14ac:dyDescent="0.3">
      <c r="C1">
        <v>2015</v>
      </c>
      <c r="D1">
        <v>2016</v>
      </c>
      <c r="E1">
        <v>2017</v>
      </c>
      <c r="F1">
        <v>2018</v>
      </c>
    </row>
    <row r="2" spans="1:12" x14ac:dyDescent="0.3">
      <c r="B2" t="s">
        <v>62</v>
      </c>
      <c r="C2" s="4">
        <v>12192.782695</v>
      </c>
      <c r="D2" s="4">
        <v>14967.957485000001</v>
      </c>
      <c r="E2" s="4">
        <v>20472.071</v>
      </c>
      <c r="F2" s="4">
        <v>18593.89</v>
      </c>
      <c r="J2">
        <v>2016</v>
      </c>
      <c r="K2">
        <v>2017</v>
      </c>
      <c r="L2">
        <v>2018</v>
      </c>
    </row>
    <row r="3" spans="1:12" x14ac:dyDescent="0.3">
      <c r="B3" t="s">
        <v>63</v>
      </c>
      <c r="C3" s="5">
        <f>C4/100</f>
        <v>1.4296572313113942</v>
      </c>
      <c r="D3" s="5">
        <f t="shared" ref="D3:F3" si="0">D4/100</f>
        <v>0.22760799231975493</v>
      </c>
      <c r="E3" s="5">
        <f t="shared" si="0"/>
        <v>0.36772642630204522</v>
      </c>
      <c r="F3" s="5">
        <f t="shared" si="0"/>
        <v>-9.1743575918625919E-2</v>
      </c>
      <c r="H3" t="s">
        <v>0</v>
      </c>
      <c r="J3">
        <v>22.760799231975493</v>
      </c>
      <c r="K3">
        <v>36.772642630204523</v>
      </c>
      <c r="L3">
        <v>-9.1743575918625915</v>
      </c>
    </row>
    <row r="4" spans="1:12" x14ac:dyDescent="0.3">
      <c r="C4">
        <v>142.96572313113941</v>
      </c>
      <c r="D4">
        <v>22.760799231975493</v>
      </c>
      <c r="E4">
        <v>36.772642630204523</v>
      </c>
      <c r="F4">
        <v>-9.1743575918625915</v>
      </c>
    </row>
    <row r="5" spans="1:12" x14ac:dyDescent="0.3">
      <c r="A5">
        <v>2014</v>
      </c>
      <c r="C5">
        <f>((C2/A6)-1)*100</f>
        <v>142.96572313113941</v>
      </c>
      <c r="D5">
        <f>((D2/C2)-1)*100</f>
        <v>22.760799231975493</v>
      </c>
      <c r="E5">
        <f>((E2/D2)-1)*100</f>
        <v>36.772642630204523</v>
      </c>
      <c r="F5">
        <f>((F2/E2)-1)*100</f>
        <v>-9.1743575918625915</v>
      </c>
    </row>
    <row r="6" spans="1:12" x14ac:dyDescent="0.3">
      <c r="A6" s="1">
        <v>5018.3139160000001</v>
      </c>
      <c r="B6">
        <f>D2/C2</f>
        <v>1.2276079923197549</v>
      </c>
      <c r="C6">
        <f>E2/D2</f>
        <v>1.3677264263020452</v>
      </c>
      <c r="D6">
        <f>F2/E2</f>
        <v>0.90825642408137408</v>
      </c>
    </row>
    <row r="9" spans="1:12" x14ac:dyDescent="0.3">
      <c r="A9">
        <v>2014</v>
      </c>
      <c r="B9">
        <v>2015</v>
      </c>
      <c r="C9">
        <v>2016</v>
      </c>
      <c r="D9">
        <v>2017</v>
      </c>
      <c r="E9">
        <v>2018</v>
      </c>
    </row>
    <row r="31" spans="1:6" x14ac:dyDescent="0.3">
      <c r="A31" s="1">
        <v>26540</v>
      </c>
      <c r="B31">
        <v>2018</v>
      </c>
      <c r="C31">
        <v>2019</v>
      </c>
      <c r="D31">
        <v>2020</v>
      </c>
      <c r="E31">
        <v>2021</v>
      </c>
    </row>
    <row r="32" spans="1:6" x14ac:dyDescent="0.3">
      <c r="A32" t="s">
        <v>84</v>
      </c>
      <c r="B32" s="4">
        <v>18593.89</v>
      </c>
      <c r="C32" s="9">
        <v>24583.985395200001</v>
      </c>
      <c r="D32" s="3">
        <v>29719.214626699999</v>
      </c>
      <c r="E32" s="3">
        <v>34371.466364699998</v>
      </c>
      <c r="F32" s="10">
        <f>SUM(C32:E32)-B32</f>
        <v>70080.776386600002</v>
      </c>
    </row>
    <row r="33" spans="1:6" x14ac:dyDescent="0.3">
      <c r="A33" t="s">
        <v>85</v>
      </c>
      <c r="B33" s="4">
        <v>18593.89</v>
      </c>
      <c r="C33" s="3">
        <v>38541.3464687999</v>
      </c>
      <c r="D33" s="3">
        <v>42810.610638899998</v>
      </c>
      <c r="E33" s="3">
        <v>46953.364680699997</v>
      </c>
      <c r="F33" s="10">
        <f>SUM(C33:E33)-A34</f>
        <v>75175.321788399888</v>
      </c>
    </row>
    <row r="34" spans="1:6" x14ac:dyDescent="0.3">
      <c r="A34" s="1">
        <v>53130</v>
      </c>
    </row>
    <row r="36" spans="1:6" x14ac:dyDescent="0.3">
      <c r="B36">
        <v>2018</v>
      </c>
      <c r="C36">
        <v>2019</v>
      </c>
      <c r="D36">
        <v>2020</v>
      </c>
      <c r="E36">
        <v>2021</v>
      </c>
    </row>
    <row r="37" spans="1:6" x14ac:dyDescent="0.3">
      <c r="A37" s="1">
        <v>26540</v>
      </c>
      <c r="B37" s="4">
        <v>18593.89</v>
      </c>
      <c r="C37" s="1">
        <v>22910.525395199998</v>
      </c>
      <c r="D37" s="8">
        <v>25983.807341132</v>
      </c>
      <c r="E37" s="8">
        <v>28297.516418430099</v>
      </c>
      <c r="F37">
        <f>SUM(C37:E37)-A37</f>
        <v>50651.849154762094</v>
      </c>
    </row>
    <row r="38" spans="1:6" x14ac:dyDescent="0.3">
      <c r="A38" s="1">
        <v>53130</v>
      </c>
      <c r="B38" s="4">
        <v>18593.89</v>
      </c>
      <c r="C38" s="1">
        <v>36867.886468800003</v>
      </c>
      <c r="D38" s="8">
        <v>37819.040856708001</v>
      </c>
      <c r="E38" s="1">
        <v>38558.081221404202</v>
      </c>
      <c r="F38">
        <f>SUM(C38:E38)-A38</f>
        <v>60115.008546912199</v>
      </c>
    </row>
    <row r="39" spans="1:6" x14ac:dyDescent="0.3">
      <c r="B39">
        <v>2018</v>
      </c>
      <c r="C39">
        <v>2019</v>
      </c>
      <c r="D39">
        <v>2020</v>
      </c>
      <c r="E39">
        <v>2021</v>
      </c>
    </row>
    <row r="40" spans="1:6" x14ac:dyDescent="0.3">
      <c r="A40" s="1">
        <v>26540</v>
      </c>
      <c r="B40" s="4">
        <v>18593.89</v>
      </c>
      <c r="C40" s="1">
        <v>20402.529900000001</v>
      </c>
      <c r="D40" s="1">
        <v>22277.580440000002</v>
      </c>
      <c r="E40" s="1">
        <v>24111.05558</v>
      </c>
      <c r="F40">
        <f>SUM(C40:E40)-A40</f>
        <v>40251.165919999999</v>
      </c>
    </row>
    <row r="41" spans="1:6" x14ac:dyDescent="0.3">
      <c r="A41" s="1">
        <v>53130</v>
      </c>
      <c r="B41" s="4">
        <v>18593.89</v>
      </c>
      <c r="C41" s="1">
        <v>25850.986069999999</v>
      </c>
      <c r="D41" s="1">
        <v>27742.66677</v>
      </c>
      <c r="E41" s="1">
        <v>29638.505010000001</v>
      </c>
      <c r="F41">
        <f>SUM(C41:E41)-A41</f>
        <v>30102.157849999989</v>
      </c>
    </row>
    <row r="42" spans="1:6" x14ac:dyDescent="0.3">
      <c r="B42">
        <v>2018</v>
      </c>
      <c r="C42">
        <v>2019</v>
      </c>
      <c r="D42">
        <v>2020</v>
      </c>
      <c r="E42">
        <v>2021</v>
      </c>
    </row>
    <row r="43" spans="1:6" x14ac:dyDescent="0.3">
      <c r="A43" s="1">
        <v>26540</v>
      </c>
      <c r="B43" s="4">
        <v>18593.89</v>
      </c>
      <c r="C43" s="1">
        <v>18729.069899999999</v>
      </c>
      <c r="D43" s="1">
        <v>18918.504149</v>
      </c>
      <c r="E43" s="1">
        <v>19049.313915589999</v>
      </c>
      <c r="F43">
        <f>SUM(C43:E43)-A43</f>
        <v>30156.887964590002</v>
      </c>
    </row>
    <row r="44" spans="1:6" x14ac:dyDescent="0.3">
      <c r="A44" s="1">
        <v>53130</v>
      </c>
      <c r="B44" s="4">
        <v>18593.89</v>
      </c>
      <c r="C44" s="1">
        <v>24177.52607</v>
      </c>
      <c r="D44" s="1">
        <v>23893.229423699999</v>
      </c>
      <c r="E44" s="1">
        <v>23638.677015566998</v>
      </c>
      <c r="F44">
        <f>SUM(C44:E44)-A44</f>
        <v>18579.43250926699</v>
      </c>
    </row>
    <row r="46" spans="1:6" x14ac:dyDescent="0.3">
      <c r="B46" t="s">
        <v>86</v>
      </c>
      <c r="C46" t="s">
        <v>87</v>
      </c>
      <c r="D46" t="s">
        <v>88</v>
      </c>
      <c r="E46" t="s">
        <v>89</v>
      </c>
    </row>
    <row r="47" spans="1:6" x14ac:dyDescent="0.3">
      <c r="B47">
        <v>70080.776386600002</v>
      </c>
      <c r="C47">
        <v>50651.849154762094</v>
      </c>
      <c r="D47">
        <v>40251.165919999999</v>
      </c>
      <c r="E47">
        <v>30156.887964590002</v>
      </c>
    </row>
    <row r="48" spans="1:6" x14ac:dyDescent="0.3">
      <c r="B48">
        <v>75175.321788399888</v>
      </c>
      <c r="C48">
        <v>60115.008546912199</v>
      </c>
      <c r="D48">
        <v>30102.157849999989</v>
      </c>
      <c r="E48">
        <v>18579.43250926699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E7C1-9CC8-413F-B0A1-27D09D0EF8E0}">
  <dimension ref="A1:P60"/>
  <sheetViews>
    <sheetView workbookViewId="0">
      <selection activeCell="P60" sqref="P60"/>
    </sheetView>
  </sheetViews>
  <sheetFormatPr defaultRowHeight="16.5" x14ac:dyDescent="0.3"/>
  <sheetData>
    <row r="1" spans="1:16" x14ac:dyDescent="0.3">
      <c r="B1">
        <v>2014</v>
      </c>
      <c r="C1">
        <v>2015</v>
      </c>
      <c r="D1">
        <v>2016</v>
      </c>
      <c r="E1">
        <v>2017</v>
      </c>
      <c r="F1">
        <v>2018</v>
      </c>
      <c r="O1" t="s">
        <v>2</v>
      </c>
      <c r="P1" s="1">
        <v>352</v>
      </c>
    </row>
    <row r="2" spans="1:16" x14ac:dyDescent="0.3">
      <c r="B2">
        <v>1017</v>
      </c>
      <c r="C2">
        <v>728</v>
      </c>
      <c r="D2">
        <v>662</v>
      </c>
      <c r="E2">
        <v>861</v>
      </c>
      <c r="F2">
        <v>9</v>
      </c>
      <c r="O2" t="s">
        <v>3</v>
      </c>
      <c r="P2" s="1">
        <v>334</v>
      </c>
    </row>
    <row r="3" spans="1:16" x14ac:dyDescent="0.3">
      <c r="C3">
        <f>B2+C2</f>
        <v>1745</v>
      </c>
      <c r="D3">
        <f>C3+D2</f>
        <v>2407</v>
      </c>
      <c r="E3">
        <f>D3+E2</f>
        <v>3268</v>
      </c>
      <c r="F3">
        <f>E3+F2</f>
        <v>3277</v>
      </c>
      <c r="O3" t="s">
        <v>4</v>
      </c>
      <c r="P3" s="1">
        <v>346</v>
      </c>
    </row>
    <row r="4" spans="1:16" x14ac:dyDescent="0.3">
      <c r="C4">
        <v>130</v>
      </c>
      <c r="D4">
        <v>143</v>
      </c>
      <c r="E4">
        <v>189</v>
      </c>
      <c r="F4">
        <v>197</v>
      </c>
      <c r="O4" t="s">
        <v>5</v>
      </c>
      <c r="P4" s="1">
        <v>322</v>
      </c>
    </row>
    <row r="5" spans="1:16" x14ac:dyDescent="0.3">
      <c r="C5">
        <f>C3-C4</f>
        <v>1615</v>
      </c>
      <c r="D5">
        <f>D3-D4</f>
        <v>2264</v>
      </c>
      <c r="E5">
        <f t="shared" ref="E5:F5" si="0">E3-E4</f>
        <v>3079</v>
      </c>
      <c r="F5">
        <f t="shared" si="0"/>
        <v>3080</v>
      </c>
      <c r="O5" t="s">
        <v>6</v>
      </c>
      <c r="P5" s="1">
        <v>369</v>
      </c>
    </row>
    <row r="6" spans="1:16" x14ac:dyDescent="0.3">
      <c r="O6" t="s">
        <v>7</v>
      </c>
      <c r="P6" s="1">
        <v>334</v>
      </c>
    </row>
    <row r="7" spans="1:16" x14ac:dyDescent="0.3">
      <c r="O7" t="s">
        <v>8</v>
      </c>
      <c r="P7" s="1">
        <v>340</v>
      </c>
    </row>
    <row r="8" spans="1:16" x14ac:dyDescent="0.3">
      <c r="O8" t="s">
        <v>9</v>
      </c>
      <c r="P8" s="1">
        <v>332</v>
      </c>
    </row>
    <row r="9" spans="1:16" x14ac:dyDescent="0.3">
      <c r="O9" t="s">
        <v>10</v>
      </c>
      <c r="P9" s="1">
        <v>291</v>
      </c>
    </row>
    <row r="10" spans="1:16" x14ac:dyDescent="0.3">
      <c r="B10">
        <v>2014</v>
      </c>
      <c r="C10">
        <v>2015</v>
      </c>
      <c r="D10">
        <v>2016</v>
      </c>
      <c r="E10">
        <v>2017</v>
      </c>
      <c r="F10">
        <v>2018</v>
      </c>
      <c r="O10" t="s">
        <v>11</v>
      </c>
      <c r="P10" s="1">
        <v>325</v>
      </c>
    </row>
    <row r="11" spans="1:16" x14ac:dyDescent="0.3">
      <c r="B11">
        <v>1017</v>
      </c>
      <c r="C11">
        <v>1615</v>
      </c>
      <c r="D11">
        <v>2264</v>
      </c>
      <c r="E11">
        <v>3079</v>
      </c>
      <c r="F11">
        <v>3080</v>
      </c>
      <c r="O11" t="s">
        <v>12</v>
      </c>
      <c r="P11" s="1">
        <v>326</v>
      </c>
    </row>
    <row r="12" spans="1:16" x14ac:dyDescent="0.3">
      <c r="A12" t="s">
        <v>1</v>
      </c>
      <c r="B12">
        <v>933</v>
      </c>
      <c r="C12">
        <v>1304</v>
      </c>
      <c r="D12">
        <v>1444</v>
      </c>
      <c r="E12">
        <v>1565</v>
      </c>
      <c r="F12" s="2">
        <v>782</v>
      </c>
      <c r="O12" t="s">
        <v>13</v>
      </c>
      <c r="P12" s="1">
        <v>298</v>
      </c>
    </row>
    <row r="13" spans="1:16" x14ac:dyDescent="0.3">
      <c r="O13" t="s">
        <v>14</v>
      </c>
      <c r="P13" s="1">
        <v>826</v>
      </c>
    </row>
    <row r="14" spans="1:16" x14ac:dyDescent="0.3">
      <c r="O14" t="s">
        <v>15</v>
      </c>
      <c r="P14" s="1">
        <v>754</v>
      </c>
    </row>
    <row r="15" spans="1:16" x14ac:dyDescent="0.3">
      <c r="O15" t="s">
        <v>16</v>
      </c>
      <c r="P15" s="1">
        <v>763</v>
      </c>
    </row>
    <row r="16" spans="1:16" x14ac:dyDescent="0.3">
      <c r="O16" t="s">
        <v>17</v>
      </c>
      <c r="P16" s="1">
        <v>745</v>
      </c>
    </row>
    <row r="17" spans="2:16" x14ac:dyDescent="0.3">
      <c r="O17" t="s">
        <v>18</v>
      </c>
      <c r="P17" s="1">
        <v>743</v>
      </c>
    </row>
    <row r="18" spans="2:16" x14ac:dyDescent="0.3">
      <c r="O18" t="s">
        <v>19</v>
      </c>
      <c r="P18" s="1">
        <v>727</v>
      </c>
    </row>
    <row r="19" spans="2:16" x14ac:dyDescent="0.3">
      <c r="O19" t="s">
        <v>20</v>
      </c>
      <c r="P19" s="1">
        <v>706</v>
      </c>
    </row>
    <row r="20" spans="2:16" x14ac:dyDescent="0.3">
      <c r="O20" t="s">
        <v>21</v>
      </c>
      <c r="P20" s="1">
        <v>695</v>
      </c>
    </row>
    <row r="21" spans="2:16" x14ac:dyDescent="0.3">
      <c r="O21" t="s">
        <v>22</v>
      </c>
      <c r="P21" s="1">
        <v>629</v>
      </c>
    </row>
    <row r="22" spans="2:16" x14ac:dyDescent="0.3">
      <c r="B22">
        <v>2014</v>
      </c>
      <c r="O22" t="s">
        <v>23</v>
      </c>
      <c r="P22" s="1">
        <v>670</v>
      </c>
    </row>
    <row r="23" spans="2:16" x14ac:dyDescent="0.3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O23" t="s">
        <v>24</v>
      </c>
      <c r="P23" s="1">
        <v>667</v>
      </c>
    </row>
    <row r="24" spans="2:16" x14ac:dyDescent="0.3">
      <c r="B24">
        <v>2015</v>
      </c>
      <c r="O24" t="s">
        <v>25</v>
      </c>
      <c r="P24" s="1">
        <v>644</v>
      </c>
    </row>
    <row r="25" spans="2:16" x14ac:dyDescent="0.3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O25" t="s">
        <v>26</v>
      </c>
      <c r="P25" s="1">
        <v>1057</v>
      </c>
    </row>
    <row r="26" spans="2:16" x14ac:dyDescent="0.3">
      <c r="B26">
        <v>2016</v>
      </c>
      <c r="O26" t="s">
        <v>27</v>
      </c>
      <c r="P26" s="1">
        <v>917</v>
      </c>
    </row>
    <row r="27" spans="2:16" x14ac:dyDescent="0.3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O27" t="s">
        <v>28</v>
      </c>
      <c r="P27" s="1">
        <v>947</v>
      </c>
    </row>
    <row r="28" spans="2:16" x14ac:dyDescent="0.3">
      <c r="B28">
        <v>2017</v>
      </c>
      <c r="O28" t="s">
        <v>29</v>
      </c>
      <c r="P28" s="1">
        <v>980</v>
      </c>
    </row>
    <row r="29" spans="2:16" x14ac:dyDescent="0.3">
      <c r="O29" t="s">
        <v>30</v>
      </c>
      <c r="P29" s="1">
        <v>940</v>
      </c>
    </row>
    <row r="30" spans="2:16" x14ac:dyDescent="0.3">
      <c r="B30">
        <v>2018</v>
      </c>
      <c r="O30" t="s">
        <v>31</v>
      </c>
      <c r="P30" s="1">
        <v>889</v>
      </c>
    </row>
    <row r="31" spans="2:16" x14ac:dyDescent="0.3">
      <c r="O31" t="s">
        <v>32</v>
      </c>
      <c r="P31" s="1">
        <v>960</v>
      </c>
    </row>
    <row r="32" spans="2:16" x14ac:dyDescent="0.3">
      <c r="O32" t="s">
        <v>33</v>
      </c>
      <c r="P32" s="1">
        <v>881</v>
      </c>
    </row>
    <row r="33" spans="15:16" x14ac:dyDescent="0.3">
      <c r="O33" t="s">
        <v>34</v>
      </c>
      <c r="P33" s="1">
        <v>863</v>
      </c>
    </row>
    <row r="34" spans="15:16" x14ac:dyDescent="0.3">
      <c r="O34" t="s">
        <v>35</v>
      </c>
      <c r="P34" s="1">
        <v>900</v>
      </c>
    </row>
    <row r="35" spans="15:16" x14ac:dyDescent="0.3">
      <c r="O35" t="s">
        <v>36</v>
      </c>
      <c r="P35" s="1">
        <v>823</v>
      </c>
    </row>
    <row r="36" spans="15:16" x14ac:dyDescent="0.3">
      <c r="O36" t="s">
        <v>37</v>
      </c>
      <c r="P36" s="1">
        <v>900</v>
      </c>
    </row>
    <row r="37" spans="15:16" x14ac:dyDescent="0.3">
      <c r="O37" t="s">
        <v>38</v>
      </c>
      <c r="P37" s="1">
        <v>1382</v>
      </c>
    </row>
    <row r="38" spans="15:16" x14ac:dyDescent="0.3">
      <c r="O38" t="s">
        <v>39</v>
      </c>
      <c r="P38" s="1">
        <v>1331</v>
      </c>
    </row>
    <row r="39" spans="15:16" x14ac:dyDescent="0.3">
      <c r="O39" t="s">
        <v>40</v>
      </c>
      <c r="P39" s="1">
        <v>1418</v>
      </c>
    </row>
    <row r="40" spans="15:16" x14ac:dyDescent="0.3">
      <c r="O40" t="s">
        <v>41</v>
      </c>
      <c r="P40" s="1">
        <v>1348</v>
      </c>
    </row>
    <row r="41" spans="15:16" x14ac:dyDescent="0.3">
      <c r="O41" t="s">
        <v>42</v>
      </c>
      <c r="P41" s="1">
        <v>1310</v>
      </c>
    </row>
    <row r="42" spans="15:16" x14ac:dyDescent="0.3">
      <c r="O42" t="s">
        <v>43</v>
      </c>
      <c r="P42" s="1">
        <v>1302</v>
      </c>
    </row>
    <row r="43" spans="15:16" x14ac:dyDescent="0.3">
      <c r="O43" t="s">
        <v>44</v>
      </c>
      <c r="P43" s="1">
        <v>1340</v>
      </c>
    </row>
    <row r="44" spans="15:16" x14ac:dyDescent="0.3">
      <c r="O44" t="s">
        <v>45</v>
      </c>
      <c r="P44" s="1">
        <v>1246</v>
      </c>
    </row>
    <row r="45" spans="15:16" x14ac:dyDescent="0.3">
      <c r="O45" t="s">
        <v>46</v>
      </c>
      <c r="P45" s="1">
        <v>1252</v>
      </c>
    </row>
    <row r="46" spans="15:16" x14ac:dyDescent="0.3">
      <c r="O46" t="s">
        <v>47</v>
      </c>
      <c r="P46" s="1">
        <v>1143</v>
      </c>
    </row>
    <row r="47" spans="15:16" x14ac:dyDescent="0.3">
      <c r="O47" t="s">
        <v>48</v>
      </c>
      <c r="P47" s="1">
        <v>1139</v>
      </c>
    </row>
    <row r="48" spans="15:16" x14ac:dyDescent="0.3">
      <c r="O48" t="s">
        <v>49</v>
      </c>
      <c r="P48" s="1">
        <v>1208</v>
      </c>
    </row>
    <row r="49" spans="15:16" x14ac:dyDescent="0.3">
      <c r="O49" t="s">
        <v>50</v>
      </c>
      <c r="P49" s="1">
        <v>1355</v>
      </c>
    </row>
    <row r="50" spans="15:16" x14ac:dyDescent="0.3">
      <c r="O50" t="s">
        <v>51</v>
      </c>
      <c r="P50" s="1">
        <v>1240</v>
      </c>
    </row>
    <row r="51" spans="15:16" x14ac:dyDescent="0.3">
      <c r="O51" t="s">
        <v>52</v>
      </c>
      <c r="P51" s="1">
        <v>1326</v>
      </c>
    </row>
    <row r="52" spans="15:16" x14ac:dyDescent="0.3">
      <c r="O52" t="s">
        <v>53</v>
      </c>
      <c r="P52" s="1">
        <v>1225</v>
      </c>
    </row>
    <row r="53" spans="15:16" x14ac:dyDescent="0.3">
      <c r="O53" t="s">
        <v>54</v>
      </c>
      <c r="P53" s="1">
        <v>1225</v>
      </c>
    </row>
    <row r="54" spans="15:16" x14ac:dyDescent="0.3">
      <c r="O54" t="s">
        <v>55</v>
      </c>
      <c r="P54" s="1">
        <v>1303</v>
      </c>
    </row>
    <row r="55" spans="15:16" x14ac:dyDescent="0.3">
      <c r="O55" t="s">
        <v>56</v>
      </c>
      <c r="P55" s="1">
        <v>1237</v>
      </c>
    </row>
    <row r="56" spans="15:16" x14ac:dyDescent="0.3">
      <c r="O56" t="s">
        <v>57</v>
      </c>
      <c r="P56" s="1">
        <v>1174</v>
      </c>
    </row>
    <row r="57" spans="15:16" x14ac:dyDescent="0.3">
      <c r="O57" t="s">
        <v>58</v>
      </c>
      <c r="P57" s="1">
        <v>1205</v>
      </c>
    </row>
    <row r="58" spans="15:16" x14ac:dyDescent="0.3">
      <c r="O58" t="s">
        <v>59</v>
      </c>
      <c r="P58" s="1">
        <v>1132</v>
      </c>
    </row>
    <row r="59" spans="15:16" x14ac:dyDescent="0.3">
      <c r="O59" t="s">
        <v>60</v>
      </c>
      <c r="P59" s="1">
        <v>1080</v>
      </c>
    </row>
    <row r="60" spans="15:16" x14ac:dyDescent="0.3">
      <c r="O60" t="s">
        <v>61</v>
      </c>
      <c r="P60" s="1">
        <v>1061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F768-3A44-43E9-BEB7-58C7CB7A86D2}">
  <dimension ref="A2:B21"/>
  <sheetViews>
    <sheetView workbookViewId="0">
      <selection activeCell="N13" sqref="N13"/>
    </sheetView>
  </sheetViews>
  <sheetFormatPr defaultRowHeight="16.5" x14ac:dyDescent="0.3"/>
  <sheetData>
    <row r="2" spans="1:2" x14ac:dyDescent="0.3">
      <c r="A2" s="1">
        <v>2014</v>
      </c>
      <c r="B2">
        <v>0.19603000000000001</v>
      </c>
    </row>
    <row r="3" spans="1:2" x14ac:dyDescent="0.3">
      <c r="A3" s="1">
        <v>2015</v>
      </c>
      <c r="B3">
        <v>0.33341999999999999</v>
      </c>
    </row>
    <row r="4" spans="1:2" x14ac:dyDescent="0.3">
      <c r="A4" s="1">
        <v>2016</v>
      </c>
      <c r="B4">
        <v>0.26404499999999997</v>
      </c>
    </row>
    <row r="5" spans="1:2" x14ac:dyDescent="0.3">
      <c r="A5" s="1">
        <v>2017</v>
      </c>
      <c r="B5">
        <v>0.27546999999999999</v>
      </c>
    </row>
    <row r="6" spans="1:2" x14ac:dyDescent="0.3">
      <c r="A6" s="1">
        <v>2018</v>
      </c>
      <c r="B6">
        <v>0.20787700000000001</v>
      </c>
    </row>
    <row r="11" spans="1:2" x14ac:dyDescent="0.3">
      <c r="B11">
        <v>557</v>
      </c>
    </row>
    <row r="12" spans="1:2" x14ac:dyDescent="0.3">
      <c r="B12">
        <v>563</v>
      </c>
    </row>
    <row r="13" spans="1:2" x14ac:dyDescent="0.3">
      <c r="B13">
        <v>609</v>
      </c>
    </row>
    <row r="14" spans="1:2" x14ac:dyDescent="0.3">
      <c r="B14">
        <v>678</v>
      </c>
    </row>
    <row r="15" spans="1:2" x14ac:dyDescent="0.3">
      <c r="B15">
        <v>658</v>
      </c>
    </row>
    <row r="16" spans="1:2" x14ac:dyDescent="0.3">
      <c r="B16">
        <v>706</v>
      </c>
    </row>
    <row r="17" spans="2:2" x14ac:dyDescent="0.3">
      <c r="B17">
        <v>707</v>
      </c>
    </row>
    <row r="18" spans="2:2" x14ac:dyDescent="0.3">
      <c r="B18">
        <v>732</v>
      </c>
    </row>
    <row r="19" spans="2:2" x14ac:dyDescent="0.3">
      <c r="B19">
        <v>785</v>
      </c>
    </row>
    <row r="20" spans="2:2" x14ac:dyDescent="0.3">
      <c r="B20">
        <v>758</v>
      </c>
    </row>
    <row r="21" spans="2:2" x14ac:dyDescent="0.3">
      <c r="B21">
        <f>SUM(B11:B20)</f>
        <v>6753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B4EE-665D-4917-A77C-F5A40D6E1B38}">
  <dimension ref="G3:M4"/>
  <sheetViews>
    <sheetView workbookViewId="0">
      <selection activeCell="O9" sqref="O9"/>
    </sheetView>
  </sheetViews>
  <sheetFormatPr defaultRowHeight="16.5" x14ac:dyDescent="0.3"/>
  <sheetData>
    <row r="3" spans="7:13" x14ac:dyDescent="0.3"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7:13" x14ac:dyDescent="0.3">
      <c r="G4" s="5">
        <v>8.5000000000000006E-2</v>
      </c>
      <c r="H4" s="5">
        <v>9.2999999999999999E-2</v>
      </c>
      <c r="I4" s="5">
        <v>0.1</v>
      </c>
      <c r="J4" s="5">
        <v>0.14099999999999999</v>
      </c>
      <c r="K4" s="5">
        <v>0.21199999999999999</v>
      </c>
      <c r="L4" s="5">
        <v>0.192</v>
      </c>
      <c r="M4" s="5">
        <v>0.17799999999999999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0DCC-75BF-401C-8F29-FA46695C4321}">
  <dimension ref="A2:F4"/>
  <sheetViews>
    <sheetView workbookViewId="0">
      <selection activeCell="J5" sqref="J5"/>
    </sheetView>
  </sheetViews>
  <sheetFormatPr defaultRowHeight="16.5" x14ac:dyDescent="0.3"/>
  <sheetData>
    <row r="2" spans="1:6" x14ac:dyDescent="0.3">
      <c r="B2">
        <v>2014</v>
      </c>
      <c r="C2">
        <v>2015</v>
      </c>
      <c r="D2">
        <v>2016</v>
      </c>
      <c r="E2">
        <v>2017</v>
      </c>
      <c r="F2">
        <v>2018</v>
      </c>
    </row>
    <row r="3" spans="1:6" x14ac:dyDescent="0.3">
      <c r="A3" t="s">
        <v>71</v>
      </c>
      <c r="B3" s="6">
        <v>13</v>
      </c>
      <c r="C3" s="6">
        <v>12.3</v>
      </c>
      <c r="D3" s="6">
        <v>11.6</v>
      </c>
      <c r="E3" s="6">
        <v>10.5</v>
      </c>
      <c r="F3" s="6">
        <v>10</v>
      </c>
    </row>
    <row r="4" spans="1:6" x14ac:dyDescent="0.3">
      <c r="A4" t="s">
        <v>72</v>
      </c>
      <c r="B4" s="6">
        <v>4.9000000000000004</v>
      </c>
      <c r="C4" s="6">
        <v>5.7</v>
      </c>
      <c r="D4" s="6">
        <v>7.8</v>
      </c>
      <c r="E4" s="6">
        <v>10.4</v>
      </c>
      <c r="F4" s="6">
        <v>13.3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1E75-58D1-4B53-A6A5-C2C121072602}">
  <dimension ref="C21:J39"/>
  <sheetViews>
    <sheetView workbookViewId="0">
      <selection activeCell="K28" sqref="K28"/>
    </sheetView>
  </sheetViews>
  <sheetFormatPr defaultRowHeight="16.5" x14ac:dyDescent="0.3"/>
  <cols>
    <col min="3" max="3" width="18.625" bestFit="1" customWidth="1"/>
    <col min="5" max="5" width="14" bestFit="1" customWidth="1"/>
    <col min="6" max="6" width="11.75" bestFit="1" customWidth="1"/>
  </cols>
  <sheetData>
    <row r="21" spans="3:10" x14ac:dyDescent="0.3">
      <c r="D21" t="s">
        <v>73</v>
      </c>
      <c r="E21" t="s">
        <v>74</v>
      </c>
      <c r="F21" t="s">
        <v>75</v>
      </c>
      <c r="G21" t="s">
        <v>76</v>
      </c>
      <c r="H21" t="s">
        <v>77</v>
      </c>
    </row>
    <row r="22" spans="3:10" x14ac:dyDescent="0.3">
      <c r="C22" t="s">
        <v>78</v>
      </c>
      <c r="D22" s="5">
        <v>0.02</v>
      </c>
      <c r="E22" s="5">
        <v>0.04</v>
      </c>
      <c r="F22" s="5">
        <v>0.05</v>
      </c>
      <c r="G22" s="5">
        <v>0.33</v>
      </c>
      <c r="H22" s="5">
        <v>0.56000000000000005</v>
      </c>
    </row>
    <row r="23" spans="3:10" x14ac:dyDescent="0.3">
      <c r="C23" t="s">
        <v>79</v>
      </c>
      <c r="D23" s="5">
        <v>0.15</v>
      </c>
      <c r="E23" s="5">
        <v>0.22</v>
      </c>
      <c r="F23" s="5">
        <v>0.11</v>
      </c>
      <c r="G23" s="5">
        <v>0.26</v>
      </c>
      <c r="H23" s="5">
        <v>0.26</v>
      </c>
    </row>
    <row r="26" spans="3:10" x14ac:dyDescent="0.3">
      <c r="D26" t="s">
        <v>80</v>
      </c>
      <c r="E26" t="s">
        <v>79</v>
      </c>
    </row>
    <row r="27" spans="3:10" x14ac:dyDescent="0.3">
      <c r="C27" t="s">
        <v>73</v>
      </c>
      <c r="D27" s="5">
        <v>0.02</v>
      </c>
      <c r="E27" s="5">
        <v>0.15</v>
      </c>
    </row>
    <row r="28" spans="3:10" x14ac:dyDescent="0.3">
      <c r="C28" t="s">
        <v>74</v>
      </c>
      <c r="D28" s="5">
        <v>0.04</v>
      </c>
      <c r="E28" s="5">
        <v>0.22</v>
      </c>
    </row>
    <row r="29" spans="3:10" x14ac:dyDescent="0.3">
      <c r="C29" t="s">
        <v>75</v>
      </c>
      <c r="D29" s="5">
        <v>0.05</v>
      </c>
      <c r="E29" s="5">
        <v>0.11</v>
      </c>
    </row>
    <row r="30" spans="3:10" ht="26.25" x14ac:dyDescent="0.3">
      <c r="C30" t="s">
        <v>76</v>
      </c>
      <c r="D30" s="5">
        <v>0.33</v>
      </c>
      <c r="E30" s="5">
        <v>0.26</v>
      </c>
      <c r="J30" s="7" t="s">
        <v>81</v>
      </c>
    </row>
    <row r="31" spans="3:10" ht="26.25" x14ac:dyDescent="0.3">
      <c r="C31" t="s">
        <v>77</v>
      </c>
      <c r="D31" s="5">
        <v>0.56000000000000005</v>
      </c>
      <c r="E31" s="5">
        <v>0.26</v>
      </c>
      <c r="J31" s="7" t="s">
        <v>82</v>
      </c>
    </row>
    <row r="32" spans="3:10" ht="26.25" x14ac:dyDescent="0.3">
      <c r="J32" s="7" t="s">
        <v>83</v>
      </c>
    </row>
    <row r="36" spans="10:10" x14ac:dyDescent="0.3">
      <c r="J36">
        <f>73085/3277</f>
        <v>22.30241074153189</v>
      </c>
    </row>
    <row r="37" spans="10:10" x14ac:dyDescent="0.3">
      <c r="J37">
        <f>3277/106</f>
        <v>30.915094339622641</v>
      </c>
    </row>
    <row r="39" spans="10:10" x14ac:dyDescent="0.3">
      <c r="J39">
        <f>30/3277</f>
        <v>9.1547146780592004E-3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Hanbin Kim</dc:creator>
  <cp:lastModifiedBy>Hanbin Kim</cp:lastModifiedBy>
  <dcterms:created xsi:type="dcterms:W3CDTF">2020-05-06T16:52:23Z</dcterms:created>
  <dcterms:modified xsi:type="dcterms:W3CDTF">2020-05-10T18:26:24Z</dcterms:modified>
</cp:coreProperties>
</file>