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alaryData\Vikas Yadav\2021\July\"/>
    </mc:Choice>
  </mc:AlternateContent>
  <bookViews>
    <workbookView xWindow="0" yWindow="0" windowWidth="23040" windowHeight="9192" activeTab="1"/>
  </bookViews>
  <sheets>
    <sheet name="Monthly Sal Details" sheetId="1" r:id="rId1"/>
    <sheet name="Sal Temp" sheetId="2" r:id="rId2"/>
    <sheet name="Analisis" sheetId="3" r:id="rId3"/>
    <sheet name="Bank Advise" sheetId="4" r:id="rId4"/>
    <sheet name="Sheet5" sheetId="5" r:id="rId5"/>
  </sheets>
  <definedNames>
    <definedName name="ACCIDENT_INSAURANCE">'Sal Temp'!$D$14</definedName>
    <definedName name="ACCRUED_DEPOSITE">'Sal Temp'!$D$16</definedName>
    <definedName name="ALLOWANCE1">'Sal Temp'!$B$7</definedName>
    <definedName name="ALLOWANCE2">'Sal Temp'!$B$8</definedName>
    <definedName name="ATTENDANCE_DEBIT">'Sal Temp'!$I$16</definedName>
    <definedName name="ATTENDENCE_BONUS">'Sal Temp'!$B$12</definedName>
    <definedName name="BASIC_PLUS_DA">'Sal Temp'!$B$1</definedName>
    <definedName name="BONUS">'Sal Temp'!$B$2</definedName>
    <definedName name="CANTEEN_CREDIT">'Sal Temp'!$D$10</definedName>
    <definedName name="CEA">'Sal Temp'!$B$9</definedName>
    <definedName name="COMMITMENT_ALLOWANCE">'Sal Temp'!$B$11</definedName>
    <definedName name="CONVEYANCE">'Sal Temp'!$B$4</definedName>
    <definedName name="EARLY_ATTENDANCE_BONUS">'Sal Temp'!$I$17</definedName>
    <definedName name="EARNED_LEAVE_CREDITS">'Sal Temp'!$D$11</definedName>
    <definedName name="ESI_DEBITS">'Sal Temp'!$D$1</definedName>
    <definedName name="ESI_EMPLOYER_CREDIT">'Sal Temp'!$D$7</definedName>
    <definedName name="FOOD">'Sal Temp'!$B$6</definedName>
    <definedName name="GRATUITY">'Sal Temp'!$D$12</definedName>
    <definedName name="GROSS_SALARY">'Sal Temp'!$B$13</definedName>
    <definedName name="HRA">'Sal Temp'!$B$3</definedName>
    <definedName name="MEDICAL_INSAURANCE">'Sal Temp'!$D$13</definedName>
    <definedName name="MOBILE_PHONE_CREDIT">'Sal Temp'!$D$9</definedName>
    <definedName name="NET_SALARY">'Sal Temp'!$D$21</definedName>
    <definedName name="OT">'Sal Temp'!$B$10</definedName>
    <definedName name="OTHER_DEBIT">'Sal Temp'!$D$5</definedName>
    <definedName name="PF_DEBITS">'Sal Temp'!$D$2</definedName>
    <definedName name="PF_EMPLOYER_CRIDIT">'Sal Temp'!$D$8</definedName>
    <definedName name="PRODUCTION_INCENTIVE">'Sal Temp'!$B$5</definedName>
    <definedName name="PTAX_DEBITS">'Sal Temp'!$D$3</definedName>
    <definedName name="SEVERANCE_PACKAGE">'Sal Temp'!$D$18</definedName>
    <definedName name="TDS_DEBITS">'Sal Temp'!$D$4</definedName>
    <definedName name="TOTAL_DEBITS">'Sal Temp'!$D$6</definedName>
    <definedName name="TOTAL_OTHER_CREDITS">'Sal Temp'!$D$15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3" i="1"/>
  <c r="O1" i="1" s="1"/>
  <c r="O4" i="1"/>
  <c r="O5" i="1"/>
  <c r="O6" i="1"/>
  <c r="O41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C41" i="1"/>
  <c r="D41" i="1"/>
  <c r="E41" i="1"/>
  <c r="F41" i="1"/>
  <c r="G41" i="1"/>
  <c r="H41" i="1"/>
  <c r="I41" i="1"/>
  <c r="J41" i="1"/>
  <c r="K41" i="1"/>
  <c r="L41" i="1"/>
  <c r="M41" i="1"/>
  <c r="N41" i="1"/>
  <c r="B2" i="2"/>
  <c r="B13" i="2" s="1"/>
  <c r="D2" i="2"/>
  <c r="D8" i="2"/>
  <c r="B10" i="2"/>
  <c r="B11" i="2"/>
  <c r="B12" i="2"/>
  <c r="D12" i="2"/>
  <c r="I16" i="2"/>
  <c r="D20" i="2"/>
  <c r="B32" i="2"/>
  <c r="D11" i="2" l="1"/>
  <c r="D7" i="2"/>
  <c r="D15" i="2" s="1"/>
  <c r="D22" i="2" s="1"/>
  <c r="H7" i="2"/>
  <c r="H6" i="2"/>
  <c r="D3" i="2" s="1"/>
  <c r="D1" i="2"/>
  <c r="D6" i="2" l="1"/>
  <c r="D21" i="2" s="1"/>
  <c r="D19" i="2" s="1"/>
</calcChain>
</file>

<file path=xl/sharedStrings.xml><?xml version="1.0" encoding="utf-8"?>
<sst xmlns="http://schemas.openxmlformats.org/spreadsheetml/2006/main" count="106" uniqueCount="100">
  <si>
    <t>TOTAL</t>
  </si>
  <si>
    <t>empno</t>
  </si>
  <si>
    <t>emp 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</si>
  <si>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</si>
  <si>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</si>
  <si>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</si>
  <si>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</si>
  <si>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</si>
  <si>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</si>
  <si>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</si>
  <si>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</si>
  <si>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</si>
  <si>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</si>
  <si>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</si>
  <si>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</si>
  <si>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</si>
  <si>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BASIC_PLUS_DA</t>
  </si>
  <si>
    <t>ESI_DEBITS</t>
  </si>
  <si>
    <t>OptForPf</t>
  </si>
  <si>
    <t>BONUS</t>
  </si>
  <si>
    <t>PF_DEBITS</t>
  </si>
  <si>
    <t>OptForEsi</t>
  </si>
  <si>
    <t>HRA</t>
  </si>
  <si>
    <t>PTAX_DEBITS</t>
  </si>
  <si>
    <t>NumberOfLeaves</t>
  </si>
  <si>
    <t>CONVEYANCE</t>
  </si>
  <si>
    <t>TDS_DEBITS</t>
  </si>
  <si>
    <t>NumberOfAvailableWorkingDays</t>
  </si>
  <si>
    <t>PRODUCTION_INCENTIVE</t>
  </si>
  <si>
    <t>OTHER_DEBIT</t>
  </si>
  <si>
    <t>NumberOfDaysWorked</t>
  </si>
  <si>
    <t>FOOD</t>
  </si>
  <si>
    <t>TOTAL_DEBITS</t>
  </si>
  <si>
    <t>NumberOfHoursWorked</t>
  </si>
  <si>
    <t>ALLOWANCE1</t>
  </si>
  <si>
    <t>ESI_EMPLOYER_CREDIT</t>
  </si>
  <si>
    <t>OverTime(in hours)</t>
  </si>
  <si>
    <t>ALLOWANCE2(Outstation)</t>
  </si>
  <si>
    <t>PF_EMPLOYER_CRIDIT</t>
  </si>
  <si>
    <t>SALARY_PKG_ALLOWANCE1</t>
  </si>
  <si>
    <t>CEA</t>
  </si>
  <si>
    <t>MOBILE_PHONE_CREDIT</t>
  </si>
  <si>
    <t>SALARY_PKG_ALLOWANCE2(outstation)</t>
  </si>
  <si>
    <t>EditUneditable</t>
  </si>
  <si>
    <t>OT</t>
  </si>
  <si>
    <t>CANTEEN_CREDIT</t>
  </si>
  <si>
    <t>SALARY_PKG_ALLOWANCE3(Daily Report)</t>
  </si>
  <si>
    <t>COMMITMENT_ALLOWANCE</t>
  </si>
  <si>
    <t>EARNED_LEAVE_CREDITS</t>
  </si>
  <si>
    <t>SALARY_PKG_ALLOWANCE4</t>
  </si>
  <si>
    <t>ATTENDENCE_BONUS</t>
  </si>
  <si>
    <t>GRATUITY</t>
  </si>
  <si>
    <t>SALARY_PKG_ALLOWANCE5</t>
  </si>
  <si>
    <t>EARLY_ATTENDANCE_BONUS_SALARYPKG</t>
  </si>
  <si>
    <t>GROSS_SALARY</t>
  </si>
  <si>
    <t>MEDICAL_INSAURANCE</t>
  </si>
  <si>
    <t>SALARY_PKG_ALLOWANCE6</t>
  </si>
  <si>
    <t>LATE_ATTENDANCE_DEBITRATE</t>
  </si>
  <si>
    <t>ALLOWANCE3(Daily Report)</t>
  </si>
  <si>
    <t>ACCIDENT_INSAURANCE</t>
  </si>
  <si>
    <t>SALARY_PKG_ATTENDENCE_BONUS</t>
  </si>
  <si>
    <t>LateByDays</t>
  </si>
  <si>
    <t>ALLOWANCE4</t>
  </si>
  <si>
    <t>TOTAL_OTHER_CREDITS</t>
  </si>
  <si>
    <t>OverTimeRate(in Rs Per Hour)</t>
  </si>
  <si>
    <t>LATE_ATTENDANCE_RELAXATION</t>
  </si>
  <si>
    <t>ALLOWANCE5(Telephone)</t>
  </si>
  <si>
    <t>ACCRUED_DEPOSITE</t>
  </si>
  <si>
    <t>NumberOfOutstationDays</t>
  </si>
  <si>
    <t>TOTAL_LATE_ATTENDANCE_DEBIT</t>
  </si>
  <si>
    <t>ALLOWANCE6</t>
  </si>
  <si>
    <t>ACCRUED_SAVINGS</t>
  </si>
  <si>
    <t>NumberOfDaysInDailyReport</t>
  </si>
  <si>
    <t xml:space="preserve">EARLY_ATTENDANCE_BONUS </t>
  </si>
  <si>
    <t>SEVERANCE_PACKAGE</t>
  </si>
  <si>
    <t>MultiplicationFactor</t>
  </si>
  <si>
    <t>TAKE_HOME</t>
  </si>
  <si>
    <t>BASIC_PLUS_DA(Salary Package)</t>
  </si>
  <si>
    <t>SAVINGS_INCOME</t>
  </si>
  <si>
    <t>Allowance1 Multiplication value</t>
  </si>
  <si>
    <t>NET_SALARY</t>
  </si>
  <si>
    <t>Allowance4 Multiplication value</t>
  </si>
  <si>
    <t>CTC</t>
  </si>
  <si>
    <t>Allowance5 Multiplication value</t>
  </si>
  <si>
    <t>Allowance6 Multiplication value</t>
  </si>
  <si>
    <t>Bonus</t>
  </si>
  <si>
    <t>PF_Debits</t>
  </si>
  <si>
    <t>Ptax_debits</t>
  </si>
  <si>
    <t>PF_Employer_credt</t>
  </si>
  <si>
    <t>Earned_Leave_credit</t>
  </si>
  <si>
    <t>Gratuity</t>
  </si>
  <si>
    <t>EmployeeId</t>
  </si>
  <si>
    <t>EmployeeName</t>
  </si>
  <si>
    <t>Employee_Id</t>
  </si>
  <si>
    <t>FirstName</t>
  </si>
  <si>
    <t>LastName</t>
  </si>
  <si>
    <t>Date</t>
  </si>
  <si>
    <t>BranchCode</t>
  </si>
  <si>
    <t>BankAccountNo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</si>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</sst>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0" applyNumberFormat="1" applyFont="1" applyFill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" sqref="B3 A3:B38"/>
    </sheetView>
  </sheetViews>
  <sheetFormatPr defaultRowHeight="14.4" x14ac:dyDescent="0.3"/>
  <cols>
    <col min="1" max="1" width="9.109375" customWidth="1"/>
    <col min="2" max="2" width="24" bestFit="1" customWidth="1"/>
  </cols>
  <sheetData>
    <row r="1" spans="1:15" x14ac:dyDescent="0.3">
      <c r="B1" t="s">
        <v>0</v>
      </c>
      <c r="C1">
        <f t="shared" ref="C1:O1" si="0">SUM(C3:C38)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 t="s">
        <v>15</v>
      </c>
    </row>
    <row r="3" spans="1:15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ref="O3:O39" si="1">SUM(C3:N3)</f>
        <v>0</v>
      </c>
    </row>
    <row r="4" spans="1:15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1"/>
        <v>0</v>
      </c>
    </row>
    <row r="5" spans="1:15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0</v>
      </c>
    </row>
    <row r="6" spans="1:15" x14ac:dyDescent="0.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</row>
    <row r="7" spans="1:15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0</v>
      </c>
    </row>
    <row r="8" spans="1:15" x14ac:dyDescent="0.3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</row>
    <row r="9" spans="1:15" x14ac:dyDescent="0.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</row>
    <row r="10" spans="1:15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0</v>
      </c>
    </row>
    <row r="11" spans="1:15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0</v>
      </c>
    </row>
    <row r="12" spans="1:15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</row>
    <row r="13" spans="1:15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</row>
    <row r="14" spans="1:15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</row>
    <row r="15" spans="1:15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0</v>
      </c>
    </row>
    <row r="16" spans="1:15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f t="shared" si="1"/>
        <v>0</v>
      </c>
    </row>
    <row r="17" spans="3:15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f t="shared" si="1"/>
        <v>0</v>
      </c>
    </row>
    <row r="18" spans="3:15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0</v>
      </c>
    </row>
    <row r="19" spans="3:15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0</v>
      </c>
    </row>
    <row r="20" spans="3:15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0</v>
      </c>
    </row>
    <row r="21" spans="3:15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</row>
    <row r="22" spans="3:1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</row>
    <row r="23" spans="3:15" x14ac:dyDescent="0.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0</v>
      </c>
    </row>
    <row r="24" spans="3:15" x14ac:dyDescent="0.3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</row>
    <row r="25" spans="3:15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0</v>
      </c>
    </row>
    <row r="26" spans="3:15" x14ac:dyDescent="0.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</row>
    <row r="27" spans="3:15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0</v>
      </c>
    </row>
    <row r="28" spans="3:15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0</v>
      </c>
    </row>
    <row r="29" spans="3:15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0</v>
      </c>
    </row>
    <row r="30" spans="3:15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f t="shared" si="1"/>
        <v>0</v>
      </c>
    </row>
    <row r="31" spans="3:15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0</v>
      </c>
    </row>
    <row r="32" spans="3:15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0</v>
      </c>
    </row>
    <row r="33" spans="3:15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1"/>
        <v>0</v>
      </c>
    </row>
    <row r="34" spans="3:15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</row>
    <row r="35" spans="3:15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</row>
    <row r="36" spans="3:15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0</v>
      </c>
    </row>
    <row r="37" spans="3:15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0</v>
      </c>
    </row>
    <row r="38" spans="3:15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</row>
    <row r="39" spans="3:15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1"/>
        <v>0</v>
      </c>
    </row>
    <row r="40" spans="3:15" x14ac:dyDescent="0.3">
      <c r="O40" s="1"/>
    </row>
    <row r="41" spans="3:15" x14ac:dyDescent="0.3">
      <c r="C41">
        <f t="shared" ref="C41:O41" si="2">SUM(C3:C39)</f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3:15" x14ac:dyDescent="0.3">
      <c r="O42" s="1"/>
    </row>
    <row r="43" spans="3:15" x14ac:dyDescent="0.3">
      <c r="O43" s="1"/>
    </row>
    <row r="44" spans="3:15" x14ac:dyDescent="0.3">
      <c r="O44" s="1"/>
    </row>
    <row r="45" spans="3:15" x14ac:dyDescent="0.3">
      <c r="O45" s="1"/>
    </row>
    <row r="46" spans="3:15" x14ac:dyDescent="0.3">
      <c r="O46" s="1"/>
    </row>
    <row r="47" spans="3:15" x14ac:dyDescent="0.3">
      <c r="O47" s="1"/>
    </row>
    <row r="48" spans="3:15" x14ac:dyDescent="0.3">
      <c r="O48" s="1"/>
    </row>
    <row r="49" spans="15:15" x14ac:dyDescent="0.3">
      <c r="O49" s="1"/>
    </row>
    <row r="51" spans="15:15" x14ac:dyDescent="0.3">
      <c r="O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17" sqref="D17"/>
    </sheetView>
  </sheetViews>
  <sheetFormatPr defaultRowHeight="14.4" x14ac:dyDescent="0.3"/>
  <cols>
    <col min="1" max="1" width="26.44140625" bestFit="1" customWidth="1"/>
    <col min="2" max="2" width="13.88671875" style="2" customWidth="1"/>
    <col min="3" max="3" width="24" customWidth="1"/>
    <col min="4" max="4" width="21.88671875" style="2" customWidth="1"/>
    <col min="5" max="5" width="38.109375" bestFit="1" customWidth="1"/>
    <col min="6" max="6" width="15.109375" style="2" customWidth="1"/>
    <col min="7" max="7" width="8.33203125" customWidth="1"/>
    <col min="8" max="8" width="14.44140625" bestFit="1" customWidth="1"/>
  </cols>
  <sheetData>
    <row r="1" spans="1:9" x14ac:dyDescent="0.3">
      <c r="A1" t="s">
        <v>16</v>
      </c>
      <c r="B1" s="6">
        <v>15000</v>
      </c>
      <c r="C1" t="s">
        <v>17</v>
      </c>
      <c r="D1" s="2">
        <f>ROUND((IF((F2=1),IF((GROSS_SALARY-PF_DEBITS)&gt;21000,0,GROSS_SALARY*0.75/100),0)),0)</f>
        <v>122</v>
      </c>
      <c r="E1" t="s">
        <v>18</v>
      </c>
      <c r="F1" s="7">
        <v>1</v>
      </c>
    </row>
    <row r="2" spans="1:9" x14ac:dyDescent="0.3">
      <c r="A2" t="s">
        <v>19</v>
      </c>
      <c r="B2" s="2">
        <f>ROUND(IF(I9=0,BASIC_PLUS_DA*8.33/100,F24),0)</f>
        <v>1250</v>
      </c>
      <c r="C2" t="s">
        <v>20</v>
      </c>
      <c r="D2" s="2">
        <f>ROUND(IF(I9=0,IF((F1=1),MIN(BASIC_PLUS_DA,15000)*12/100,0),F25),0)</f>
        <v>1800</v>
      </c>
      <c r="E2" t="s">
        <v>21</v>
      </c>
      <c r="F2" s="7">
        <v>1</v>
      </c>
    </row>
    <row r="3" spans="1:9" x14ac:dyDescent="0.3">
      <c r="A3" t="s">
        <v>22</v>
      </c>
      <c r="B3" s="7">
        <v>0</v>
      </c>
      <c r="C3" t="s">
        <v>23</v>
      </c>
      <c r="D3" s="2">
        <f>ROUND(IF(I9=0,IF(H6=0,0,H7),F26),0)</f>
        <v>200</v>
      </c>
      <c r="E3" t="s">
        <v>24</v>
      </c>
      <c r="F3" s="7">
        <v>25</v>
      </c>
    </row>
    <row r="4" spans="1:9" x14ac:dyDescent="0.3">
      <c r="A4" t="s">
        <v>25</v>
      </c>
      <c r="B4" s="7">
        <v>0</v>
      </c>
      <c r="C4" t="s">
        <v>26</v>
      </c>
      <c r="D4" s="7">
        <v>0</v>
      </c>
      <c r="E4" t="s">
        <v>27</v>
      </c>
      <c r="F4" s="7">
        <v>25</v>
      </c>
    </row>
    <row r="5" spans="1:9" x14ac:dyDescent="0.3">
      <c r="A5" t="s">
        <v>28</v>
      </c>
      <c r="B5" s="7">
        <v>0</v>
      </c>
      <c r="C5" t="s">
        <v>29</v>
      </c>
      <c r="D5" s="7">
        <v>0</v>
      </c>
      <c r="E5" t="s">
        <v>30</v>
      </c>
      <c r="F5" s="7">
        <v>0</v>
      </c>
    </row>
    <row r="6" spans="1:9" x14ac:dyDescent="0.3">
      <c r="A6" t="s">
        <v>31</v>
      </c>
      <c r="B6" s="7">
        <v>0</v>
      </c>
      <c r="C6" t="s">
        <v>32</v>
      </c>
      <c r="D6" s="2">
        <f>ESI_DEBITS+PF_DEBITS+PTAX_DEBITS+TDS_DEBITS+OTHER_DEBIT</f>
        <v>2122</v>
      </c>
      <c r="E6" t="s">
        <v>33</v>
      </c>
      <c r="F6" s="7">
        <v>0</v>
      </c>
      <c r="H6" t="str">
        <f>IF(GROSS_SALARY&lt;9999,0,"")</f>
        <v/>
      </c>
    </row>
    <row r="7" spans="1:9" x14ac:dyDescent="0.3">
      <c r="A7" t="s">
        <v>34</v>
      </c>
      <c r="B7" s="2">
        <v>0</v>
      </c>
      <c r="C7" t="s">
        <v>35</v>
      </c>
      <c r="D7" s="2">
        <f>ROUND(IF((F2=1),IF((GROSS_SALARY-PF_DEBITS)&gt;21000,0,GROSS_SALARY*3.75/100),0),0)</f>
        <v>609</v>
      </c>
      <c r="E7" t="s">
        <v>36</v>
      </c>
      <c r="F7" s="7">
        <v>0</v>
      </c>
      <c r="H7">
        <f>IF(GROSS_SALARY&lt;14999,0,200)</f>
        <v>200</v>
      </c>
    </row>
    <row r="8" spans="1:9" x14ac:dyDescent="0.3">
      <c r="A8" t="s">
        <v>37</v>
      </c>
      <c r="B8" s="2">
        <v>0</v>
      </c>
      <c r="C8" t="s">
        <v>38</v>
      </c>
      <c r="D8" s="2">
        <f>IF(I9=0,ROUND(IF((F1=1),MIN(BASIC_PLUS_DA,15000)*13.61/100,0),0),F27)</f>
        <v>2042</v>
      </c>
      <c r="E8" t="s">
        <v>39</v>
      </c>
      <c r="F8" s="7">
        <v>0</v>
      </c>
    </row>
    <row r="9" spans="1:9" x14ac:dyDescent="0.3">
      <c r="A9" t="s">
        <v>40</v>
      </c>
      <c r="B9" s="7">
        <v>0</v>
      </c>
      <c r="C9" t="s">
        <v>41</v>
      </c>
      <c r="D9" s="7">
        <v>0</v>
      </c>
      <c r="E9" t="s">
        <v>42</v>
      </c>
      <c r="F9" s="7">
        <v>0</v>
      </c>
      <c r="H9" t="s">
        <v>43</v>
      </c>
      <c r="I9">
        <v>0</v>
      </c>
    </row>
    <row r="10" spans="1:9" x14ac:dyDescent="0.3">
      <c r="A10" t="s">
        <v>44</v>
      </c>
      <c r="B10" s="2">
        <f>ROUND(F15*F7,0)</f>
        <v>0</v>
      </c>
      <c r="C10" t="s">
        <v>45</v>
      </c>
      <c r="D10" s="7">
        <v>0</v>
      </c>
      <c r="E10" t="s">
        <v>46</v>
      </c>
      <c r="F10" s="7">
        <v>0</v>
      </c>
    </row>
    <row r="11" spans="1:9" x14ac:dyDescent="0.3">
      <c r="A11" t="s">
        <v>47</v>
      </c>
      <c r="B11" s="2">
        <f>ACCRUED_DEPOSITE*2/100</f>
        <v>0</v>
      </c>
      <c r="C11" t="s">
        <v>48</v>
      </c>
      <c r="D11" s="2">
        <f>IF(I9=0,ROUND(GROSS_SALARY/30*1.3,0),F28)</f>
        <v>704</v>
      </c>
      <c r="E11" t="s">
        <v>49</v>
      </c>
      <c r="F11" s="7">
        <v>0</v>
      </c>
    </row>
    <row r="12" spans="1:9" x14ac:dyDescent="0.3">
      <c r="A12" t="s">
        <v>50</v>
      </c>
      <c r="B12" s="2">
        <f>ROUND(IF((F3=0),F14,IF(F3&lt;=1,0.5*F14,IF(F3&lt;=2, 0.25*F14,0))),0)</f>
        <v>0</v>
      </c>
      <c r="C12" t="s">
        <v>51</v>
      </c>
      <c r="D12" s="2">
        <f>IF(I9=0,ROUND(BASIC_PLUS_DA*15/26*1/12,0),F29)</f>
        <v>721</v>
      </c>
      <c r="E12" t="s">
        <v>52</v>
      </c>
      <c r="F12" s="7">
        <v>0</v>
      </c>
      <c r="H12" t="s">
        <v>53</v>
      </c>
      <c r="I12">
        <v>0</v>
      </c>
    </row>
    <row r="13" spans="1:9" x14ac:dyDescent="0.3">
      <c r="A13" t="s">
        <v>54</v>
      </c>
      <c r="B13" s="2">
        <f>ROUND(BASIC_PLUS_DA+BONUS+HRA+CONVEYANCE+PRODUCTION_INCENTIVE+FOOD+ALLOWANCE1+ALLOWANCE2+CEA+OT+COMMITMENT_ALLOWANCE+ATTENDENCE_BONUS+EARLY_ATTENDANCE_BONUS-ATTENDANCE_DEBIT+B14+B15+B16+B17,0)</f>
        <v>16250</v>
      </c>
      <c r="C13" t="s">
        <v>55</v>
      </c>
      <c r="D13" s="7">
        <v>0</v>
      </c>
      <c r="E13" t="s">
        <v>56</v>
      </c>
      <c r="F13" s="7">
        <v>0</v>
      </c>
      <c r="H13" t="s">
        <v>57</v>
      </c>
      <c r="I13">
        <v>0</v>
      </c>
    </row>
    <row r="14" spans="1:9" x14ac:dyDescent="0.3">
      <c r="A14" t="s">
        <v>58</v>
      </c>
      <c r="B14" s="2">
        <v>0</v>
      </c>
      <c r="C14" t="s">
        <v>59</v>
      </c>
      <c r="D14" s="7">
        <v>0</v>
      </c>
      <c r="E14" t="s">
        <v>60</v>
      </c>
      <c r="F14" s="7">
        <v>0</v>
      </c>
      <c r="H14" t="s">
        <v>61</v>
      </c>
      <c r="I14">
        <v>0</v>
      </c>
    </row>
    <row r="15" spans="1:9" x14ac:dyDescent="0.3">
      <c r="A15" t="s">
        <v>62</v>
      </c>
      <c r="B15" s="2">
        <v>0</v>
      </c>
      <c r="C15" t="s">
        <v>63</v>
      </c>
      <c r="D15" s="8">
        <f>ROUND(ESI_EMPLOYER_CREDIT+PF_EMPLOYER_CRIDIT+MOBILE_PHONE_CREDIT+CANTEEN_CREDIT+EARNED_LEAVE_CREDITS+GRATUITY+MEDICAL_INSAURANCE+ACCIDENT_INSAURANCE,0)</f>
        <v>4076</v>
      </c>
      <c r="E15" t="s">
        <v>64</v>
      </c>
      <c r="F15" s="7">
        <v>0</v>
      </c>
      <c r="H15" t="s">
        <v>65</v>
      </c>
      <c r="I15">
        <v>0</v>
      </c>
    </row>
    <row r="16" spans="1:9" x14ac:dyDescent="0.3">
      <c r="A16" t="s">
        <v>66</v>
      </c>
      <c r="B16" s="2">
        <v>0</v>
      </c>
      <c r="C16" s="3" t="s">
        <v>67</v>
      </c>
      <c r="D16" s="7">
        <v>0</v>
      </c>
      <c r="E16" t="s">
        <v>68</v>
      </c>
      <c r="F16" s="7">
        <v>0</v>
      </c>
      <c r="H16" t="s">
        <v>69</v>
      </c>
      <c r="I16">
        <f>ROUND(I14*I13,0)</f>
        <v>0</v>
      </c>
    </row>
    <row r="17" spans="1:9" x14ac:dyDescent="0.3">
      <c r="A17" t="s">
        <v>70</v>
      </c>
      <c r="B17" s="2">
        <v>0</v>
      </c>
      <c r="C17" s="3" t="s">
        <v>71</v>
      </c>
      <c r="D17" s="7">
        <v>1448</v>
      </c>
      <c r="E17" t="s">
        <v>72</v>
      </c>
      <c r="F17" s="7">
        <v>0</v>
      </c>
      <c r="H17" t="s">
        <v>73</v>
      </c>
      <c r="I17">
        <v>0</v>
      </c>
    </row>
    <row r="18" spans="1:9" x14ac:dyDescent="0.3">
      <c r="C18" s="3" t="s">
        <v>74</v>
      </c>
      <c r="D18" s="7">
        <v>0</v>
      </c>
      <c r="E18" t="s">
        <v>75</v>
      </c>
      <c r="F18" s="7">
        <v>1</v>
      </c>
    </row>
    <row r="19" spans="1:9" x14ac:dyDescent="0.3">
      <c r="C19" s="3" t="s">
        <v>76</v>
      </c>
      <c r="D19" s="2">
        <f>NET_SALARY+EARNED_LEAVE_CREDITS-SEVERANCE_PACKAGE</f>
        <v>14832</v>
      </c>
      <c r="E19" t="s">
        <v>77</v>
      </c>
      <c r="F19" s="7">
        <v>15000</v>
      </c>
    </row>
    <row r="20" spans="1:9" x14ac:dyDescent="0.3">
      <c r="C20" s="3" t="s">
        <v>78</v>
      </c>
      <c r="D20" s="2">
        <f>PF_EMPLOYER_CRIDIT+GRATUITY+PF_DEBITS</f>
        <v>4563</v>
      </c>
      <c r="E20" t="s">
        <v>79</v>
      </c>
      <c r="F20" s="7">
        <v>1</v>
      </c>
    </row>
    <row r="21" spans="1:9" x14ac:dyDescent="0.3">
      <c r="C21" s="3" t="s">
        <v>80</v>
      </c>
      <c r="D21" s="2">
        <f>GROSS_SALARY-TOTAL_DEBITS</f>
        <v>14128</v>
      </c>
      <c r="E21" t="s">
        <v>81</v>
      </c>
      <c r="F21" s="7">
        <v>1</v>
      </c>
    </row>
    <row r="22" spans="1:9" x14ac:dyDescent="0.3">
      <c r="C22" s="3" t="s">
        <v>82</v>
      </c>
      <c r="D22" s="2">
        <f>GROSS_SALARY+TOTAL_OTHER_CREDITS</f>
        <v>20326</v>
      </c>
      <c r="E22" t="s">
        <v>83</v>
      </c>
      <c r="F22" s="7">
        <v>1</v>
      </c>
    </row>
    <row r="23" spans="1:9" x14ac:dyDescent="0.3">
      <c r="E23" t="s">
        <v>84</v>
      </c>
      <c r="F23" s="7">
        <v>1</v>
      </c>
    </row>
    <row r="24" spans="1:9" x14ac:dyDescent="0.3">
      <c r="E24" t="s">
        <v>85</v>
      </c>
      <c r="F24" s="7">
        <v>0</v>
      </c>
    </row>
    <row r="25" spans="1:9" x14ac:dyDescent="0.3">
      <c r="E25" t="s">
        <v>86</v>
      </c>
      <c r="F25" s="7">
        <v>0</v>
      </c>
    </row>
    <row r="26" spans="1:9" x14ac:dyDescent="0.3">
      <c r="E26" t="s">
        <v>87</v>
      </c>
      <c r="F26" s="7">
        <v>200</v>
      </c>
    </row>
    <row r="27" spans="1:9" x14ac:dyDescent="0.3">
      <c r="E27" t="s">
        <v>88</v>
      </c>
      <c r="F27" s="7">
        <v>0</v>
      </c>
    </row>
    <row r="28" spans="1:9" x14ac:dyDescent="0.3">
      <c r="E28" t="s">
        <v>89</v>
      </c>
      <c r="F28" s="7">
        <v>1329</v>
      </c>
    </row>
    <row r="29" spans="1:9" x14ac:dyDescent="0.3">
      <c r="E29" t="s">
        <v>90</v>
      </c>
      <c r="F29" s="7">
        <v>724</v>
      </c>
    </row>
    <row r="30" spans="1:9" x14ac:dyDescent="0.3">
      <c r="E30" t="s">
        <v>25</v>
      </c>
      <c r="F30" s="7">
        <v>800</v>
      </c>
    </row>
    <row r="31" spans="1:9" x14ac:dyDescent="0.3">
      <c r="E31" t="s">
        <v>28</v>
      </c>
      <c r="F31" s="7">
        <v>4200</v>
      </c>
    </row>
    <row r="32" spans="1:9" x14ac:dyDescent="0.3">
      <c r="B32" s="2">
        <f>BASIC_PLUS_DA*8.33/100</f>
        <v>1249.5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22.44140625" bestFit="1" customWidth="1"/>
    <col min="3" max="3" width="5" bestFit="1" customWidth="1"/>
    <col min="4" max="4" width="14.5546875" bestFit="1" customWidth="1"/>
    <col min="5" max="5" width="11.88671875" bestFit="1" customWidth="1"/>
    <col min="6" max="6" width="6" customWidth="1"/>
  </cols>
  <sheetData>
    <row r="1" spans="1:6" x14ac:dyDescent="0.3">
      <c r="A1" t="s">
        <v>91</v>
      </c>
      <c r="B1" t="s">
        <v>92</v>
      </c>
      <c r="C1" t="s">
        <v>44</v>
      </c>
      <c r="D1" t="s">
        <v>54</v>
      </c>
      <c r="E1" t="s">
        <v>76</v>
      </c>
      <c r="F1" t="s">
        <v>82</v>
      </c>
    </row>
    <row r="2" spans="1:6" x14ac:dyDescent="0.3">
      <c r="C2">
        <v>0</v>
      </c>
      <c r="D2">
        <v>0</v>
      </c>
      <c r="E2">
        <v>0</v>
      </c>
      <c r="F2">
        <v>0</v>
      </c>
    </row>
    <row r="3" spans="1:6" x14ac:dyDescent="0.3">
      <c r="C3">
        <v>0</v>
      </c>
      <c r="D3">
        <v>0</v>
      </c>
      <c r="E3">
        <v>0</v>
      </c>
      <c r="F3">
        <v>0</v>
      </c>
    </row>
    <row r="4" spans="1:6" x14ac:dyDescent="0.3">
      <c r="C4">
        <v>0</v>
      </c>
      <c r="D4">
        <v>0</v>
      </c>
      <c r="E4">
        <v>0</v>
      </c>
      <c r="F4">
        <v>0</v>
      </c>
    </row>
    <row r="5" spans="1:6" x14ac:dyDescent="0.3">
      <c r="C5">
        <v>0</v>
      </c>
      <c r="D5">
        <v>0</v>
      </c>
      <c r="E5">
        <v>0</v>
      </c>
      <c r="F5">
        <v>0</v>
      </c>
    </row>
    <row r="6" spans="1:6" x14ac:dyDescent="0.3">
      <c r="C6">
        <v>0</v>
      </c>
      <c r="D6">
        <v>0</v>
      </c>
      <c r="E6">
        <v>0</v>
      </c>
      <c r="F6">
        <v>0</v>
      </c>
    </row>
    <row r="7" spans="1:6" x14ac:dyDescent="0.3">
      <c r="C7">
        <v>0</v>
      </c>
      <c r="D7">
        <v>0</v>
      </c>
      <c r="E7">
        <v>0</v>
      </c>
      <c r="F7">
        <v>0</v>
      </c>
    </row>
    <row r="8" spans="1:6" x14ac:dyDescent="0.3">
      <c r="C8">
        <v>0</v>
      </c>
      <c r="D8">
        <v>0</v>
      </c>
      <c r="E8">
        <v>0</v>
      </c>
      <c r="F8">
        <v>0</v>
      </c>
    </row>
    <row r="9" spans="1:6" x14ac:dyDescent="0.3">
      <c r="C9">
        <v>0</v>
      </c>
      <c r="D9">
        <v>0</v>
      </c>
      <c r="E9">
        <v>0</v>
      </c>
      <c r="F9">
        <v>0</v>
      </c>
    </row>
    <row r="10" spans="1:6" x14ac:dyDescent="0.3">
      <c r="C10">
        <v>0</v>
      </c>
      <c r="D10">
        <v>0</v>
      </c>
      <c r="E10">
        <v>0</v>
      </c>
      <c r="F10">
        <v>0</v>
      </c>
    </row>
    <row r="11" spans="1:6" x14ac:dyDescent="0.3">
      <c r="C11">
        <v>0</v>
      </c>
      <c r="D11">
        <v>0</v>
      </c>
      <c r="E11">
        <v>0</v>
      </c>
      <c r="F11">
        <v>0</v>
      </c>
    </row>
    <row r="12" spans="1:6" x14ac:dyDescent="0.3">
      <c r="C12">
        <v>0</v>
      </c>
      <c r="D12">
        <v>0</v>
      </c>
      <c r="E12">
        <v>0</v>
      </c>
      <c r="F12">
        <v>0</v>
      </c>
    </row>
    <row r="13" spans="1:6" x14ac:dyDescent="0.3">
      <c r="C13">
        <v>0</v>
      </c>
      <c r="D13">
        <v>0</v>
      </c>
      <c r="E13">
        <v>0</v>
      </c>
      <c r="F13">
        <v>0</v>
      </c>
    </row>
    <row r="14" spans="1:6" x14ac:dyDescent="0.3">
      <c r="C14">
        <v>0</v>
      </c>
      <c r="D14">
        <v>0</v>
      </c>
      <c r="E14">
        <v>0</v>
      </c>
      <c r="F14">
        <v>0</v>
      </c>
    </row>
    <row r="15" spans="1:6" x14ac:dyDescent="0.3">
      <c r="C15">
        <v>0</v>
      </c>
      <c r="D15">
        <v>0</v>
      </c>
      <c r="E15">
        <v>0</v>
      </c>
      <c r="F15">
        <v>0</v>
      </c>
    </row>
    <row r="16" spans="1:6" x14ac:dyDescent="0.3">
      <c r="C16">
        <v>0</v>
      </c>
      <c r="D16">
        <v>0</v>
      </c>
      <c r="E16">
        <v>0</v>
      </c>
      <c r="F16">
        <v>0</v>
      </c>
    </row>
    <row r="17" spans="3:6" x14ac:dyDescent="0.3">
      <c r="C17">
        <v>0</v>
      </c>
      <c r="D17">
        <v>0</v>
      </c>
      <c r="E17">
        <v>0</v>
      </c>
      <c r="F17">
        <v>0</v>
      </c>
    </row>
    <row r="18" spans="3:6" x14ac:dyDescent="0.3">
      <c r="C18">
        <v>0</v>
      </c>
      <c r="D18">
        <v>0</v>
      </c>
      <c r="E18">
        <v>0</v>
      </c>
      <c r="F18">
        <v>0</v>
      </c>
    </row>
    <row r="19" spans="3:6" x14ac:dyDescent="0.3">
      <c r="C19">
        <v>0</v>
      </c>
      <c r="D19">
        <v>0</v>
      </c>
      <c r="E19">
        <v>0</v>
      </c>
      <c r="F19">
        <v>0</v>
      </c>
    </row>
    <row r="20" spans="3:6" x14ac:dyDescent="0.3">
      <c r="C20">
        <v>0</v>
      </c>
      <c r="D20">
        <v>0</v>
      </c>
      <c r="E20">
        <v>0</v>
      </c>
      <c r="F20">
        <v>0</v>
      </c>
    </row>
    <row r="21" spans="3:6" x14ac:dyDescent="0.3">
      <c r="C21">
        <v>0</v>
      </c>
      <c r="D21">
        <v>0</v>
      </c>
      <c r="E21">
        <v>0</v>
      </c>
      <c r="F21">
        <v>0</v>
      </c>
    </row>
    <row r="22" spans="3:6" x14ac:dyDescent="0.3">
      <c r="C22">
        <v>0</v>
      </c>
      <c r="D22">
        <v>0</v>
      </c>
      <c r="E22">
        <v>0</v>
      </c>
      <c r="F22">
        <v>0</v>
      </c>
    </row>
    <row r="23" spans="3:6" x14ac:dyDescent="0.3">
      <c r="C23">
        <v>0</v>
      </c>
      <c r="D23">
        <v>0</v>
      </c>
      <c r="E23">
        <v>0</v>
      </c>
      <c r="F23">
        <v>0</v>
      </c>
    </row>
    <row r="24" spans="3:6" x14ac:dyDescent="0.3">
      <c r="C24">
        <v>0</v>
      </c>
      <c r="D24">
        <v>0</v>
      </c>
      <c r="E24">
        <v>0</v>
      </c>
      <c r="F24">
        <v>0</v>
      </c>
    </row>
    <row r="25" spans="3:6" x14ac:dyDescent="0.3">
      <c r="C25">
        <v>0</v>
      </c>
      <c r="D25">
        <v>0</v>
      </c>
      <c r="E25">
        <v>0</v>
      </c>
      <c r="F25">
        <v>0</v>
      </c>
    </row>
    <row r="26" spans="3:6" x14ac:dyDescent="0.3">
      <c r="C26">
        <v>0</v>
      </c>
      <c r="D26">
        <v>0</v>
      </c>
      <c r="E26">
        <v>0</v>
      </c>
      <c r="F26">
        <v>0</v>
      </c>
    </row>
    <row r="27" spans="3:6" x14ac:dyDescent="0.3">
      <c r="C27">
        <v>0</v>
      </c>
      <c r="D27">
        <v>0</v>
      </c>
      <c r="E27">
        <v>0</v>
      </c>
      <c r="F27">
        <v>0</v>
      </c>
    </row>
    <row r="28" spans="3:6" x14ac:dyDescent="0.3">
      <c r="C28">
        <v>0</v>
      </c>
      <c r="D28">
        <v>0</v>
      </c>
      <c r="E28">
        <v>0</v>
      </c>
      <c r="F28">
        <v>0</v>
      </c>
    </row>
    <row r="29" spans="3:6" x14ac:dyDescent="0.3">
      <c r="C29">
        <v>0</v>
      </c>
      <c r="D29">
        <v>0</v>
      </c>
      <c r="E29">
        <v>0</v>
      </c>
      <c r="F29">
        <v>0</v>
      </c>
    </row>
    <row r="30" spans="3:6" x14ac:dyDescent="0.3">
      <c r="C30">
        <v>0</v>
      </c>
      <c r="D30">
        <v>0</v>
      </c>
      <c r="E30">
        <v>0</v>
      </c>
      <c r="F30">
        <v>0</v>
      </c>
    </row>
    <row r="31" spans="3:6" x14ac:dyDescent="0.3">
      <c r="C31">
        <v>0</v>
      </c>
      <c r="D31">
        <v>0</v>
      </c>
      <c r="E31">
        <v>0</v>
      </c>
      <c r="F31">
        <v>0</v>
      </c>
    </row>
    <row r="32" spans="3:6" x14ac:dyDescent="0.3">
      <c r="C32">
        <v>0</v>
      </c>
      <c r="D32">
        <v>0</v>
      </c>
      <c r="E32">
        <v>0</v>
      </c>
      <c r="F32">
        <v>0</v>
      </c>
    </row>
    <row r="33" spans="3:6" x14ac:dyDescent="0.3">
      <c r="C33">
        <v>0</v>
      </c>
      <c r="D33">
        <v>0</v>
      </c>
      <c r="E33">
        <v>0</v>
      </c>
      <c r="F33">
        <v>0</v>
      </c>
    </row>
    <row r="34" spans="3:6" x14ac:dyDescent="0.3">
      <c r="C34">
        <v>0</v>
      </c>
      <c r="D34">
        <v>0</v>
      </c>
      <c r="E34">
        <v>0</v>
      </c>
      <c r="F34">
        <v>0</v>
      </c>
    </row>
    <row r="35" spans="3:6" x14ac:dyDescent="0.3">
      <c r="C35">
        <v>0</v>
      </c>
      <c r="D35">
        <v>0</v>
      </c>
      <c r="E35">
        <v>0</v>
      </c>
      <c r="F35">
        <v>0</v>
      </c>
    </row>
    <row r="36" spans="3:6" x14ac:dyDescent="0.3">
      <c r="C36">
        <v>0</v>
      </c>
      <c r="D36">
        <v>0</v>
      </c>
      <c r="E36">
        <v>0</v>
      </c>
      <c r="F36">
        <v>0</v>
      </c>
    </row>
    <row r="37" spans="3:6" x14ac:dyDescent="0.3">
      <c r="C37">
        <v>0</v>
      </c>
      <c r="D37">
        <v>0</v>
      </c>
      <c r="E37">
        <v>0</v>
      </c>
      <c r="F37">
        <v>0</v>
      </c>
    </row>
    <row r="38" spans="3:6" x14ac:dyDescent="0.3">
      <c r="C38">
        <v>0</v>
      </c>
      <c r="D38">
        <v>0</v>
      </c>
      <c r="E38">
        <v>0</v>
      </c>
      <c r="F38">
        <v>0</v>
      </c>
    </row>
    <row r="39" spans="3:6" x14ac:dyDescent="0.3">
      <c r="C39">
        <v>0</v>
      </c>
      <c r="D39">
        <v>0</v>
      </c>
      <c r="E39">
        <v>0</v>
      </c>
      <c r="F39">
        <v>0</v>
      </c>
    </row>
    <row r="40" spans="3:6" x14ac:dyDescent="0.3">
      <c r="C40">
        <v>0</v>
      </c>
      <c r="D40">
        <v>0</v>
      </c>
      <c r="E40">
        <v>0</v>
      </c>
      <c r="F40">
        <v>0</v>
      </c>
    </row>
    <row r="41" spans="3:6" x14ac:dyDescent="0.3">
      <c r="C41">
        <v>0</v>
      </c>
      <c r="D41">
        <v>0</v>
      </c>
      <c r="E41">
        <v>0</v>
      </c>
      <c r="F41">
        <v>0</v>
      </c>
    </row>
    <row r="42" spans="3:6" x14ac:dyDescent="0.3">
      <c r="C42">
        <v>0</v>
      </c>
      <c r="D42">
        <v>0</v>
      </c>
      <c r="E42">
        <v>0</v>
      </c>
      <c r="F42">
        <v>0</v>
      </c>
    </row>
    <row r="43" spans="3:6" x14ac:dyDescent="0.3">
      <c r="C43">
        <v>0</v>
      </c>
      <c r="D43">
        <v>0</v>
      </c>
      <c r="E43">
        <v>0</v>
      </c>
      <c r="F43">
        <v>0</v>
      </c>
    </row>
    <row r="44" spans="3:6" x14ac:dyDescent="0.3">
      <c r="C44">
        <v>0</v>
      </c>
      <c r="D44">
        <v>0</v>
      </c>
      <c r="E44">
        <v>0</v>
      </c>
      <c r="F44">
        <v>0</v>
      </c>
    </row>
    <row r="45" spans="3:6" x14ac:dyDescent="0.3">
      <c r="C45">
        <v>0</v>
      </c>
      <c r="D45">
        <v>0</v>
      </c>
      <c r="E45">
        <v>0</v>
      </c>
      <c r="F45">
        <v>0</v>
      </c>
    </row>
    <row r="46" spans="3:6" x14ac:dyDescent="0.3">
      <c r="C46">
        <v>0</v>
      </c>
      <c r="D46">
        <v>0</v>
      </c>
      <c r="E46">
        <v>0</v>
      </c>
      <c r="F46">
        <v>0</v>
      </c>
    </row>
    <row r="47" spans="3:6" x14ac:dyDescent="0.3">
      <c r="C47">
        <v>0</v>
      </c>
      <c r="D47">
        <v>0</v>
      </c>
      <c r="E47">
        <v>0</v>
      </c>
      <c r="F47">
        <v>0</v>
      </c>
    </row>
    <row r="48" spans="3:6" x14ac:dyDescent="0.3">
      <c r="C48">
        <v>0</v>
      </c>
      <c r="D48">
        <v>0</v>
      </c>
      <c r="E48">
        <v>0</v>
      </c>
      <c r="F48">
        <v>0</v>
      </c>
    </row>
    <row r="49" spans="3:6" x14ac:dyDescent="0.3">
      <c r="C49">
        <v>0</v>
      </c>
      <c r="D49">
        <v>0</v>
      </c>
      <c r="E49">
        <v>0</v>
      </c>
      <c r="F49">
        <v>0</v>
      </c>
    </row>
    <row r="50" spans="3:6" x14ac:dyDescent="0.3">
      <c r="C50">
        <v>0</v>
      </c>
      <c r="D50">
        <v>0</v>
      </c>
      <c r="E50">
        <v>0</v>
      </c>
      <c r="F50">
        <v>0</v>
      </c>
    </row>
    <row r="51" spans="3:6" x14ac:dyDescent="0.3">
      <c r="C51">
        <v>0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A2" sqref="A2 A2:B5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9.6640625" bestFit="1" customWidth="1"/>
    <col min="4" max="4" width="10.44140625" bestFit="1" customWidth="1"/>
    <col min="5" max="5" width="25.6640625" bestFit="1" customWidth="1"/>
    <col min="6" max="6" width="32.44140625" bestFit="1" customWidth="1"/>
    <col min="7" max="7" width="8.109375" bestFit="1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D2" s="4"/>
      <c r="E2" s="5"/>
      <c r="F2" s="5"/>
    </row>
    <row r="3" spans="1:7" x14ac:dyDescent="0.3">
      <c r="D3" s="4"/>
      <c r="E3" s="5"/>
      <c r="F3" s="5"/>
    </row>
    <row r="4" spans="1:7" x14ac:dyDescent="0.3">
      <c r="D4" s="4"/>
      <c r="E4" s="5"/>
      <c r="F4" s="5"/>
    </row>
    <row r="5" spans="1:7" x14ac:dyDescent="0.3">
      <c r="D5" s="4"/>
      <c r="E5" s="5"/>
      <c r="F5" s="5"/>
    </row>
    <row r="6" spans="1:7" x14ac:dyDescent="0.3">
      <c r="D6" s="4"/>
      <c r="E6" s="5"/>
      <c r="F6" s="5"/>
    </row>
    <row r="7" spans="1:7" x14ac:dyDescent="0.3">
      <c r="D7" s="4"/>
      <c r="E7" s="5"/>
      <c r="F7" s="5"/>
    </row>
    <row r="8" spans="1:7" x14ac:dyDescent="0.3">
      <c r="D8" s="4"/>
      <c r="E8" s="5"/>
      <c r="F8" s="5"/>
    </row>
    <row r="9" spans="1:7" x14ac:dyDescent="0.3">
      <c r="D9" s="4"/>
      <c r="E9" s="5"/>
      <c r="F9" s="5"/>
    </row>
    <row r="10" spans="1:7" x14ac:dyDescent="0.3">
      <c r="D10" s="4"/>
      <c r="E10" s="5"/>
      <c r="F10" s="5"/>
    </row>
    <row r="11" spans="1:7" x14ac:dyDescent="0.3">
      <c r="D11" s="4"/>
      <c r="E11" s="5"/>
      <c r="F11" s="5"/>
    </row>
    <row r="12" spans="1:7" x14ac:dyDescent="0.3">
      <c r="D12" s="4"/>
      <c r="E12" s="5"/>
      <c r="F12" s="5"/>
    </row>
    <row r="13" spans="1:7" x14ac:dyDescent="0.3">
      <c r="D13" s="4"/>
      <c r="E13" s="5"/>
      <c r="F13" s="5"/>
    </row>
    <row r="14" spans="1:7" x14ac:dyDescent="0.3">
      <c r="D14" s="4"/>
      <c r="E14" s="5"/>
      <c r="F14" s="5"/>
    </row>
    <row r="15" spans="1:7" x14ac:dyDescent="0.3">
      <c r="D15" s="4"/>
      <c r="E15" s="5"/>
      <c r="F15" s="5"/>
    </row>
    <row r="16" spans="1:7" x14ac:dyDescent="0.3">
      <c r="D16" s="4"/>
      <c r="E16" s="5"/>
      <c r="F16" s="5"/>
    </row>
    <row r="17" spans="4:6" x14ac:dyDescent="0.3">
      <c r="D17" s="4"/>
      <c r="E17" s="5"/>
      <c r="F17" s="5"/>
    </row>
    <row r="18" spans="4:6" x14ac:dyDescent="0.3">
      <c r="D18" s="4"/>
      <c r="E18" s="5"/>
      <c r="F18" s="5"/>
    </row>
    <row r="19" spans="4:6" x14ac:dyDescent="0.3">
      <c r="D19" s="4"/>
      <c r="E19" s="5"/>
      <c r="F19" s="5"/>
    </row>
    <row r="20" spans="4:6" x14ac:dyDescent="0.3">
      <c r="D20" s="4"/>
      <c r="E20" s="5"/>
      <c r="F20" s="5"/>
    </row>
    <row r="21" spans="4:6" x14ac:dyDescent="0.3">
      <c r="D21" s="4"/>
      <c r="E21" s="5"/>
      <c r="F21" s="5"/>
    </row>
    <row r="22" spans="4:6" x14ac:dyDescent="0.3">
      <c r="D22" s="4"/>
      <c r="E22" s="5"/>
      <c r="F22" s="5"/>
    </row>
    <row r="23" spans="4:6" x14ac:dyDescent="0.3">
      <c r="D23" s="4"/>
      <c r="E23" s="5"/>
      <c r="F23" s="5"/>
    </row>
    <row r="24" spans="4:6" x14ac:dyDescent="0.3">
      <c r="D24" s="4"/>
      <c r="E24" s="5"/>
      <c r="F24" s="5"/>
    </row>
    <row r="25" spans="4:6" x14ac:dyDescent="0.3">
      <c r="D25" s="4"/>
      <c r="E25" s="5"/>
      <c r="F25" s="5"/>
    </row>
    <row r="26" spans="4:6" x14ac:dyDescent="0.3">
      <c r="D26" s="4"/>
      <c r="E26" s="5"/>
      <c r="F26" s="5"/>
    </row>
    <row r="27" spans="4:6" x14ac:dyDescent="0.3">
      <c r="D27" s="4"/>
      <c r="E27" s="5"/>
      <c r="F27" s="5"/>
    </row>
    <row r="28" spans="4:6" x14ac:dyDescent="0.3">
      <c r="D28" s="4"/>
      <c r="E28" s="5"/>
      <c r="F28" s="5"/>
    </row>
    <row r="29" spans="4:6" x14ac:dyDescent="0.3">
      <c r="D29" s="4"/>
      <c r="E29" s="5"/>
      <c r="F29" s="5"/>
    </row>
    <row r="30" spans="4:6" x14ac:dyDescent="0.3">
      <c r="D30" s="4"/>
      <c r="E30" s="5"/>
      <c r="F30" s="5"/>
    </row>
    <row r="31" spans="4:6" x14ac:dyDescent="0.3">
      <c r="D31" s="4"/>
      <c r="E31" s="5"/>
      <c r="F31" s="5"/>
    </row>
    <row r="32" spans="4:6" x14ac:dyDescent="0.3">
      <c r="D32" s="4"/>
      <c r="E32" s="5"/>
      <c r="F32" s="5"/>
    </row>
    <row r="33" spans="4:6" x14ac:dyDescent="0.3">
      <c r="D33" s="4"/>
      <c r="E33" s="5"/>
      <c r="F33" s="5"/>
    </row>
    <row r="34" spans="4:6" x14ac:dyDescent="0.3">
      <c r="D34" s="4"/>
      <c r="E34" s="5"/>
      <c r="F34" s="5"/>
    </row>
    <row r="35" spans="4:6" x14ac:dyDescent="0.3">
      <c r="D35" s="4"/>
      <c r="E35" s="5"/>
      <c r="F35" s="5"/>
    </row>
    <row r="36" spans="4:6" x14ac:dyDescent="0.3">
      <c r="D36" s="4"/>
      <c r="E36" s="5"/>
      <c r="F36" s="5"/>
    </row>
    <row r="37" spans="4:6" x14ac:dyDescent="0.3">
      <c r="D37" s="4"/>
      <c r="E37" s="5"/>
      <c r="F37" s="5"/>
    </row>
    <row r="38" spans="4:6" x14ac:dyDescent="0.3">
      <c r="D38" s="4"/>
      <c r="E38" s="5"/>
      <c r="F38" s="5"/>
    </row>
    <row r="39" spans="4:6" x14ac:dyDescent="0.3">
      <c r="D39" s="4"/>
      <c r="E39" s="5"/>
      <c r="F39" s="5"/>
    </row>
    <row r="40" spans="4:6" x14ac:dyDescent="0.3">
      <c r="D40" s="4"/>
      <c r="E40" s="5"/>
      <c r="F40" s="5"/>
    </row>
    <row r="41" spans="4:6" x14ac:dyDescent="0.3">
      <c r="D41" s="4"/>
      <c r="E41" s="5"/>
      <c r="F41" s="5"/>
    </row>
    <row r="42" spans="4:6" x14ac:dyDescent="0.3">
      <c r="D42" s="4"/>
      <c r="E42" s="5"/>
      <c r="F42" s="5"/>
    </row>
    <row r="43" spans="4:6" x14ac:dyDescent="0.3">
      <c r="D43" s="4"/>
      <c r="E43" s="5"/>
      <c r="F43" s="5"/>
    </row>
    <row r="44" spans="4:6" x14ac:dyDescent="0.3">
      <c r="D44" s="4"/>
      <c r="E44" s="5"/>
      <c r="F44" s="5"/>
    </row>
    <row r="45" spans="4:6" x14ac:dyDescent="0.3">
      <c r="D45" s="4"/>
      <c r="E45" s="5"/>
      <c r="F45" s="5"/>
    </row>
    <row r="46" spans="4:6" x14ac:dyDescent="0.3">
      <c r="D46" s="4"/>
      <c r="E46" s="5"/>
      <c r="F46" s="5"/>
    </row>
    <row r="47" spans="4:6" x14ac:dyDescent="0.3">
      <c r="D47" s="4"/>
      <c r="E47" s="5"/>
      <c r="F47" s="5"/>
    </row>
    <row r="48" spans="4:6" x14ac:dyDescent="0.3">
      <c r="D48" s="4"/>
      <c r="E48" s="5"/>
      <c r="F48" s="5"/>
    </row>
    <row r="49" spans="4:6" x14ac:dyDescent="0.3">
      <c r="D49" s="4"/>
      <c r="E49" s="5"/>
      <c r="F49" s="5"/>
    </row>
    <row r="50" spans="4:6" x14ac:dyDescent="0.3">
      <c r="D50" s="4"/>
      <c r="E50" s="5"/>
      <c r="F50" s="5"/>
    </row>
    <row r="51" spans="4:6" x14ac:dyDescent="0.3">
      <c r="D51" s="4"/>
      <c r="E51" s="5"/>
      <c r="F51" s="5"/>
    </row>
    <row r="52" spans="4:6" x14ac:dyDescent="0.3">
      <c r="D52" s="4"/>
      <c r="E52" s="5"/>
      <c r="F52" s="5"/>
    </row>
    <row r="53" spans="4:6" x14ac:dyDescent="0.3">
      <c r="D53" s="4"/>
      <c r="E53" s="5"/>
      <c r="F5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Monthly Sal Details</vt:lpstr>
      <vt:lpstr>Sal Temp</vt:lpstr>
      <vt:lpstr>Analisis</vt:lpstr>
      <vt:lpstr>Bank Advise</vt:lpstr>
      <vt:lpstr>Sheet5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vikas yadav</cp:lastModifiedBy>
  <dcterms:created xsi:type="dcterms:W3CDTF">2021-03-22T05:35:10Z</dcterms:created>
  <dcterms:modified xsi:type="dcterms:W3CDTF">2021-04-09T11:07:45Z</dcterms:modified>
</cp:coreProperties>
</file>