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ual-laptop\Desktop\College Stuff\Capstone\"/>
    </mc:Choice>
  </mc:AlternateContent>
  <xr:revisionPtr revIDLastSave="0" documentId="13_ncr:1_{249A945C-0377-494A-B9FE-53BFB9ED002D}" xr6:coauthVersionLast="47" xr6:coauthVersionMax="47" xr10:uidLastSave="{00000000-0000-0000-0000-000000000000}"/>
  <bookViews>
    <workbookView xWindow="-120" yWindow="-120" windowWidth="29040" windowHeight="1572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c r="E17" i="11"/>
  <c r="H7" i="11"/>
  <c r="E9" i="11" l="1"/>
  <c r="E12" i="11" l="1"/>
  <c r="F9" i="11"/>
  <c r="E10" i="11" s="1"/>
  <c r="I5" i="11"/>
  <c r="H20" i="11"/>
  <c r="H19" i="11"/>
  <c r="H16" i="11"/>
  <c r="H14" i="11"/>
  <c r="H11" i="11"/>
  <c r="H8" i="11"/>
  <c r="H15" i="11" l="1"/>
  <c r="F10" i="11"/>
  <c r="H9" i="11"/>
  <c r="E13" i="11"/>
  <c r="I6" i="11"/>
  <c r="H17" i="11" l="1"/>
  <c r="H10" i="11"/>
  <c r="H12" i="11"/>
  <c r="J5" i="11"/>
  <c r="K5" i="11" s="1"/>
  <c r="L5" i="11" s="1"/>
  <c r="M5" i="11" s="1"/>
  <c r="N5" i="11" s="1"/>
  <c r="O5" i="11" s="1"/>
  <c r="P5" i="11" s="1"/>
  <c r="I4" i="11"/>
  <c r="H18" i="11" l="1"/>
  <c r="H13"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<sst xmlns="http://schemas.openxmlformats.org/spreadsheetml/2006/main" count="46" uniqueCount="39">
  <si>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</si>
  <si>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</si>
  <si>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</si>
  <si>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</si>
  <si>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</si>
  <si>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</si>
  <si>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</si>
  <si>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</si>
  <si>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</si>
  <si>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</si>
  <si>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</si>
  <si>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</si>
  <si>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</si>
  <si>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</si>
  <si>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</si>
  <si>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</si>
  <si>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</si>
  <si>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</si>
  <si>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</si>
  <si>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</si>
  <si>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</si>
  <si>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</si>
  <si>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Project start:</t>
  </si>
  <si>
    <t>Display week:</t>
  </si>
  <si>
    <t>ASSIGNED TO</t>
  </si>
  <si>
    <t>Capstone</t>
  </si>
  <si>
    <t>Planning and researching</t>
  </si>
  <si>
    <t>Tallapaneni Venkateshwara Chowary</t>
  </si>
  <si>
    <t>Tallapaneni Venkateshwara Chowary, Graduate Student</t>
  </si>
  <si>
    <t xml:space="preserve">Finding Research papers relevant to </t>
  </si>
  <si>
    <t>Reviewing and Creating compact report in Excel</t>
  </si>
  <si>
    <t>Basic Exploration using pandas</t>
  </si>
  <si>
    <t>Looking into Process Analytics libray, pm4py and find any other libraries that can be used</t>
  </si>
  <si>
    <t>Data Visualization using libraries such as Matplotlib</t>
  </si>
  <si>
    <t>Data Exploration and Python Library Exploration</t>
  </si>
  <si>
    <t>Visualizing the Findings</t>
  </si>
  <si>
    <t>Preparing the Report and Poster</t>
  </si>
  <si>
    <t>Working on Report</t>
  </si>
  <si>
    <t>Working on Poster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</si>
</sst>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19">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url" TargetMode="External"/><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3"/>
  <sheetViews>
    <sheetView showGridLines="0" tabSelected="1" showRuler="0" topLeftCell="A3" zoomScale="103" zoomScaleNormal="85" zoomScalePageLayoutView="70" workbookViewId="0">
      <selection activeCell="E18" sqref="E18"/>
    </sheetView>
  </sheetViews>
  <sheetFormatPr defaultColWidth="8.75" defaultRowHeight="30" customHeight="1" x14ac:dyDescent="0.2"/>
  <cols>
    <col min="1" max="1" width="2.75" style="13" customWidth="1"/>
    <col min="2" max="2" width="22.75"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4"/>
      <c r="B1" s="97" t="s">
        <v>25</v>
      </c>
      <c r="C1" s="18"/>
      <c r="D1" s="19"/>
      <c r="E1" s="20"/>
      <c r="F1" s="21"/>
      <c r="H1" s="1"/>
      <c r="I1" s="113" t="s">
        <v>22</v>
      </c>
      <c r="J1" s="114"/>
      <c r="K1" s="114"/>
      <c r="L1" s="114"/>
      <c r="M1" s="114"/>
      <c r="N1" s="114"/>
      <c r="O1" s="114"/>
      <c r="P1" s="23"/>
      <c r="Q1" s="112">
        <v>45740</v>
      </c>
      <c r="R1" s="111"/>
      <c r="S1" s="111"/>
      <c r="T1" s="111"/>
      <c r="U1" s="111"/>
      <c r="V1" s="111"/>
      <c r="W1" s="111"/>
      <c r="X1" s="111"/>
      <c r="Y1" s="111"/>
      <c r="Z1" s="111"/>
    </row>
    <row r="2" spans="1:64" ht="54.75" customHeight="1" x14ac:dyDescent="0.5">
      <c r="B2" s="95" t="s">
        <v>28</v>
      </c>
      <c r="E2" s="96" t="s">
        <v>21</v>
      </c>
      <c r="F2" s="22"/>
      <c r="I2" s="113" t="s">
        <v>23</v>
      </c>
      <c r="J2" s="114"/>
      <c r="K2" s="114"/>
      <c r="L2" s="114"/>
      <c r="M2" s="114"/>
      <c r="N2" s="114"/>
      <c r="O2" s="114"/>
      <c r="P2" s="23"/>
      <c r="Q2" s="110">
        <v>1</v>
      </c>
      <c r="R2" s="111"/>
      <c r="S2" s="111"/>
      <c r="T2" s="111"/>
      <c r="U2" s="111"/>
      <c r="V2" s="111"/>
      <c r="W2" s="111"/>
      <c r="X2" s="111"/>
      <c r="Y2" s="111"/>
      <c r="Z2" s="111"/>
    </row>
    <row r="3" spans="1:64" s="25" customFormat="1" ht="30" customHeight="1" x14ac:dyDescent="0.25">
      <c r="A3" s="13"/>
      <c r="B3" s="24" t="s">
        <v>8</v>
      </c>
      <c r="D3" s="26"/>
      <c r="E3" s="27"/>
    </row>
    <row r="4" spans="1:64" s="25" customFormat="1" ht="30" customHeight="1" x14ac:dyDescent="0.2">
      <c r="A4" s="14"/>
      <c r="B4" s="28" t="s">
        <v>13</v>
      </c>
      <c r="E4" s="29"/>
      <c r="I4" s="107">
        <f>I5</f>
        <v>45740</v>
      </c>
      <c r="J4" s="105"/>
      <c r="K4" s="105"/>
      <c r="L4" s="105"/>
      <c r="M4" s="105"/>
      <c r="N4" s="105"/>
      <c r="O4" s="105"/>
      <c r="P4" s="105">
        <f>P5</f>
        <v>45747</v>
      </c>
      <c r="Q4" s="105"/>
      <c r="R4" s="105"/>
      <c r="S4" s="105"/>
      <c r="T4" s="105"/>
      <c r="U4" s="105"/>
      <c r="V4" s="105"/>
      <c r="W4" s="105">
        <f>W5</f>
        <v>45754</v>
      </c>
      <c r="X4" s="105"/>
      <c r="Y4" s="105"/>
      <c r="Z4" s="105"/>
      <c r="AA4" s="105"/>
      <c r="AB4" s="105"/>
      <c r="AC4" s="105"/>
      <c r="AD4" s="105">
        <f>AD5</f>
        <v>45761</v>
      </c>
      <c r="AE4" s="105"/>
      <c r="AF4" s="105"/>
      <c r="AG4" s="105"/>
      <c r="AH4" s="105"/>
      <c r="AI4" s="105"/>
      <c r="AJ4" s="105"/>
      <c r="AK4" s="105">
        <f>AK5</f>
        <v>45768</v>
      </c>
      <c r="AL4" s="105"/>
      <c r="AM4" s="105"/>
      <c r="AN4" s="105"/>
      <c r="AO4" s="105"/>
      <c r="AP4" s="105"/>
      <c r="AQ4" s="105"/>
      <c r="AR4" s="105">
        <f>AR5</f>
        <v>45775</v>
      </c>
      <c r="AS4" s="105"/>
      <c r="AT4" s="105"/>
      <c r="AU4" s="105"/>
      <c r="AV4" s="105"/>
      <c r="AW4" s="105"/>
      <c r="AX4" s="105"/>
      <c r="AY4" s="105">
        <f>AY5</f>
        <v>45782</v>
      </c>
      <c r="AZ4" s="105"/>
      <c r="BA4" s="105"/>
      <c r="BB4" s="105"/>
      <c r="BC4" s="105"/>
      <c r="BD4" s="105"/>
      <c r="BE4" s="105"/>
      <c r="BF4" s="105">
        <f>BF5</f>
        <v>45789</v>
      </c>
      <c r="BG4" s="105"/>
      <c r="BH4" s="105"/>
      <c r="BI4" s="105"/>
      <c r="BJ4" s="105"/>
      <c r="BK4" s="105"/>
      <c r="BL4" s="106"/>
    </row>
    <row r="5" spans="1:64" s="25" customFormat="1" ht="15" customHeight="1" x14ac:dyDescent="0.2">
      <c r="A5" s="115"/>
      <c r="B5" s="116" t="s">
        <v>5</v>
      </c>
      <c r="C5" s="118" t="s">
        <v>24</v>
      </c>
      <c r="D5" s="108" t="s">
        <v>1</v>
      </c>
      <c r="E5" s="108" t="s">
        <v>3</v>
      </c>
      <c r="F5" s="108" t="s">
        <v>4</v>
      </c>
      <c r="I5" s="30">
        <f>Project_Start-WEEKDAY(Project_Start,1)+2+7*(Display_Week-1)</f>
        <v>45740</v>
      </c>
      <c r="J5" s="30">
        <f>I5+1</f>
        <v>45741</v>
      </c>
      <c r="K5" s="30">
        <f t="shared" ref="K5:AX5" si="0">J5+1</f>
        <v>45742</v>
      </c>
      <c r="L5" s="30">
        <f t="shared" si="0"/>
        <v>45743</v>
      </c>
      <c r="M5" s="30">
        <f t="shared" si="0"/>
        <v>45744</v>
      </c>
      <c r="N5" s="30">
        <f t="shared" si="0"/>
        <v>45745</v>
      </c>
      <c r="O5" s="31">
        <f t="shared" si="0"/>
        <v>45746</v>
      </c>
      <c r="P5" s="32">
        <f>O5+1</f>
        <v>45747</v>
      </c>
      <c r="Q5" s="30">
        <f>P5+1</f>
        <v>45748</v>
      </c>
      <c r="R5" s="30">
        <f t="shared" si="0"/>
        <v>45749</v>
      </c>
      <c r="S5" s="30">
        <f t="shared" si="0"/>
        <v>45750</v>
      </c>
      <c r="T5" s="30">
        <f t="shared" si="0"/>
        <v>45751</v>
      </c>
      <c r="U5" s="30">
        <f t="shared" si="0"/>
        <v>45752</v>
      </c>
      <c r="V5" s="31">
        <f t="shared" si="0"/>
        <v>45753</v>
      </c>
      <c r="W5" s="32">
        <f>V5+1</f>
        <v>45754</v>
      </c>
      <c r="X5" s="30">
        <f>W5+1</f>
        <v>45755</v>
      </c>
      <c r="Y5" s="30">
        <f t="shared" si="0"/>
        <v>45756</v>
      </c>
      <c r="Z5" s="30">
        <f t="shared" si="0"/>
        <v>45757</v>
      </c>
      <c r="AA5" s="30">
        <f t="shared" si="0"/>
        <v>45758</v>
      </c>
      <c r="AB5" s="30">
        <f t="shared" si="0"/>
        <v>45759</v>
      </c>
      <c r="AC5" s="31">
        <f t="shared" si="0"/>
        <v>45760</v>
      </c>
      <c r="AD5" s="32">
        <f>AC5+1</f>
        <v>45761</v>
      </c>
      <c r="AE5" s="30">
        <f>AD5+1</f>
        <v>45762</v>
      </c>
      <c r="AF5" s="30">
        <f t="shared" si="0"/>
        <v>45763</v>
      </c>
      <c r="AG5" s="30">
        <f t="shared" si="0"/>
        <v>45764</v>
      </c>
      <c r="AH5" s="30">
        <f t="shared" si="0"/>
        <v>45765</v>
      </c>
      <c r="AI5" s="30">
        <f t="shared" si="0"/>
        <v>45766</v>
      </c>
      <c r="AJ5" s="31">
        <f t="shared" si="0"/>
        <v>45767</v>
      </c>
      <c r="AK5" s="32">
        <f>AJ5+1</f>
        <v>45768</v>
      </c>
      <c r="AL5" s="30">
        <f>AK5+1</f>
        <v>45769</v>
      </c>
      <c r="AM5" s="30">
        <f t="shared" si="0"/>
        <v>45770</v>
      </c>
      <c r="AN5" s="30">
        <f t="shared" si="0"/>
        <v>45771</v>
      </c>
      <c r="AO5" s="30">
        <f t="shared" si="0"/>
        <v>45772</v>
      </c>
      <c r="AP5" s="30">
        <f t="shared" si="0"/>
        <v>45773</v>
      </c>
      <c r="AQ5" s="31">
        <f t="shared" si="0"/>
        <v>45774</v>
      </c>
      <c r="AR5" s="32">
        <f>AQ5+1</f>
        <v>45775</v>
      </c>
      <c r="AS5" s="30">
        <f>AR5+1</f>
        <v>45776</v>
      </c>
      <c r="AT5" s="30">
        <f t="shared" si="0"/>
        <v>45777</v>
      </c>
      <c r="AU5" s="30">
        <f t="shared" si="0"/>
        <v>45778</v>
      </c>
      <c r="AV5" s="30">
        <f t="shared" si="0"/>
        <v>45779</v>
      </c>
      <c r="AW5" s="30">
        <f t="shared" si="0"/>
        <v>45780</v>
      </c>
      <c r="AX5" s="31">
        <f t="shared" si="0"/>
        <v>45781</v>
      </c>
      <c r="AY5" s="32">
        <f>AX5+1</f>
        <v>45782</v>
      </c>
      <c r="AZ5" s="30">
        <f>AY5+1</f>
        <v>45783</v>
      </c>
      <c r="BA5" s="30">
        <f t="shared" ref="BA5:BE5" si="1">AZ5+1</f>
        <v>45784</v>
      </c>
      <c r="BB5" s="30">
        <f t="shared" si="1"/>
        <v>45785</v>
      </c>
      <c r="BC5" s="30">
        <f t="shared" si="1"/>
        <v>45786</v>
      </c>
      <c r="BD5" s="30">
        <f t="shared" si="1"/>
        <v>45787</v>
      </c>
      <c r="BE5" s="31">
        <f t="shared" si="1"/>
        <v>45788</v>
      </c>
      <c r="BF5" s="32">
        <f>BE5+1</f>
        <v>45789</v>
      </c>
      <c r="BG5" s="30">
        <f>BF5+1</f>
        <v>45790</v>
      </c>
      <c r="BH5" s="30">
        <f t="shared" ref="BH5:BL5" si="2">BG5+1</f>
        <v>45791</v>
      </c>
      <c r="BI5" s="30">
        <f t="shared" si="2"/>
        <v>45792</v>
      </c>
      <c r="BJ5" s="30">
        <f t="shared" si="2"/>
        <v>45793</v>
      </c>
      <c r="BK5" s="30">
        <f t="shared" si="2"/>
        <v>45794</v>
      </c>
      <c r="BL5" s="30">
        <f t="shared" si="2"/>
        <v>45795</v>
      </c>
    </row>
    <row r="6" spans="1:64" s="25" customFormat="1" ht="15" customHeight="1" thickBot="1" x14ac:dyDescent="0.25">
      <c r="A6" s="115"/>
      <c r="B6" s="117"/>
      <c r="C6" s="109"/>
      <c r="D6" s="109"/>
      <c r="E6" s="109"/>
      <c r="F6" s="109"/>
      <c r="I6" s="33" t="str">
        <f t="shared" ref="I6:AN6" si="3">LEFT(TEXT(I5,"ddd"),1)</f>
        <v>M</v>
      </c>
      <c r="J6" s="34" t="str">
        <f t="shared" si="3"/>
        <v>T</v>
      </c>
      <c r="K6" s="34" t="str">
        <f t="shared" si="3"/>
        <v>W</v>
      </c>
      <c r="L6" s="34" t="str">
        <f t="shared" si="3"/>
        <v>T</v>
      </c>
      <c r="M6" s="34" t="str">
        <f t="shared" si="3"/>
        <v>F</v>
      </c>
      <c r="N6" s="34" t="str">
        <f t="shared" si="3"/>
        <v>S</v>
      </c>
      <c r="O6" s="34" t="str">
        <f t="shared" si="3"/>
        <v>S</v>
      </c>
      <c r="P6" s="34" t="str">
        <f t="shared" si="3"/>
        <v>M</v>
      </c>
      <c r="Q6" s="34" t="str">
        <f t="shared" si="3"/>
        <v>T</v>
      </c>
      <c r="R6" s="34" t="str">
        <f t="shared" si="3"/>
        <v>W</v>
      </c>
      <c r="S6" s="34" t="str">
        <f t="shared" si="3"/>
        <v>T</v>
      </c>
      <c r="T6" s="34" t="str">
        <f t="shared" si="3"/>
        <v>F</v>
      </c>
      <c r="U6" s="34" t="str">
        <f t="shared" si="3"/>
        <v>S</v>
      </c>
      <c r="V6" s="34" t="str">
        <f t="shared" si="3"/>
        <v>S</v>
      </c>
      <c r="W6" s="34" t="str">
        <f t="shared" si="3"/>
        <v>M</v>
      </c>
      <c r="X6" s="34" t="str">
        <f t="shared" si="3"/>
        <v>T</v>
      </c>
      <c r="Y6" s="34" t="str">
        <f t="shared" si="3"/>
        <v>W</v>
      </c>
      <c r="Z6" s="34" t="str">
        <f t="shared" si="3"/>
        <v>T</v>
      </c>
      <c r="AA6" s="34" t="str">
        <f t="shared" si="3"/>
        <v>F</v>
      </c>
      <c r="AB6" s="34" t="str">
        <f t="shared" si="3"/>
        <v>S</v>
      </c>
      <c r="AC6" s="34" t="str">
        <f t="shared" si="3"/>
        <v>S</v>
      </c>
      <c r="AD6" s="34" t="str">
        <f t="shared" si="3"/>
        <v>M</v>
      </c>
      <c r="AE6" s="34" t="str">
        <f t="shared" si="3"/>
        <v>T</v>
      </c>
      <c r="AF6" s="34" t="str">
        <f t="shared" si="3"/>
        <v>W</v>
      </c>
      <c r="AG6" s="34" t="str">
        <f t="shared" si="3"/>
        <v>T</v>
      </c>
      <c r="AH6" s="34" t="str">
        <f t="shared" si="3"/>
        <v>F</v>
      </c>
      <c r="AI6" s="34" t="str">
        <f t="shared" si="3"/>
        <v>S</v>
      </c>
      <c r="AJ6" s="34" t="str">
        <f t="shared" si="3"/>
        <v>S</v>
      </c>
      <c r="AK6" s="34" t="str">
        <f t="shared" si="3"/>
        <v>M</v>
      </c>
      <c r="AL6" s="34" t="str">
        <f t="shared" si="3"/>
        <v>T</v>
      </c>
      <c r="AM6" s="34" t="str">
        <f t="shared" si="3"/>
        <v>W</v>
      </c>
      <c r="AN6" s="34" t="str">
        <f t="shared" si="3"/>
        <v>T</v>
      </c>
      <c r="AO6" s="34" t="str">
        <f t="shared" ref="AO6:BL6" si="4">LEFT(TEXT(AO5,"ddd"),1)</f>
        <v>F</v>
      </c>
      <c r="AP6" s="34" t="str">
        <f t="shared" si="4"/>
        <v>S</v>
      </c>
      <c r="AQ6" s="34" t="str">
        <f t="shared" si="4"/>
        <v>S</v>
      </c>
      <c r="AR6" s="34" t="str">
        <f t="shared" si="4"/>
        <v>M</v>
      </c>
      <c r="AS6" s="34" t="str">
        <f t="shared" si="4"/>
        <v>T</v>
      </c>
      <c r="AT6" s="34" t="str">
        <f t="shared" si="4"/>
        <v>W</v>
      </c>
      <c r="AU6" s="34" t="str">
        <f t="shared" si="4"/>
        <v>T</v>
      </c>
      <c r="AV6" s="34" t="str">
        <f t="shared" si="4"/>
        <v>F</v>
      </c>
      <c r="AW6" s="34" t="str">
        <f t="shared" si="4"/>
        <v>S</v>
      </c>
      <c r="AX6" s="34" t="str">
        <f t="shared" si="4"/>
        <v>S</v>
      </c>
      <c r="AY6" s="34" t="str">
        <f t="shared" si="4"/>
        <v>M</v>
      </c>
      <c r="AZ6" s="34" t="str">
        <f t="shared" si="4"/>
        <v>T</v>
      </c>
      <c r="BA6" s="34" t="str">
        <f t="shared" si="4"/>
        <v>W</v>
      </c>
      <c r="BB6" s="34" t="str">
        <f t="shared" si="4"/>
        <v>T</v>
      </c>
      <c r="BC6" s="34" t="str">
        <f t="shared" si="4"/>
        <v>F</v>
      </c>
      <c r="BD6" s="34" t="str">
        <f t="shared" si="4"/>
        <v>S</v>
      </c>
      <c r="BE6" s="34" t="str">
        <f t="shared" si="4"/>
        <v>S</v>
      </c>
      <c r="BF6" s="34" t="str">
        <f t="shared" si="4"/>
        <v>M</v>
      </c>
      <c r="BG6" s="34" t="str">
        <f t="shared" si="4"/>
        <v>T</v>
      </c>
      <c r="BH6" s="34" t="str">
        <f t="shared" si="4"/>
        <v>W</v>
      </c>
      <c r="BI6" s="34" t="str">
        <f t="shared" si="4"/>
        <v>T</v>
      </c>
      <c r="BJ6" s="34" t="str">
        <f t="shared" si="4"/>
        <v>F</v>
      </c>
      <c r="BK6" s="34" t="str">
        <f t="shared" si="4"/>
        <v>S</v>
      </c>
      <c r="BL6" s="35" t="str">
        <f t="shared" si="4"/>
        <v>S</v>
      </c>
    </row>
    <row r="7" spans="1:64" s="25" customFormat="1" ht="30" hidden="1" customHeight="1" thickBot="1" x14ac:dyDescent="0.25">
      <c r="A7" s="13" t="s">
        <v>20</v>
      </c>
      <c r="B7" s="36"/>
      <c r="C7" s="37"/>
      <c r="D7" s="36"/>
      <c r="E7" s="36"/>
      <c r="F7" s="36"/>
      <c r="H7" s="25" t="str">
        <f>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pans="1:64" s="45" customFormat="1" ht="30" customHeight="1" thickBot="1" x14ac:dyDescent="0.25">
      <c r="A8" s="14"/>
      <c r="B8" s="39" t="s">
        <v>26</v>
      </c>
      <c r="C8" s="40"/>
      <c r="D8" s="41"/>
      <c r="E8" s="42"/>
      <c r="F8" s="43"/>
      <c r="G8" s="17"/>
      <c r="H8" s="5" t="str">
        <f t="shared" ref="H8:H20" si="5">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45" customFormat="1" ht="30" customHeight="1" thickBot="1" x14ac:dyDescent="0.25">
      <c r="A9" s="14"/>
      <c r="B9" s="46" t="s">
        <v>29</v>
      </c>
      <c r="C9" s="47" t="s">
        <v>27</v>
      </c>
      <c r="D9" s="48">
        <v>1</v>
      </c>
      <c r="E9" s="49">
        <f>Project_Start</f>
        <v>45740</v>
      </c>
      <c r="F9" s="49">
        <f>E9+3</f>
        <v>45743</v>
      </c>
      <c r="G9" s="17"/>
      <c r="H9" s="5">
        <f t="shared" si="5"/>
        <v>4</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row>
    <row r="10" spans="1:64" s="45" customFormat="1" ht="30" customHeight="1" thickBot="1" x14ac:dyDescent="0.25">
      <c r="A10" s="14"/>
      <c r="B10" s="51" t="s">
        <v>30</v>
      </c>
      <c r="C10" s="52" t="s">
        <v>27</v>
      </c>
      <c r="D10" s="53">
        <v>1</v>
      </c>
      <c r="E10" s="54">
        <f>F9</f>
        <v>45743</v>
      </c>
      <c r="F10" s="54">
        <f>E10+14</f>
        <v>45757</v>
      </c>
      <c r="G10" s="17"/>
      <c r="H10" s="5">
        <f t="shared" si="5"/>
        <v>15</v>
      </c>
      <c r="I10" s="50"/>
      <c r="J10" s="50"/>
      <c r="K10" s="50"/>
      <c r="L10" s="50"/>
      <c r="M10" s="50"/>
      <c r="N10" s="50"/>
      <c r="O10" s="50"/>
      <c r="P10" s="50"/>
      <c r="Q10" s="50"/>
      <c r="R10" s="50"/>
      <c r="S10" s="50"/>
      <c r="T10" s="50"/>
      <c r="U10" s="55"/>
      <c r="V10" s="55"/>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row>
    <row r="11" spans="1:64" s="45" customFormat="1" ht="30" customHeight="1" thickBot="1" x14ac:dyDescent="0.25">
      <c r="A11" s="14"/>
      <c r="B11" s="56" t="s">
        <v>34</v>
      </c>
      <c r="C11" s="57"/>
      <c r="D11" s="58"/>
      <c r="E11" s="59"/>
      <c r="F11" s="60"/>
      <c r="G11" s="17"/>
      <c r="H11" s="5" t="str">
        <f t="shared" si="5"/>
        <v/>
      </c>
    </row>
    <row r="12" spans="1:64" s="45" customFormat="1" ht="30" customHeight="1" thickBot="1" x14ac:dyDescent="0.25">
      <c r="A12" s="14"/>
      <c r="B12" s="61" t="s">
        <v>31</v>
      </c>
      <c r="C12" s="62" t="s">
        <v>27</v>
      </c>
      <c r="D12" s="63">
        <v>1</v>
      </c>
      <c r="E12" s="64">
        <f>E9+8</f>
        <v>45748</v>
      </c>
      <c r="F12" s="64">
        <v>45791</v>
      </c>
      <c r="G12" s="17"/>
      <c r="H12" s="5">
        <f t="shared" si="5"/>
        <v>44</v>
      </c>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row>
    <row r="13" spans="1:64" s="45" customFormat="1" ht="30" customHeight="1" thickBot="1" x14ac:dyDescent="0.25">
      <c r="A13" s="13"/>
      <c r="B13" s="61" t="s">
        <v>32</v>
      </c>
      <c r="C13" s="62" t="s">
        <v>27</v>
      </c>
      <c r="D13" s="63">
        <v>1</v>
      </c>
      <c r="E13" s="64">
        <f>E12+2</f>
        <v>45750</v>
      </c>
      <c r="F13" s="64">
        <v>45791</v>
      </c>
      <c r="G13" s="17"/>
      <c r="H13" s="5">
        <f t="shared" si="5"/>
        <v>42</v>
      </c>
      <c r="I13" s="50"/>
      <c r="J13" s="50"/>
      <c r="K13" s="50"/>
      <c r="L13" s="50"/>
      <c r="M13" s="50"/>
      <c r="N13" s="50"/>
      <c r="O13" s="50"/>
      <c r="P13" s="50"/>
      <c r="Q13" s="50"/>
      <c r="R13" s="50"/>
      <c r="S13" s="50"/>
      <c r="T13" s="50"/>
      <c r="U13" s="55"/>
      <c r="V13" s="55"/>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row>
    <row r="14" spans="1:64" s="45" customFormat="1" ht="30" customHeight="1" thickBot="1" x14ac:dyDescent="0.25">
      <c r="A14" s="13"/>
      <c r="B14" s="65" t="s">
        <v>33</v>
      </c>
      <c r="C14" s="66"/>
      <c r="D14" s="67"/>
      <c r="E14" s="68"/>
      <c r="F14" s="69"/>
      <c r="G14" s="17"/>
      <c r="H14" s="5" t="str">
        <f t="shared" si="5"/>
        <v/>
      </c>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row>
    <row r="15" spans="1:64" s="45" customFormat="1" ht="30" customHeight="1" thickBot="1" x14ac:dyDescent="0.25">
      <c r="A15" s="13"/>
      <c r="B15" s="71" t="s">
        <v>35</v>
      </c>
      <c r="C15" s="72" t="s">
        <v>27</v>
      </c>
      <c r="D15" s="73">
        <v>1</v>
      </c>
      <c r="E15" s="74">
        <f>E9+25</f>
        <v>45765</v>
      </c>
      <c r="F15" s="74">
        <v>45791</v>
      </c>
      <c r="G15" s="17"/>
      <c r="H15" s="5">
        <f t="shared" si="5"/>
        <v>27</v>
      </c>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row>
    <row r="16" spans="1:64" s="45" customFormat="1" ht="30" customHeight="1" thickBot="1" x14ac:dyDescent="0.25">
      <c r="A16" s="13"/>
      <c r="B16" s="75" t="s">
        <v>36</v>
      </c>
      <c r="C16" s="76"/>
      <c r="D16" s="77"/>
      <c r="E16" s="78"/>
      <c r="F16" s="79"/>
      <c r="G16" s="17"/>
      <c r="H16" s="5" t="str">
        <f t="shared" si="5"/>
        <v/>
      </c>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row>
    <row r="17" spans="1:64" s="45" customFormat="1" ht="30" customHeight="1" thickBot="1" x14ac:dyDescent="0.25">
      <c r="A17" s="13"/>
      <c r="B17" s="81" t="s">
        <v>37</v>
      </c>
      <c r="C17" s="82" t="s">
        <v>27</v>
      </c>
      <c r="D17" s="83">
        <v>1</v>
      </c>
      <c r="E17" s="84">
        <f>E15+2</f>
        <v>45767</v>
      </c>
      <c r="F17" s="84">
        <v>45791</v>
      </c>
      <c r="G17" s="17"/>
      <c r="H17" s="5">
        <f t="shared" si="5"/>
        <v>25</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row>
    <row r="18" spans="1:64" s="45" customFormat="1" ht="30" customHeight="1" thickBot="1" x14ac:dyDescent="0.25">
      <c r="A18" s="13"/>
      <c r="B18" s="81" t="s">
        <v>38</v>
      </c>
      <c r="C18" s="82" t="s">
        <v>27</v>
      </c>
      <c r="D18" s="83">
        <v>1</v>
      </c>
      <c r="E18" s="84">
        <v>45782</v>
      </c>
      <c r="F18" s="84">
        <v>45784</v>
      </c>
      <c r="G18" s="17"/>
      <c r="H18" s="5">
        <f t="shared" si="5"/>
        <v>3</v>
      </c>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row>
    <row r="19" spans="1:64" s="45" customFormat="1" ht="30" customHeight="1" thickBot="1" x14ac:dyDescent="0.25">
      <c r="A19" s="13"/>
      <c r="B19" s="85"/>
      <c r="C19" s="86"/>
      <c r="D19" s="87"/>
      <c r="E19" s="88"/>
      <c r="F19" s="88"/>
      <c r="G19" s="17"/>
      <c r="H19" s="5" t="str">
        <f t="shared" si="5"/>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45" customFormat="1" ht="30" customHeight="1" thickBot="1" x14ac:dyDescent="0.25">
      <c r="A20" s="14"/>
      <c r="B20" s="89" t="s">
        <v>0</v>
      </c>
      <c r="C20" s="90"/>
      <c r="D20" s="91"/>
      <c r="E20" s="92"/>
      <c r="F20" s="93"/>
      <c r="G20" s="17"/>
      <c r="H20" s="6" t="str">
        <f t="shared" si="5"/>
        <v/>
      </c>
      <c r="I20" s="94"/>
      <c r="J20" s="94"/>
      <c r="K20" s="94"/>
      <c r="L20" s="94"/>
      <c r="M20" s="94"/>
      <c r="N20" s="94"/>
      <c r="O20" s="94"/>
      <c r="P20" s="94"/>
      <c r="Q20" s="94"/>
      <c r="R20" s="94"/>
      <c r="S20" s="94"/>
      <c r="T20" s="94"/>
      <c r="U20" s="94"/>
      <c r="V20" s="94"/>
      <c r="W20" s="94"/>
      <c r="X20" s="94"/>
      <c r="Y20" s="94"/>
      <c r="Z20" s="94"/>
      <c r="AA20" s="94"/>
      <c r="AB20" s="94"/>
      <c r="AC20" s="94"/>
      <c r="AD20" s="94"/>
      <c r="AE20" s="94"/>
      <c r="AF20" s="94"/>
      <c r="AG20" s="94"/>
      <c r="AH20" s="94"/>
      <c r="AI20" s="94"/>
      <c r="AJ20" s="94"/>
      <c r="AK20" s="94"/>
      <c r="AL20" s="94"/>
      <c r="AM20" s="94"/>
      <c r="AN20" s="94"/>
      <c r="AO20" s="94"/>
      <c r="AP20" s="94"/>
      <c r="AQ20" s="94"/>
      <c r="AR20" s="94"/>
      <c r="AS20" s="94"/>
      <c r="AT20" s="94"/>
      <c r="AU20" s="94"/>
      <c r="AV20" s="94"/>
      <c r="AW20" s="94"/>
      <c r="AX20" s="94"/>
      <c r="AY20" s="94"/>
      <c r="AZ20" s="94"/>
      <c r="BA20" s="94"/>
      <c r="BB20" s="94"/>
      <c r="BC20" s="94"/>
      <c r="BD20" s="94"/>
      <c r="BE20" s="94"/>
      <c r="BF20" s="94"/>
      <c r="BG20" s="94"/>
      <c r="BH20" s="94"/>
      <c r="BI20" s="94"/>
      <c r="BJ20" s="94"/>
      <c r="BK20" s="94"/>
      <c r="BL20" s="94"/>
    </row>
    <row r="21" spans="1:64" ht="30" customHeight="1" x14ac:dyDescent="0.2">
      <c r="G21" s="3"/>
    </row>
    <row r="22" spans="1:64" ht="30" customHeight="1" x14ac:dyDescent="0.25">
      <c r="C22" s="16"/>
      <c r="F22" s="15"/>
    </row>
    <row r="23" spans="1:64" ht="30" customHeight="1" x14ac:dyDescent="0.2">
      <c r="C23" s="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7:D20">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18">
    <cfRule type="expression" dxfId="8" priority="1">
      <formula>AND(TODAY()&gt;=I$5, TODAY()&lt;J$5)</formula>
    </cfRule>
  </conditionalFormatting>
  <conditionalFormatting sqref="I9:BL10">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2:BL13">
    <cfRule type="expression" dxfId="5" priority="4">
      <formula>AND(task_start&lt;=I$5,ROUNDDOWN((task_end-task_start+1)*task_progress,0)+task_start-1&gt;=I$5)</formula>
    </cfRule>
    <cfRule type="expression" dxfId="4" priority="5" stopIfTrue="1">
      <formula>AND(task_end&gt;=I$5,task_start&lt;J$5)</formula>
    </cfRule>
  </conditionalFormatting>
  <conditionalFormatting sqref="I15:BL15">
    <cfRule type="expression" dxfId="3" priority="2">
      <formula>AND(task_start&lt;=I$5,ROUNDDOWN((task_end-task_start+1)*task_progress,0)+task_start-1&gt;=I$5)</formula>
    </cfRule>
    <cfRule type="expression" dxfId="2" priority="3" stopIfTrue="1">
      <formula>AND(task_end&gt;=I$5,task_start&lt;J$5)</formula>
    </cfRule>
  </conditionalFormatting>
  <conditionalFormatting sqref="I17:BL18">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1" xr:uid="{4F48FC41-E335-47F1-87AA-3333A52AD81C}"/>
    <dataValidation allowBlank="1" showInputMessage="1" showErrorMessage="1" prompt="Phase 3's sample block starts in cell B20." sqref="A14" xr:uid="{956902D1-D3B5-416D-BB69-9362D193BC0A}"/>
    <dataValidation allowBlank="1" showInputMessage="1" showErrorMessage="1" prompt="Phase 4's sample block starts in cell B26." sqref="A1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20" xr:uid="{79B9237E-4DD3-4E0F-8ED6-E0B695A99D96}"/>
  </dataValidations>
  <hyperlinks>
    <hyperlink ref="B3" r:id="rId1" xr:uid="{00000000-0004-0000-0000-000001000000}"/>
    <hyperlink ref="B4" r:id="rId2" xr:uid="{00000000-0004-0000-0000-000000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98" t="s">
        <v>8</v>
      </c>
      <c r="B2" s="8"/>
    </row>
    <row r="3" spans="1:2" s="11" customFormat="1" ht="27" customHeight="1" x14ac:dyDescent="0.2">
      <c r="A3" s="99"/>
      <c r="B3" s="12"/>
    </row>
    <row r="4" spans="1:2" s="10" customFormat="1" ht="31.5" x14ac:dyDescent="0.6">
      <c r="A4" s="100" t="s">
        <v>7</v>
      </c>
    </row>
    <row r="5" spans="1:2" ht="74.25" customHeight="1" x14ac:dyDescent="0.2">
      <c r="A5" s="101" t="s">
        <v>16</v>
      </c>
    </row>
    <row r="6" spans="1:2" ht="26.25" customHeight="1" x14ac:dyDescent="0.2">
      <c r="A6" s="100" t="s">
        <v>19</v>
      </c>
    </row>
    <row r="7" spans="1:2" s="7" customFormat="1" ht="205.15" customHeight="1" x14ac:dyDescent="0.2">
      <c r="A7" s="102" t="s">
        <v>18</v>
      </c>
    </row>
    <row r="8" spans="1:2" s="10" customFormat="1" ht="31.5" x14ac:dyDescent="0.6">
      <c r="A8" s="100" t="s">
        <v>9</v>
      </c>
    </row>
    <row r="9" spans="1:2" ht="57" x14ac:dyDescent="0.2">
      <c r="A9" s="101" t="s">
        <v>17</v>
      </c>
    </row>
    <row r="10" spans="1:2" s="7" customFormat="1" ht="28.15" customHeight="1" x14ac:dyDescent="0.2">
      <c r="A10" s="103" t="s">
        <v>15</v>
      </c>
    </row>
    <row r="11" spans="1:2" s="10" customFormat="1" ht="31.5" x14ac:dyDescent="0.6">
      <c r="A11" s="100" t="s">
        <v>6</v>
      </c>
    </row>
    <row r="12" spans="1:2" ht="28.5" x14ac:dyDescent="0.2">
      <c r="A12" s="101" t="s">
        <v>14</v>
      </c>
    </row>
    <row r="13" spans="1:2" s="7" customFormat="1" ht="28.15" customHeight="1" x14ac:dyDescent="0.2">
      <c r="A13" s="103" t="s">
        <v>2</v>
      </c>
    </row>
    <row r="14" spans="1:2" s="10" customFormat="1" ht="31.5" x14ac:dyDescent="0.6">
      <c r="A14" s="100" t="s">
        <v>10</v>
      </c>
    </row>
    <row r="15" spans="1:2" ht="75" customHeight="1" x14ac:dyDescent="0.2">
      <c r="A15" s="101" t="s">
        <v>11</v>
      </c>
    </row>
    <row r="16" spans="1:2" ht="71.25" x14ac:dyDescent="0.2">
      <c r="A16" s="101" t="s">
        <v>12</v>
      </c>
    </row>
    <row r="17" spans="1:1" x14ac:dyDescent="0.2">
      <c r="A17" s="104"/>
    </row>
    <row r="18" spans="1:1" x14ac:dyDescent="0.2">
      <c r="A18" s="104"/>
    </row>
    <row r="19" spans="1:1" x14ac:dyDescent="0.2">
      <c r="A19" s="104"/>
    </row>
    <row r="20" spans="1:1" x14ac:dyDescent="0.2">
      <c r="A20" s="104"/>
    </row>
    <row r="21" spans="1:1" x14ac:dyDescent="0.2">
      <c r="A21" s="104"/>
    </row>
    <row r="22" spans="1:1" x14ac:dyDescent="0.2">
      <c r="A22" s="104"/>
    </row>
    <row r="23" spans="1:1" x14ac:dyDescent="0.2">
      <c r="A23" s="104"/>
    </row>
    <row r="24" spans="1:1" x14ac:dyDescent="0.2">
      <c r="A24" s="10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Tallapaneni, Venkateshwara Chowdary - (tallapaneniv)</cp:lastModifiedBy>
  <dcterms:created xsi:type="dcterms:W3CDTF">2022-03-11T22:41:12Z</dcterms:created>
  <dcterms:modified xsi:type="dcterms:W3CDTF">2025-05-14T02:25:00Z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