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very Peiffer\Downloads\"/>
    </mc:Choice>
  </mc:AlternateContent>
  <bookViews>
    <workbookView xWindow="0" yWindow="0" windowWidth="23040" windowHeight="9048" tabRatio="500" xr2:uid="{00000000-000D-0000-FFFF-FFFF00000000}"/>
  </bookViews>
  <sheets>
    <sheet name="Grade Book 2" sheetId="3" r:id="rId1"/>
    <sheet name="Grade Book" sheetId="1" r:id="rId2"/>
    <sheet name="Sheet1" sheetId="2" r:id="rId3"/>
  </sheets>
  <definedNames>
    <definedName name="_xlnm._FilterDatabase" localSheetId="0" hidden="1">'Grade Book 2'!$A$25:$R$36</definedName>
    <definedName name="Grades">'Grade Book 2'!$A$13:$B$23</definedName>
    <definedName name="HW" localSheetId="0">'Grade Book 2'!$E$4</definedName>
    <definedName name="HW">'Grade Book'!$E$4</definedName>
    <definedName name="HWPercent" localSheetId="0">'Grade Book 2'!$B$5</definedName>
    <definedName name="HWPercent">'Grade Book'!$B$5</definedName>
    <definedName name="IndvWP" localSheetId="0">'Grade Book 2'!$E$5</definedName>
    <definedName name="IndvWP">'Grade Book'!$E$5</definedName>
    <definedName name="IndvWPPercent" localSheetId="0">'Grade Book 2'!$B$8</definedName>
    <definedName name="IndvWPPercent">'Grade Book'!$B$8</definedName>
    <definedName name="Quizzes" localSheetId="0">'Grade Book 2'!$E$3</definedName>
    <definedName name="Quizzes">'Grade Book'!$E$3</definedName>
    <definedName name="QuizzesPercent" localSheetId="0">'Grade Book 2'!$B$6</definedName>
    <definedName name="QuizzesPercent">'Grade Book'!$B$6</definedName>
    <definedName name="TeamWP" localSheetId="0">'Grade Book 2'!$E$6</definedName>
    <definedName name="TeamWP">'Grade Book'!$E$6</definedName>
    <definedName name="TeamWPPercent" localSheetId="0">'Grade Book 2'!$B$9</definedName>
    <definedName name="TeamWPPercent">'Grade Book'!$B$9</definedName>
    <definedName name="Test1" localSheetId="0">'Grade Book 2'!$E$7</definedName>
    <definedName name="Test1">'Grade Book'!$E$7</definedName>
    <definedName name="Test1Percent" localSheetId="0">'Grade Book 2'!$B$3</definedName>
    <definedName name="Test1Percent">'Grade Book'!$B$3</definedName>
    <definedName name="Test2" localSheetId="0">'Grade Book 2'!$E$8</definedName>
    <definedName name="Test2">'Grade Book'!$E$8</definedName>
    <definedName name="Test2Percent" localSheetId="0">'Grade Book 2'!$B$4</definedName>
    <definedName name="Test2Percent">'Grade Book'!$B$4</definedName>
    <definedName name="WAPercent" localSheetId="0">'Grade Book 2'!$B$7</definedName>
    <definedName name="WAPercent">'Grade Book'!$B$7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8" i="3" l="1"/>
  <c r="N28" i="3"/>
  <c r="L28" i="3"/>
  <c r="J28" i="3"/>
  <c r="H28" i="3"/>
  <c r="F28" i="3"/>
  <c r="P32" i="3"/>
  <c r="N32" i="3"/>
  <c r="L32" i="3"/>
  <c r="J32" i="3"/>
  <c r="H32" i="3"/>
  <c r="F32" i="3"/>
  <c r="P34" i="3"/>
  <c r="N34" i="3"/>
  <c r="L34" i="3"/>
  <c r="J34" i="3"/>
  <c r="H34" i="3"/>
  <c r="F34" i="3"/>
  <c r="P35" i="3"/>
  <c r="N35" i="3"/>
  <c r="L35" i="3"/>
  <c r="J35" i="3"/>
  <c r="H35" i="3"/>
  <c r="F35" i="3"/>
  <c r="Q35" i="3" s="1"/>
  <c r="R35" i="3" s="1"/>
  <c r="P26" i="3"/>
  <c r="N26" i="3"/>
  <c r="L26" i="3"/>
  <c r="J26" i="3"/>
  <c r="Q26" i="3" s="1"/>
  <c r="R26" i="3" s="1"/>
  <c r="H26" i="3"/>
  <c r="F26" i="3"/>
  <c r="P27" i="3"/>
  <c r="N27" i="3"/>
  <c r="L27" i="3"/>
  <c r="J27" i="3"/>
  <c r="H27" i="3"/>
  <c r="F27" i="3"/>
  <c r="P31" i="3"/>
  <c r="N31" i="3"/>
  <c r="L31" i="3"/>
  <c r="J31" i="3"/>
  <c r="H31" i="3"/>
  <c r="F31" i="3"/>
  <c r="P33" i="3"/>
  <c r="N33" i="3"/>
  <c r="L33" i="3"/>
  <c r="J33" i="3"/>
  <c r="H33" i="3"/>
  <c r="F33" i="3"/>
  <c r="Q33" i="3" s="1"/>
  <c r="R33" i="3" s="1"/>
  <c r="P29" i="3"/>
  <c r="N29" i="3"/>
  <c r="L29" i="3"/>
  <c r="J29" i="3"/>
  <c r="Q29" i="3" s="1"/>
  <c r="R29" i="3" s="1"/>
  <c r="H29" i="3"/>
  <c r="F29" i="3"/>
  <c r="P30" i="3"/>
  <c r="N30" i="3"/>
  <c r="L30" i="3"/>
  <c r="J30" i="3"/>
  <c r="H30" i="3"/>
  <c r="F30" i="3"/>
  <c r="B10" i="3"/>
  <c r="E9" i="3"/>
  <c r="Q28" i="3" l="1"/>
  <c r="R28" i="3" s="1"/>
  <c r="Q31" i="3"/>
  <c r="R31" i="3" s="1"/>
  <c r="Q34" i="3"/>
  <c r="R34" i="3" s="1"/>
  <c r="Q30" i="3"/>
  <c r="R30" i="3" s="1"/>
  <c r="Q27" i="3"/>
  <c r="Q32" i="3"/>
  <c r="R32" i="3" s="1"/>
  <c r="E9" i="1"/>
  <c r="B10" i="1"/>
  <c r="P27" i="1"/>
  <c r="P28" i="1"/>
  <c r="P29" i="1"/>
  <c r="P30" i="1"/>
  <c r="P31" i="1"/>
  <c r="P32" i="1"/>
  <c r="P33" i="1"/>
  <c r="P34" i="1"/>
  <c r="P35" i="1"/>
  <c r="N27" i="1"/>
  <c r="N28" i="1"/>
  <c r="N29" i="1"/>
  <c r="N30" i="1"/>
  <c r="N31" i="1"/>
  <c r="N32" i="1"/>
  <c r="N33" i="1"/>
  <c r="N34" i="1"/>
  <c r="N35" i="1"/>
  <c r="L27" i="1"/>
  <c r="L28" i="1"/>
  <c r="L29" i="1"/>
  <c r="L30" i="1"/>
  <c r="L31" i="1"/>
  <c r="L32" i="1"/>
  <c r="L33" i="1"/>
  <c r="L34" i="1"/>
  <c r="L35" i="1"/>
  <c r="J27" i="1"/>
  <c r="J28" i="1"/>
  <c r="J29" i="1"/>
  <c r="J30" i="1"/>
  <c r="J31" i="1"/>
  <c r="J32" i="1"/>
  <c r="J33" i="1"/>
  <c r="J34" i="1"/>
  <c r="J35" i="1"/>
  <c r="H27" i="1"/>
  <c r="H28" i="1"/>
  <c r="H29" i="1"/>
  <c r="H30" i="1"/>
  <c r="H31" i="1"/>
  <c r="H32" i="1"/>
  <c r="H33" i="1"/>
  <c r="H34" i="1"/>
  <c r="H35" i="1"/>
  <c r="F27" i="1"/>
  <c r="F28" i="1"/>
  <c r="Q28" i="1" s="1"/>
  <c r="F29" i="1"/>
  <c r="F30" i="1"/>
  <c r="F31" i="1"/>
  <c r="F32" i="1"/>
  <c r="Q32" i="1" s="1"/>
  <c r="F33" i="1"/>
  <c r="F34" i="1"/>
  <c r="F35" i="1"/>
  <c r="P26" i="1"/>
  <c r="N26" i="1"/>
  <c r="L26" i="1"/>
  <c r="J26" i="1"/>
  <c r="H26" i="1"/>
  <c r="F26" i="1"/>
  <c r="Q36" i="3" l="1"/>
  <c r="R27" i="3"/>
  <c r="Q34" i="1"/>
  <c r="Q30" i="1"/>
  <c r="Q26" i="1"/>
  <c r="Q33" i="1"/>
  <c r="Q29" i="1"/>
  <c r="Q35" i="1"/>
  <c r="Q31" i="1"/>
  <c r="Q27" i="1"/>
  <c r="Q36" i="1" s="1"/>
</calcChain>
</file>

<file path=xl/sharedStrings.xml><?xml version="1.0" encoding="utf-8"?>
<sst xmlns="http://schemas.openxmlformats.org/spreadsheetml/2006/main" count="168" uniqueCount="60">
  <si>
    <t>Weight Factors</t>
  </si>
  <si>
    <t>Possible Scores (PS)</t>
  </si>
  <si>
    <t>Task</t>
  </si>
  <si>
    <t>Weight (%)</t>
  </si>
  <si>
    <t>PS</t>
  </si>
  <si>
    <t>Test 1</t>
  </si>
  <si>
    <t>Quizzes</t>
  </si>
  <si>
    <t>Test 2</t>
  </si>
  <si>
    <t>HW</t>
  </si>
  <si>
    <t>Indv. WP</t>
  </si>
  <si>
    <t>Team WP</t>
  </si>
  <si>
    <t>WA</t>
  </si>
  <si>
    <t>Total</t>
  </si>
  <si>
    <t>Grades</t>
  </si>
  <si>
    <t>%</t>
  </si>
  <si>
    <t>Letter</t>
  </si>
  <si>
    <t>F</t>
  </si>
  <si>
    <t>D</t>
  </si>
  <si>
    <t>C-</t>
  </si>
  <si>
    <t>C</t>
  </si>
  <si>
    <t>C+</t>
  </si>
  <si>
    <t>B-</t>
  </si>
  <si>
    <t>B</t>
  </si>
  <si>
    <t>B+</t>
  </si>
  <si>
    <t>A-</t>
  </si>
  <si>
    <t>A</t>
  </si>
  <si>
    <t>A+</t>
  </si>
  <si>
    <t>#</t>
  </si>
  <si>
    <t>Last name</t>
  </si>
  <si>
    <t>First name</t>
  </si>
  <si>
    <t>Gender</t>
  </si>
  <si>
    <t>Quiz</t>
  </si>
  <si>
    <t>Quiz %</t>
  </si>
  <si>
    <t>HW %</t>
  </si>
  <si>
    <t>Indv. WP %</t>
  </si>
  <si>
    <t>Team WP %</t>
  </si>
  <si>
    <t>Test 1 %</t>
  </si>
  <si>
    <t>Test 2 %</t>
  </si>
  <si>
    <t>Grade</t>
  </si>
  <si>
    <t>Nietzsche</t>
  </si>
  <si>
    <t>Friedrich</t>
  </si>
  <si>
    <t>M</t>
  </si>
  <si>
    <t>Smith</t>
  </si>
  <si>
    <t>Maggie</t>
  </si>
  <si>
    <t>Locke</t>
  </si>
  <si>
    <t>John</t>
  </si>
  <si>
    <t>Chopin</t>
  </si>
  <si>
    <t>Frederic</t>
  </si>
  <si>
    <t>Cassatt</t>
  </si>
  <si>
    <t>Mary</t>
  </si>
  <si>
    <t>Boleyn</t>
  </si>
  <si>
    <t>Anne</t>
  </si>
  <si>
    <t>Vonnegut</t>
  </si>
  <si>
    <t>Kurt</t>
  </si>
  <si>
    <t>MEAN</t>
  </si>
  <si>
    <t>Mahboobin</t>
  </si>
  <si>
    <t>Arash</t>
  </si>
  <si>
    <t>Frick</t>
  </si>
  <si>
    <t>Paul</t>
  </si>
  <si>
    <t>Hilton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</si>
</sst>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10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10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NumberFormat="1"/>
    <xf numFmtId="0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theme="3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44C0-EBEB-41BA-9A89-ED088AB923FD}">
  <dimension ref="A1:R36"/>
  <sheetViews>
    <sheetView tabSelected="1" topLeftCell="F13" workbookViewId="0">
      <selection activeCell="S29" sqref="S29"/>
    </sheetView>
  </sheetViews>
  <sheetFormatPr defaultColWidth="11.19921875" defaultRowHeight="15.6" x14ac:dyDescent="0.3"/>
  <sheetData>
    <row r="1" spans="1:5" x14ac:dyDescent="0.3">
      <c r="A1" s="26" t="s">
        <v>0</v>
      </c>
      <c r="B1" s="26"/>
      <c r="D1" s="26" t="s">
        <v>1</v>
      </c>
      <c r="E1" s="26"/>
    </row>
    <row r="2" spans="1:5" x14ac:dyDescent="0.3">
      <c r="A2" s="1" t="s">
        <v>2</v>
      </c>
      <c r="B2" s="2" t="s">
        <v>3</v>
      </c>
      <c r="D2" s="1" t="s">
        <v>2</v>
      </c>
      <c r="E2" s="2" t="s">
        <v>4</v>
      </c>
    </row>
    <row r="3" spans="1:5" x14ac:dyDescent="0.3">
      <c r="A3" s="3" t="s">
        <v>5</v>
      </c>
      <c r="B3" s="4">
        <v>0.28000000000000003</v>
      </c>
      <c r="D3" s="5" t="s">
        <v>6</v>
      </c>
      <c r="E3" s="6">
        <v>25</v>
      </c>
    </row>
    <row r="4" spans="1:5" x14ac:dyDescent="0.3">
      <c r="A4" s="3" t="s">
        <v>7</v>
      </c>
      <c r="B4" s="4">
        <v>0.2</v>
      </c>
      <c r="D4" s="5" t="s">
        <v>8</v>
      </c>
      <c r="E4" s="6">
        <v>50</v>
      </c>
    </row>
    <row r="5" spans="1:5" x14ac:dyDescent="0.3">
      <c r="A5" s="3" t="s">
        <v>8</v>
      </c>
      <c r="B5" s="4">
        <v>0.1</v>
      </c>
      <c r="D5" s="5" t="s">
        <v>9</v>
      </c>
      <c r="E5" s="6">
        <v>10</v>
      </c>
    </row>
    <row r="6" spans="1:5" x14ac:dyDescent="0.3">
      <c r="A6" s="3" t="s">
        <v>6</v>
      </c>
      <c r="B6" s="4">
        <v>0.14000000000000001</v>
      </c>
      <c r="D6" s="5" t="s">
        <v>10</v>
      </c>
      <c r="E6" s="6">
        <v>10</v>
      </c>
    </row>
    <row r="7" spans="1:5" x14ac:dyDescent="0.3">
      <c r="A7" s="3" t="s">
        <v>11</v>
      </c>
      <c r="B7" s="4">
        <v>0.2</v>
      </c>
      <c r="D7" s="5" t="s">
        <v>5</v>
      </c>
      <c r="E7" s="6">
        <v>50</v>
      </c>
    </row>
    <row r="8" spans="1:5" x14ac:dyDescent="0.3">
      <c r="A8" s="3" t="s">
        <v>9</v>
      </c>
      <c r="B8" s="4">
        <v>0.04</v>
      </c>
      <c r="D8" s="5" t="s">
        <v>7</v>
      </c>
      <c r="E8" s="6">
        <v>100</v>
      </c>
    </row>
    <row r="9" spans="1:5" x14ac:dyDescent="0.3">
      <c r="A9" s="3" t="s">
        <v>10</v>
      </c>
      <c r="B9" s="4">
        <v>0.04</v>
      </c>
      <c r="D9" s="1" t="s">
        <v>12</v>
      </c>
      <c r="E9" s="22">
        <f>SUM(E3:E8)</f>
        <v>245</v>
      </c>
    </row>
    <row r="10" spans="1:5" x14ac:dyDescent="0.3">
      <c r="A10" s="1" t="s">
        <v>12</v>
      </c>
      <c r="B10" s="18">
        <f>SUM(B3:B9)</f>
        <v>1.0000000000000002</v>
      </c>
    </row>
    <row r="11" spans="1:5" x14ac:dyDescent="0.3">
      <c r="A11" s="27" t="s">
        <v>13</v>
      </c>
      <c r="B11" s="27"/>
    </row>
    <row r="12" spans="1:5" x14ac:dyDescent="0.3">
      <c r="A12" s="20" t="s">
        <v>14</v>
      </c>
      <c r="B12" s="21" t="s">
        <v>15</v>
      </c>
    </row>
    <row r="13" spans="1:5" x14ac:dyDescent="0.3">
      <c r="A13" s="7">
        <v>0</v>
      </c>
      <c r="B13" s="8" t="s">
        <v>16</v>
      </c>
    </row>
    <row r="14" spans="1:5" x14ac:dyDescent="0.3">
      <c r="A14" s="7">
        <v>0.6</v>
      </c>
      <c r="B14" s="8" t="s">
        <v>17</v>
      </c>
    </row>
    <row r="15" spans="1:5" x14ac:dyDescent="0.3">
      <c r="A15" s="7">
        <v>0.61</v>
      </c>
      <c r="B15" s="8" t="s">
        <v>18</v>
      </c>
    </row>
    <row r="16" spans="1:5" x14ac:dyDescent="0.3">
      <c r="A16" s="7">
        <v>0.65</v>
      </c>
      <c r="B16" s="8" t="s">
        <v>19</v>
      </c>
    </row>
    <row r="17" spans="1:18" x14ac:dyDescent="0.3">
      <c r="A17" s="7">
        <v>0.71</v>
      </c>
      <c r="B17" s="8" t="s">
        <v>20</v>
      </c>
    </row>
    <row r="18" spans="1:18" x14ac:dyDescent="0.3">
      <c r="A18" s="7">
        <v>0.75</v>
      </c>
      <c r="B18" s="8" t="s">
        <v>21</v>
      </c>
    </row>
    <row r="19" spans="1:18" x14ac:dyDescent="0.3">
      <c r="A19" s="7">
        <v>0.79</v>
      </c>
      <c r="B19" s="8" t="s">
        <v>22</v>
      </c>
    </row>
    <row r="20" spans="1:18" x14ac:dyDescent="0.3">
      <c r="A20" s="7">
        <v>0.85</v>
      </c>
      <c r="B20" s="8" t="s">
        <v>23</v>
      </c>
    </row>
    <row r="21" spans="1:18" x14ac:dyDescent="0.3">
      <c r="A21" s="7">
        <v>0.89</v>
      </c>
      <c r="B21" s="8" t="s">
        <v>24</v>
      </c>
    </row>
    <row r="22" spans="1:18" x14ac:dyDescent="0.3">
      <c r="A22" s="7">
        <v>0.93</v>
      </c>
      <c r="B22" s="8" t="s">
        <v>25</v>
      </c>
    </row>
    <row r="23" spans="1:18" x14ac:dyDescent="0.3">
      <c r="A23" s="7">
        <v>0.99</v>
      </c>
      <c r="B23" s="8" t="s">
        <v>26</v>
      </c>
    </row>
    <row r="25" spans="1:18" x14ac:dyDescent="0.3">
      <c r="A25" s="25" t="s">
        <v>27</v>
      </c>
      <c r="B25" s="2" t="s">
        <v>28</v>
      </c>
      <c r="C25" s="2" t="s">
        <v>29</v>
      </c>
      <c r="D25" s="25" t="s">
        <v>30</v>
      </c>
      <c r="E25" s="25" t="s">
        <v>31</v>
      </c>
      <c r="F25" s="25" t="s">
        <v>32</v>
      </c>
      <c r="G25" s="25" t="s">
        <v>8</v>
      </c>
      <c r="H25" s="25" t="s">
        <v>33</v>
      </c>
      <c r="I25" s="25" t="s">
        <v>9</v>
      </c>
      <c r="J25" s="25" t="s">
        <v>34</v>
      </c>
      <c r="K25" s="25" t="s">
        <v>10</v>
      </c>
      <c r="L25" s="25" t="s">
        <v>35</v>
      </c>
      <c r="M25" s="25" t="s">
        <v>5</v>
      </c>
      <c r="N25" s="25" t="s">
        <v>36</v>
      </c>
      <c r="O25" s="25" t="s">
        <v>7</v>
      </c>
      <c r="P25" s="25" t="s">
        <v>37</v>
      </c>
      <c r="Q25" s="25" t="s">
        <v>38</v>
      </c>
      <c r="R25" s="25" t="s">
        <v>38</v>
      </c>
    </row>
    <row r="26" spans="1:18" x14ac:dyDescent="0.3">
      <c r="A26" s="10">
        <v>1</v>
      </c>
      <c r="B26" s="8" t="s">
        <v>50</v>
      </c>
      <c r="C26" s="8" t="s">
        <v>51</v>
      </c>
      <c r="D26" s="11" t="s">
        <v>16</v>
      </c>
      <c r="E26" s="12">
        <v>16</v>
      </c>
      <c r="F26" s="13">
        <f>E26/Quizzes</f>
        <v>0.64</v>
      </c>
      <c r="G26" s="12">
        <v>24</v>
      </c>
      <c r="H26" s="13">
        <f>G26/HW</f>
        <v>0.48</v>
      </c>
      <c r="I26" s="12">
        <v>8</v>
      </c>
      <c r="J26" s="13">
        <f>I26/IndvWP</f>
        <v>0.8</v>
      </c>
      <c r="K26" s="12">
        <v>0</v>
      </c>
      <c r="L26" s="13">
        <f>K26/TeamWP</f>
        <v>0</v>
      </c>
      <c r="M26" s="12">
        <v>22</v>
      </c>
      <c r="N26" s="13">
        <f>M26/Test1</f>
        <v>0.44</v>
      </c>
      <c r="O26" s="12">
        <v>75</v>
      </c>
      <c r="P26" s="13">
        <f>O26/Test2</f>
        <v>0.75</v>
      </c>
      <c r="Q26" s="17">
        <f>F26*QuizzesPercent+H26*HWPercent+J26*IndvWPPercent+L26*TeamWPPercent+N26*Test1Percent+P26*Test2Percent</f>
        <v>0.44280000000000003</v>
      </c>
      <c r="R26" s="24" t="str">
        <f>VLOOKUP(Q26, Grades, 2, TRUE)</f>
        <v>F</v>
      </c>
    </row>
    <row r="27" spans="1:18" x14ac:dyDescent="0.3">
      <c r="A27" s="10">
        <v>2</v>
      </c>
      <c r="B27" s="8" t="s">
        <v>48</v>
      </c>
      <c r="C27" s="8" t="s">
        <v>49</v>
      </c>
      <c r="D27" s="11" t="s">
        <v>16</v>
      </c>
      <c r="E27" s="12">
        <v>23</v>
      </c>
      <c r="F27" s="13">
        <f>E27/Quizzes</f>
        <v>0.92</v>
      </c>
      <c r="G27" s="12">
        <v>48</v>
      </c>
      <c r="H27" s="13">
        <f>G27/HW</f>
        <v>0.96</v>
      </c>
      <c r="I27" s="12">
        <v>0</v>
      </c>
      <c r="J27" s="13">
        <f>I27/IndvWP</f>
        <v>0</v>
      </c>
      <c r="K27" s="12">
        <v>7</v>
      </c>
      <c r="L27" s="13">
        <f>K27/TeamWP</f>
        <v>0.7</v>
      </c>
      <c r="M27" s="12">
        <v>2</v>
      </c>
      <c r="N27" s="13">
        <f>M27/Test1</f>
        <v>0.04</v>
      </c>
      <c r="O27" s="12">
        <v>71</v>
      </c>
      <c r="P27" s="13">
        <f>O27/Test2</f>
        <v>0.71</v>
      </c>
      <c r="Q27" s="17">
        <f>F27*QuizzesPercent+H27*HWPercent+J27*IndvWPPercent+L27*TeamWPPercent+N27*Test1Percent+P27*Test2Percent</f>
        <v>0.40600000000000003</v>
      </c>
      <c r="R27" s="24" t="str">
        <f>VLOOKUP(Q27, Grades, 2, TRUE)</f>
        <v>F</v>
      </c>
    </row>
    <row r="28" spans="1:18" x14ac:dyDescent="0.3">
      <c r="A28" s="10">
        <v>3</v>
      </c>
      <c r="B28" s="15" t="s">
        <v>59</v>
      </c>
      <c r="C28" s="15" t="s">
        <v>51</v>
      </c>
      <c r="D28" s="14" t="s">
        <v>16</v>
      </c>
      <c r="E28" s="12">
        <v>24</v>
      </c>
      <c r="F28" s="13">
        <f>E28/Quizzes</f>
        <v>0.96</v>
      </c>
      <c r="G28" s="12">
        <v>46</v>
      </c>
      <c r="H28" s="13">
        <f>G28/HW</f>
        <v>0.92</v>
      </c>
      <c r="I28" s="12">
        <v>7</v>
      </c>
      <c r="J28" s="13">
        <f>I28/IndvWP</f>
        <v>0.7</v>
      </c>
      <c r="K28" s="12">
        <v>8</v>
      </c>
      <c r="L28" s="13">
        <f>K28/TeamWP</f>
        <v>0.8</v>
      </c>
      <c r="M28" s="12">
        <v>9</v>
      </c>
      <c r="N28" s="13">
        <f>M28/Test1</f>
        <v>0.18</v>
      </c>
      <c r="O28" s="12">
        <v>16</v>
      </c>
      <c r="P28" s="13">
        <f>O28/Test2</f>
        <v>0.16</v>
      </c>
      <c r="Q28" s="17">
        <f>F28*QuizzesPercent+H28*HWPercent+J28*IndvWPPercent+L28*TeamWPPercent+N28*Test1Percent+P28*Test2Percent</f>
        <v>0.36880000000000013</v>
      </c>
      <c r="R28" s="24" t="str">
        <f>VLOOKUP(Q28, Grades, 2, TRUE)</f>
        <v>F</v>
      </c>
    </row>
    <row r="29" spans="1:18" x14ac:dyDescent="0.3">
      <c r="A29" s="10">
        <v>4</v>
      </c>
      <c r="B29" s="8" t="s">
        <v>42</v>
      </c>
      <c r="C29" s="8" t="s">
        <v>43</v>
      </c>
      <c r="D29" s="11" t="s">
        <v>16</v>
      </c>
      <c r="E29" s="12">
        <v>20</v>
      </c>
      <c r="F29" s="13">
        <f>E29/Quizzes</f>
        <v>0.8</v>
      </c>
      <c r="G29" s="12">
        <v>48</v>
      </c>
      <c r="H29" s="13">
        <f>G29/HW</f>
        <v>0.96</v>
      </c>
      <c r="I29" s="12">
        <v>8</v>
      </c>
      <c r="J29" s="13">
        <f>I29/IndvWP</f>
        <v>0.8</v>
      </c>
      <c r="K29" s="12">
        <v>4</v>
      </c>
      <c r="L29" s="13">
        <f>K29/TeamWP</f>
        <v>0.4</v>
      </c>
      <c r="M29" s="12">
        <v>35</v>
      </c>
      <c r="N29" s="13">
        <f>M29/Test1</f>
        <v>0.7</v>
      </c>
      <c r="O29" s="12">
        <v>49</v>
      </c>
      <c r="P29" s="13">
        <f>O29/Test2</f>
        <v>0.49</v>
      </c>
      <c r="Q29" s="17">
        <f>F29*QuizzesPercent+H29*HWPercent+J29*IndvWPPercent+L29*TeamWPPercent+N29*Test1Percent+P29*Test2Percent</f>
        <v>0.55000000000000004</v>
      </c>
      <c r="R29" s="24" t="str">
        <f>VLOOKUP(Q29, Grades, 2, TRUE)</f>
        <v>F</v>
      </c>
    </row>
    <row r="30" spans="1:18" x14ac:dyDescent="0.3">
      <c r="A30" s="10">
        <v>5</v>
      </c>
      <c r="B30" s="8" t="s">
        <v>39</v>
      </c>
      <c r="C30" s="8" t="s">
        <v>40</v>
      </c>
      <c r="D30" s="11" t="s">
        <v>41</v>
      </c>
      <c r="E30" s="12">
        <v>25</v>
      </c>
      <c r="F30" s="13">
        <f>E30/Quizzes</f>
        <v>1</v>
      </c>
      <c r="G30" s="12">
        <v>50</v>
      </c>
      <c r="H30" s="13">
        <f>G30/HW</f>
        <v>1</v>
      </c>
      <c r="I30" s="12">
        <v>10</v>
      </c>
      <c r="J30" s="13">
        <f>I30/IndvWP</f>
        <v>1</v>
      </c>
      <c r="K30" s="12">
        <v>10</v>
      </c>
      <c r="L30" s="13">
        <f>K30/TeamWP</f>
        <v>1</v>
      </c>
      <c r="M30" s="12">
        <v>50</v>
      </c>
      <c r="N30" s="13">
        <f>M30/Test1</f>
        <v>1</v>
      </c>
      <c r="O30" s="12">
        <v>100</v>
      </c>
      <c r="P30" s="13">
        <f>O30/Test2</f>
        <v>1</v>
      </c>
      <c r="Q30" s="17">
        <f>F30*QuizzesPercent+H30*HWPercent+J30*IndvWPPercent+L30*TeamWPPercent+N30*Test1Percent+P30*Test2Percent</f>
        <v>0.8</v>
      </c>
      <c r="R30" s="24" t="str">
        <f>VLOOKUP(Q30, Grades, 2, TRUE)</f>
        <v>B</v>
      </c>
    </row>
    <row r="31" spans="1:18" x14ac:dyDescent="0.3">
      <c r="A31" s="10">
        <v>6</v>
      </c>
      <c r="B31" s="8" t="s">
        <v>46</v>
      </c>
      <c r="C31" s="8" t="s">
        <v>47</v>
      </c>
      <c r="D31" s="11" t="s">
        <v>41</v>
      </c>
      <c r="E31" s="12">
        <v>3</v>
      </c>
      <c r="F31" s="13">
        <f>E31/Quizzes</f>
        <v>0.12</v>
      </c>
      <c r="G31" s="12">
        <v>49</v>
      </c>
      <c r="H31" s="13">
        <f>G31/HW</f>
        <v>0.98</v>
      </c>
      <c r="I31" s="12">
        <v>7</v>
      </c>
      <c r="J31" s="13">
        <f>I31/IndvWP</f>
        <v>0.7</v>
      </c>
      <c r="K31" s="12">
        <v>2</v>
      </c>
      <c r="L31" s="13">
        <f>K31/TeamWP</f>
        <v>0.2</v>
      </c>
      <c r="M31" s="12">
        <v>48</v>
      </c>
      <c r="N31" s="13">
        <f>M31/Test1</f>
        <v>0.96</v>
      </c>
      <c r="O31" s="12">
        <v>65</v>
      </c>
      <c r="P31" s="13">
        <f>O31/Test2</f>
        <v>0.65</v>
      </c>
      <c r="Q31" s="17">
        <f>F31*QuizzesPercent+H31*HWPercent+J31*IndvWPPercent+L31*TeamWPPercent+N31*Test1Percent+P31*Test2Percent</f>
        <v>0.54960000000000009</v>
      </c>
      <c r="R31" s="24" t="str">
        <f>VLOOKUP(Q31, Grades, 2, TRUE)</f>
        <v>F</v>
      </c>
    </row>
    <row r="32" spans="1:18" x14ac:dyDescent="0.3">
      <c r="A32" s="10">
        <v>7</v>
      </c>
      <c r="B32" s="15" t="s">
        <v>57</v>
      </c>
      <c r="C32" s="15" t="s">
        <v>58</v>
      </c>
      <c r="D32" s="14" t="s">
        <v>41</v>
      </c>
      <c r="E32" s="12">
        <v>14</v>
      </c>
      <c r="F32" s="13">
        <f>E32/Quizzes</f>
        <v>0.56000000000000005</v>
      </c>
      <c r="G32" s="12">
        <v>21</v>
      </c>
      <c r="H32" s="13">
        <f>G32/HW</f>
        <v>0.42</v>
      </c>
      <c r="I32" s="12">
        <v>8</v>
      </c>
      <c r="J32" s="13">
        <f>I32/IndvWP</f>
        <v>0.8</v>
      </c>
      <c r="K32" s="12">
        <v>1</v>
      </c>
      <c r="L32" s="13">
        <f>K32/TeamWP</f>
        <v>0.1</v>
      </c>
      <c r="M32" s="12">
        <v>40</v>
      </c>
      <c r="N32" s="13">
        <f>M32/Test1</f>
        <v>0.8</v>
      </c>
      <c r="O32" s="12">
        <v>66</v>
      </c>
      <c r="P32" s="13">
        <f>O32/Test2</f>
        <v>0.66</v>
      </c>
      <c r="Q32" s="17">
        <f>F32*QuizzesPercent+H32*HWPercent+J32*IndvWPPercent+L32*TeamWPPercent+N32*Test1Percent+P32*Test2Percent</f>
        <v>0.51240000000000008</v>
      </c>
      <c r="R32" s="24" t="str">
        <f>VLOOKUP(Q32, Grades, 2, TRUE)</f>
        <v>F</v>
      </c>
    </row>
    <row r="33" spans="1:18" x14ac:dyDescent="0.3">
      <c r="A33" s="10">
        <v>8</v>
      </c>
      <c r="B33" s="8" t="s">
        <v>44</v>
      </c>
      <c r="C33" s="8" t="s">
        <v>45</v>
      </c>
      <c r="D33" s="11" t="s">
        <v>41</v>
      </c>
      <c r="E33" s="12">
        <v>23</v>
      </c>
      <c r="F33" s="13">
        <f>E33/Quizzes</f>
        <v>0.92</v>
      </c>
      <c r="G33" s="12">
        <v>8</v>
      </c>
      <c r="H33" s="13">
        <f>G33/HW</f>
        <v>0.16</v>
      </c>
      <c r="I33" s="12">
        <v>10</v>
      </c>
      <c r="J33" s="13">
        <f>I33/IndvWP</f>
        <v>1</v>
      </c>
      <c r="K33" s="12">
        <v>7</v>
      </c>
      <c r="L33" s="13">
        <f>K33/TeamWP</f>
        <v>0.7</v>
      </c>
      <c r="M33" s="12">
        <v>16</v>
      </c>
      <c r="N33" s="13">
        <f>M33/Test1</f>
        <v>0.32</v>
      </c>
      <c r="O33" s="12">
        <v>45</v>
      </c>
      <c r="P33" s="13">
        <f>O33/Test2</f>
        <v>0.45</v>
      </c>
      <c r="Q33" s="17">
        <f>F33*QuizzesPercent+H33*HWPercent+J33*IndvWPPercent+L33*TeamWPPercent+N33*Test1Percent+P33*Test2Percent</f>
        <v>0.39240000000000008</v>
      </c>
      <c r="R33" s="24" t="str">
        <f>VLOOKUP(Q33, Grades, 2, TRUE)</f>
        <v>F</v>
      </c>
    </row>
    <row r="34" spans="1:18" x14ac:dyDescent="0.3">
      <c r="A34" s="10">
        <v>9</v>
      </c>
      <c r="B34" s="15" t="s">
        <v>55</v>
      </c>
      <c r="C34" s="15" t="s">
        <v>56</v>
      </c>
      <c r="D34" s="14" t="s">
        <v>41</v>
      </c>
      <c r="E34" s="12">
        <v>7</v>
      </c>
      <c r="F34" s="13">
        <f>E34/Quizzes</f>
        <v>0.28000000000000003</v>
      </c>
      <c r="G34" s="12">
        <v>7</v>
      </c>
      <c r="H34" s="13">
        <f>G34/HW</f>
        <v>0.14000000000000001</v>
      </c>
      <c r="I34" s="12">
        <v>7</v>
      </c>
      <c r="J34" s="13">
        <f>I34/IndvWP</f>
        <v>0.7</v>
      </c>
      <c r="K34" s="12">
        <v>0</v>
      </c>
      <c r="L34" s="13">
        <f>K34/TeamWP</f>
        <v>0</v>
      </c>
      <c r="M34" s="12">
        <v>38</v>
      </c>
      <c r="N34" s="13">
        <f>M34/Test1</f>
        <v>0.76</v>
      </c>
      <c r="O34" s="12">
        <v>68</v>
      </c>
      <c r="P34" s="13">
        <f>O34/Test2</f>
        <v>0.68</v>
      </c>
      <c r="Q34" s="17">
        <f>F34*QuizzesPercent+H34*HWPercent+J34*IndvWPPercent+L34*TeamWPPercent+N34*Test1Percent+P34*Test2Percent</f>
        <v>0.43000000000000005</v>
      </c>
      <c r="R34" s="24" t="str">
        <f>VLOOKUP(Q34, Grades, 2, TRUE)</f>
        <v>F</v>
      </c>
    </row>
    <row r="35" spans="1:18" x14ac:dyDescent="0.3">
      <c r="A35" s="10">
        <v>10</v>
      </c>
      <c r="B35" s="8" t="s">
        <v>52</v>
      </c>
      <c r="C35" s="8" t="s">
        <v>53</v>
      </c>
      <c r="D35" s="11" t="s">
        <v>41</v>
      </c>
      <c r="E35" s="12">
        <v>2</v>
      </c>
      <c r="F35" s="13">
        <f>E35/Quizzes</f>
        <v>0.08</v>
      </c>
      <c r="G35" s="12">
        <v>40</v>
      </c>
      <c r="H35" s="13">
        <f>G35/HW</f>
        <v>0.8</v>
      </c>
      <c r="I35" s="12">
        <v>9</v>
      </c>
      <c r="J35" s="13">
        <f>I35/IndvWP</f>
        <v>0.9</v>
      </c>
      <c r="K35" s="12">
        <v>3</v>
      </c>
      <c r="L35" s="13">
        <f>K35/TeamWP</f>
        <v>0.3</v>
      </c>
      <c r="M35" s="12">
        <v>19</v>
      </c>
      <c r="N35" s="13">
        <f>M35/Test1</f>
        <v>0.38</v>
      </c>
      <c r="O35" s="12">
        <v>28</v>
      </c>
      <c r="P35" s="13">
        <f>O35/Test2</f>
        <v>0.28000000000000003</v>
      </c>
      <c r="Q35" s="17">
        <f>F35*QuizzesPercent+H35*HWPercent+J35*IndvWPPercent+L35*TeamWPPercent+N35*Test1Percent+P35*Test2Percent</f>
        <v>0.30160000000000003</v>
      </c>
      <c r="R35" s="24" t="str">
        <f>VLOOKUP(Q35, Grades, 2, TRUE)</f>
        <v>F</v>
      </c>
    </row>
    <row r="36" spans="1:18" x14ac:dyDescent="0.3">
      <c r="P36" s="16" t="s">
        <v>54</v>
      </c>
      <c r="Q36" s="19">
        <f>AVERAGE(Q26:Q35)</f>
        <v>0.47535999999999995</v>
      </c>
    </row>
  </sheetData>
  <sortState ref="B26:R35">
    <sortCondition ref="D26:D35"/>
    <sortCondition ref="R26:R35"/>
  </sortState>
  <mergeCells count="3">
    <mergeCell ref="A1:B1"/>
    <mergeCell ref="D1:E1"/>
    <mergeCell ref="A11:B11"/>
  </mergeCells>
  <conditionalFormatting sqref="Q26:Q35">
    <cfRule type="aboveAverage" dxfId="2" priority="5"/>
    <cfRule type="top10" priority="4" percent="1" rank="3"/>
    <cfRule type="top10" priority="3" percent="1" rank="3"/>
    <cfRule type="top10" priority="2" rank="3"/>
    <cfRule type="top10" dxfId="1" priority="1" percent="1" rank="3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opLeftCell="D17" workbookViewId="0">
      <selection sqref="A1:B1"/>
    </sheetView>
  </sheetViews>
  <sheetFormatPr defaultColWidth="11.19921875" defaultRowHeight="15.6" x14ac:dyDescent="0.3"/>
  <sheetData>
    <row r="1" spans="1:5" x14ac:dyDescent="0.3">
      <c r="A1" s="26" t="s">
        <v>0</v>
      </c>
      <c r="B1" s="26"/>
      <c r="D1" s="26" t="s">
        <v>1</v>
      </c>
      <c r="E1" s="26"/>
    </row>
    <row r="2" spans="1:5" x14ac:dyDescent="0.3">
      <c r="A2" s="1" t="s">
        <v>2</v>
      </c>
      <c r="B2" s="2" t="s">
        <v>3</v>
      </c>
      <c r="D2" s="1" t="s">
        <v>2</v>
      </c>
      <c r="E2" s="2" t="s">
        <v>4</v>
      </c>
    </row>
    <row r="3" spans="1:5" x14ac:dyDescent="0.3">
      <c r="A3" s="3" t="s">
        <v>5</v>
      </c>
      <c r="B3" s="4">
        <v>0.28000000000000003</v>
      </c>
      <c r="D3" s="5" t="s">
        <v>6</v>
      </c>
      <c r="E3" s="6">
        <v>25</v>
      </c>
    </row>
    <row r="4" spans="1:5" x14ac:dyDescent="0.3">
      <c r="A4" s="3" t="s">
        <v>7</v>
      </c>
      <c r="B4" s="4">
        <v>0.2</v>
      </c>
      <c r="D4" s="5" t="s">
        <v>8</v>
      </c>
      <c r="E4" s="6">
        <v>50</v>
      </c>
    </row>
    <row r="5" spans="1:5" x14ac:dyDescent="0.3">
      <c r="A5" s="3" t="s">
        <v>8</v>
      </c>
      <c r="B5" s="4">
        <v>0.1</v>
      </c>
      <c r="D5" s="5" t="s">
        <v>9</v>
      </c>
      <c r="E5" s="6">
        <v>10</v>
      </c>
    </row>
    <row r="6" spans="1:5" x14ac:dyDescent="0.3">
      <c r="A6" s="3" t="s">
        <v>6</v>
      </c>
      <c r="B6" s="4">
        <v>0.14000000000000001</v>
      </c>
      <c r="D6" s="5" t="s">
        <v>10</v>
      </c>
      <c r="E6" s="6">
        <v>10</v>
      </c>
    </row>
    <row r="7" spans="1:5" x14ac:dyDescent="0.3">
      <c r="A7" s="3" t="s">
        <v>11</v>
      </c>
      <c r="B7" s="4">
        <v>0.2</v>
      </c>
      <c r="D7" s="5" t="s">
        <v>5</v>
      </c>
      <c r="E7" s="6">
        <v>50</v>
      </c>
    </row>
    <row r="8" spans="1:5" x14ac:dyDescent="0.3">
      <c r="A8" s="3" t="s">
        <v>9</v>
      </c>
      <c r="B8" s="4">
        <v>0.04</v>
      </c>
      <c r="D8" s="5" t="s">
        <v>7</v>
      </c>
      <c r="E8" s="6">
        <v>100</v>
      </c>
    </row>
    <row r="9" spans="1:5" x14ac:dyDescent="0.3">
      <c r="A9" s="3" t="s">
        <v>10</v>
      </c>
      <c r="B9" s="4">
        <v>0.04</v>
      </c>
      <c r="D9" s="1" t="s">
        <v>12</v>
      </c>
      <c r="E9" s="22">
        <f>SUM(E3:E8)</f>
        <v>245</v>
      </c>
    </row>
    <row r="10" spans="1:5" x14ac:dyDescent="0.3">
      <c r="A10" s="1" t="s">
        <v>12</v>
      </c>
      <c r="B10" s="18">
        <f>SUM(B3:B9)</f>
        <v>1.0000000000000002</v>
      </c>
    </row>
    <row r="11" spans="1:5" x14ac:dyDescent="0.3">
      <c r="A11" s="27" t="s">
        <v>13</v>
      </c>
      <c r="B11" s="27"/>
    </row>
    <row r="12" spans="1:5" x14ac:dyDescent="0.3">
      <c r="A12" s="20" t="s">
        <v>14</v>
      </c>
      <c r="B12" s="21" t="s">
        <v>15</v>
      </c>
    </row>
    <row r="13" spans="1:5" x14ac:dyDescent="0.3">
      <c r="A13" s="7">
        <v>0.99</v>
      </c>
      <c r="B13" s="8" t="s">
        <v>26</v>
      </c>
    </row>
    <row r="14" spans="1:5" x14ac:dyDescent="0.3">
      <c r="A14" s="7">
        <v>0.93</v>
      </c>
      <c r="B14" s="8" t="s">
        <v>25</v>
      </c>
    </row>
    <row r="15" spans="1:5" x14ac:dyDescent="0.3">
      <c r="A15" s="7">
        <v>0.89</v>
      </c>
      <c r="B15" s="8" t="s">
        <v>24</v>
      </c>
    </row>
    <row r="16" spans="1:5" x14ac:dyDescent="0.3">
      <c r="A16" s="7">
        <v>0.85</v>
      </c>
      <c r="B16" s="8" t="s">
        <v>23</v>
      </c>
    </row>
    <row r="17" spans="1:18" x14ac:dyDescent="0.3">
      <c r="A17" s="7">
        <v>0.79</v>
      </c>
      <c r="B17" s="8" t="s">
        <v>22</v>
      </c>
    </row>
    <row r="18" spans="1:18" x14ac:dyDescent="0.3">
      <c r="A18" s="7">
        <v>0.75</v>
      </c>
      <c r="B18" s="8" t="s">
        <v>21</v>
      </c>
    </row>
    <row r="19" spans="1:18" x14ac:dyDescent="0.3">
      <c r="A19" s="7">
        <v>0.71</v>
      </c>
      <c r="B19" s="8" t="s">
        <v>20</v>
      </c>
    </row>
    <row r="20" spans="1:18" x14ac:dyDescent="0.3">
      <c r="A20" s="7">
        <v>0.65</v>
      </c>
      <c r="B20" s="8" t="s">
        <v>19</v>
      </c>
    </row>
    <row r="21" spans="1:18" x14ac:dyDescent="0.3">
      <c r="A21" s="7">
        <v>0.61</v>
      </c>
      <c r="B21" s="8" t="s">
        <v>18</v>
      </c>
    </row>
    <row r="22" spans="1:18" x14ac:dyDescent="0.3">
      <c r="A22" s="7">
        <v>0.6</v>
      </c>
      <c r="B22" s="8" t="s">
        <v>17</v>
      </c>
    </row>
    <row r="23" spans="1:18" x14ac:dyDescent="0.3">
      <c r="A23" s="7">
        <v>0</v>
      </c>
      <c r="B23" s="8" t="s">
        <v>16</v>
      </c>
    </row>
    <row r="25" spans="1:18" x14ac:dyDescent="0.3">
      <c r="A25" s="9" t="s">
        <v>27</v>
      </c>
      <c r="B25" s="2" t="s">
        <v>28</v>
      </c>
      <c r="C25" s="2" t="s">
        <v>29</v>
      </c>
      <c r="D25" s="9" t="s">
        <v>30</v>
      </c>
      <c r="E25" s="9" t="s">
        <v>31</v>
      </c>
      <c r="F25" s="9" t="s">
        <v>32</v>
      </c>
      <c r="G25" s="9" t="s">
        <v>8</v>
      </c>
      <c r="H25" s="9" t="s">
        <v>33</v>
      </c>
      <c r="I25" s="9" t="s">
        <v>9</v>
      </c>
      <c r="J25" s="9" t="s">
        <v>34</v>
      </c>
      <c r="K25" s="9" t="s">
        <v>10</v>
      </c>
      <c r="L25" s="9" t="s">
        <v>35</v>
      </c>
      <c r="M25" s="9" t="s">
        <v>5</v>
      </c>
      <c r="N25" s="9" t="s">
        <v>36</v>
      </c>
      <c r="O25" s="9" t="s">
        <v>7</v>
      </c>
      <c r="P25" s="9" t="s">
        <v>37</v>
      </c>
      <c r="Q25" s="9" t="s">
        <v>38</v>
      </c>
      <c r="R25" s="9" t="s">
        <v>38</v>
      </c>
    </row>
    <row r="26" spans="1:18" x14ac:dyDescent="0.3">
      <c r="A26" s="10">
        <v>1</v>
      </c>
      <c r="B26" s="8" t="s">
        <v>39</v>
      </c>
      <c r="C26" s="8" t="s">
        <v>40</v>
      </c>
      <c r="D26" s="11" t="s">
        <v>41</v>
      </c>
      <c r="E26" s="12">
        <v>25</v>
      </c>
      <c r="F26" s="13">
        <f t="shared" ref="F26:F35" si="0">E26/Quizzes</f>
        <v>1</v>
      </c>
      <c r="G26" s="12">
        <v>50</v>
      </c>
      <c r="H26" s="13">
        <f t="shared" ref="H26:H35" si="1">G26/HW</f>
        <v>1</v>
      </c>
      <c r="I26" s="12">
        <v>10</v>
      </c>
      <c r="J26" s="13">
        <f t="shared" ref="J26:J35" si="2">I26/IndvWP</f>
        <v>1</v>
      </c>
      <c r="K26" s="12">
        <v>10</v>
      </c>
      <c r="L26" s="13">
        <f t="shared" ref="L26:L35" si="3">K26/TeamWP</f>
        <v>1</v>
      </c>
      <c r="M26" s="12">
        <v>50</v>
      </c>
      <c r="N26" s="13">
        <f t="shared" ref="N26:N35" si="4">M26/Test1</f>
        <v>1</v>
      </c>
      <c r="O26" s="12">
        <v>100</v>
      </c>
      <c r="P26" s="13">
        <f t="shared" ref="P26:P35" si="5">O26/Test2</f>
        <v>1</v>
      </c>
      <c r="Q26" s="17">
        <f t="shared" ref="Q26:Q35" si="6">F26*QuizzesPercent+H26*HWPercent+J26*IndvWPPercent+L26*TeamWPPercent+N26*Test1Percent+P26*Test2Percent</f>
        <v>0.8</v>
      </c>
      <c r="R26" s="23"/>
    </row>
    <row r="27" spans="1:18" x14ac:dyDescent="0.3">
      <c r="A27" s="10">
        <v>2</v>
      </c>
      <c r="B27" s="8" t="s">
        <v>42</v>
      </c>
      <c r="C27" s="8" t="s">
        <v>43</v>
      </c>
      <c r="D27" s="11" t="s">
        <v>16</v>
      </c>
      <c r="E27" s="12">
        <v>20</v>
      </c>
      <c r="F27" s="13">
        <f t="shared" si="0"/>
        <v>0.8</v>
      </c>
      <c r="G27" s="12">
        <v>48</v>
      </c>
      <c r="H27" s="13">
        <f t="shared" si="1"/>
        <v>0.96</v>
      </c>
      <c r="I27" s="12">
        <v>8</v>
      </c>
      <c r="J27" s="13">
        <f t="shared" si="2"/>
        <v>0.8</v>
      </c>
      <c r="K27" s="12">
        <v>4</v>
      </c>
      <c r="L27" s="13">
        <f t="shared" si="3"/>
        <v>0.4</v>
      </c>
      <c r="M27" s="12">
        <v>35</v>
      </c>
      <c r="N27" s="13">
        <f t="shared" si="4"/>
        <v>0.7</v>
      </c>
      <c r="O27" s="12">
        <v>49</v>
      </c>
      <c r="P27" s="13">
        <f t="shared" si="5"/>
        <v>0.49</v>
      </c>
      <c r="Q27" s="17">
        <f t="shared" si="6"/>
        <v>0.55000000000000004</v>
      </c>
      <c r="R27" s="24"/>
    </row>
    <row r="28" spans="1:18" x14ac:dyDescent="0.3">
      <c r="A28" s="10">
        <v>3</v>
      </c>
      <c r="B28" s="8" t="s">
        <v>44</v>
      </c>
      <c r="C28" s="8" t="s">
        <v>45</v>
      </c>
      <c r="D28" s="11" t="s">
        <v>41</v>
      </c>
      <c r="E28" s="12">
        <v>23</v>
      </c>
      <c r="F28" s="13">
        <f t="shared" si="0"/>
        <v>0.92</v>
      </c>
      <c r="G28" s="12">
        <v>8</v>
      </c>
      <c r="H28" s="13">
        <f t="shared" si="1"/>
        <v>0.16</v>
      </c>
      <c r="I28" s="12">
        <v>10</v>
      </c>
      <c r="J28" s="13">
        <f t="shared" si="2"/>
        <v>1</v>
      </c>
      <c r="K28" s="12">
        <v>7</v>
      </c>
      <c r="L28" s="13">
        <f t="shared" si="3"/>
        <v>0.7</v>
      </c>
      <c r="M28" s="12">
        <v>16</v>
      </c>
      <c r="N28" s="13">
        <f t="shared" si="4"/>
        <v>0.32</v>
      </c>
      <c r="O28" s="12">
        <v>45</v>
      </c>
      <c r="P28" s="13">
        <f t="shared" si="5"/>
        <v>0.45</v>
      </c>
      <c r="Q28" s="17">
        <f t="shared" si="6"/>
        <v>0.39240000000000008</v>
      </c>
      <c r="R28" s="24"/>
    </row>
    <row r="29" spans="1:18" x14ac:dyDescent="0.3">
      <c r="A29" s="10">
        <v>4</v>
      </c>
      <c r="B29" s="8" t="s">
        <v>46</v>
      </c>
      <c r="C29" s="8" t="s">
        <v>47</v>
      </c>
      <c r="D29" s="11" t="s">
        <v>41</v>
      </c>
      <c r="E29" s="12">
        <v>3</v>
      </c>
      <c r="F29" s="13">
        <f t="shared" si="0"/>
        <v>0.12</v>
      </c>
      <c r="G29" s="12">
        <v>49</v>
      </c>
      <c r="H29" s="13">
        <f t="shared" si="1"/>
        <v>0.98</v>
      </c>
      <c r="I29" s="12">
        <v>7</v>
      </c>
      <c r="J29" s="13">
        <f t="shared" si="2"/>
        <v>0.7</v>
      </c>
      <c r="K29" s="12">
        <v>2</v>
      </c>
      <c r="L29" s="13">
        <f t="shared" si="3"/>
        <v>0.2</v>
      </c>
      <c r="M29" s="12">
        <v>48</v>
      </c>
      <c r="N29" s="13">
        <f t="shared" si="4"/>
        <v>0.96</v>
      </c>
      <c r="O29" s="12">
        <v>65</v>
      </c>
      <c r="P29" s="13">
        <f t="shared" si="5"/>
        <v>0.65</v>
      </c>
      <c r="Q29" s="17">
        <f t="shared" si="6"/>
        <v>0.54960000000000009</v>
      </c>
      <c r="R29" s="24"/>
    </row>
    <row r="30" spans="1:18" x14ac:dyDescent="0.3">
      <c r="A30" s="10">
        <v>5</v>
      </c>
      <c r="B30" s="8" t="s">
        <v>48</v>
      </c>
      <c r="C30" s="8" t="s">
        <v>49</v>
      </c>
      <c r="D30" s="11" t="s">
        <v>16</v>
      </c>
      <c r="E30" s="12">
        <v>23</v>
      </c>
      <c r="F30" s="13">
        <f t="shared" si="0"/>
        <v>0.92</v>
      </c>
      <c r="G30" s="12">
        <v>48</v>
      </c>
      <c r="H30" s="13">
        <f t="shared" si="1"/>
        <v>0.96</v>
      </c>
      <c r="I30" s="12">
        <v>0</v>
      </c>
      <c r="J30" s="13">
        <f t="shared" si="2"/>
        <v>0</v>
      </c>
      <c r="K30" s="12">
        <v>7</v>
      </c>
      <c r="L30" s="13">
        <f t="shared" si="3"/>
        <v>0.7</v>
      </c>
      <c r="M30" s="12">
        <v>2</v>
      </c>
      <c r="N30" s="13">
        <f t="shared" si="4"/>
        <v>0.04</v>
      </c>
      <c r="O30" s="12">
        <v>71</v>
      </c>
      <c r="P30" s="13">
        <f t="shared" si="5"/>
        <v>0.71</v>
      </c>
      <c r="Q30" s="17">
        <f t="shared" si="6"/>
        <v>0.40600000000000003</v>
      </c>
      <c r="R30" s="24"/>
    </row>
    <row r="31" spans="1:18" x14ac:dyDescent="0.3">
      <c r="A31" s="10">
        <v>6</v>
      </c>
      <c r="B31" s="8" t="s">
        <v>50</v>
      </c>
      <c r="C31" s="8" t="s">
        <v>51</v>
      </c>
      <c r="D31" s="11" t="s">
        <v>16</v>
      </c>
      <c r="E31" s="12">
        <v>16</v>
      </c>
      <c r="F31" s="13">
        <f t="shared" si="0"/>
        <v>0.64</v>
      </c>
      <c r="G31" s="12">
        <v>24</v>
      </c>
      <c r="H31" s="13">
        <f t="shared" si="1"/>
        <v>0.48</v>
      </c>
      <c r="I31" s="12">
        <v>8</v>
      </c>
      <c r="J31" s="13">
        <f t="shared" si="2"/>
        <v>0.8</v>
      </c>
      <c r="K31" s="12">
        <v>0</v>
      </c>
      <c r="L31" s="13">
        <f t="shared" si="3"/>
        <v>0</v>
      </c>
      <c r="M31" s="12">
        <v>22</v>
      </c>
      <c r="N31" s="13">
        <f t="shared" si="4"/>
        <v>0.44</v>
      </c>
      <c r="O31" s="12">
        <v>75</v>
      </c>
      <c r="P31" s="13">
        <f t="shared" si="5"/>
        <v>0.75</v>
      </c>
      <c r="Q31" s="17">
        <f t="shared" si="6"/>
        <v>0.44280000000000003</v>
      </c>
      <c r="R31" s="24"/>
    </row>
    <row r="32" spans="1:18" x14ac:dyDescent="0.3">
      <c r="A32" s="10">
        <v>7</v>
      </c>
      <c r="B32" s="8" t="s">
        <v>52</v>
      </c>
      <c r="C32" s="8" t="s">
        <v>53</v>
      </c>
      <c r="D32" s="11" t="s">
        <v>41</v>
      </c>
      <c r="E32" s="12">
        <v>2</v>
      </c>
      <c r="F32" s="13">
        <f t="shared" si="0"/>
        <v>0.08</v>
      </c>
      <c r="G32" s="12">
        <v>40</v>
      </c>
      <c r="H32" s="13">
        <f t="shared" si="1"/>
        <v>0.8</v>
      </c>
      <c r="I32" s="12">
        <v>9</v>
      </c>
      <c r="J32" s="13">
        <f t="shared" si="2"/>
        <v>0.9</v>
      </c>
      <c r="K32" s="12">
        <v>3</v>
      </c>
      <c r="L32" s="13">
        <f t="shared" si="3"/>
        <v>0.3</v>
      </c>
      <c r="M32" s="12">
        <v>19</v>
      </c>
      <c r="N32" s="13">
        <f t="shared" si="4"/>
        <v>0.38</v>
      </c>
      <c r="O32" s="12">
        <v>28</v>
      </c>
      <c r="P32" s="13">
        <f t="shared" si="5"/>
        <v>0.28000000000000003</v>
      </c>
      <c r="Q32" s="17">
        <f t="shared" si="6"/>
        <v>0.30160000000000003</v>
      </c>
      <c r="R32" s="24"/>
    </row>
    <row r="33" spans="1:18" x14ac:dyDescent="0.3">
      <c r="A33" s="10">
        <v>8</v>
      </c>
      <c r="B33" s="15" t="s">
        <v>55</v>
      </c>
      <c r="C33" s="15" t="s">
        <v>56</v>
      </c>
      <c r="D33" s="14" t="s">
        <v>41</v>
      </c>
      <c r="E33" s="12">
        <v>7</v>
      </c>
      <c r="F33" s="13">
        <f t="shared" si="0"/>
        <v>0.28000000000000003</v>
      </c>
      <c r="G33" s="12">
        <v>7</v>
      </c>
      <c r="H33" s="13">
        <f t="shared" si="1"/>
        <v>0.14000000000000001</v>
      </c>
      <c r="I33" s="12">
        <v>7</v>
      </c>
      <c r="J33" s="13">
        <f t="shared" si="2"/>
        <v>0.7</v>
      </c>
      <c r="K33" s="12">
        <v>0</v>
      </c>
      <c r="L33" s="13">
        <f t="shared" si="3"/>
        <v>0</v>
      </c>
      <c r="M33" s="12">
        <v>38</v>
      </c>
      <c r="N33" s="13">
        <f t="shared" si="4"/>
        <v>0.76</v>
      </c>
      <c r="O33" s="12">
        <v>68</v>
      </c>
      <c r="P33" s="13">
        <f t="shared" si="5"/>
        <v>0.68</v>
      </c>
      <c r="Q33" s="17">
        <f t="shared" si="6"/>
        <v>0.43000000000000005</v>
      </c>
      <c r="R33" s="24"/>
    </row>
    <row r="34" spans="1:18" x14ac:dyDescent="0.3">
      <c r="A34" s="10">
        <v>9</v>
      </c>
      <c r="B34" s="15" t="s">
        <v>57</v>
      </c>
      <c r="C34" s="15" t="s">
        <v>58</v>
      </c>
      <c r="D34" s="14" t="s">
        <v>41</v>
      </c>
      <c r="E34" s="12">
        <v>14</v>
      </c>
      <c r="F34" s="13">
        <f t="shared" si="0"/>
        <v>0.56000000000000005</v>
      </c>
      <c r="G34" s="12">
        <v>21</v>
      </c>
      <c r="H34" s="13">
        <f t="shared" si="1"/>
        <v>0.42</v>
      </c>
      <c r="I34" s="12">
        <v>8</v>
      </c>
      <c r="J34" s="13">
        <f t="shared" si="2"/>
        <v>0.8</v>
      </c>
      <c r="K34" s="12">
        <v>1</v>
      </c>
      <c r="L34" s="13">
        <f t="shared" si="3"/>
        <v>0.1</v>
      </c>
      <c r="M34" s="12">
        <v>40</v>
      </c>
      <c r="N34" s="13">
        <f t="shared" si="4"/>
        <v>0.8</v>
      </c>
      <c r="O34" s="12">
        <v>66</v>
      </c>
      <c r="P34" s="13">
        <f t="shared" si="5"/>
        <v>0.66</v>
      </c>
      <c r="Q34" s="17">
        <f t="shared" si="6"/>
        <v>0.51240000000000008</v>
      </c>
      <c r="R34" s="24"/>
    </row>
    <row r="35" spans="1:18" x14ac:dyDescent="0.3">
      <c r="A35" s="10">
        <v>10</v>
      </c>
      <c r="B35" s="15" t="s">
        <v>59</v>
      </c>
      <c r="C35" s="15" t="s">
        <v>51</v>
      </c>
      <c r="D35" s="14" t="s">
        <v>16</v>
      </c>
      <c r="E35" s="12">
        <v>24</v>
      </c>
      <c r="F35" s="13">
        <f t="shared" si="0"/>
        <v>0.96</v>
      </c>
      <c r="G35" s="12">
        <v>46</v>
      </c>
      <c r="H35" s="13">
        <f t="shared" si="1"/>
        <v>0.92</v>
      </c>
      <c r="I35" s="12">
        <v>7</v>
      </c>
      <c r="J35" s="13">
        <f t="shared" si="2"/>
        <v>0.7</v>
      </c>
      <c r="K35" s="12">
        <v>8</v>
      </c>
      <c r="L35" s="13">
        <f t="shared" si="3"/>
        <v>0.8</v>
      </c>
      <c r="M35" s="12">
        <v>9</v>
      </c>
      <c r="N35" s="13">
        <f t="shared" si="4"/>
        <v>0.18</v>
      </c>
      <c r="O35" s="12">
        <v>16</v>
      </c>
      <c r="P35" s="13">
        <f t="shared" si="5"/>
        <v>0.16</v>
      </c>
      <c r="Q35" s="17">
        <f t="shared" si="6"/>
        <v>0.36880000000000013</v>
      </c>
      <c r="R35" s="24"/>
    </row>
    <row r="36" spans="1:18" x14ac:dyDescent="0.3">
      <c r="P36" s="16" t="s">
        <v>54</v>
      </c>
      <c r="Q36" s="19">
        <f>AVERAGE(Q26:Q35)</f>
        <v>0.47536000000000012</v>
      </c>
    </row>
  </sheetData>
  <mergeCells count="3">
    <mergeCell ref="A1:B1"/>
    <mergeCell ref="D1:E1"/>
    <mergeCell ref="A11:B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FC2A-E595-4707-8BE0-9C955E87B1D6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Grade Book 2</vt:lpstr>
      <vt:lpstr>Grade Book</vt:lpstr>
      <vt:lpstr>Sheet1</vt:lpstr>
      <vt:lpstr>Grades</vt:lpstr>
      <vt:lpstr>'Grade Book 2'!HW</vt:lpstr>
      <vt:lpstr>HW</vt:lpstr>
      <vt:lpstr>'Grade Book 2'!HWPercent</vt:lpstr>
      <vt:lpstr>HWPercent</vt:lpstr>
      <vt:lpstr>'Grade Book 2'!IndvWP</vt:lpstr>
      <vt:lpstr>IndvWP</vt:lpstr>
      <vt:lpstr>'Grade Book 2'!IndvWPPercent</vt:lpstr>
      <vt:lpstr>IndvWPPercent</vt:lpstr>
      <vt:lpstr>'Grade Book 2'!Quizzes</vt:lpstr>
      <vt:lpstr>Quizzes</vt:lpstr>
      <vt:lpstr>'Grade Book 2'!QuizzesPercent</vt:lpstr>
      <vt:lpstr>QuizzesPercent</vt:lpstr>
      <vt:lpstr>'Grade Book 2'!TeamWP</vt:lpstr>
      <vt:lpstr>TeamWP</vt:lpstr>
      <vt:lpstr>'Grade Book 2'!TeamWPPercent</vt:lpstr>
      <vt:lpstr>TeamWPPercent</vt:lpstr>
      <vt:lpstr>'Grade Book 2'!Test1</vt:lpstr>
      <vt:lpstr>Test1</vt:lpstr>
      <vt:lpstr>'Grade Book 2'!Test1Percent</vt:lpstr>
      <vt:lpstr>Test1Percent</vt:lpstr>
      <vt:lpstr>'Grade Book 2'!Test2</vt:lpstr>
      <vt:lpstr>Test2</vt:lpstr>
      <vt:lpstr>'Grade Book 2'!Test2Percent</vt:lpstr>
      <vt:lpstr>Test2Percent</vt:lpstr>
      <vt:lpstr>'Grade Book 2'!WAPercent</vt:lpstr>
      <vt:lpstr>WAPercent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Mahboobin</dc:creator>
  <cp:lastModifiedBy>Avery Peiffer</cp:lastModifiedBy>
  <dcterms:created xsi:type="dcterms:W3CDTF">2014-09-04T03:31:13Z</dcterms:created>
  <dcterms:modified xsi:type="dcterms:W3CDTF">2017-09-12T20:37:54Z</dcterms:modified>
</cp:coreProperties>
</file>