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drawings/drawing2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  <sheet name="Sheet2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<sst xmlns="http://schemas.openxmlformats.org/spreadsheetml/2006/main" count="2" uniqueCount="2">
  <si>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</t>
  </si>
  <si>
    <t/>
    <r>
      <t>GeoGebra图形：</t>
    </r>
    <r>
      <rPr>
        <u/>
        <sz val="9.75"/>
        <color theme="10"/>
        <rFont val="Calibri"/>
        <family val="2"/>
      </rPr>
      <t>https://www.geogebra.org/calculator/acv5px8f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</si>
</sst>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平行杆和交叉杆的电机力矩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lineChart>
        <grouping val="standard"/>
        <varyColors val="false"/>
        <ser>
          <idx val="0"/>
          <order val="0"/>
          <tx>
            <strRef>
              <f>'Sheet1'!$I$25</f>
            </strRef>
          </tx>
          <spPr>
            <a:solidFill>
              <a:srgbClr val="5383F1"/>
            </a:solidFill>
            <a:ln w="19050">
              <a:solidFill>
                <a:srgbClr val="5383F1"/>
              </a:solid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marker>
            <symbol val="none"/>
            <size val="5"/>
            <spPr>
              <a:solidFill>
                <a:srgbClr val="5383F1"/>
              </a:solidFill>
              <a:ln>
                <a:noFill> </a:noFill>
              </a:ln>
            </spPr>
          </marker>
          <invertIfNegative val="false"/>
          <cat>
            <strRef>
              <f>'Sheet1'!$G$26:$G$226</f>
            </strRef>
          </cat>
          <val>
            <numRef>
              <f>'Sheet1'!$I$26:$I$226</f>
            </numRef>
          </val>
          <smooth val="false"/>
        </ser>
        <ser>
          <idx val="1"/>
          <order val="1"/>
          <tx>
            <strRef>
              <f>'Sheet1'!$J$25</f>
            </strRef>
          </tx>
          <spPr>
            <a:solidFill>
              <a:srgbClr val="55C6EF"/>
            </a:solidFill>
            <a:ln w="19050">
              <a:solidFill>
                <a:srgbClr val="55C6EF"/>
              </a:solid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marker>
            <symbol val="none"/>
            <size val="5"/>
            <spPr>
              <a:solidFill>
                <a:srgbClr val="55C6EF"/>
              </a:solidFill>
              <a:ln>
                <a:noFill> </a:noFill>
              </a:ln>
            </spPr>
          </marker>
          <invertIfNegative val="false"/>
          <cat>
            <strRef>
              <f>'Sheet1'!$G$26:$G$226</f>
            </strRef>
          </cat>
          <val>
            <numRef>
              <f>'Sheet1'!$J$26:$J$226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smooth val="false"/>
        <axId val="754001152"/>
        <axId val="753999904"/>
      </line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  <title>
          <tx>
            <rich>
              <a:bodyPr anchorCtr="false" rot="0" spcFirstLastPara="false"/>
              <a:p>
                <a:pPr>
                  <a:defRPr b="false" baseline="0" i="false" kern="1200" spc="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true" baseline="0" i="false" kern="0" lang="en-US" spc="0"/>
                  <a:t>legLen/m</a:t>
                </a:r>
              </a:p>
            </rich>
          </tx>
          <overlay val="false"/>
          <spPr/>
          <txPr>
            <a:bodyPr anchorCtr="false" rot="0" spcFirstLastPara="false"/>
            <a:p>
              <a:pPr>
                <a:defRPr b="false" baseline="0" i="false" kern="1200" spc="0" strike="noStrike" sz="1000" u="none"/>
              </a:pPr>
              <a:endParaRPr lang="en-US"/>
            </a:p>
          </txPr>
        </title>
      </catAx>
      <valAx>
        <axId val="753999904"/>
        <scaling>
          <orientation val="minMax"/>
        </scaling>
        <delete val="false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in"/>
        <crossBetween val="between"/>
        <title>
          <tx>
            <rich>
              <a:bodyPr anchorCtr="false" rot="-5400000" spcFirstLastPara="false"/>
              <a:p>
                <a:pPr>
                  <a:defRPr b="false" baseline="0" i="false" kern="1200" spc="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true" baseline="0" i="false" kern="0" lang="en-US" spc="0"/>
                  <a:t>电机力矩/N.m</a:t>
                </a:r>
              </a:p>
            </rich>
          </tx>
          <overlay val="false"/>
          <spPr/>
          <txPr>
            <a:bodyPr anchorCtr="false" rot="0" spcFirstLastPara="false"/>
            <a:p>
              <a:pPr>
                <a:defRPr b="false" baseline="0" i="false" kern="1200" spc="0" strike="noStrike" sz="1000" u="none"/>
              </a:pPr>
              <a:endParaRPr lang="en-US"/>
            </a:p>
          </txPr>
        </title>
      </valAx>
      <spPr>
        <a:noFill> </a:noFill>
        <a:ln>
          <a:noFill> </a:noFill>
        </a:ln>
      </spPr>
    </plotArea>
    <legend>
      <legendPos val="b"/>
      <overlay val="false"/>
    </legend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2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腿长LegLen/m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lineChart>
        <grouping val="standard"/>
        <varyColors val="false"/>
        <ser>
          <idx val="0"/>
          <order val="0"/>
          <tx>
            <strRef>
              <f>'Sheet1'!$G$25</f>
            </strRef>
          </tx>
          <spPr>
            <a:solidFill>
              <a:srgbClr val="232323"/>
            </a:solidFill>
            <a:ln w="19050">
              <a:solidFill>
                <a:srgbClr val="232323"/>
              </a:solid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marker>
            <symbol val="none"/>
            <size val="5"/>
            <spPr>
              <a:solidFill>
                <a:srgbClr val="232323"/>
              </a:solidFill>
              <a:ln>
                <a:noFill> </a:noFill>
              </a:ln>
            </spPr>
          </marker>
          <invertIfNegative val="false"/>
          <cat>
            <strRef>
              <f>'Sheet1'!$F$26:$F$226</f>
            </strRef>
          </cat>
          <val>
            <numRef>
              <f>'Sheet1'!$G$26:$G$226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smooth val="false"/>
        <axId val="754001152"/>
        <axId val="753999904"/>
      </line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  <title>
          <tx>
            <rich>
              <a:bodyPr anchorCtr="false" rot="0" spcFirstLastPara="false"/>
              <a:p>
                <a:pPr>
                  <a:defRPr b="false" baseline="0" i="false" kern="1200" spc="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true" baseline="0" i="false" kern="0" lang="en-US" spc="0"/>
                  <a:t>kneeangle/rad</a:t>
                </a:r>
              </a:p>
            </rich>
          </tx>
          <overlay val="false"/>
          <spPr/>
          <txPr>
            <a:bodyPr anchorCtr="false" rot="0" spcFirstLastPara="false"/>
            <a:p>
              <a:pPr>
                <a:defRPr b="false" baseline="0" i="false" kern="1200" spc="0" strike="noStrike" sz="1000" u="none"/>
              </a:pPr>
              <a:endParaRPr lang="en-US"/>
            </a:p>
          </txPr>
        </title>
      </catAx>
      <valAx>
        <axId val="753999904"/>
        <scaling>
          <orientation val="minMax"/>
        </scaling>
        <delete val="false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in"/>
        <crossBetween val="between"/>
        <title>
          <tx>
            <rich>
              <a:bodyPr anchorCtr="false" rot="-5400000" spcFirstLastPara="false"/>
              <a:p>
                <a:pPr>
                  <a:defRPr b="false" baseline="0" i="false" kern="1200" spc="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true" baseline="0" i="false" kern="0" lang="en-US" spc="0"/>
                  <a:t>腿长LegLen/m</a:t>
                </a:r>
              </a:p>
            </rich>
          </tx>
          <overlay val="false"/>
          <spPr/>
          <txPr>
            <a:bodyPr anchorCtr="false" rot="0" spcFirstLastPara="false"/>
            <a:p>
              <a:pPr>
                <a:defRPr b="false" baseline="0" i="false" kern="1200" spc="0" strike="noStrike" sz="1000" u="none"/>
              </a:pPr>
              <a:endParaRPr lang="en-US"/>
            </a:p>
          </txPr>
        </title>
      </valAx>
      <spPr>
        <a:noFill> </a:noFill>
        <a:ln>
          <a:noFill> </a:noFill>
        </a:ln>
      </spPr>
    </plotArea>
    <legend>
      <legendPos val="b"/>
      <overlay val="false"/>
    </legend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3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平行杆和交叉杆的电机力矩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lineChart>
        <grouping val="standard"/>
        <varyColors val="false"/>
        <ser>
          <idx val="0"/>
          <order val="0"/>
          <tx>
            <strRef>
              <f>'Sheet1'!$J$25</f>
            </strRef>
          </tx>
          <spPr>
            <a:solidFill>
              <a:srgbClr val="5383F1"/>
            </a:solidFill>
            <a:ln w="19050">
              <a:solidFill>
                <a:srgbClr val="5383F1"/>
              </a:solid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marker>
            <symbol val="none"/>
            <size val="5"/>
            <spPr>
              <a:solidFill>
                <a:srgbClr val="5383F1"/>
              </a:solidFill>
              <a:ln>
                <a:noFill> </a:noFill>
              </a:ln>
            </spPr>
          </marker>
          <invertIfNegative val="false"/>
          <cat>
            <strRef>
              <f>'Sheet1'!$G$26:$G$226</f>
            </strRef>
          </cat>
          <val>
            <numRef>
              <f>'Sheet1'!$J$26:$J$226</f>
            </numRef>
          </val>
          <smooth val="false"/>
        </ser>
        <ser>
          <idx val="1"/>
          <order val="1"/>
          <tx>
            <strRef>
              <f>'Sheet1'!$K$25</f>
            </strRef>
          </tx>
          <spPr>
            <a:solidFill>
              <a:srgbClr val="55C6EF"/>
            </a:solidFill>
            <a:ln w="19050">
              <a:solidFill>
                <a:srgbClr val="55C6EF"/>
              </a:solid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marker>
            <symbol val="none"/>
            <size val="5"/>
            <spPr>
              <a:solidFill>
                <a:srgbClr val="55C6EF"/>
              </a:solidFill>
              <a:ln>
                <a:noFill> </a:noFill>
              </a:ln>
            </spPr>
          </marker>
          <invertIfNegative val="false"/>
          <cat>
            <strRef>
              <f>'Sheet1'!$G$26:$G$226</f>
            </strRef>
          </cat>
          <val>
            <numRef>
              <f>'Sheet1'!$K$26:$K$226</f>
            </numRef>
          </val>
          <smooth val="false"/>
        </ser>
        <ser>
          <idx val="2"/>
          <order val="2"/>
          <tx>
            <strRef>
              <f>'Sheet1'!$M$25</f>
            </strRef>
          </tx>
          <spPr>
            <a:solidFill>
              <a:srgbClr val="915EEA"/>
            </a:solidFill>
            <a:ln w="76200">
              <a:solidFill>
                <a:srgbClr val="915EEA"/>
              </a:solidFill>
              <a:prstDash val="solid"/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marker>
            <symbol val="none"/>
            <size val="5"/>
            <spPr>
              <a:solidFill>
                <a:srgbClr val="915EEA"/>
              </a:solidFill>
              <a:ln w="76200">
                <a:solidFill>
                  <a:srgbClr val="915EEA"/>
                </a:solidFill>
              </a:ln>
            </spPr>
          </marker>
          <invertIfNegative val="false"/>
          <cat>
            <strRef>
              <f>'Sheet1'!$G$26:$G$226</f>
            </strRef>
          </cat>
          <val>
            <numRef>
              <f>'Sheet1'!$M$26:$M$226</f>
            </numRef>
          </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smooth val="false"/>
        <axId val="754001152"/>
        <axId val="753999904"/>
      </lineChart>
      <cat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  <title>
          <tx>
            <rich>
              <a:bodyPr anchorCtr="false" rot="0" spcFirstLastPara="false"/>
              <a:p>
                <a:pPr>
                  <a:defRPr b="false" baseline="0" i="false" kern="1200" spc="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true" baseline="0" i="false" kern="0" lang="en-US" spc="0"/>
                  <a:t>legLen/m</a:t>
                </a:r>
              </a:p>
            </rich>
          </tx>
          <overlay val="false"/>
          <spPr/>
          <txPr>
            <a:bodyPr anchorCtr="false" rot="0" spcFirstLastPara="false"/>
            <a:p>
              <a:pPr>
                <a:defRPr b="false" baseline="0" i="false" kern="1200" spc="0" strike="noStrike" sz="1000" u="none"/>
              </a:pPr>
              <a:endParaRPr lang="en-US"/>
            </a:p>
          </txPr>
        </title>
      </catAx>
      <valAx>
        <axId val="753999904"/>
        <scaling>
          <orientation val="minMax"/>
        </scaling>
        <delete val="false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in"/>
        <crossBetween val="between"/>
        <title>
          <tx>
            <rich>
              <a:bodyPr anchorCtr="false" rot="-5400000" spcFirstLastPara="false"/>
              <a:p>
                <a:pPr>
                  <a:defRPr b="false" baseline="0" i="false" kern="1200" spc="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true" baseline="0" i="false" kern="0" lang="en-US" spc="0"/>
                  <a:t>电机力矩/N.m</a:t>
                </a:r>
              </a:p>
            </rich>
          </tx>
          <overlay val="false"/>
          <spPr/>
          <txPr>
            <a:bodyPr anchorCtr="false" rot="0" spcFirstLastPara="false"/>
            <a:p>
              <a:pPr>
                <a:defRPr b="false" baseline="0" i="false" kern="1200" spc="0" strike="noStrike" sz="1000" u="none"/>
              </a:pPr>
              <a:endParaRPr lang="en-US"/>
            </a:p>
          </txPr>
        </title>
      </valAx>
      <spPr>
        <a:noFill> </a:noFill>
        <a:ln>
          <a:noFill> </a:noFill>
        </a:ln>
      </spPr>
    </plotArea>
    <legend>
      <legendPos val="b"/>
      <overlay val="false"/>
    </legend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charts/chart4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true"/>
  <chart>
    <title>
      <tx>
        <rich>
          <a:bodyPr anchorCtr="false" rot="0" spcFirstLastPara="false"/>
          <a:p>
            <a:pPr>
              <a:defRPr b="tru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true" baseline="0" i="false" kern="0" lang="en-US" spc="0"/>
              <a:t>legLen/m,tau_c/N.m(交叉杆电机力矩)</a:t>
            </a:r>
          </a:p>
        </rich>
      </tx>
      <layout>
        <manualLayout>
          <xMode val="edge"/>
          <yMode val="edge"/>
          <x val="0"/>
          <y val="0"/>
        </manualLayout>
      </layout>
      <overlay val="false"/>
      <spPr/>
      <txPr>
        <a:bodyPr anchorCtr="false" rot="0" spcFirstLastPara="false"/>
        <a:p>
          <a:pPr>
            <a:defRPr b="true" baseline="0" i="false" kern="1200" spc="0" strike="noStrike" sz="14000" u="none"/>
          </a:pPr>
          <a:endParaRPr lang="en-US"/>
        </a:p>
      </txPr>
    </title>
    <plotArea>
      <scatterChart>
        <scatterStyle val="smoothMarker"/>
        <varyColors val="false"/>
        <ser>
          <idx val="0"/>
          <order val="0"/>
          <tx>
            <strRef>
              <f>'Sheet2'!$B$1</f>
            </strRef>
          </tx>
          <spPr>
            <a:solidFill>
              <a:srgbClr val="5383F1"/>
            </a:solidFill>
            <a:ln w="25400">
              <a:noFill> </a:noFill>
            </a:ln>
          </spPr>
          <dLbls>
            <showLegendKey val="false"/>
            <showVal val="false"/>
            <showCatName val="false"/>
            <showSerName val="false"/>
            <showPercent val="false"/>
            <showBubbleSize val="false"/>
            <showLeaderLines val="false"/>
          </dLbls>
          <marker>
            <symbol val="circle"/>
            <size val="5"/>
            <spPr>
              <a:solidFill>
                <a:srgbClr val="5383F1"/>
              </a:solidFill>
              <a:ln>
                <a:noFill> </a:noFill>
              </a:ln>
            </spPr>
          </marker>
          <invertIfNegative val="false"/>
          <xVal>
            <strRef>
              <f>'Sheet2'!$A$2:$A$202</f>
            </strRef>
          </xVal>
          <yVal>
            <numRef>
              <f>'Sheet2'!$B$2:$B$202</f>
            </numRef>
          </yVal>
          <smooth val="false"/>
        </ser>
        <dLbls>
          <showLegendKey val="false"/>
          <showVal val="fals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scatterChart>
      <valAx>
        <axId val="754001152"/>
        <scaling>
          <orientation val="minMax"/>
        </scaling>
        <delete val="false"/>
        <axPos val="b"/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min"/>
        <auto val="true"/>
        <lblAlgn val="ctr"/>
        <lblOffset val="100"/>
        <noMultiLvlLbl val="false"/>
      </valAx>
      <valAx>
        <axId val="753999904"/>
        <scaling>
          <orientation val="minMax"/>
        </scaling>
        <delete val="false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</a:ln>
          </spPr>
        </majorGridlines>
        <numFmt formatCode="General" sourceLinked="fals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min"/>
        <crossBetween val="between"/>
      </valAx>
      <spPr>
        <a:noFill> </a:noFill>
        <a:ln>
          <a:noFill> </a:noFill>
        </a:ln>
      </spPr>
    </plotArea>
    <legend>
      <legendPos val="b"/>
      <overlay val="false"/>
    </legend>
    <plotVisOnly val="tru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Relationship Id="rId2" Target="../charts/chart1.xml" Type="http://schemas.openxmlformats.org/officeDocument/2006/relationships/chart"></Relationship><Relationship Id="rId3" Target="../charts/chart2.xml" Type="http://schemas.openxmlformats.org/officeDocument/2006/relationships/chart"></Relationship><Relationship Id="rId4" Target="../charts/chart3.xml" Type="http://schemas.openxmlformats.org/officeDocument/2006/relationships/chart"></Relationship></Relationships>
</file>

<file path=xl/drawings/_rels/drawing2.xml.rels><?xml version="1.0" encoding="UTF-8" standalone="yes"?>
<Relationships xmlns="http://schemas.openxmlformats.org/package/2006/relationships"><Relationship Id="rId1" Target="../charts/chart4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981075</xdr:colOff>
      <xdr:row>0</xdr:row>
      <xdr:rowOff>0</xdr:rowOff>
    </xdr:from>
    <xdr:to>
      <xdr:col>19</xdr:col>
      <xdr:colOff>866775</xdr:colOff>
      <xdr:row>24</xdr:row>
      <xdr:rowOff>152400</xdr:rowOff>
    </xdr:to>
    <xdr:pic>
      <xdr:nvPicPr>
        <xdr:cNvPr id="2" name="Picture 2" descr="SGEPzq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152400</xdr:colOff>
      <xdr:row>1</xdr:row>
      <xdr:rowOff>0</xdr:rowOff>
    </xdr:from>
    <xdr:to>
      <xdr:col>9</xdr:col>
      <xdr:colOff>1514475</xdr:colOff>
      <xdr:row>21</xdr:row>
      <xdr:rowOff>57150</xdr:rowOff>
    </xdr:to>
    <xdr:graphicFrame macro="">
      <xdr:nvGraphicFramePr>
        <xdr:cNvPr id="3" name="Chart 3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false" fPrintsWithSheet="true"/>
  </xdr:twoCellAnchor>
  <xdr:twoCellAnchor>
    <xdr:from>
      <xdr:col>0</xdr:col>
      <xdr:colOff>0</xdr:colOff>
      <xdr:row>29</xdr:row>
      <xdr:rowOff>66675</xdr:rowOff>
    </xdr:from>
    <xdr:to>
      <xdr:col>5</xdr:col>
      <xdr:colOff>447675</xdr:colOff>
      <xdr:row>49</xdr:row>
      <xdr:rowOff>123825</xdr:rowOff>
    </xdr:to>
    <xdr:graphicFrame macro="">
      <xdr:nvGraphicFramePr>
        <xdr:cNvPr id="4" name="Chart 4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false" fPrintsWithSheet="true"/>
  </xdr:twoCellAnchor>
  <xdr:twoCellAnchor>
    <xdr:from>
      <xdr:col>10</xdr:col>
      <xdr:colOff>247650</xdr:colOff>
      <xdr:row>1</xdr:row>
      <xdr:rowOff>38100</xdr:rowOff>
    </xdr:from>
    <xdr:to>
      <xdr:col>16</xdr:col>
      <xdr:colOff>57150</xdr:colOff>
      <xdr:row>21</xdr:row>
      <xdr:rowOff>95250</xdr:rowOff>
    </xdr:to>
    <xdr:graphicFrame macro="">
      <xdr:nvGraphicFramePr>
        <xdr:cNvPr id="5" name="Chart 5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133350</xdr:colOff>
      <xdr:row>3</xdr:row>
      <xdr:rowOff>19050</xdr:rowOff>
    </xdr:from>
    <xdr:to>
      <xdr:col>10</xdr:col>
      <xdr:colOff>847725</xdr:colOff>
      <xdr:row>20</xdr:row>
      <xdr:rowOff>114300</xdr:rowOff>
    </xdr:to>
    <xdr:graphicFrame macro="">
      <xdr:nvGraphicFramePr>
        <xdr:cNvPr id="2" name="Chart 2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arget="https://www.geogebra.org/calculator/acv5px8f" Type="http://schemas.openxmlformats.org/officeDocument/2006/relationships/hyperlink" TargetMode="External"></Relationship><Relationship Id="rId2" Target="../drawings/drawing1.xml" Type="http://schemas.openxmlformats.org/officeDocument/2006/relationships/drawing"></Relationship></Relationships>
</file>

<file path=xl/worksheets/_rels/sheet2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4"/>
    <col collapsed="false" customWidth="true" hidden="false" max="7" min="7" style="0" width="14"/>
    <col collapsed="false" customWidth="true" hidden="false" max="9" min="9" style="0" width="22"/>
    <col collapsed="false" customWidth="true" hidden="false" max="10" min="10" style="0" width="22"/>
    <col collapsed="false" customWidth="true" hidden="false" max="12" min="12" style="0" width="14"/>
    <col collapsed="false" customWidth="true" hidden="false" max="13" min="13" style="0" width="14"/>
  </cols>
  <sheetData>
    <row r="1">
      <c r="A1" s="1"/>
    </row>
    <row r="2">
      <c r="D2" s="2" t="str">
        <v>备注</v>
      </c>
    </row>
    <row r="3">
      <c r="A3" s="1" t="str">
        <v>gama_min/°</v>
      </c>
      <c r="B3" s="1">
        <v>20</v>
      </c>
      <c r="D3" s="1" t="str">
        <v>电机最小角度</v>
      </c>
    </row>
    <row r="4">
      <c r="A4" s="1" t="str">
        <v>gama_max/°</v>
      </c>
      <c r="B4" s="1">
        <v>150</v>
      </c>
      <c r="D4" s="1" t="str">
        <v>电机最大角度</v>
      </c>
    </row>
    <row r="5">
      <c r="A5" s="2" t="str">
        <v>L1/m(短杆长度)</v>
      </c>
      <c r="B5" s="2">
        <v>0.024</v>
      </c>
      <c r="D5" s="1" t="str">
        <v>四连杆机构中短杆长度</v>
      </c>
    </row>
    <row r="6">
      <c r="A6" s="1" t="str">
        <v>L2/m(长杆长度)</v>
      </c>
      <c r="B6" s="1">
        <v>0.2</v>
      </c>
      <c r="D6" s="1" t="str">
        <v>四连杆机构中长杆长度</v>
      </c>
    </row>
    <row r="7">
      <c r="A7" s="2" t="str">
        <v>theta0/°</v>
      </c>
      <c r="B7" s="1">
        <v>15</v>
      </c>
      <c r="C7">
        <v>15.5673</v>
      </c>
      <c r="D7" s="1" t="str">
        <v>四连杆机构下方短杆与knee腿的夹角</v>
      </c>
      <c r="F7" s="1" t="str">
        <v>15-22</v>
      </c>
    </row>
    <row r="8">
      <c r="A8" s="1" t="str">
        <v>M/kg(body质量)</v>
      </c>
      <c r="B8" s="1">
        <v>20</v>
      </c>
      <c r="D8" s="1" t="str">
        <v>结构得到的上半身的质量</v>
      </c>
    </row>
    <row r="9">
      <c r="A9" s="1" t="str">
        <v>电机热平衡力矩/N.m</v>
      </c>
      <c r="B9" s="1">
        <v>25</v>
      </c>
    </row>
    <row r="10"/>
    <row r="11">
      <c r="A11" s="1" t="str">
        <v>工作腿长的范围为/m</v>
      </c>
      <c r="B11" s="1">
        <f>B12-B13</f>
      </c>
      <c r="D11" s="1" t="str">
        <v>要求大于0.27</v>
      </c>
    </row>
    <row customHeight="true" ht="19" r="12">
      <c r="A12" s="1" t="str">
        <v>最长腿长/m</v>
      </c>
      <c r="B12">
        <f>MAX(L26:L226)</f>
      </c>
      <c r="M12" s="3"/>
      <c r="N12" s="3"/>
      <c r="O12" s="3"/>
      <c r="P12" s="3"/>
      <c r="Q12" s="3"/>
    </row>
    <row r="13">
      <c r="A13" s="1" t="str">
        <v>最短腿长/m</v>
      </c>
      <c r="B13">
        <f>MIN(L26:L226)</f>
      </c>
      <c r="D13" s="1" t="str">
        <v>未知</v>
      </c>
      <c r="M13" s="3"/>
      <c r="N13" s="3"/>
      <c r="O13" s="3"/>
      <c r="P13" s="3"/>
      <c r="Q13" s="3"/>
    </row>
    <row r="14">
      <c r="M14" s="3"/>
      <c r="N14" s="3"/>
      <c r="O14" s="3"/>
      <c r="P14" s="3"/>
      <c r="Q14" s="3"/>
    </row>
    <row r="15">
      <c r="M15" s="3"/>
      <c r="N15" s="3"/>
      <c r="O15" s="3"/>
      <c r="P15" s="3"/>
      <c r="Q15" s="3"/>
    </row>
    <row r="16">
      <c r="A16" s="1" t="str">
        <v>备注：</v>
      </c>
      <c r="M16" s="3"/>
      <c r="N16" s="3"/>
      <c r="O16" s="3"/>
      <c r="P16" s="3"/>
      <c r="Q16" s="3"/>
    </row>
    <row r="17">
      <c r="A17" s="1" t="str">
        <v>静力学分析，电机热平衡力矩为25N.m</v>
      </c>
      <c r="M17" s="3"/>
      <c r="N17" s="3"/>
      <c r="O17" s="3"/>
      <c r="P17" s="3"/>
      <c r="Q17" s="3"/>
    </row>
    <row r="18">
      <c r="A18" s="1" t="s">
        <v>1</v>
      </c>
      <c r="F18" s="1"/>
      <c r="M18" s="3"/>
      <c r="N18" s="3"/>
      <c r="O18" s="3"/>
      <c r="P18" s="3"/>
      <c r="Q18" s="3"/>
    </row>
    <row r="19">
      <c r="A19" s="1" t="str">
        <v>现在我们是让L2 = 0.2m 但是小杆长没有约束（现在是L1= 0.024m），</v>
      </c>
      <c r="M19" s="3"/>
      <c r="N19" s="3"/>
      <c r="O19" s="3"/>
      <c r="P19" s="3"/>
      <c r="Q19" s="3"/>
    </row>
    <row r="20">
      <c r="A20" s="4" t="str">
        <v>更改那个gama角度是电机的一个角度范围，更改他和那个theta0会影响膝关节角度kneeangle进而影响腿长legLen，</v>
      </c>
    </row>
    <row r="21">
      <c r="A21" s="1" t="str">
        <v>电机的力矩是基于固定body重量（表格中M=14kg，按照结构实际的body质量填写）来估算</v>
      </c>
      <c r="E21" s="1"/>
    </row>
    <row r="22">
      <c r="A22" s="1" t="str">
        <v>保证在任何电机角度下计算的电机力矩都在25N.m这个合理的范围就行，超一些也没关系</v>
      </c>
    </row>
    <row r="23"/>
    <row r="24">
      <c r="K24" s="1" t="str" xml:space="preserve">
        <v>eps </v>
      </c>
      <c r="L24" s="1">
        <v>1</v>
      </c>
    </row>
    <row r="25">
      <c r="A25" s="2" t="str">
        <v>i</v>
      </c>
      <c r="B25" s="2" t="str">
        <v>gama/rad</v>
      </c>
      <c r="C25" s="2" t="str">
        <v>vir</v>
      </c>
      <c r="D25" s="2" t="str">
        <v>alpha/rad</v>
      </c>
      <c r="E25" s="2" t="str">
        <v>theta/rad</v>
      </c>
      <c r="F25" s="2" t="str">
        <v>kneeangle/rad</v>
      </c>
      <c r="G25" s="2" t="str">
        <v>legLen/m</v>
      </c>
      <c r="H25" s="2" t="str">
        <v>tau/N.m(膝关节力矩)</v>
      </c>
      <c r="I25" s="2" t="str">
        <v>tau_c/N.m(交叉杆电机力矩)</v>
      </c>
      <c r="J25" s="2" t="str">
        <v>tau_p/N.m(平行杆电机力矩)</v>
      </c>
      <c r="K25" s="2" t="str">
        <v>热平衡力矩/N*m</v>
      </c>
      <c r="L25" s="2" t="str">
        <v>交点/legLen</v>
      </c>
      <c r="M25" s="2" t="str">
        <v>交点/tau_p</v>
      </c>
      <c r="N25" s="2"/>
      <c r="O25" s="2"/>
      <c r="P25" s="2"/>
      <c r="Q25" s="2"/>
      <c r="R25" s="2"/>
      <c r="S25" s="2"/>
      <c r="T25" s="2"/>
    </row>
    <row r="26">
      <c r="A26" s="1">
        <v>0</v>
      </c>
      <c r="B26">
        <f>(($B$4-$B$3)*A26/200+$B$3)*PI()/180</f>
      </c>
      <c r="C26">
        <f>SQRT($B$5^2+$B$6^2+2*$B$5*$B$6*COS(B26))</f>
      </c>
      <c r="D26">
        <f>ASIN($B$5/C26*SIN(B26))</f>
      </c>
      <c r="E26">
        <f>B26-2*D26</f>
      </c>
      <c r="F26">
        <f>E26+$B$7*PI()/180</f>
      </c>
      <c r="G26">
        <f>$B$6*2*COS(F26/2)</f>
      </c>
      <c r="H26">
        <f>$B$8/2*9.8*$B$6*SIN(F26/2)</f>
      </c>
      <c r="I26">
        <f>H26/SIN(E26)/SIN(B26)</f>
      </c>
      <c r="J26">
        <f>H26/SIN(E26)/SIN(E26)</f>
      </c>
      <c r="K26">
        <f>$B$9</f>
      </c>
      <c r="L26">
        <f>IF(ABS(J26-K26)&lt;$L$24,G26,"NULL")</f>
      </c>
      <c r="M26">
        <f>IF(ABS(J26-K26)&lt;$L$24,J26,"NULL")</f>
      </c>
    </row>
    <row r="27">
      <c r="A27" s="1">
        <v>1</v>
      </c>
      <c r="B27">
        <f>(($B$4-$B$3)*A27/200+$B$3)*PI()/180</f>
      </c>
      <c r="C27">
        <f>SQRT($B$5^2+$B$6^2+2*$B$5*$B$6*COS(B27))</f>
      </c>
      <c r="D27">
        <f>ASIN($B$5/C27*SIN(B27))</f>
      </c>
      <c r="E27">
        <f>B27-2*D27</f>
      </c>
      <c r="F27">
        <f>E27+$B$7*PI()/180</f>
      </c>
      <c r="G27">
        <f>$B$6*2*COS(F27/2)</f>
      </c>
      <c r="H27">
        <f>$B$8/2*9.8*$B$6*SIN(F27/2)</f>
      </c>
      <c r="I27">
        <f>H27/SIN(E27)/SIN(B27)</f>
      </c>
      <c r="J27">
        <f>H27/SIN(E27)/SIN(E27)</f>
      </c>
      <c r="K27">
        <f>$B$9</f>
      </c>
      <c r="L27">
        <f>IF(ABS(J27-K27)&lt;$L$24,G27,"NULL")</f>
      </c>
      <c r="M27">
        <f>IF(ABS(J27-K27)&lt;$L$24,J27,"NULL")</f>
      </c>
    </row>
    <row r="28">
      <c r="A28" s="1">
        <v>2</v>
      </c>
      <c r="B28">
        <f>(($B$4-$B$3)*A28/200+$B$3)*PI()/180</f>
      </c>
      <c r="C28">
        <f>SQRT($B$5^2+$B$6^2+2*$B$5*$B$6*COS(B28))</f>
      </c>
      <c r="D28">
        <f>ASIN($B$5/C28*SIN(B28))</f>
      </c>
      <c r="E28">
        <f>B28-2*D28</f>
      </c>
      <c r="F28">
        <f>E28+$B$7*PI()/180</f>
      </c>
      <c r="G28">
        <f>$B$6*2*COS(F28/2)</f>
      </c>
      <c r="H28">
        <f>$B$8/2*9.8*$B$6*SIN(F28/2)</f>
      </c>
      <c r="I28">
        <f>H28/SIN(E28)/SIN(B28)</f>
      </c>
      <c r="J28">
        <f>H28/SIN(E28)/SIN(E28)</f>
      </c>
      <c r="K28">
        <f>$B$9</f>
      </c>
      <c r="L28">
        <f>IF(ABS(J28-K28)&lt;$L$24,G28,"NULL")</f>
      </c>
      <c r="M28">
        <f>IF(ABS(J28-K28)&lt;$L$24,J28,"NULL")</f>
      </c>
    </row>
    <row r="29">
      <c r="A29" s="1">
        <v>3</v>
      </c>
      <c r="B29">
        <f>(($B$4-$B$3)*A29/200+$B$3)*PI()/180</f>
      </c>
      <c r="C29">
        <f>SQRT($B$5^2+$B$6^2+2*$B$5*$B$6*COS(B29))</f>
      </c>
      <c r="D29">
        <f>ASIN($B$5/C29*SIN(B29))</f>
      </c>
      <c r="E29">
        <f>B29-2*D29</f>
      </c>
      <c r="F29">
        <f>E29+$B$7*PI()/180</f>
      </c>
      <c r="G29">
        <f>$B$6*2*COS(F29/2)</f>
      </c>
      <c r="H29">
        <f>$B$8/2*9.8*$B$6*SIN(F29/2)</f>
      </c>
      <c r="I29">
        <f>H29/SIN(E29)/SIN(B29)</f>
      </c>
      <c r="J29">
        <f>H29/SIN(E29)/SIN(E29)</f>
      </c>
      <c r="K29">
        <f>$B$9</f>
      </c>
      <c r="L29">
        <f>IF(ABS(J29-K29)&lt;$L$24,G29,"NULL")</f>
      </c>
      <c r="M29">
        <f>IF(ABS(J29-K29)&lt;$L$24,J29,"NULL")</f>
      </c>
    </row>
    <row r="30">
      <c r="A30" s="1">
        <v>4</v>
      </c>
      <c r="B30">
        <f>(($B$4-$B$3)*A30/200+$B$3)*PI()/180</f>
      </c>
      <c r="C30">
        <f>SQRT($B$5^2+$B$6^2+2*$B$5*$B$6*COS(B30))</f>
      </c>
      <c r="D30">
        <f>ASIN($B$5/C30*SIN(B30))</f>
      </c>
      <c r="E30">
        <f>B30-2*D30</f>
      </c>
      <c r="F30">
        <f>E30+$B$7*PI()/180</f>
      </c>
      <c r="G30">
        <f>$B$6*2*COS(F30/2)</f>
      </c>
      <c r="H30">
        <f>$B$8/2*9.8*$B$6*SIN(F30/2)</f>
      </c>
      <c r="I30">
        <f>H30/SIN(E30)/SIN(B30)</f>
      </c>
      <c r="J30">
        <f>H30/SIN(E30)/SIN(E30)</f>
      </c>
      <c r="K30">
        <f>$B$9</f>
      </c>
      <c r="L30">
        <f>IF(ABS(J30-K30)&lt;$L$24,G30,"NULL")</f>
      </c>
      <c r="M30">
        <f>IF(ABS(J30-K30)&lt;$L$24,J30,"NULL")</f>
      </c>
    </row>
    <row r="31">
      <c r="A31" s="1">
        <v>5</v>
      </c>
      <c r="B31">
        <f>(($B$4-$B$3)*A31/200+$B$3)*PI()/180</f>
      </c>
      <c r="C31">
        <f>SQRT($B$5^2+$B$6^2+2*$B$5*$B$6*COS(B31))</f>
      </c>
      <c r="D31">
        <f>ASIN($B$5/C31*SIN(B31))</f>
      </c>
      <c r="E31">
        <f>B31-2*D31</f>
      </c>
      <c r="F31">
        <f>E31+$B$7*PI()/180</f>
      </c>
      <c r="G31">
        <f>$B$6*2*COS(F31/2)</f>
      </c>
      <c r="H31">
        <f>$B$8/2*9.8*$B$6*SIN(F31/2)</f>
      </c>
      <c r="I31">
        <f>H31/SIN(E31)/SIN(B31)</f>
      </c>
      <c r="J31">
        <f>H31/SIN(E31)/SIN(E31)</f>
      </c>
      <c r="K31">
        <f>$B$9</f>
      </c>
      <c r="L31">
        <f>IF(ABS(J31-K31)&lt;$L$24,G31,"NULL")</f>
      </c>
      <c r="M31">
        <f>IF(ABS(J31-K31)&lt;$L$24,J31,"NULL")</f>
      </c>
    </row>
    <row r="32">
      <c r="A32" s="1">
        <v>6</v>
      </c>
      <c r="B32">
        <f>(($B$4-$B$3)*A32/200+$B$3)*PI()/180</f>
      </c>
      <c r="C32">
        <f>SQRT($B$5^2+$B$6^2+2*$B$5*$B$6*COS(B32))</f>
      </c>
      <c r="D32">
        <f>ASIN($B$5/C32*SIN(B32))</f>
      </c>
      <c r="E32">
        <f>B32-2*D32</f>
      </c>
      <c r="F32">
        <f>E32+$B$7*PI()/180</f>
      </c>
      <c r="G32">
        <f>$B$6*2*COS(F32/2)</f>
      </c>
      <c r="H32">
        <f>$B$8/2*9.8*$B$6*SIN(F32/2)</f>
      </c>
      <c r="I32">
        <f>H32/SIN(E32)/SIN(B32)</f>
      </c>
      <c r="J32">
        <f>H32/SIN(E32)/SIN(E32)</f>
      </c>
      <c r="K32">
        <f>$B$9</f>
      </c>
      <c r="L32">
        <f>IF(ABS(J32-K32)&lt;$L$24,G32,"NULL")</f>
      </c>
      <c r="M32">
        <f>IF(ABS(J32-K32)&lt;$L$24,J32,"NULL")</f>
      </c>
    </row>
    <row r="33">
      <c r="A33" s="1">
        <v>7</v>
      </c>
      <c r="B33">
        <f>(($B$4-$B$3)*A33/200+$B$3)*PI()/180</f>
      </c>
      <c r="C33">
        <f>SQRT($B$5^2+$B$6^2+2*$B$5*$B$6*COS(B33))</f>
      </c>
      <c r="D33">
        <f>ASIN($B$5/C33*SIN(B33))</f>
      </c>
      <c r="E33">
        <f>B33-2*D33</f>
      </c>
      <c r="F33">
        <f>E33+$B$7*PI()/180</f>
      </c>
      <c r="G33">
        <f>$B$6*2*COS(F33/2)</f>
      </c>
      <c r="H33">
        <f>$B$8/2*9.8*$B$6*SIN(F33/2)</f>
      </c>
      <c r="I33">
        <f>H33/SIN(E33)/SIN(B33)</f>
      </c>
      <c r="J33">
        <f>H33/SIN(E33)/SIN(E33)</f>
      </c>
      <c r="K33">
        <f>$B$9</f>
      </c>
      <c r="L33">
        <f>IF(ABS(J33-K33)&lt;$L$24,G33,"NULL")</f>
      </c>
      <c r="M33">
        <f>IF(ABS(J33-K33)&lt;$L$24,J33,"NULL")</f>
      </c>
    </row>
    <row r="34">
      <c r="A34" s="1">
        <v>8</v>
      </c>
      <c r="B34">
        <f>(($B$4-$B$3)*A34/200+$B$3)*PI()/180</f>
      </c>
      <c r="C34">
        <f>SQRT($B$5^2+$B$6^2+2*$B$5*$B$6*COS(B34))</f>
      </c>
      <c r="D34">
        <f>ASIN($B$5/C34*SIN(B34))</f>
      </c>
      <c r="E34">
        <f>B34-2*D34</f>
      </c>
      <c r="F34">
        <f>E34+$B$7*PI()/180</f>
      </c>
      <c r="G34">
        <f>$B$6*2*COS(F34/2)</f>
      </c>
      <c r="H34">
        <f>$B$8/2*9.8*$B$6*SIN(F34/2)</f>
      </c>
      <c r="I34">
        <f>H34/SIN(E34)/SIN(B34)</f>
      </c>
      <c r="J34">
        <f>H34/SIN(E34)/SIN(E34)</f>
      </c>
      <c r="K34">
        <f>$B$9</f>
      </c>
      <c r="L34">
        <f>IF(ABS(J34-K34)&lt;$L$24,G34,"NULL")</f>
      </c>
      <c r="M34">
        <f>IF(ABS(J34-K34)&lt;$L$24,J34,"NULL")</f>
      </c>
    </row>
    <row r="35">
      <c r="A35" s="1">
        <v>9</v>
      </c>
      <c r="B35">
        <f>(($B$4-$B$3)*A35/200+$B$3)*PI()/180</f>
      </c>
      <c r="C35">
        <f>SQRT($B$5^2+$B$6^2+2*$B$5*$B$6*COS(B35))</f>
      </c>
      <c r="D35">
        <f>ASIN($B$5/C35*SIN(B35))</f>
      </c>
      <c r="E35">
        <f>B35-2*D35</f>
      </c>
      <c r="F35">
        <f>E35+$B$7*PI()/180</f>
      </c>
      <c r="G35">
        <f>$B$6*2*COS(F35/2)</f>
      </c>
      <c r="H35">
        <f>$B$8/2*9.8*$B$6*SIN(F35/2)</f>
      </c>
      <c r="I35">
        <f>H35/SIN(E35)/SIN(B35)</f>
      </c>
      <c r="J35">
        <f>H35/SIN(E35)/SIN(E35)</f>
      </c>
      <c r="K35">
        <f>$B$9</f>
      </c>
      <c r="L35">
        <f>IF(ABS(J35-K35)&lt;$L$24,G35,"NULL")</f>
      </c>
      <c r="M35">
        <f>IF(ABS(J35-K35)&lt;$L$24,J35,"NULL")</f>
      </c>
    </row>
    <row r="36">
      <c r="A36" s="1">
        <v>10</v>
      </c>
      <c r="B36">
        <f>(($B$4-$B$3)*A36/200+$B$3)*PI()/180</f>
      </c>
      <c r="C36">
        <f>SQRT($B$5^2+$B$6^2+2*$B$5*$B$6*COS(B36))</f>
      </c>
      <c r="D36">
        <f>ASIN($B$5/C36*SIN(B36))</f>
      </c>
      <c r="E36">
        <f>B36-2*D36</f>
      </c>
      <c r="F36">
        <f>E36+$B$7*PI()/180</f>
      </c>
      <c r="G36">
        <f>$B$6*2*COS(F36/2)</f>
      </c>
      <c r="H36">
        <f>$B$8/2*9.8*$B$6*SIN(F36/2)</f>
      </c>
      <c r="I36">
        <f>H36/SIN(E36)/SIN(B36)</f>
      </c>
      <c r="J36">
        <f>H36/SIN(E36)/SIN(E36)</f>
      </c>
      <c r="K36">
        <f>$B$9</f>
      </c>
      <c r="L36">
        <f>IF(ABS(J36-K36)&lt;$L$24,G36,"NULL")</f>
      </c>
      <c r="M36">
        <f>IF(ABS(J36-K36)&lt;$L$24,J36,"NULL")</f>
      </c>
    </row>
    <row r="37">
      <c r="A37" s="1">
        <v>11</v>
      </c>
      <c r="B37">
        <f>(($B$4-$B$3)*A37/200+$B$3)*PI()/180</f>
      </c>
      <c r="C37">
        <f>SQRT($B$5^2+$B$6^2+2*$B$5*$B$6*COS(B37))</f>
      </c>
      <c r="D37">
        <f>ASIN($B$5/C37*SIN(B37))</f>
      </c>
      <c r="E37">
        <f>B37-2*D37</f>
      </c>
      <c r="F37">
        <f>E37+$B$7*PI()/180</f>
      </c>
      <c r="G37">
        <f>$B$6*2*COS(F37/2)</f>
      </c>
      <c r="H37">
        <f>$B$8/2*9.8*$B$6*SIN(F37/2)</f>
      </c>
      <c r="I37">
        <f>H37/SIN(E37)/SIN(B37)</f>
      </c>
      <c r="J37">
        <f>H37/SIN(E37)/SIN(E37)</f>
      </c>
      <c r="K37">
        <f>$B$9</f>
      </c>
      <c r="L37">
        <f>IF(ABS(J37-K37)&lt;$L$24,G37,"NULL")</f>
      </c>
      <c r="M37">
        <f>IF(ABS(J37-K37)&lt;$L$24,J37,"NULL")</f>
      </c>
    </row>
    <row r="38">
      <c r="A38" s="1">
        <v>12</v>
      </c>
      <c r="B38">
        <f>(($B$4-$B$3)*A38/200+$B$3)*PI()/180</f>
      </c>
      <c r="C38">
        <f>SQRT($B$5^2+$B$6^2+2*$B$5*$B$6*COS(B38))</f>
      </c>
      <c r="D38">
        <f>ASIN($B$5/C38*SIN(B38))</f>
      </c>
      <c r="E38">
        <f>B38-2*D38</f>
      </c>
      <c r="F38">
        <f>E38+$B$7*PI()/180</f>
      </c>
      <c r="G38">
        <f>$B$6*2*COS(F38/2)</f>
      </c>
      <c r="H38">
        <f>$B$8/2*9.8*$B$6*SIN(F38/2)</f>
      </c>
      <c r="I38">
        <f>H38/SIN(E38)/SIN(B38)</f>
      </c>
      <c r="J38">
        <f>H38/SIN(E38)/SIN(E38)</f>
      </c>
      <c r="K38">
        <f>$B$9</f>
      </c>
      <c r="L38">
        <f>IF(ABS(J38-K38)&lt;$L$24,G38,"NULL")</f>
      </c>
      <c r="M38">
        <f>IF(ABS(J38-K38)&lt;$L$24,J38,"NULL")</f>
      </c>
    </row>
    <row r="39">
      <c r="A39" s="1">
        <v>13</v>
      </c>
      <c r="B39">
        <f>(($B$4-$B$3)*A39/200+$B$3)*PI()/180</f>
      </c>
      <c r="C39">
        <f>SQRT($B$5^2+$B$6^2+2*$B$5*$B$6*COS(B39))</f>
      </c>
      <c r="D39">
        <f>ASIN($B$5/C39*SIN(B39))</f>
      </c>
      <c r="E39">
        <f>B39-2*D39</f>
      </c>
      <c r="F39">
        <f>E39+$B$7*PI()/180</f>
      </c>
      <c r="G39">
        <f>$B$6*2*COS(F39/2)</f>
      </c>
      <c r="H39">
        <f>$B$8/2*9.8*$B$6*SIN(F39/2)</f>
      </c>
      <c r="I39">
        <f>H39/SIN(E39)/SIN(B39)</f>
      </c>
      <c r="J39">
        <f>H39/SIN(E39)/SIN(E39)</f>
      </c>
      <c r="K39">
        <f>$B$9</f>
      </c>
      <c r="L39">
        <f>IF(ABS(J39-K39)&lt;$L$24,G39,"NULL")</f>
      </c>
      <c r="M39">
        <f>IF(ABS(J39-K39)&lt;$L$24,J39,"NULL")</f>
      </c>
    </row>
    <row r="40">
      <c r="A40" s="1">
        <v>14</v>
      </c>
      <c r="B40">
        <f>(($B$4-$B$3)*A40/200+$B$3)*PI()/180</f>
      </c>
      <c r="C40">
        <f>SQRT($B$5^2+$B$6^2+2*$B$5*$B$6*COS(B40))</f>
      </c>
      <c r="D40">
        <f>ASIN($B$5/C40*SIN(B40))</f>
      </c>
      <c r="E40">
        <f>B40-2*D40</f>
      </c>
      <c r="F40">
        <f>E40+$B$7*PI()/180</f>
      </c>
      <c r="G40">
        <f>$B$6*2*COS(F40/2)</f>
      </c>
      <c r="H40">
        <f>$B$8/2*9.8*$B$6*SIN(F40/2)</f>
      </c>
      <c r="I40">
        <f>H40/SIN(E40)/SIN(B40)</f>
      </c>
      <c r="J40">
        <f>H40/SIN(E40)/SIN(E40)</f>
      </c>
      <c r="K40">
        <f>$B$9</f>
      </c>
      <c r="L40">
        <f>IF(ABS(J40-K40)&lt;$L$24,G40,"NULL")</f>
      </c>
      <c r="M40">
        <f>IF(ABS(J40-K40)&lt;$L$24,J40,"NULL")</f>
      </c>
    </row>
    <row r="41">
      <c r="A41" s="1">
        <v>15</v>
      </c>
      <c r="B41">
        <f>(($B$4-$B$3)*A41/200+$B$3)*PI()/180</f>
      </c>
      <c r="C41">
        <f>SQRT($B$5^2+$B$6^2+2*$B$5*$B$6*COS(B41))</f>
      </c>
      <c r="D41">
        <f>ASIN($B$5/C41*SIN(B41))</f>
      </c>
      <c r="E41">
        <f>B41-2*D41</f>
      </c>
      <c r="F41">
        <f>E41+$B$7*PI()/180</f>
      </c>
      <c r="G41">
        <f>$B$6*2*COS(F41/2)</f>
      </c>
      <c r="H41">
        <f>$B$8/2*9.8*$B$6*SIN(F41/2)</f>
      </c>
      <c r="I41">
        <f>H41/SIN(E41)/SIN(B41)</f>
      </c>
      <c r="J41">
        <f>H41/SIN(E41)/SIN(E41)</f>
      </c>
      <c r="K41">
        <f>$B$9</f>
      </c>
      <c r="L41">
        <f>IF(ABS(J41-K41)&lt;$L$24,G41,"NULL")</f>
      </c>
      <c r="M41">
        <f>IF(ABS(J41-K41)&lt;$L$24,J41,"NULL")</f>
      </c>
    </row>
    <row r="42">
      <c r="A42" s="1">
        <v>16</v>
      </c>
      <c r="B42">
        <f>(($B$4-$B$3)*A42/200+$B$3)*PI()/180</f>
      </c>
      <c r="C42">
        <f>SQRT($B$5^2+$B$6^2+2*$B$5*$B$6*COS(B42))</f>
      </c>
      <c r="D42">
        <f>ASIN($B$5/C42*SIN(B42))</f>
      </c>
      <c r="E42">
        <f>B42-2*D42</f>
      </c>
      <c r="F42">
        <f>E42+$B$7*PI()/180</f>
      </c>
      <c r="G42">
        <f>$B$6*2*COS(F42/2)</f>
      </c>
      <c r="H42">
        <f>$B$8/2*9.8*$B$6*SIN(F42/2)</f>
      </c>
      <c r="I42">
        <f>H42/SIN(E42)/SIN(B42)</f>
      </c>
      <c r="J42">
        <f>H42/SIN(E42)/SIN(E42)</f>
      </c>
      <c r="K42">
        <f>$B$9</f>
      </c>
      <c r="L42">
        <f>IF(ABS(J42-K42)&lt;$L$24,G42,"NULL")</f>
      </c>
      <c r="M42">
        <f>IF(ABS(J42-K42)&lt;$L$24,J42,"NULL")</f>
      </c>
    </row>
    <row r="43">
      <c r="A43" s="1">
        <v>17</v>
      </c>
      <c r="B43">
        <f>(($B$4-$B$3)*A43/200+$B$3)*PI()/180</f>
      </c>
      <c r="C43">
        <f>SQRT($B$5^2+$B$6^2+2*$B$5*$B$6*COS(B43))</f>
      </c>
      <c r="D43">
        <f>ASIN($B$5/C43*SIN(B43))</f>
      </c>
      <c r="E43">
        <f>B43-2*D43</f>
      </c>
      <c r="F43">
        <f>E43+$B$7*PI()/180</f>
      </c>
      <c r="G43">
        <f>$B$6*2*COS(F43/2)</f>
      </c>
      <c r="H43">
        <f>$B$8/2*9.8*$B$6*SIN(F43/2)</f>
      </c>
      <c r="I43">
        <f>H43/SIN(E43)/SIN(B43)</f>
      </c>
      <c r="J43">
        <f>H43/SIN(E43)/SIN(E43)</f>
      </c>
      <c r="K43">
        <f>$B$9</f>
      </c>
      <c r="L43">
        <f>IF(ABS(J43-K43)&lt;$L$24,G43,"NULL")</f>
      </c>
      <c r="M43">
        <f>IF(ABS(J43-K43)&lt;$L$24,J43,"NULL")</f>
      </c>
    </row>
    <row r="44">
      <c r="A44" s="1">
        <v>18</v>
      </c>
      <c r="B44">
        <f>(($B$4-$B$3)*A44/200+$B$3)*PI()/180</f>
      </c>
      <c r="C44">
        <f>SQRT($B$5^2+$B$6^2+2*$B$5*$B$6*COS(B44))</f>
      </c>
      <c r="D44">
        <f>ASIN($B$5/C44*SIN(B44))</f>
      </c>
      <c r="E44">
        <f>B44-2*D44</f>
      </c>
      <c r="F44">
        <f>E44+$B$7*PI()/180</f>
      </c>
      <c r="G44">
        <f>$B$6*2*COS(F44/2)</f>
      </c>
      <c r="H44">
        <f>$B$8/2*9.8*$B$6*SIN(F44/2)</f>
      </c>
      <c r="I44">
        <f>H44/SIN(E44)/SIN(B44)</f>
      </c>
      <c r="J44">
        <f>H44/SIN(E44)/SIN(E44)</f>
      </c>
      <c r="K44">
        <f>$B$9</f>
      </c>
      <c r="L44">
        <f>IF(ABS(J44-K44)&lt;$L$24,G44,"NULL")</f>
      </c>
      <c r="M44">
        <f>IF(ABS(J44-K44)&lt;$L$24,J44,"NULL")</f>
      </c>
    </row>
    <row r="45">
      <c r="A45" s="1">
        <v>19</v>
      </c>
      <c r="B45">
        <f>(($B$4-$B$3)*A45/200+$B$3)*PI()/180</f>
      </c>
      <c r="C45">
        <f>SQRT($B$5^2+$B$6^2+2*$B$5*$B$6*COS(B45))</f>
      </c>
      <c r="D45">
        <f>ASIN($B$5/C45*SIN(B45))</f>
      </c>
      <c r="E45">
        <f>B45-2*D45</f>
      </c>
      <c r="F45">
        <f>E45+$B$7*PI()/180</f>
      </c>
      <c r="G45">
        <f>$B$6*2*COS(F45/2)</f>
      </c>
      <c r="H45">
        <f>$B$8/2*9.8*$B$6*SIN(F45/2)</f>
      </c>
      <c r="I45">
        <f>H45/SIN(E45)/SIN(B45)</f>
      </c>
      <c r="J45">
        <f>H45/SIN(E45)/SIN(E45)</f>
      </c>
      <c r="K45">
        <f>$B$9</f>
      </c>
      <c r="L45">
        <f>IF(ABS(J45-K45)&lt;$L$24,G45,"NULL")</f>
      </c>
      <c r="M45">
        <f>IF(ABS(J45-K45)&lt;$L$24,J45,"NULL")</f>
      </c>
    </row>
    <row r="46">
      <c r="A46" s="1">
        <v>20</v>
      </c>
      <c r="B46">
        <f>(($B$4-$B$3)*A46/200+$B$3)*PI()/180</f>
      </c>
      <c r="C46">
        <f>SQRT($B$5^2+$B$6^2+2*$B$5*$B$6*COS(B46))</f>
      </c>
      <c r="D46">
        <f>ASIN($B$5/C46*SIN(B46))</f>
      </c>
      <c r="E46">
        <f>B46-2*D46</f>
      </c>
      <c r="F46">
        <f>E46+$B$7*PI()/180</f>
      </c>
      <c r="G46">
        <f>$B$6*2*COS(F46/2)</f>
      </c>
      <c r="H46">
        <f>$B$8/2*9.8*$B$6*SIN(F46/2)</f>
      </c>
      <c r="I46">
        <f>H46/SIN(E46)/SIN(B46)</f>
      </c>
      <c r="J46">
        <f>H46/SIN(E46)/SIN(E46)</f>
      </c>
      <c r="K46">
        <f>$B$9</f>
      </c>
      <c r="L46">
        <f>IF(ABS(J46-K46)&lt;$L$24,G46,"NULL")</f>
      </c>
      <c r="M46">
        <f>IF(ABS(J46-K46)&lt;$L$24,J46,"NULL")</f>
      </c>
    </row>
    <row r="47">
      <c r="A47" s="1">
        <v>21</v>
      </c>
      <c r="B47">
        <f>(($B$4-$B$3)*A47/200+$B$3)*PI()/180</f>
      </c>
      <c r="C47">
        <f>SQRT($B$5^2+$B$6^2+2*$B$5*$B$6*COS(B47))</f>
      </c>
      <c r="D47">
        <f>ASIN($B$5/C47*SIN(B47))</f>
      </c>
      <c r="E47">
        <f>B47-2*D47</f>
      </c>
      <c r="F47">
        <f>E47+$B$7*PI()/180</f>
      </c>
      <c r="G47">
        <f>$B$6*2*COS(F47/2)</f>
      </c>
      <c r="H47">
        <f>$B$8/2*9.8*$B$6*SIN(F47/2)</f>
      </c>
      <c r="I47">
        <f>H47/SIN(E47)/SIN(B47)</f>
      </c>
      <c r="J47">
        <f>H47/SIN(E47)/SIN(E47)</f>
      </c>
      <c r="K47">
        <f>$B$9</f>
      </c>
      <c r="L47">
        <f>IF(ABS(J47-K47)&lt;$L$24,G47,"NULL")</f>
      </c>
      <c r="M47">
        <f>IF(ABS(J47-K47)&lt;$L$24,J47,"NULL")</f>
      </c>
    </row>
    <row r="48">
      <c r="A48" s="1">
        <v>22</v>
      </c>
      <c r="B48">
        <f>(($B$4-$B$3)*A48/200+$B$3)*PI()/180</f>
      </c>
      <c r="C48">
        <f>SQRT($B$5^2+$B$6^2+2*$B$5*$B$6*COS(B48))</f>
      </c>
      <c r="D48">
        <f>ASIN($B$5/C48*SIN(B48))</f>
      </c>
      <c r="E48">
        <f>B48-2*D48</f>
      </c>
      <c r="F48">
        <f>E48+$B$7*PI()/180</f>
      </c>
      <c r="G48">
        <f>$B$6*2*COS(F48/2)</f>
      </c>
      <c r="H48">
        <f>$B$8/2*9.8*$B$6*SIN(F48/2)</f>
      </c>
      <c r="I48">
        <f>H48/SIN(E48)/SIN(B48)</f>
      </c>
      <c r="J48">
        <f>H48/SIN(E48)/SIN(E48)</f>
      </c>
      <c r="K48">
        <f>$B$9</f>
      </c>
      <c r="L48">
        <f>IF(ABS(J48-K48)&lt;$L$24,G48,"NULL")</f>
      </c>
      <c r="M48">
        <f>IF(ABS(J48-K48)&lt;$L$24,J48,"NULL")</f>
      </c>
    </row>
    <row r="49">
      <c r="A49" s="1">
        <v>23</v>
      </c>
      <c r="B49">
        <f>(($B$4-$B$3)*A49/200+$B$3)*PI()/180</f>
      </c>
      <c r="C49">
        <f>SQRT($B$5^2+$B$6^2+2*$B$5*$B$6*COS(B49))</f>
      </c>
      <c r="D49">
        <f>ASIN($B$5/C49*SIN(B49))</f>
      </c>
      <c r="E49">
        <f>B49-2*D49</f>
      </c>
      <c r="F49">
        <f>E49+$B$7*PI()/180</f>
      </c>
      <c r="G49">
        <f>$B$6*2*COS(F49/2)</f>
      </c>
      <c r="H49">
        <f>$B$8/2*9.8*$B$6*SIN(F49/2)</f>
      </c>
      <c r="I49">
        <f>H49/SIN(E49)/SIN(B49)</f>
      </c>
      <c r="J49">
        <f>H49/SIN(E49)/SIN(E49)</f>
      </c>
      <c r="K49">
        <f>$B$9</f>
      </c>
      <c r="L49">
        <f>IF(ABS(J49-K49)&lt;$L$24,G49,"NULL")</f>
      </c>
      <c r="M49">
        <f>IF(ABS(J49-K49)&lt;$L$24,J49,"NULL")</f>
      </c>
    </row>
    <row r="50">
      <c r="A50" s="1">
        <v>24</v>
      </c>
      <c r="B50">
        <f>(($B$4-$B$3)*A50/200+$B$3)*PI()/180</f>
      </c>
      <c r="C50">
        <f>SQRT($B$5^2+$B$6^2+2*$B$5*$B$6*COS(B50))</f>
      </c>
      <c r="D50">
        <f>ASIN($B$5/C50*SIN(B50))</f>
      </c>
      <c r="E50">
        <f>B50-2*D50</f>
      </c>
      <c r="F50">
        <f>E50+$B$7*PI()/180</f>
      </c>
      <c r="G50">
        <f>$B$6*2*COS(F50/2)</f>
      </c>
      <c r="H50">
        <f>$B$8/2*9.8*$B$6*SIN(F50/2)</f>
      </c>
      <c r="I50">
        <f>H50/SIN(E50)/SIN(B50)</f>
      </c>
      <c r="J50">
        <f>H50/SIN(E50)/SIN(E50)</f>
      </c>
      <c r="K50">
        <f>$B$9</f>
      </c>
      <c r="L50">
        <f>IF(ABS(J50-K50)&lt;$L$24,G50,"NULL")</f>
      </c>
      <c r="M50">
        <f>IF(ABS(J50-K50)&lt;$L$24,J50,"NULL")</f>
      </c>
    </row>
    <row r="51">
      <c r="A51" s="1">
        <v>25</v>
      </c>
      <c r="B51">
        <f>(($B$4-$B$3)*A51/200+$B$3)*PI()/180</f>
      </c>
      <c r="C51">
        <f>SQRT($B$5^2+$B$6^2+2*$B$5*$B$6*COS(B51))</f>
      </c>
      <c r="D51">
        <f>ASIN($B$5/C51*SIN(B51))</f>
      </c>
      <c r="E51">
        <f>B51-2*D51</f>
      </c>
      <c r="F51">
        <f>E51+$B$7*PI()/180</f>
      </c>
      <c r="G51">
        <f>$B$6*2*COS(F51/2)</f>
      </c>
      <c r="H51">
        <f>$B$8/2*9.8*$B$6*SIN(F51/2)</f>
      </c>
      <c r="I51">
        <f>H51/SIN(E51)/SIN(B51)</f>
      </c>
      <c r="J51">
        <f>H51/SIN(E51)/SIN(E51)</f>
      </c>
      <c r="K51">
        <f>$B$9</f>
      </c>
      <c r="L51">
        <f>IF(ABS(J51-K51)&lt;$L$24,G51,"NULL")</f>
      </c>
      <c r="M51">
        <f>IF(ABS(J51-K51)&lt;$L$24,J51,"NULL")</f>
      </c>
    </row>
    <row r="52">
      <c r="A52" s="1">
        <v>26</v>
      </c>
      <c r="B52">
        <f>(($B$4-$B$3)*A52/200+$B$3)*PI()/180</f>
      </c>
      <c r="C52">
        <f>SQRT($B$5^2+$B$6^2+2*$B$5*$B$6*COS(B52))</f>
      </c>
      <c r="D52">
        <f>ASIN($B$5/C52*SIN(B52))</f>
      </c>
      <c r="E52">
        <f>B52-2*D52</f>
      </c>
      <c r="F52">
        <f>E52+$B$7*PI()/180</f>
      </c>
      <c r="G52">
        <f>$B$6*2*COS(F52/2)</f>
      </c>
      <c r="H52">
        <f>$B$8/2*9.8*$B$6*SIN(F52/2)</f>
      </c>
      <c r="I52">
        <f>H52/SIN(E52)/SIN(B52)</f>
      </c>
      <c r="J52">
        <f>H52/SIN(E52)/SIN(E52)</f>
      </c>
      <c r="K52">
        <f>$B$9</f>
      </c>
      <c r="L52">
        <f>IF(ABS(J52-K52)&lt;$L$24,G52,"NULL")</f>
      </c>
      <c r="M52">
        <f>IF(ABS(J52-K52)&lt;$L$24,J52,"NULL")</f>
      </c>
    </row>
    <row r="53">
      <c r="A53" s="1">
        <v>27</v>
      </c>
      <c r="B53">
        <f>(($B$4-$B$3)*A53/200+$B$3)*PI()/180</f>
      </c>
      <c r="C53">
        <f>SQRT($B$5^2+$B$6^2+2*$B$5*$B$6*COS(B53))</f>
      </c>
      <c r="D53">
        <f>ASIN($B$5/C53*SIN(B53))</f>
      </c>
      <c r="E53">
        <f>B53-2*D53</f>
      </c>
      <c r="F53">
        <f>E53+$B$7*PI()/180</f>
      </c>
      <c r="G53">
        <f>$B$6*2*COS(F53/2)</f>
      </c>
      <c r="H53">
        <f>$B$8/2*9.8*$B$6*SIN(F53/2)</f>
      </c>
      <c r="I53">
        <f>H53/SIN(E53)/SIN(B53)</f>
      </c>
      <c r="J53">
        <f>H53/SIN(E53)/SIN(E53)</f>
      </c>
      <c r="K53">
        <f>$B$9</f>
      </c>
      <c r="L53">
        <f>IF(ABS(J53-K53)&lt;$L$24,G53,"NULL")</f>
      </c>
      <c r="M53">
        <f>IF(ABS(J53-K53)&lt;$L$24,J53,"NULL")</f>
      </c>
    </row>
    <row r="54">
      <c r="A54" s="1">
        <v>28</v>
      </c>
      <c r="B54">
        <f>(($B$4-$B$3)*A54/200+$B$3)*PI()/180</f>
      </c>
      <c r="C54">
        <f>SQRT($B$5^2+$B$6^2+2*$B$5*$B$6*COS(B54))</f>
      </c>
      <c r="D54">
        <f>ASIN($B$5/C54*SIN(B54))</f>
      </c>
      <c r="E54">
        <f>B54-2*D54</f>
      </c>
      <c r="F54">
        <f>E54+$B$7*PI()/180</f>
      </c>
      <c r="G54">
        <f>$B$6*2*COS(F54/2)</f>
      </c>
      <c r="H54">
        <f>$B$8/2*9.8*$B$6*SIN(F54/2)</f>
      </c>
      <c r="I54">
        <f>H54/SIN(E54)/SIN(B54)</f>
      </c>
      <c r="J54">
        <f>H54/SIN(E54)/SIN(E54)</f>
      </c>
      <c r="K54">
        <f>$B$9</f>
      </c>
      <c r="L54">
        <f>IF(ABS(J54-K54)&lt;$L$24,G54,"NULL")</f>
      </c>
      <c r="M54">
        <f>IF(ABS(J54-K54)&lt;$L$24,J54,"NULL")</f>
      </c>
    </row>
    <row r="55">
      <c r="A55" s="1">
        <v>29</v>
      </c>
      <c r="B55">
        <f>(($B$4-$B$3)*A55/200+$B$3)*PI()/180</f>
      </c>
      <c r="C55">
        <f>SQRT($B$5^2+$B$6^2+2*$B$5*$B$6*COS(B55))</f>
      </c>
      <c r="D55">
        <f>ASIN($B$5/C55*SIN(B55))</f>
      </c>
      <c r="E55">
        <f>B55-2*D55</f>
      </c>
      <c r="F55">
        <f>E55+$B$7*PI()/180</f>
      </c>
      <c r="G55">
        <f>$B$6*2*COS(F55/2)</f>
      </c>
      <c r="H55">
        <f>$B$8/2*9.8*$B$6*SIN(F55/2)</f>
      </c>
      <c r="I55">
        <f>H55/SIN(E55)/SIN(B55)</f>
      </c>
      <c r="J55">
        <f>H55/SIN(E55)/SIN(E55)</f>
      </c>
      <c r="K55">
        <f>$B$9</f>
      </c>
      <c r="L55">
        <f>IF(ABS(J55-K55)&lt;$L$24,G55,"NULL")</f>
      </c>
      <c r="M55">
        <f>IF(ABS(J55-K55)&lt;$L$24,J55,"NULL")</f>
      </c>
    </row>
    <row r="56">
      <c r="A56" s="1">
        <v>30</v>
      </c>
      <c r="B56">
        <f>(($B$4-$B$3)*A56/200+$B$3)*PI()/180</f>
      </c>
      <c r="C56">
        <f>SQRT($B$5^2+$B$6^2+2*$B$5*$B$6*COS(B56))</f>
      </c>
      <c r="D56">
        <f>ASIN($B$5/C56*SIN(B56))</f>
      </c>
      <c r="E56">
        <f>B56-2*D56</f>
      </c>
      <c r="F56">
        <f>E56+$B$7*PI()/180</f>
      </c>
      <c r="G56">
        <f>$B$6*2*COS(F56/2)</f>
      </c>
      <c r="H56">
        <f>$B$8/2*9.8*$B$6*SIN(F56/2)</f>
      </c>
      <c r="I56">
        <f>H56/SIN(E56)/SIN(B56)</f>
      </c>
      <c r="J56">
        <f>H56/SIN(E56)/SIN(E56)</f>
      </c>
      <c r="K56">
        <f>$B$9</f>
      </c>
      <c r="L56">
        <f>IF(ABS(J56-K56)&lt;$L$24,G56,"NULL")</f>
      </c>
      <c r="M56">
        <f>IF(ABS(J56-K56)&lt;$L$24,J56,"NULL")</f>
      </c>
    </row>
    <row r="57">
      <c r="A57" s="1">
        <v>31</v>
      </c>
      <c r="B57">
        <f>(($B$4-$B$3)*A57/200+$B$3)*PI()/180</f>
      </c>
      <c r="C57">
        <f>SQRT($B$5^2+$B$6^2+2*$B$5*$B$6*COS(B57))</f>
      </c>
      <c r="D57">
        <f>ASIN($B$5/C57*SIN(B57))</f>
      </c>
      <c r="E57">
        <f>B57-2*D57</f>
      </c>
      <c r="F57">
        <f>E57+$B$7*PI()/180</f>
      </c>
      <c r="G57">
        <f>$B$6*2*COS(F57/2)</f>
      </c>
      <c r="H57">
        <f>$B$8/2*9.8*$B$6*SIN(F57/2)</f>
      </c>
      <c r="I57">
        <f>H57/SIN(E57)/SIN(B57)</f>
      </c>
      <c r="J57">
        <f>H57/SIN(E57)/SIN(E57)</f>
      </c>
      <c r="K57">
        <f>$B$9</f>
      </c>
      <c r="L57">
        <f>IF(ABS(J57-K57)&lt;$L$24,G57,"NULL")</f>
      </c>
      <c r="M57">
        <f>IF(ABS(J57-K57)&lt;$L$24,J57,"NULL")</f>
      </c>
    </row>
    <row r="58">
      <c r="A58" s="1">
        <v>32</v>
      </c>
      <c r="B58">
        <f>(($B$4-$B$3)*A58/200+$B$3)*PI()/180</f>
      </c>
      <c r="C58">
        <f>SQRT($B$5^2+$B$6^2+2*$B$5*$B$6*COS(B58))</f>
      </c>
      <c r="D58">
        <f>ASIN($B$5/C58*SIN(B58))</f>
      </c>
      <c r="E58">
        <f>B58-2*D58</f>
      </c>
      <c r="F58">
        <f>E58+$B$7*PI()/180</f>
      </c>
      <c r="G58">
        <f>$B$6*2*COS(F58/2)</f>
      </c>
      <c r="H58">
        <f>$B$8/2*9.8*$B$6*SIN(F58/2)</f>
      </c>
      <c r="I58">
        <f>H58/SIN(E58)/SIN(B58)</f>
      </c>
      <c r="J58">
        <f>H58/SIN(E58)/SIN(E58)</f>
      </c>
      <c r="K58">
        <f>$B$9</f>
      </c>
      <c r="L58">
        <f>IF(ABS(J58-K58)&lt;$L$24,G58,"NULL")</f>
      </c>
      <c r="M58">
        <f>IF(ABS(J58-K58)&lt;$L$24,J58,"NULL")</f>
      </c>
    </row>
    <row r="59">
      <c r="A59" s="1">
        <v>33</v>
      </c>
      <c r="B59">
        <f>(($B$4-$B$3)*A59/200+$B$3)*PI()/180</f>
      </c>
      <c r="C59">
        <f>SQRT($B$5^2+$B$6^2+2*$B$5*$B$6*COS(B59))</f>
      </c>
      <c r="D59">
        <f>ASIN($B$5/C59*SIN(B59))</f>
      </c>
      <c r="E59">
        <f>B59-2*D59</f>
      </c>
      <c r="F59">
        <f>E59+$B$7*PI()/180</f>
      </c>
      <c r="G59">
        <f>$B$6*2*COS(F59/2)</f>
      </c>
      <c r="H59">
        <f>$B$8/2*9.8*$B$6*SIN(F59/2)</f>
      </c>
      <c r="I59">
        <f>H59/SIN(E59)/SIN(B59)</f>
      </c>
      <c r="J59">
        <f>H59/SIN(E59)/SIN(E59)</f>
      </c>
      <c r="K59">
        <f>$B$9</f>
      </c>
      <c r="L59">
        <f>IF(ABS(J59-K59)&lt;$L$24,G59,"NULL")</f>
      </c>
      <c r="M59">
        <f>IF(ABS(J59-K59)&lt;$L$24,J59,"NULL")</f>
      </c>
    </row>
    <row r="60">
      <c r="A60" s="1">
        <v>34</v>
      </c>
      <c r="B60">
        <f>(($B$4-$B$3)*A60/200+$B$3)*PI()/180</f>
      </c>
      <c r="C60">
        <f>SQRT($B$5^2+$B$6^2+2*$B$5*$B$6*COS(B60))</f>
      </c>
      <c r="D60">
        <f>ASIN($B$5/C60*SIN(B60))</f>
      </c>
      <c r="E60">
        <f>B60-2*D60</f>
      </c>
      <c r="F60">
        <f>E60+$B$7*PI()/180</f>
      </c>
      <c r="G60">
        <f>$B$6*2*COS(F60/2)</f>
      </c>
      <c r="H60">
        <f>$B$8/2*9.8*$B$6*SIN(F60/2)</f>
      </c>
      <c r="I60">
        <f>H60/SIN(E60)/SIN(B60)</f>
      </c>
      <c r="J60">
        <f>H60/SIN(E60)/SIN(E60)</f>
      </c>
      <c r="K60">
        <f>$B$9</f>
      </c>
      <c r="L60">
        <f>IF(ABS(J60-K60)&lt;$L$24,G60,"NULL")</f>
      </c>
      <c r="M60">
        <f>IF(ABS(J60-K60)&lt;$L$24,J60,"NULL")</f>
      </c>
    </row>
    <row r="61">
      <c r="A61" s="1">
        <v>35</v>
      </c>
      <c r="B61">
        <f>(($B$4-$B$3)*A61/200+$B$3)*PI()/180</f>
      </c>
      <c r="C61">
        <f>SQRT($B$5^2+$B$6^2+2*$B$5*$B$6*COS(B61))</f>
      </c>
      <c r="D61">
        <f>ASIN($B$5/C61*SIN(B61))</f>
      </c>
      <c r="E61">
        <f>B61-2*D61</f>
      </c>
      <c r="F61">
        <f>E61+$B$7*PI()/180</f>
      </c>
      <c r="G61">
        <f>$B$6*2*COS(F61/2)</f>
      </c>
      <c r="H61">
        <f>$B$8/2*9.8*$B$6*SIN(F61/2)</f>
      </c>
      <c r="I61">
        <f>H61/SIN(E61)/SIN(B61)</f>
      </c>
      <c r="J61">
        <f>H61/SIN(E61)/SIN(E61)</f>
      </c>
      <c r="K61">
        <f>$B$9</f>
      </c>
      <c r="L61">
        <f>IF(ABS(J61-K61)&lt;$L$24,G61,"NULL")</f>
      </c>
      <c r="M61">
        <f>IF(ABS(J61-K61)&lt;$L$24,J61,"NULL")</f>
      </c>
    </row>
    <row r="62">
      <c r="A62" s="1">
        <v>36</v>
      </c>
      <c r="B62">
        <f>(($B$4-$B$3)*A62/200+$B$3)*PI()/180</f>
      </c>
      <c r="C62">
        <f>SQRT($B$5^2+$B$6^2+2*$B$5*$B$6*COS(B62))</f>
      </c>
      <c r="D62">
        <f>ASIN($B$5/C62*SIN(B62))</f>
      </c>
      <c r="E62">
        <f>B62-2*D62</f>
      </c>
      <c r="F62">
        <f>E62+$B$7*PI()/180</f>
      </c>
      <c r="G62">
        <f>$B$6*2*COS(F62/2)</f>
      </c>
      <c r="H62">
        <f>$B$8/2*9.8*$B$6*SIN(F62/2)</f>
      </c>
      <c r="I62">
        <f>H62/SIN(E62)/SIN(B62)</f>
      </c>
      <c r="J62">
        <f>H62/SIN(E62)/SIN(E62)</f>
      </c>
      <c r="K62">
        <f>$B$9</f>
      </c>
      <c r="L62">
        <f>IF(ABS(J62-K62)&lt;$L$24,G62,"NULL")</f>
      </c>
      <c r="M62">
        <f>IF(ABS(J62-K62)&lt;$L$24,J62,"NULL")</f>
      </c>
    </row>
    <row r="63">
      <c r="A63" s="1">
        <v>37</v>
      </c>
      <c r="B63">
        <f>(($B$4-$B$3)*A63/200+$B$3)*PI()/180</f>
      </c>
      <c r="C63">
        <f>SQRT($B$5^2+$B$6^2+2*$B$5*$B$6*COS(B63))</f>
      </c>
      <c r="D63">
        <f>ASIN($B$5/C63*SIN(B63))</f>
      </c>
      <c r="E63">
        <f>B63-2*D63</f>
      </c>
      <c r="F63">
        <f>E63+$B$7*PI()/180</f>
      </c>
      <c r="G63">
        <f>$B$6*2*COS(F63/2)</f>
      </c>
      <c r="H63">
        <f>$B$8/2*9.8*$B$6*SIN(F63/2)</f>
      </c>
      <c r="I63">
        <f>H63/SIN(E63)/SIN(B63)</f>
      </c>
      <c r="J63">
        <f>H63/SIN(E63)/SIN(E63)</f>
      </c>
      <c r="K63">
        <f>$B$9</f>
      </c>
      <c r="L63">
        <f>IF(ABS(J63-K63)&lt;$L$24,G63,"NULL")</f>
      </c>
      <c r="M63">
        <f>IF(ABS(J63-K63)&lt;$L$24,J63,"NULL")</f>
      </c>
    </row>
    <row r="64">
      <c r="A64" s="1">
        <v>38</v>
      </c>
      <c r="B64">
        <f>(($B$4-$B$3)*A64/200+$B$3)*PI()/180</f>
      </c>
      <c r="C64">
        <f>SQRT($B$5^2+$B$6^2+2*$B$5*$B$6*COS(B64))</f>
      </c>
      <c r="D64">
        <f>ASIN($B$5/C64*SIN(B64))</f>
      </c>
      <c r="E64">
        <f>B64-2*D64</f>
      </c>
      <c r="F64">
        <f>E64+$B$7*PI()/180</f>
      </c>
      <c r="G64">
        <f>$B$6*2*COS(F64/2)</f>
      </c>
      <c r="H64">
        <f>$B$8/2*9.8*$B$6*SIN(F64/2)</f>
      </c>
      <c r="I64">
        <f>H64/SIN(E64)/SIN(B64)</f>
      </c>
      <c r="J64">
        <f>H64/SIN(E64)/SIN(E64)</f>
      </c>
      <c r="K64">
        <f>$B$9</f>
      </c>
      <c r="L64">
        <f>IF(ABS(J64-K64)&lt;$L$24,G64,"NULL")</f>
      </c>
      <c r="M64">
        <f>IF(ABS(J64-K64)&lt;$L$24,J64,"NULL")</f>
      </c>
    </row>
    <row r="65">
      <c r="A65" s="1">
        <v>39</v>
      </c>
      <c r="B65">
        <f>(($B$4-$B$3)*A65/200+$B$3)*PI()/180</f>
      </c>
      <c r="C65">
        <f>SQRT($B$5^2+$B$6^2+2*$B$5*$B$6*COS(B65))</f>
      </c>
      <c r="D65">
        <f>ASIN($B$5/C65*SIN(B65))</f>
      </c>
      <c r="E65">
        <f>B65-2*D65</f>
      </c>
      <c r="F65">
        <f>E65+$B$7*PI()/180</f>
      </c>
      <c r="G65">
        <f>$B$6*2*COS(F65/2)</f>
      </c>
      <c r="H65">
        <f>$B$8/2*9.8*$B$6*SIN(F65/2)</f>
      </c>
      <c r="I65">
        <f>H65/SIN(E65)/SIN(B65)</f>
      </c>
      <c r="J65">
        <f>H65/SIN(E65)/SIN(E65)</f>
      </c>
      <c r="K65">
        <f>$B$9</f>
      </c>
      <c r="L65">
        <f>IF(ABS(J65-K65)&lt;$L$24,G65,"NULL")</f>
      </c>
      <c r="M65">
        <f>IF(ABS(J65-K65)&lt;$L$24,J65,"NULL")</f>
      </c>
    </row>
    <row r="66">
      <c r="A66" s="1">
        <v>40</v>
      </c>
      <c r="B66">
        <f>(($B$4-$B$3)*A66/200+$B$3)*PI()/180</f>
      </c>
      <c r="C66">
        <f>SQRT($B$5^2+$B$6^2+2*$B$5*$B$6*COS(B66))</f>
      </c>
      <c r="D66">
        <f>ASIN($B$5/C66*SIN(B66))</f>
      </c>
      <c r="E66">
        <f>B66-2*D66</f>
      </c>
      <c r="F66">
        <f>E66+$B$7*PI()/180</f>
      </c>
      <c r="G66">
        <f>$B$6*2*COS(F66/2)</f>
      </c>
      <c r="H66">
        <f>$B$8/2*9.8*$B$6*SIN(F66/2)</f>
      </c>
      <c r="I66">
        <f>H66/SIN(E66)/SIN(B66)</f>
      </c>
      <c r="J66">
        <f>H66/SIN(E66)/SIN(E66)</f>
      </c>
      <c r="K66">
        <f>$B$9</f>
      </c>
      <c r="L66">
        <f>IF(ABS(J66-K66)&lt;$L$24,G66,"NULL")</f>
      </c>
      <c r="M66">
        <f>IF(ABS(J66-K66)&lt;$L$24,J66,"NULL")</f>
      </c>
    </row>
    <row r="67">
      <c r="A67" s="1">
        <v>41</v>
      </c>
      <c r="B67">
        <f>(($B$4-$B$3)*A67/200+$B$3)*PI()/180</f>
      </c>
      <c r="C67">
        <f>SQRT($B$5^2+$B$6^2+2*$B$5*$B$6*COS(B67))</f>
      </c>
      <c r="D67">
        <f>ASIN($B$5/C67*SIN(B67))</f>
      </c>
      <c r="E67">
        <f>B67-2*D67</f>
      </c>
      <c r="F67">
        <f>E67+$B$7*PI()/180</f>
      </c>
      <c r="G67">
        <f>$B$6*2*COS(F67/2)</f>
      </c>
      <c r="H67">
        <f>$B$8/2*9.8*$B$6*SIN(F67/2)</f>
      </c>
      <c r="I67">
        <f>H67/SIN(E67)/SIN(B67)</f>
      </c>
      <c r="J67">
        <f>H67/SIN(E67)/SIN(E67)</f>
      </c>
      <c r="K67">
        <f>$B$9</f>
      </c>
      <c r="L67">
        <f>IF(ABS(J67-K67)&lt;$L$24,G67,"NULL")</f>
      </c>
      <c r="M67">
        <f>IF(ABS(J67-K67)&lt;$L$24,J67,"NULL")</f>
      </c>
    </row>
    <row r="68">
      <c r="A68" s="1">
        <v>42</v>
      </c>
      <c r="B68">
        <f>(($B$4-$B$3)*A68/200+$B$3)*PI()/180</f>
      </c>
      <c r="C68">
        <f>SQRT($B$5^2+$B$6^2+2*$B$5*$B$6*COS(B68))</f>
      </c>
      <c r="D68">
        <f>ASIN($B$5/C68*SIN(B68))</f>
      </c>
      <c r="E68">
        <f>B68-2*D68</f>
      </c>
      <c r="F68">
        <f>E68+$B$7*PI()/180</f>
      </c>
      <c r="G68">
        <f>$B$6*2*COS(F68/2)</f>
      </c>
      <c r="H68">
        <f>$B$8/2*9.8*$B$6*SIN(F68/2)</f>
      </c>
      <c r="I68">
        <f>H68/SIN(E68)/SIN(B68)</f>
      </c>
      <c r="J68">
        <f>H68/SIN(E68)/SIN(E68)</f>
      </c>
      <c r="K68">
        <f>$B$9</f>
      </c>
      <c r="L68">
        <f>IF(ABS(J68-K68)&lt;$L$24,G68,"NULL")</f>
      </c>
      <c r="M68">
        <f>IF(ABS(J68-K68)&lt;$L$24,J68,"NULL")</f>
      </c>
    </row>
    <row r="69">
      <c r="A69" s="1">
        <v>43</v>
      </c>
      <c r="B69">
        <f>(($B$4-$B$3)*A69/200+$B$3)*PI()/180</f>
      </c>
      <c r="C69">
        <f>SQRT($B$5^2+$B$6^2+2*$B$5*$B$6*COS(B69))</f>
      </c>
      <c r="D69">
        <f>ASIN($B$5/C69*SIN(B69))</f>
      </c>
      <c r="E69">
        <f>B69-2*D69</f>
      </c>
      <c r="F69">
        <f>E69+$B$7*PI()/180</f>
      </c>
      <c r="G69">
        <f>$B$6*2*COS(F69/2)</f>
      </c>
      <c r="H69">
        <f>$B$8/2*9.8*$B$6*SIN(F69/2)</f>
      </c>
      <c r="I69">
        <f>H69/SIN(E69)/SIN(B69)</f>
      </c>
      <c r="J69">
        <f>H69/SIN(E69)/SIN(E69)</f>
      </c>
      <c r="K69">
        <f>$B$9</f>
      </c>
      <c r="L69">
        <f>IF(ABS(J69-K69)&lt;$L$24,G69,"NULL")</f>
      </c>
      <c r="M69">
        <f>IF(ABS(J69-K69)&lt;$L$24,J69,"NULL")</f>
      </c>
    </row>
    <row r="70">
      <c r="A70" s="1">
        <v>44</v>
      </c>
      <c r="B70">
        <f>(($B$4-$B$3)*A70/200+$B$3)*PI()/180</f>
      </c>
      <c r="C70">
        <f>SQRT($B$5^2+$B$6^2+2*$B$5*$B$6*COS(B70))</f>
      </c>
      <c r="D70">
        <f>ASIN($B$5/C70*SIN(B70))</f>
      </c>
      <c r="E70">
        <f>B70-2*D70</f>
      </c>
      <c r="F70">
        <f>E70+$B$7*PI()/180</f>
      </c>
      <c r="G70">
        <f>$B$6*2*COS(F70/2)</f>
      </c>
      <c r="H70">
        <f>$B$8/2*9.8*$B$6*SIN(F70/2)</f>
      </c>
      <c r="I70">
        <f>H70/SIN(E70)/SIN(B70)</f>
      </c>
      <c r="J70">
        <f>H70/SIN(E70)/SIN(E70)</f>
      </c>
      <c r="K70">
        <f>$B$9</f>
      </c>
      <c r="L70">
        <f>IF(ABS(J70-K70)&lt;$L$24,G70,"NULL")</f>
      </c>
      <c r="M70">
        <f>IF(ABS(J70-K70)&lt;$L$24,J70,"NULL")</f>
      </c>
    </row>
    <row r="71">
      <c r="A71" s="1">
        <v>45</v>
      </c>
      <c r="B71">
        <f>(($B$4-$B$3)*A71/200+$B$3)*PI()/180</f>
      </c>
      <c r="C71">
        <f>SQRT($B$5^2+$B$6^2+2*$B$5*$B$6*COS(B71))</f>
      </c>
      <c r="D71">
        <f>ASIN($B$5/C71*SIN(B71))</f>
      </c>
      <c r="E71">
        <f>B71-2*D71</f>
      </c>
      <c r="F71">
        <f>E71+$B$7*PI()/180</f>
      </c>
      <c r="G71">
        <f>$B$6*2*COS(F71/2)</f>
      </c>
      <c r="H71">
        <f>$B$8/2*9.8*$B$6*SIN(F71/2)</f>
      </c>
      <c r="I71">
        <f>H71/SIN(E71)/SIN(B71)</f>
      </c>
      <c r="J71">
        <f>H71/SIN(E71)/SIN(E71)</f>
      </c>
      <c r="K71">
        <f>$B$9</f>
      </c>
      <c r="L71">
        <f>IF(ABS(J71-K71)&lt;$L$24,G71,"NULL")</f>
      </c>
      <c r="M71">
        <f>IF(ABS(J71-K71)&lt;$L$24,J71,"NULL")</f>
      </c>
    </row>
    <row r="72">
      <c r="A72" s="1">
        <v>46</v>
      </c>
      <c r="B72">
        <f>(($B$4-$B$3)*A72/200+$B$3)*PI()/180</f>
      </c>
      <c r="C72">
        <f>SQRT($B$5^2+$B$6^2+2*$B$5*$B$6*COS(B72))</f>
      </c>
      <c r="D72">
        <f>ASIN($B$5/C72*SIN(B72))</f>
      </c>
      <c r="E72">
        <f>B72-2*D72</f>
      </c>
      <c r="F72">
        <f>E72+$B$7*PI()/180</f>
      </c>
      <c r="G72">
        <f>$B$6*2*COS(F72/2)</f>
      </c>
      <c r="H72">
        <f>$B$8/2*9.8*$B$6*SIN(F72/2)</f>
      </c>
      <c r="I72">
        <f>H72/SIN(E72)/SIN(B72)</f>
      </c>
      <c r="J72">
        <f>H72/SIN(E72)/SIN(E72)</f>
      </c>
      <c r="K72">
        <f>$B$9</f>
      </c>
      <c r="L72">
        <f>IF(ABS(J72-K72)&lt;$L$24,G72,"NULL")</f>
      </c>
      <c r="M72">
        <f>IF(ABS(J72-K72)&lt;$L$24,J72,"NULL")</f>
      </c>
    </row>
    <row r="73">
      <c r="A73" s="1">
        <v>47</v>
      </c>
      <c r="B73">
        <f>(($B$4-$B$3)*A73/200+$B$3)*PI()/180</f>
      </c>
      <c r="C73">
        <f>SQRT($B$5^2+$B$6^2+2*$B$5*$B$6*COS(B73))</f>
      </c>
      <c r="D73">
        <f>ASIN($B$5/C73*SIN(B73))</f>
      </c>
      <c r="E73">
        <f>B73-2*D73</f>
      </c>
      <c r="F73">
        <f>E73+$B$7*PI()/180</f>
      </c>
      <c r="G73">
        <f>$B$6*2*COS(F73/2)</f>
      </c>
      <c r="H73">
        <f>$B$8/2*9.8*$B$6*SIN(F73/2)</f>
      </c>
      <c r="I73">
        <f>H73/SIN(E73)/SIN(B73)</f>
      </c>
      <c r="J73">
        <f>H73/SIN(E73)/SIN(E73)</f>
      </c>
      <c r="K73">
        <f>$B$9</f>
      </c>
      <c r="L73">
        <f>IF(ABS(J73-K73)&lt;$L$24,G73,"NULL")</f>
      </c>
      <c r="M73">
        <f>IF(ABS(J73-K73)&lt;$L$24,J73,"NULL")</f>
      </c>
    </row>
    <row r="74">
      <c r="A74" s="1">
        <v>48</v>
      </c>
      <c r="B74">
        <f>(($B$4-$B$3)*A74/200+$B$3)*PI()/180</f>
      </c>
      <c r="C74">
        <f>SQRT($B$5^2+$B$6^2+2*$B$5*$B$6*COS(B74))</f>
      </c>
      <c r="D74">
        <f>ASIN($B$5/C74*SIN(B74))</f>
      </c>
      <c r="E74">
        <f>B74-2*D74</f>
      </c>
      <c r="F74">
        <f>E74+$B$7*PI()/180</f>
      </c>
      <c r="G74">
        <f>$B$6*2*COS(F74/2)</f>
      </c>
      <c r="H74">
        <f>$B$8/2*9.8*$B$6*SIN(F74/2)</f>
      </c>
      <c r="I74">
        <f>H74/SIN(E74)/SIN(B74)</f>
      </c>
      <c r="J74">
        <f>H74/SIN(E74)/SIN(E74)</f>
      </c>
      <c r="K74">
        <f>$B$9</f>
      </c>
      <c r="L74">
        <f>IF(ABS(J74-K74)&lt;$L$24,G74,"NULL")</f>
      </c>
      <c r="M74">
        <f>IF(ABS(J74-K74)&lt;$L$24,J74,"NULL")</f>
      </c>
    </row>
    <row r="75">
      <c r="A75" s="1">
        <v>49</v>
      </c>
      <c r="B75">
        <f>(($B$4-$B$3)*A75/200+$B$3)*PI()/180</f>
      </c>
      <c r="C75">
        <f>SQRT($B$5^2+$B$6^2+2*$B$5*$B$6*COS(B75))</f>
      </c>
      <c r="D75">
        <f>ASIN($B$5/C75*SIN(B75))</f>
      </c>
      <c r="E75">
        <f>B75-2*D75</f>
      </c>
      <c r="F75">
        <f>E75+$B$7*PI()/180</f>
      </c>
      <c r="G75">
        <f>$B$6*2*COS(F75/2)</f>
      </c>
      <c r="H75">
        <f>$B$8/2*9.8*$B$6*SIN(F75/2)</f>
      </c>
      <c r="I75">
        <f>H75/SIN(E75)/SIN(B75)</f>
      </c>
      <c r="J75">
        <f>H75/SIN(E75)/SIN(E75)</f>
      </c>
      <c r="K75">
        <f>$B$9</f>
      </c>
      <c r="L75">
        <f>IF(ABS(J75-K75)&lt;$L$24,G75,"NULL")</f>
      </c>
      <c r="M75">
        <f>IF(ABS(J75-K75)&lt;$L$24,J75,"NULL")</f>
      </c>
    </row>
    <row r="76">
      <c r="A76" s="1">
        <v>50</v>
      </c>
      <c r="B76">
        <f>(($B$4-$B$3)*A76/200+$B$3)*PI()/180</f>
      </c>
      <c r="C76">
        <f>SQRT($B$5^2+$B$6^2+2*$B$5*$B$6*COS(B76))</f>
      </c>
      <c r="D76">
        <f>ASIN($B$5/C76*SIN(B76))</f>
      </c>
      <c r="E76">
        <f>B76-2*D76</f>
      </c>
      <c r="F76">
        <f>E76+$B$7*PI()/180</f>
      </c>
      <c r="G76">
        <f>$B$6*2*COS(F76/2)</f>
      </c>
      <c r="H76">
        <f>$B$8/2*9.8*$B$6*SIN(F76/2)</f>
      </c>
      <c r="I76">
        <f>H76/SIN(E76)/SIN(B76)</f>
      </c>
      <c r="J76">
        <f>H76/SIN(E76)/SIN(E76)</f>
      </c>
      <c r="K76">
        <f>$B$9</f>
      </c>
      <c r="L76">
        <f>IF(ABS(J76-K76)&lt;$L$24,G76,"NULL")</f>
      </c>
      <c r="M76">
        <f>IF(ABS(J76-K76)&lt;$L$24,J76,"NULL")</f>
      </c>
    </row>
    <row r="77">
      <c r="A77" s="1">
        <v>51</v>
      </c>
      <c r="B77">
        <f>(($B$4-$B$3)*A77/200+$B$3)*PI()/180</f>
      </c>
      <c r="C77">
        <f>SQRT($B$5^2+$B$6^2+2*$B$5*$B$6*COS(B77))</f>
      </c>
      <c r="D77">
        <f>ASIN($B$5/C77*SIN(B77))</f>
      </c>
      <c r="E77">
        <f>B77-2*D77</f>
      </c>
      <c r="F77">
        <f>E77+$B$7*PI()/180</f>
      </c>
      <c r="G77">
        <f>$B$6*2*COS(F77/2)</f>
      </c>
      <c r="H77">
        <f>$B$8/2*9.8*$B$6*SIN(F77/2)</f>
      </c>
      <c r="I77">
        <f>H77/SIN(E77)/SIN(B77)</f>
      </c>
      <c r="J77">
        <f>H77/SIN(E77)/SIN(E77)</f>
      </c>
      <c r="K77">
        <f>$B$9</f>
      </c>
      <c r="L77">
        <f>IF(ABS(J77-K77)&lt;$L$24,G77,"NULL")</f>
      </c>
      <c r="M77">
        <f>IF(ABS(J77-K77)&lt;$L$24,J77,"NULL")</f>
      </c>
    </row>
    <row r="78">
      <c r="A78" s="1">
        <v>52</v>
      </c>
      <c r="B78">
        <f>(($B$4-$B$3)*A78/200+$B$3)*PI()/180</f>
      </c>
      <c r="C78">
        <f>SQRT($B$5^2+$B$6^2+2*$B$5*$B$6*COS(B78))</f>
      </c>
      <c r="D78">
        <f>ASIN($B$5/C78*SIN(B78))</f>
      </c>
      <c r="E78">
        <f>B78-2*D78</f>
      </c>
      <c r="F78">
        <f>E78+$B$7*PI()/180</f>
      </c>
      <c r="G78">
        <f>$B$6*2*COS(F78/2)</f>
      </c>
      <c r="H78">
        <f>$B$8/2*9.8*$B$6*SIN(F78/2)</f>
      </c>
      <c r="I78">
        <f>H78/SIN(E78)/SIN(B78)</f>
      </c>
      <c r="J78">
        <f>H78/SIN(E78)/SIN(E78)</f>
      </c>
      <c r="K78">
        <f>$B$9</f>
      </c>
      <c r="L78">
        <f>IF(ABS(J78-K78)&lt;$L$24,G78,"NULL")</f>
      </c>
      <c r="M78">
        <f>IF(ABS(J78-K78)&lt;$L$24,J78,"NULL")</f>
      </c>
    </row>
    <row r="79">
      <c r="A79" s="1">
        <v>53</v>
      </c>
      <c r="B79">
        <f>(($B$4-$B$3)*A79/200+$B$3)*PI()/180</f>
      </c>
      <c r="C79">
        <f>SQRT($B$5^2+$B$6^2+2*$B$5*$B$6*COS(B79))</f>
      </c>
      <c r="D79">
        <f>ASIN($B$5/C79*SIN(B79))</f>
      </c>
      <c r="E79">
        <f>B79-2*D79</f>
      </c>
      <c r="F79">
        <f>E79+$B$7*PI()/180</f>
      </c>
      <c r="G79">
        <f>$B$6*2*COS(F79/2)</f>
      </c>
      <c r="H79">
        <f>$B$8/2*9.8*$B$6*SIN(F79/2)</f>
      </c>
      <c r="I79">
        <f>H79/SIN(E79)/SIN(B79)</f>
      </c>
      <c r="J79">
        <f>H79/SIN(E79)/SIN(E79)</f>
      </c>
      <c r="K79">
        <f>$B$9</f>
      </c>
      <c r="L79">
        <f>IF(ABS(J79-K79)&lt;$L$24,G79,"NULL")</f>
      </c>
      <c r="M79">
        <f>IF(ABS(J79-K79)&lt;$L$24,J79,"NULL")</f>
      </c>
    </row>
    <row r="80">
      <c r="A80" s="1">
        <v>54</v>
      </c>
      <c r="B80">
        <f>(($B$4-$B$3)*A80/200+$B$3)*PI()/180</f>
      </c>
      <c r="C80">
        <f>SQRT($B$5^2+$B$6^2+2*$B$5*$B$6*COS(B80))</f>
      </c>
      <c r="D80">
        <f>ASIN($B$5/C80*SIN(B80))</f>
      </c>
      <c r="E80">
        <f>B80-2*D80</f>
      </c>
      <c r="F80">
        <f>E80+$B$7*PI()/180</f>
      </c>
      <c r="G80">
        <f>$B$6*2*COS(F80/2)</f>
      </c>
      <c r="H80">
        <f>$B$8/2*9.8*$B$6*SIN(F80/2)</f>
      </c>
      <c r="I80">
        <f>H80/SIN(E80)/SIN(B80)</f>
      </c>
      <c r="J80">
        <f>H80/SIN(E80)/SIN(E80)</f>
      </c>
      <c r="K80">
        <f>$B$9</f>
      </c>
      <c r="L80">
        <f>IF(ABS(J80-K80)&lt;$L$24,G80,"NULL")</f>
      </c>
      <c r="M80">
        <f>IF(ABS(J80-K80)&lt;$L$24,J80,"NULL")</f>
      </c>
    </row>
    <row r="81">
      <c r="A81" s="1">
        <v>55</v>
      </c>
      <c r="B81">
        <f>(($B$4-$B$3)*A81/200+$B$3)*PI()/180</f>
      </c>
      <c r="C81">
        <f>SQRT($B$5^2+$B$6^2+2*$B$5*$B$6*COS(B81))</f>
      </c>
      <c r="D81">
        <f>ASIN($B$5/C81*SIN(B81))</f>
      </c>
      <c r="E81">
        <f>B81-2*D81</f>
      </c>
      <c r="F81">
        <f>E81+$B$7*PI()/180</f>
      </c>
      <c r="G81">
        <f>$B$6*2*COS(F81/2)</f>
      </c>
      <c r="H81">
        <f>$B$8/2*9.8*$B$6*SIN(F81/2)</f>
      </c>
      <c r="I81">
        <f>H81/SIN(E81)/SIN(B81)</f>
      </c>
      <c r="J81">
        <f>H81/SIN(E81)/SIN(E81)</f>
      </c>
      <c r="K81">
        <f>$B$9</f>
      </c>
      <c r="L81">
        <f>IF(ABS(J81-K81)&lt;$L$24,G81,"NULL")</f>
      </c>
      <c r="M81">
        <f>IF(ABS(J81-K81)&lt;$L$24,J81,"NULL")</f>
      </c>
    </row>
    <row r="82">
      <c r="A82" s="1">
        <v>56</v>
      </c>
      <c r="B82">
        <f>(($B$4-$B$3)*A82/200+$B$3)*PI()/180</f>
      </c>
      <c r="C82">
        <f>SQRT($B$5^2+$B$6^2+2*$B$5*$B$6*COS(B82))</f>
      </c>
      <c r="D82">
        <f>ASIN($B$5/C82*SIN(B82))</f>
      </c>
      <c r="E82">
        <f>B82-2*D82</f>
      </c>
      <c r="F82">
        <f>E82+$B$7*PI()/180</f>
      </c>
      <c r="G82">
        <f>$B$6*2*COS(F82/2)</f>
      </c>
      <c r="H82">
        <f>$B$8/2*9.8*$B$6*SIN(F82/2)</f>
      </c>
      <c r="I82">
        <f>H82/SIN(E82)/SIN(B82)</f>
      </c>
      <c r="J82">
        <f>H82/SIN(E82)/SIN(E82)</f>
      </c>
      <c r="K82">
        <f>$B$9</f>
      </c>
      <c r="L82">
        <f>IF(ABS(J82-K82)&lt;$L$24,G82,"NULL")</f>
      </c>
      <c r="M82">
        <f>IF(ABS(J82-K82)&lt;$L$24,J82,"NULL")</f>
      </c>
    </row>
    <row r="83">
      <c r="A83" s="1">
        <v>57</v>
      </c>
      <c r="B83">
        <f>(($B$4-$B$3)*A83/200+$B$3)*PI()/180</f>
      </c>
      <c r="C83">
        <f>SQRT($B$5^2+$B$6^2+2*$B$5*$B$6*COS(B83))</f>
      </c>
      <c r="D83">
        <f>ASIN($B$5/C83*SIN(B83))</f>
      </c>
      <c r="E83">
        <f>B83-2*D83</f>
      </c>
      <c r="F83">
        <f>E83+$B$7*PI()/180</f>
      </c>
      <c r="G83">
        <f>$B$6*2*COS(F83/2)</f>
      </c>
      <c r="H83">
        <f>$B$8/2*9.8*$B$6*SIN(F83/2)</f>
      </c>
      <c r="I83">
        <f>H83/SIN(E83)/SIN(B83)</f>
      </c>
      <c r="J83">
        <f>H83/SIN(E83)/SIN(E83)</f>
      </c>
      <c r="K83">
        <f>$B$9</f>
      </c>
      <c r="L83">
        <f>IF(ABS(J83-K83)&lt;$L$24,G83,"NULL")</f>
      </c>
      <c r="M83">
        <f>IF(ABS(J83-K83)&lt;$L$24,J83,"NULL")</f>
      </c>
    </row>
    <row r="84">
      <c r="A84" s="1">
        <v>58</v>
      </c>
      <c r="B84">
        <f>(($B$4-$B$3)*A84/200+$B$3)*PI()/180</f>
      </c>
      <c r="C84">
        <f>SQRT($B$5^2+$B$6^2+2*$B$5*$B$6*COS(B84))</f>
      </c>
      <c r="D84">
        <f>ASIN($B$5/C84*SIN(B84))</f>
      </c>
      <c r="E84">
        <f>B84-2*D84</f>
      </c>
      <c r="F84">
        <f>E84+$B$7*PI()/180</f>
      </c>
      <c r="G84">
        <f>$B$6*2*COS(F84/2)</f>
      </c>
      <c r="H84">
        <f>$B$8/2*9.8*$B$6*SIN(F84/2)</f>
      </c>
      <c r="I84">
        <f>H84/SIN(E84)/SIN(B84)</f>
      </c>
      <c r="J84">
        <f>H84/SIN(E84)/SIN(E84)</f>
      </c>
      <c r="K84">
        <f>$B$9</f>
      </c>
      <c r="L84">
        <f>IF(ABS(J84-K84)&lt;$L$24,G84,"NULL")</f>
      </c>
      <c r="M84">
        <f>IF(ABS(J84-K84)&lt;$L$24,J84,"NULL")</f>
      </c>
    </row>
    <row r="85">
      <c r="A85" s="1">
        <v>59</v>
      </c>
      <c r="B85">
        <f>(($B$4-$B$3)*A85/200+$B$3)*PI()/180</f>
      </c>
      <c r="C85">
        <f>SQRT($B$5^2+$B$6^2+2*$B$5*$B$6*COS(B85))</f>
      </c>
      <c r="D85">
        <f>ASIN($B$5/C85*SIN(B85))</f>
      </c>
      <c r="E85">
        <f>B85-2*D85</f>
      </c>
      <c r="F85">
        <f>E85+$B$7*PI()/180</f>
      </c>
      <c r="G85">
        <f>$B$6*2*COS(F85/2)</f>
      </c>
      <c r="H85">
        <f>$B$8/2*9.8*$B$6*SIN(F85/2)</f>
      </c>
      <c r="I85">
        <f>H85/SIN(E85)/SIN(B85)</f>
      </c>
      <c r="J85">
        <f>H85/SIN(E85)/SIN(E85)</f>
      </c>
      <c r="K85">
        <f>$B$9</f>
      </c>
      <c r="L85">
        <f>IF(ABS(J85-K85)&lt;$L$24,G85,"NULL")</f>
      </c>
      <c r="M85">
        <f>IF(ABS(J85-K85)&lt;$L$24,J85,"NULL")</f>
      </c>
    </row>
    <row r="86">
      <c r="A86" s="1">
        <v>60</v>
      </c>
      <c r="B86">
        <f>(($B$4-$B$3)*A86/200+$B$3)*PI()/180</f>
      </c>
      <c r="C86">
        <f>SQRT($B$5^2+$B$6^2+2*$B$5*$B$6*COS(B86))</f>
      </c>
      <c r="D86">
        <f>ASIN($B$5/C86*SIN(B86))</f>
      </c>
      <c r="E86">
        <f>B86-2*D86</f>
      </c>
      <c r="F86">
        <f>E86+$B$7*PI()/180</f>
      </c>
      <c r="G86">
        <f>$B$6*2*COS(F86/2)</f>
      </c>
      <c r="H86">
        <f>$B$8/2*9.8*$B$6*SIN(F86/2)</f>
      </c>
      <c r="I86">
        <f>H86/SIN(E86)/SIN(B86)</f>
      </c>
      <c r="J86">
        <f>H86/SIN(E86)/SIN(E86)</f>
      </c>
      <c r="K86">
        <f>$B$9</f>
      </c>
      <c r="L86">
        <f>IF(ABS(J86-K86)&lt;$L$24,G86,"NULL")</f>
      </c>
      <c r="M86">
        <f>IF(ABS(J86-K86)&lt;$L$24,J86,"NULL")</f>
      </c>
    </row>
    <row r="87">
      <c r="A87" s="1">
        <v>61</v>
      </c>
      <c r="B87">
        <f>(($B$4-$B$3)*A87/200+$B$3)*PI()/180</f>
      </c>
      <c r="C87">
        <f>SQRT($B$5^2+$B$6^2+2*$B$5*$B$6*COS(B87))</f>
      </c>
      <c r="D87">
        <f>ASIN($B$5/C87*SIN(B87))</f>
      </c>
      <c r="E87">
        <f>B87-2*D87</f>
      </c>
      <c r="F87">
        <f>E87+$B$7*PI()/180</f>
      </c>
      <c r="G87">
        <f>$B$6*2*COS(F87/2)</f>
      </c>
      <c r="H87">
        <f>$B$8/2*9.8*$B$6*SIN(F87/2)</f>
      </c>
      <c r="I87">
        <f>H87/SIN(E87)/SIN(B87)</f>
      </c>
      <c r="J87">
        <f>H87/SIN(E87)/SIN(E87)</f>
      </c>
      <c r="K87">
        <f>$B$9</f>
      </c>
      <c r="L87">
        <f>IF(ABS(J87-K87)&lt;$L$24,G87,"NULL")</f>
      </c>
      <c r="M87">
        <f>IF(ABS(J87-K87)&lt;$L$24,J87,"NULL")</f>
      </c>
    </row>
    <row r="88">
      <c r="A88" s="1">
        <v>62</v>
      </c>
      <c r="B88">
        <f>(($B$4-$B$3)*A88/200+$B$3)*PI()/180</f>
      </c>
      <c r="C88">
        <f>SQRT($B$5^2+$B$6^2+2*$B$5*$B$6*COS(B88))</f>
      </c>
      <c r="D88">
        <f>ASIN($B$5/C88*SIN(B88))</f>
      </c>
      <c r="E88">
        <f>B88-2*D88</f>
      </c>
      <c r="F88">
        <f>E88+$B$7*PI()/180</f>
      </c>
      <c r="G88">
        <f>$B$6*2*COS(F88/2)</f>
      </c>
      <c r="H88">
        <f>$B$8/2*9.8*$B$6*SIN(F88/2)</f>
      </c>
      <c r="I88">
        <f>H88/SIN(E88)/SIN(B88)</f>
      </c>
      <c r="J88">
        <f>H88/SIN(E88)/SIN(E88)</f>
      </c>
      <c r="K88">
        <f>$B$9</f>
      </c>
      <c r="L88">
        <f>IF(ABS(J88-K88)&lt;$L$24,G88,"NULL")</f>
      </c>
      <c r="M88">
        <f>IF(ABS(J88-K88)&lt;$L$24,J88,"NULL")</f>
      </c>
    </row>
    <row r="89">
      <c r="A89" s="1">
        <v>63</v>
      </c>
      <c r="B89">
        <f>(($B$4-$B$3)*A89/200+$B$3)*PI()/180</f>
      </c>
      <c r="C89">
        <f>SQRT($B$5^2+$B$6^2+2*$B$5*$B$6*COS(B89))</f>
      </c>
      <c r="D89">
        <f>ASIN($B$5/C89*SIN(B89))</f>
      </c>
      <c r="E89">
        <f>B89-2*D89</f>
      </c>
      <c r="F89">
        <f>E89+$B$7*PI()/180</f>
      </c>
      <c r="G89">
        <f>$B$6*2*COS(F89/2)</f>
      </c>
      <c r="H89">
        <f>$B$8/2*9.8*$B$6*SIN(F89/2)</f>
      </c>
      <c r="I89">
        <f>H89/SIN(E89)/SIN(B89)</f>
      </c>
      <c r="J89">
        <f>H89/SIN(E89)/SIN(E89)</f>
      </c>
      <c r="K89">
        <f>$B$9</f>
      </c>
      <c r="L89">
        <f>IF(ABS(J89-K89)&lt;$L$24,G89,"NULL")</f>
      </c>
      <c r="M89">
        <f>IF(ABS(J89-K89)&lt;$L$24,J89,"NULL")</f>
      </c>
    </row>
    <row r="90">
      <c r="A90" s="1">
        <v>64</v>
      </c>
      <c r="B90">
        <f>(($B$4-$B$3)*A90/200+$B$3)*PI()/180</f>
      </c>
      <c r="C90">
        <f>SQRT($B$5^2+$B$6^2+2*$B$5*$B$6*COS(B90))</f>
      </c>
      <c r="D90">
        <f>ASIN($B$5/C90*SIN(B90))</f>
      </c>
      <c r="E90">
        <f>B90-2*D90</f>
      </c>
      <c r="F90">
        <f>E90+$B$7*PI()/180</f>
      </c>
      <c r="G90">
        <f>$B$6*2*COS(F90/2)</f>
      </c>
      <c r="H90">
        <f>$B$8/2*9.8*$B$6*SIN(F90/2)</f>
      </c>
      <c r="I90">
        <f>H90/SIN(E90)/SIN(B90)</f>
      </c>
      <c r="J90">
        <f>H90/SIN(E90)/SIN(E90)</f>
      </c>
      <c r="K90">
        <f>$B$9</f>
      </c>
      <c r="L90">
        <f>IF(ABS(J90-K90)&lt;$L$24,G90,"NULL")</f>
      </c>
      <c r="M90">
        <f>IF(ABS(J90-K90)&lt;$L$24,J90,"NULL")</f>
      </c>
    </row>
    <row r="91">
      <c r="A91" s="1">
        <v>65</v>
      </c>
      <c r="B91">
        <f>(($B$4-$B$3)*A91/200+$B$3)*PI()/180</f>
      </c>
      <c r="C91">
        <f>SQRT($B$5^2+$B$6^2+2*$B$5*$B$6*COS(B91))</f>
      </c>
      <c r="D91">
        <f>ASIN($B$5/C91*SIN(B91))</f>
      </c>
      <c r="E91">
        <f>B91-2*D91</f>
      </c>
      <c r="F91">
        <f>E91+$B$7*PI()/180</f>
      </c>
      <c r="G91">
        <f>$B$6*2*COS(F91/2)</f>
      </c>
      <c r="H91">
        <f>$B$8/2*9.8*$B$6*SIN(F91/2)</f>
      </c>
      <c r="I91">
        <f>H91/SIN(E91)/SIN(B91)</f>
      </c>
      <c r="J91">
        <f>H91/SIN(E91)/SIN(E91)</f>
      </c>
      <c r="K91">
        <f>$B$9</f>
      </c>
      <c r="L91">
        <f>IF(ABS(J91-K91)&lt;$L$24,G91,"NULL")</f>
      </c>
      <c r="M91">
        <f>IF(ABS(J91-K91)&lt;$L$24,J91,"NULL")</f>
      </c>
    </row>
    <row r="92">
      <c r="A92" s="1">
        <v>66</v>
      </c>
      <c r="B92">
        <f>(($B$4-$B$3)*A92/200+$B$3)*PI()/180</f>
      </c>
      <c r="C92">
        <f>SQRT($B$5^2+$B$6^2+2*$B$5*$B$6*COS(B92))</f>
      </c>
      <c r="D92">
        <f>ASIN($B$5/C92*SIN(B92))</f>
      </c>
      <c r="E92">
        <f>B92-2*D92</f>
      </c>
      <c r="F92">
        <f>E92+$B$7*PI()/180</f>
      </c>
      <c r="G92">
        <f>$B$6*2*COS(F92/2)</f>
      </c>
      <c r="H92">
        <f>$B$8/2*9.8*$B$6*SIN(F92/2)</f>
      </c>
      <c r="I92">
        <f>H92/SIN(E92)/SIN(B92)</f>
      </c>
      <c r="J92">
        <f>H92/SIN(E92)/SIN(E92)</f>
      </c>
      <c r="K92">
        <f>$B$9</f>
      </c>
      <c r="L92">
        <f>IF(ABS(J92-K92)&lt;$L$24,G92,"NULL")</f>
      </c>
      <c r="M92">
        <f>IF(ABS(J92-K92)&lt;$L$24,J92,"NULL")</f>
      </c>
    </row>
    <row r="93">
      <c r="A93" s="1">
        <v>67</v>
      </c>
      <c r="B93">
        <f>(($B$4-$B$3)*A93/200+$B$3)*PI()/180</f>
      </c>
      <c r="C93">
        <f>SQRT($B$5^2+$B$6^2+2*$B$5*$B$6*COS(B93))</f>
      </c>
      <c r="D93">
        <f>ASIN($B$5/C93*SIN(B93))</f>
      </c>
      <c r="E93">
        <f>B93-2*D93</f>
      </c>
      <c r="F93">
        <f>E93+$B$7*PI()/180</f>
      </c>
      <c r="G93">
        <f>$B$6*2*COS(F93/2)</f>
      </c>
      <c r="H93">
        <f>$B$8/2*9.8*$B$6*SIN(F93/2)</f>
      </c>
      <c r="I93">
        <f>H93/SIN(E93)/SIN(B93)</f>
      </c>
      <c r="J93">
        <f>H93/SIN(E93)/SIN(E93)</f>
      </c>
      <c r="K93">
        <f>$B$9</f>
      </c>
      <c r="L93">
        <f>IF(ABS(J93-K93)&lt;$L$24,G93,"NULL")</f>
      </c>
      <c r="M93">
        <f>IF(ABS(J93-K93)&lt;$L$24,J93,"NULL")</f>
      </c>
    </row>
    <row r="94">
      <c r="A94" s="1">
        <v>68</v>
      </c>
      <c r="B94">
        <f>(($B$4-$B$3)*A94/200+$B$3)*PI()/180</f>
      </c>
      <c r="C94">
        <f>SQRT($B$5^2+$B$6^2+2*$B$5*$B$6*COS(B94))</f>
      </c>
      <c r="D94">
        <f>ASIN($B$5/C94*SIN(B94))</f>
      </c>
      <c r="E94">
        <f>B94-2*D94</f>
      </c>
      <c r="F94">
        <f>E94+$B$7*PI()/180</f>
      </c>
      <c r="G94">
        <f>$B$6*2*COS(F94/2)</f>
      </c>
      <c r="H94">
        <f>$B$8/2*9.8*$B$6*SIN(F94/2)</f>
      </c>
      <c r="I94">
        <f>H94/SIN(E94)/SIN(B94)</f>
      </c>
      <c r="J94">
        <f>H94/SIN(E94)/SIN(E94)</f>
      </c>
      <c r="K94">
        <f>$B$9</f>
      </c>
      <c r="L94">
        <f>IF(ABS(J94-K94)&lt;$L$24,G94,"NULL")</f>
      </c>
      <c r="M94">
        <f>IF(ABS(J94-K94)&lt;$L$24,J94,"NULL")</f>
      </c>
    </row>
    <row r="95">
      <c r="A95" s="1">
        <v>69</v>
      </c>
      <c r="B95">
        <f>(($B$4-$B$3)*A95/200+$B$3)*PI()/180</f>
      </c>
      <c r="C95">
        <f>SQRT($B$5^2+$B$6^2+2*$B$5*$B$6*COS(B95))</f>
      </c>
      <c r="D95">
        <f>ASIN($B$5/C95*SIN(B95))</f>
      </c>
      <c r="E95">
        <f>B95-2*D95</f>
      </c>
      <c r="F95">
        <f>E95+$B$7*PI()/180</f>
      </c>
      <c r="G95">
        <f>$B$6*2*COS(F95/2)</f>
      </c>
      <c r="H95">
        <f>$B$8/2*9.8*$B$6*SIN(F95/2)</f>
      </c>
      <c r="I95">
        <f>H95/SIN(E95)/SIN(B95)</f>
      </c>
      <c r="J95">
        <f>H95/SIN(E95)/SIN(E95)</f>
      </c>
      <c r="K95">
        <f>$B$9</f>
      </c>
      <c r="L95">
        <f>IF(ABS(J95-K95)&lt;$L$24,G95,"NULL")</f>
      </c>
      <c r="M95">
        <f>IF(ABS(J95-K95)&lt;$L$24,J95,"NULL")</f>
      </c>
    </row>
    <row r="96">
      <c r="A96" s="1">
        <v>70</v>
      </c>
      <c r="B96">
        <f>(($B$4-$B$3)*A96/200+$B$3)*PI()/180</f>
      </c>
      <c r="C96">
        <f>SQRT($B$5^2+$B$6^2+2*$B$5*$B$6*COS(B96))</f>
      </c>
      <c r="D96">
        <f>ASIN($B$5/C96*SIN(B96))</f>
      </c>
      <c r="E96">
        <f>B96-2*D96</f>
      </c>
      <c r="F96">
        <f>E96+$B$7*PI()/180</f>
      </c>
      <c r="G96">
        <f>$B$6*2*COS(F96/2)</f>
      </c>
      <c r="H96">
        <f>$B$8/2*9.8*$B$6*SIN(F96/2)</f>
      </c>
      <c r="I96">
        <f>H96/SIN(E96)/SIN(B96)</f>
      </c>
      <c r="J96">
        <f>H96/SIN(E96)/SIN(E96)</f>
      </c>
      <c r="K96">
        <f>$B$9</f>
      </c>
      <c r="L96">
        <f>IF(ABS(J96-K96)&lt;$L$24,G96,"NULL")</f>
      </c>
      <c r="M96">
        <f>IF(ABS(J96-K96)&lt;$L$24,J96,"NULL")</f>
      </c>
    </row>
    <row r="97">
      <c r="A97" s="1">
        <v>71</v>
      </c>
      <c r="B97">
        <f>(($B$4-$B$3)*A97/200+$B$3)*PI()/180</f>
      </c>
      <c r="C97">
        <f>SQRT($B$5^2+$B$6^2+2*$B$5*$B$6*COS(B97))</f>
      </c>
      <c r="D97">
        <f>ASIN($B$5/C97*SIN(B97))</f>
      </c>
      <c r="E97">
        <f>B97-2*D97</f>
      </c>
      <c r="F97">
        <f>E97+$B$7*PI()/180</f>
      </c>
      <c r="G97">
        <f>$B$6*2*COS(F97/2)</f>
      </c>
      <c r="H97">
        <f>$B$8/2*9.8*$B$6*SIN(F97/2)</f>
      </c>
      <c r="I97">
        <f>H97/SIN(E97)/SIN(B97)</f>
      </c>
      <c r="J97">
        <f>H97/SIN(E97)/SIN(E97)</f>
      </c>
      <c r="K97">
        <f>$B$9</f>
      </c>
      <c r="L97">
        <f>IF(ABS(J97-K97)&lt;$L$24,G97,"NULL")</f>
      </c>
      <c r="M97">
        <f>IF(ABS(J97-K97)&lt;$L$24,J97,"NULL")</f>
      </c>
    </row>
    <row r="98">
      <c r="A98" s="1">
        <v>72</v>
      </c>
      <c r="B98">
        <f>(($B$4-$B$3)*A98/200+$B$3)*PI()/180</f>
      </c>
      <c r="C98">
        <f>SQRT($B$5^2+$B$6^2+2*$B$5*$B$6*COS(B98))</f>
      </c>
      <c r="D98">
        <f>ASIN($B$5/C98*SIN(B98))</f>
      </c>
      <c r="E98">
        <f>B98-2*D98</f>
      </c>
      <c r="F98">
        <f>E98+$B$7*PI()/180</f>
      </c>
      <c r="G98">
        <f>$B$6*2*COS(F98/2)</f>
      </c>
      <c r="H98">
        <f>$B$8/2*9.8*$B$6*SIN(F98/2)</f>
      </c>
      <c r="I98">
        <f>H98/SIN(E98)/SIN(B98)</f>
      </c>
      <c r="J98">
        <f>H98/SIN(E98)/SIN(E98)</f>
      </c>
      <c r="K98">
        <f>$B$9</f>
      </c>
      <c r="L98">
        <f>IF(ABS(J98-K98)&lt;$L$24,G98,"NULL")</f>
      </c>
      <c r="M98">
        <f>IF(ABS(J98-K98)&lt;$L$24,J98,"NULL")</f>
      </c>
    </row>
    <row r="99">
      <c r="A99" s="1">
        <v>73</v>
      </c>
      <c r="B99">
        <f>(($B$4-$B$3)*A99/200+$B$3)*PI()/180</f>
      </c>
      <c r="C99">
        <f>SQRT($B$5^2+$B$6^2+2*$B$5*$B$6*COS(B99))</f>
      </c>
      <c r="D99">
        <f>ASIN($B$5/C99*SIN(B99))</f>
      </c>
      <c r="E99">
        <f>B99-2*D99</f>
      </c>
      <c r="F99">
        <f>E99+$B$7*PI()/180</f>
      </c>
      <c r="G99">
        <f>$B$6*2*COS(F99/2)</f>
      </c>
      <c r="H99">
        <f>$B$8/2*9.8*$B$6*SIN(F99/2)</f>
      </c>
      <c r="I99">
        <f>H99/SIN(E99)/SIN(B99)</f>
      </c>
      <c r="J99">
        <f>H99/SIN(E99)/SIN(E99)</f>
      </c>
      <c r="K99">
        <f>$B$9</f>
      </c>
      <c r="L99">
        <f>IF(ABS(J99-K99)&lt;$L$24,G99,"NULL")</f>
      </c>
      <c r="M99">
        <f>IF(ABS(J99-K99)&lt;$L$24,J99,"NULL")</f>
      </c>
    </row>
    <row r="100">
      <c r="A100" s="1">
        <v>74</v>
      </c>
      <c r="B100">
        <f>(($B$4-$B$3)*A100/200+$B$3)*PI()/180</f>
      </c>
      <c r="C100">
        <f>SQRT($B$5^2+$B$6^2+2*$B$5*$B$6*COS(B100))</f>
      </c>
      <c r="D100">
        <f>ASIN($B$5/C100*SIN(B100))</f>
      </c>
      <c r="E100">
        <f>B100-2*D100</f>
      </c>
      <c r="F100">
        <f>E100+$B$7*PI()/180</f>
      </c>
      <c r="G100">
        <f>$B$6*2*COS(F100/2)</f>
      </c>
      <c r="H100">
        <f>$B$8/2*9.8*$B$6*SIN(F100/2)</f>
      </c>
      <c r="I100">
        <f>H100/SIN(E100)/SIN(B100)</f>
      </c>
      <c r="J100">
        <f>H100/SIN(E100)/SIN(E100)</f>
      </c>
      <c r="K100">
        <f>$B$9</f>
      </c>
      <c r="L100">
        <f>IF(ABS(J100-K100)&lt;$L$24,G100,"NULL")</f>
      </c>
      <c r="M100">
        <f>IF(ABS(J100-K100)&lt;$L$24,J100,"NULL")</f>
      </c>
    </row>
    <row r="101">
      <c r="A101" s="1">
        <v>75</v>
      </c>
      <c r="B101">
        <f>(($B$4-$B$3)*A101/200+$B$3)*PI()/180</f>
      </c>
      <c r="C101">
        <f>SQRT($B$5^2+$B$6^2+2*$B$5*$B$6*COS(B101))</f>
      </c>
      <c r="D101">
        <f>ASIN($B$5/C101*SIN(B101))</f>
      </c>
      <c r="E101">
        <f>B101-2*D101</f>
      </c>
      <c r="F101">
        <f>E101+$B$7*PI()/180</f>
      </c>
      <c r="G101">
        <f>$B$6*2*COS(F101/2)</f>
      </c>
      <c r="H101">
        <f>$B$8/2*9.8*$B$6*SIN(F101/2)</f>
      </c>
      <c r="I101">
        <f>H101/SIN(E101)/SIN(B101)</f>
      </c>
      <c r="J101">
        <f>H101/SIN(E101)/SIN(E101)</f>
      </c>
      <c r="K101">
        <f>$B$9</f>
      </c>
      <c r="L101">
        <f>IF(ABS(J101-K101)&lt;$L$24,G101,"NULL")</f>
      </c>
      <c r="M101">
        <f>IF(ABS(J101-K101)&lt;$L$24,J101,"NULL")</f>
      </c>
    </row>
    <row r="102">
      <c r="A102" s="1">
        <v>76</v>
      </c>
      <c r="B102">
        <f>(($B$4-$B$3)*A102/200+$B$3)*PI()/180</f>
      </c>
      <c r="C102">
        <f>SQRT($B$5^2+$B$6^2+2*$B$5*$B$6*COS(B102))</f>
      </c>
      <c r="D102">
        <f>ASIN($B$5/C102*SIN(B102))</f>
      </c>
      <c r="E102">
        <f>B102-2*D102</f>
      </c>
      <c r="F102">
        <f>E102+$B$7*PI()/180</f>
      </c>
      <c r="G102">
        <f>$B$6*2*COS(F102/2)</f>
      </c>
      <c r="H102">
        <f>$B$8/2*9.8*$B$6*SIN(F102/2)</f>
      </c>
      <c r="I102">
        <f>H102/SIN(E102)/SIN(B102)</f>
      </c>
      <c r="J102">
        <f>H102/SIN(E102)/SIN(E102)</f>
      </c>
      <c r="K102">
        <f>$B$9</f>
      </c>
      <c r="L102">
        <f>IF(ABS(J102-K102)&lt;$L$24,G102,"NULL")</f>
      </c>
      <c r="M102">
        <f>IF(ABS(J102-K102)&lt;$L$24,J102,"NULL")</f>
      </c>
    </row>
    <row r="103">
      <c r="A103" s="1">
        <v>77</v>
      </c>
      <c r="B103">
        <f>(($B$4-$B$3)*A103/200+$B$3)*PI()/180</f>
      </c>
      <c r="C103">
        <f>SQRT($B$5^2+$B$6^2+2*$B$5*$B$6*COS(B103))</f>
      </c>
      <c r="D103">
        <f>ASIN($B$5/C103*SIN(B103))</f>
      </c>
      <c r="E103">
        <f>B103-2*D103</f>
      </c>
      <c r="F103">
        <f>E103+$B$7*PI()/180</f>
      </c>
      <c r="G103">
        <f>$B$6*2*COS(F103/2)</f>
      </c>
      <c r="H103">
        <f>$B$8/2*9.8*$B$6*SIN(F103/2)</f>
      </c>
      <c r="I103">
        <f>H103/SIN(E103)/SIN(B103)</f>
      </c>
      <c r="J103">
        <f>H103/SIN(E103)/SIN(E103)</f>
      </c>
      <c r="K103">
        <f>$B$9</f>
      </c>
      <c r="L103">
        <f>IF(ABS(J103-K103)&lt;$L$24,G103,"NULL")</f>
      </c>
      <c r="M103">
        <f>IF(ABS(J103-K103)&lt;$L$24,J103,"NULL")</f>
      </c>
    </row>
    <row r="104">
      <c r="A104" s="1">
        <v>78</v>
      </c>
      <c r="B104">
        <f>(($B$4-$B$3)*A104/200+$B$3)*PI()/180</f>
      </c>
      <c r="C104">
        <f>SQRT($B$5^2+$B$6^2+2*$B$5*$B$6*COS(B104))</f>
      </c>
      <c r="D104">
        <f>ASIN($B$5/C104*SIN(B104))</f>
      </c>
      <c r="E104">
        <f>B104-2*D104</f>
      </c>
      <c r="F104">
        <f>E104+$B$7*PI()/180</f>
      </c>
      <c r="G104">
        <f>$B$6*2*COS(F104/2)</f>
      </c>
      <c r="H104">
        <f>$B$8/2*9.8*$B$6*SIN(F104/2)</f>
      </c>
      <c r="I104">
        <f>H104/SIN(E104)/SIN(B104)</f>
      </c>
      <c r="J104">
        <f>H104/SIN(E104)/SIN(E104)</f>
      </c>
      <c r="K104">
        <f>$B$9</f>
      </c>
      <c r="L104">
        <f>IF(ABS(J104-K104)&lt;$L$24,G104,"NULL")</f>
      </c>
      <c r="M104">
        <f>IF(ABS(J104-K104)&lt;$L$24,J104,"NULL")</f>
      </c>
    </row>
    <row r="105">
      <c r="A105" s="1">
        <v>79</v>
      </c>
      <c r="B105">
        <f>(($B$4-$B$3)*A105/200+$B$3)*PI()/180</f>
      </c>
      <c r="C105">
        <f>SQRT($B$5^2+$B$6^2+2*$B$5*$B$6*COS(B105))</f>
      </c>
      <c r="D105">
        <f>ASIN($B$5/C105*SIN(B105))</f>
      </c>
      <c r="E105">
        <f>B105-2*D105</f>
      </c>
      <c r="F105">
        <f>E105+$B$7*PI()/180</f>
      </c>
      <c r="G105">
        <f>$B$6*2*COS(F105/2)</f>
      </c>
      <c r="H105">
        <f>$B$8/2*9.8*$B$6*SIN(F105/2)</f>
      </c>
      <c r="I105">
        <f>H105/SIN(E105)/SIN(B105)</f>
      </c>
      <c r="J105">
        <f>H105/SIN(E105)/SIN(E105)</f>
      </c>
      <c r="K105">
        <f>$B$9</f>
      </c>
      <c r="L105">
        <f>IF(ABS(J105-K105)&lt;$L$24,G105,"NULL")</f>
      </c>
      <c r="M105">
        <f>IF(ABS(J105-K105)&lt;$L$24,J105,"NULL")</f>
      </c>
    </row>
    <row r="106">
      <c r="A106" s="1">
        <v>80</v>
      </c>
      <c r="B106">
        <f>(($B$4-$B$3)*A106/200+$B$3)*PI()/180</f>
      </c>
      <c r="C106">
        <f>SQRT($B$5^2+$B$6^2+2*$B$5*$B$6*COS(B106))</f>
      </c>
      <c r="D106">
        <f>ASIN($B$5/C106*SIN(B106))</f>
      </c>
      <c r="E106">
        <f>B106-2*D106</f>
      </c>
      <c r="F106">
        <f>E106+$B$7*PI()/180</f>
      </c>
      <c r="G106">
        <f>$B$6*2*COS(F106/2)</f>
      </c>
      <c r="H106">
        <f>$B$8/2*9.8*$B$6*SIN(F106/2)</f>
      </c>
      <c r="I106">
        <f>H106/SIN(E106)/SIN(B106)</f>
      </c>
      <c r="J106">
        <f>H106/SIN(E106)/SIN(E106)</f>
      </c>
      <c r="K106">
        <f>$B$9</f>
      </c>
      <c r="L106">
        <f>IF(ABS(J106-K106)&lt;$L$24,G106,"NULL")</f>
      </c>
      <c r="M106">
        <f>IF(ABS(J106-K106)&lt;$L$24,J106,"NULL")</f>
      </c>
    </row>
    <row r="107">
      <c r="A107" s="1">
        <v>81</v>
      </c>
      <c r="B107">
        <f>(($B$4-$B$3)*A107/200+$B$3)*PI()/180</f>
      </c>
      <c r="C107">
        <f>SQRT($B$5^2+$B$6^2+2*$B$5*$B$6*COS(B107))</f>
      </c>
      <c r="D107">
        <f>ASIN($B$5/C107*SIN(B107))</f>
      </c>
      <c r="E107">
        <f>B107-2*D107</f>
      </c>
      <c r="F107">
        <f>E107+$B$7*PI()/180</f>
      </c>
      <c r="G107">
        <f>$B$6*2*COS(F107/2)</f>
      </c>
      <c r="H107">
        <f>$B$8/2*9.8*$B$6*SIN(F107/2)</f>
      </c>
      <c r="I107">
        <f>H107/SIN(E107)/SIN(B107)</f>
      </c>
      <c r="J107">
        <f>H107/SIN(E107)/SIN(E107)</f>
      </c>
      <c r="K107">
        <f>$B$9</f>
      </c>
      <c r="L107">
        <f>IF(ABS(J107-K107)&lt;$L$24,G107,"NULL")</f>
      </c>
      <c r="M107">
        <f>IF(ABS(J107-K107)&lt;$L$24,J107,"NULL")</f>
      </c>
    </row>
    <row r="108">
      <c r="A108" s="1">
        <v>82</v>
      </c>
      <c r="B108">
        <f>(($B$4-$B$3)*A108/200+$B$3)*PI()/180</f>
      </c>
      <c r="C108">
        <f>SQRT($B$5^2+$B$6^2+2*$B$5*$B$6*COS(B108))</f>
      </c>
      <c r="D108">
        <f>ASIN($B$5/C108*SIN(B108))</f>
      </c>
      <c r="E108">
        <f>B108-2*D108</f>
      </c>
      <c r="F108">
        <f>E108+$B$7*PI()/180</f>
      </c>
      <c r="G108">
        <f>$B$6*2*COS(F108/2)</f>
      </c>
      <c r="H108">
        <f>$B$8/2*9.8*$B$6*SIN(F108/2)</f>
      </c>
      <c r="I108">
        <f>H108/SIN(E108)/SIN(B108)</f>
      </c>
      <c r="J108">
        <f>H108/SIN(E108)/SIN(E108)</f>
      </c>
      <c r="K108">
        <f>$B$9</f>
      </c>
      <c r="L108">
        <f>IF(ABS(J108-K108)&lt;$L$24,G108,"NULL")</f>
      </c>
      <c r="M108">
        <f>IF(ABS(J108-K108)&lt;$L$24,J108,"NULL")</f>
      </c>
    </row>
    <row r="109">
      <c r="A109" s="1">
        <v>83</v>
      </c>
      <c r="B109">
        <f>(($B$4-$B$3)*A109/200+$B$3)*PI()/180</f>
      </c>
      <c r="C109">
        <f>SQRT($B$5^2+$B$6^2+2*$B$5*$B$6*COS(B109))</f>
      </c>
      <c r="D109">
        <f>ASIN($B$5/C109*SIN(B109))</f>
      </c>
      <c r="E109">
        <f>B109-2*D109</f>
      </c>
      <c r="F109">
        <f>E109+$B$7*PI()/180</f>
      </c>
      <c r="G109">
        <f>$B$6*2*COS(F109/2)</f>
      </c>
      <c r="H109">
        <f>$B$8/2*9.8*$B$6*SIN(F109/2)</f>
      </c>
      <c r="I109">
        <f>H109/SIN(E109)/SIN(B109)</f>
      </c>
      <c r="J109">
        <f>H109/SIN(E109)/SIN(E109)</f>
      </c>
      <c r="K109">
        <f>$B$9</f>
      </c>
      <c r="L109">
        <f>IF(ABS(J109-K109)&lt;$L$24,G109,"NULL")</f>
      </c>
      <c r="M109">
        <f>IF(ABS(J109-K109)&lt;$L$24,J109,"NULL")</f>
      </c>
    </row>
    <row r="110">
      <c r="A110" s="1">
        <v>84</v>
      </c>
      <c r="B110">
        <f>(($B$4-$B$3)*A110/200+$B$3)*PI()/180</f>
      </c>
      <c r="C110">
        <f>SQRT($B$5^2+$B$6^2+2*$B$5*$B$6*COS(B110))</f>
      </c>
      <c r="D110">
        <f>ASIN($B$5/C110*SIN(B110))</f>
      </c>
      <c r="E110">
        <f>B110-2*D110</f>
      </c>
      <c r="F110">
        <f>E110+$B$7*PI()/180</f>
      </c>
      <c r="G110">
        <f>$B$6*2*COS(F110/2)</f>
      </c>
      <c r="H110">
        <f>$B$8/2*9.8*$B$6*SIN(F110/2)</f>
      </c>
      <c r="I110">
        <f>H110/SIN(E110)/SIN(B110)</f>
      </c>
      <c r="J110">
        <f>H110/SIN(E110)/SIN(E110)</f>
      </c>
      <c r="K110">
        <f>$B$9</f>
      </c>
      <c r="L110">
        <f>IF(ABS(J110-K110)&lt;$L$24,G110,"NULL")</f>
      </c>
      <c r="M110">
        <f>IF(ABS(J110-K110)&lt;$L$24,J110,"NULL")</f>
      </c>
    </row>
    <row r="111">
      <c r="A111" s="1">
        <v>85</v>
      </c>
      <c r="B111">
        <f>(($B$4-$B$3)*A111/200+$B$3)*PI()/180</f>
      </c>
      <c r="C111">
        <f>SQRT($B$5^2+$B$6^2+2*$B$5*$B$6*COS(B111))</f>
      </c>
      <c r="D111">
        <f>ASIN($B$5/C111*SIN(B111))</f>
      </c>
      <c r="E111">
        <f>B111-2*D111</f>
      </c>
      <c r="F111">
        <f>E111+$B$7*PI()/180</f>
      </c>
      <c r="G111">
        <f>$B$6*2*COS(F111/2)</f>
      </c>
      <c r="H111">
        <f>$B$8/2*9.8*$B$6*SIN(F111/2)</f>
      </c>
      <c r="I111">
        <f>H111/SIN(E111)/SIN(B111)</f>
      </c>
      <c r="J111">
        <f>H111/SIN(E111)/SIN(E111)</f>
      </c>
      <c r="K111">
        <f>$B$9</f>
      </c>
      <c r="L111">
        <f>IF(ABS(J111-K111)&lt;$L$24,G111,"NULL")</f>
      </c>
      <c r="M111">
        <f>IF(ABS(J111-K111)&lt;$L$24,J111,"NULL")</f>
      </c>
    </row>
    <row r="112">
      <c r="A112" s="1">
        <v>86</v>
      </c>
      <c r="B112">
        <f>(($B$4-$B$3)*A112/200+$B$3)*PI()/180</f>
      </c>
      <c r="C112">
        <f>SQRT($B$5^2+$B$6^2+2*$B$5*$B$6*COS(B112))</f>
      </c>
      <c r="D112">
        <f>ASIN($B$5/C112*SIN(B112))</f>
      </c>
      <c r="E112">
        <f>B112-2*D112</f>
      </c>
      <c r="F112">
        <f>E112+$B$7*PI()/180</f>
      </c>
      <c r="G112">
        <f>$B$6*2*COS(F112/2)</f>
      </c>
      <c r="H112">
        <f>$B$8/2*9.8*$B$6*SIN(F112/2)</f>
      </c>
      <c r="I112">
        <f>H112/SIN(E112)/SIN(B112)</f>
      </c>
      <c r="J112">
        <f>H112/SIN(E112)/SIN(E112)</f>
      </c>
      <c r="K112">
        <f>$B$9</f>
      </c>
      <c r="L112">
        <f>IF(ABS(J112-K112)&lt;$L$24,G112,"NULL")</f>
      </c>
      <c r="M112">
        <f>IF(ABS(J112-K112)&lt;$L$24,J112,"NULL")</f>
      </c>
    </row>
    <row r="113">
      <c r="A113" s="1">
        <v>87</v>
      </c>
      <c r="B113">
        <f>(($B$4-$B$3)*A113/200+$B$3)*PI()/180</f>
      </c>
      <c r="C113">
        <f>SQRT($B$5^2+$B$6^2+2*$B$5*$B$6*COS(B113))</f>
      </c>
      <c r="D113">
        <f>ASIN($B$5/C113*SIN(B113))</f>
      </c>
      <c r="E113">
        <f>B113-2*D113</f>
      </c>
      <c r="F113">
        <f>E113+$B$7*PI()/180</f>
      </c>
      <c r="G113">
        <f>$B$6*2*COS(F113/2)</f>
      </c>
      <c r="H113">
        <f>$B$8/2*9.8*$B$6*SIN(F113/2)</f>
      </c>
      <c r="I113">
        <f>H113/SIN(E113)/SIN(B113)</f>
      </c>
      <c r="J113">
        <f>H113/SIN(E113)/SIN(E113)</f>
      </c>
      <c r="K113">
        <f>$B$9</f>
      </c>
      <c r="L113">
        <f>IF(ABS(J113-K113)&lt;$L$24,G113,"NULL")</f>
      </c>
      <c r="M113">
        <f>IF(ABS(J113-K113)&lt;$L$24,J113,"NULL")</f>
      </c>
    </row>
    <row r="114">
      <c r="A114" s="1">
        <v>88</v>
      </c>
      <c r="B114">
        <f>(($B$4-$B$3)*A114/200+$B$3)*PI()/180</f>
      </c>
      <c r="C114">
        <f>SQRT($B$5^2+$B$6^2+2*$B$5*$B$6*COS(B114))</f>
      </c>
      <c r="D114">
        <f>ASIN($B$5/C114*SIN(B114))</f>
      </c>
      <c r="E114">
        <f>B114-2*D114</f>
      </c>
      <c r="F114">
        <f>E114+$B$7*PI()/180</f>
      </c>
      <c r="G114">
        <f>$B$6*2*COS(F114/2)</f>
      </c>
      <c r="H114">
        <f>$B$8/2*9.8*$B$6*SIN(F114/2)</f>
      </c>
      <c r="I114">
        <f>H114/SIN(E114)/SIN(B114)</f>
      </c>
      <c r="J114">
        <f>H114/SIN(E114)/SIN(E114)</f>
      </c>
      <c r="K114">
        <f>$B$9</f>
      </c>
      <c r="L114">
        <f>IF(ABS(J114-K114)&lt;$L$24,G114,"NULL")</f>
      </c>
      <c r="M114">
        <f>IF(ABS(J114-K114)&lt;$L$24,J114,"NULL")</f>
      </c>
    </row>
    <row r="115">
      <c r="A115" s="1">
        <v>89</v>
      </c>
      <c r="B115">
        <f>(($B$4-$B$3)*A115/200+$B$3)*PI()/180</f>
      </c>
      <c r="C115">
        <f>SQRT($B$5^2+$B$6^2+2*$B$5*$B$6*COS(B115))</f>
      </c>
      <c r="D115">
        <f>ASIN($B$5/C115*SIN(B115))</f>
      </c>
      <c r="E115">
        <f>B115-2*D115</f>
      </c>
      <c r="F115">
        <f>E115+$B$7*PI()/180</f>
      </c>
      <c r="G115">
        <f>$B$6*2*COS(F115/2)</f>
      </c>
      <c r="H115">
        <f>$B$8/2*9.8*$B$6*SIN(F115/2)</f>
      </c>
      <c r="I115">
        <f>H115/SIN(E115)/SIN(B115)</f>
      </c>
      <c r="J115">
        <f>H115/SIN(E115)/SIN(E115)</f>
      </c>
      <c r="K115">
        <f>$B$9</f>
      </c>
      <c r="L115">
        <f>IF(ABS(J115-K115)&lt;$L$24,G115,"NULL")</f>
      </c>
      <c r="M115">
        <f>IF(ABS(J115-K115)&lt;$L$24,J115,"NULL")</f>
      </c>
    </row>
    <row r="116">
      <c r="A116" s="1">
        <v>90</v>
      </c>
      <c r="B116">
        <f>(($B$4-$B$3)*A116/200+$B$3)*PI()/180</f>
      </c>
      <c r="C116">
        <f>SQRT($B$5^2+$B$6^2+2*$B$5*$B$6*COS(B116))</f>
      </c>
      <c r="D116">
        <f>ASIN($B$5/C116*SIN(B116))</f>
      </c>
      <c r="E116">
        <f>B116-2*D116</f>
      </c>
      <c r="F116">
        <f>E116+$B$7*PI()/180</f>
      </c>
      <c r="G116">
        <f>$B$6*2*COS(F116/2)</f>
      </c>
      <c r="H116">
        <f>$B$8/2*9.8*$B$6*SIN(F116/2)</f>
      </c>
      <c r="I116">
        <f>H116/SIN(E116)/SIN(B116)</f>
      </c>
      <c r="J116">
        <f>H116/SIN(E116)/SIN(E116)</f>
      </c>
      <c r="K116">
        <f>$B$9</f>
      </c>
      <c r="L116">
        <f>IF(ABS(J116-K116)&lt;$L$24,G116,"NULL")</f>
      </c>
      <c r="M116">
        <f>IF(ABS(J116-K116)&lt;$L$24,J116,"NULL")</f>
      </c>
    </row>
    <row r="117">
      <c r="A117" s="1">
        <v>91</v>
      </c>
      <c r="B117">
        <f>(($B$4-$B$3)*A117/200+$B$3)*PI()/180</f>
      </c>
      <c r="C117">
        <f>SQRT($B$5^2+$B$6^2+2*$B$5*$B$6*COS(B117))</f>
      </c>
      <c r="D117">
        <f>ASIN($B$5/C117*SIN(B117))</f>
      </c>
      <c r="E117">
        <f>B117-2*D117</f>
      </c>
      <c r="F117">
        <f>E117+$B$7*PI()/180</f>
      </c>
      <c r="G117">
        <f>$B$6*2*COS(F117/2)</f>
      </c>
      <c r="H117">
        <f>$B$8/2*9.8*$B$6*SIN(F117/2)</f>
      </c>
      <c r="I117">
        <f>H117/SIN(E117)/SIN(B117)</f>
      </c>
      <c r="J117">
        <f>H117/SIN(E117)/SIN(E117)</f>
      </c>
      <c r="K117">
        <f>$B$9</f>
      </c>
      <c r="L117">
        <f>IF(ABS(J117-K117)&lt;$L$24,G117,"NULL")</f>
      </c>
      <c r="M117">
        <f>IF(ABS(J117-K117)&lt;$L$24,J117,"NULL")</f>
      </c>
    </row>
    <row r="118">
      <c r="A118" s="1">
        <v>92</v>
      </c>
      <c r="B118">
        <f>(($B$4-$B$3)*A118/200+$B$3)*PI()/180</f>
      </c>
      <c r="C118">
        <f>SQRT($B$5^2+$B$6^2+2*$B$5*$B$6*COS(B118))</f>
      </c>
      <c r="D118">
        <f>ASIN($B$5/C118*SIN(B118))</f>
      </c>
      <c r="E118">
        <f>B118-2*D118</f>
      </c>
      <c r="F118">
        <f>E118+$B$7*PI()/180</f>
      </c>
      <c r="G118">
        <f>$B$6*2*COS(F118/2)</f>
      </c>
      <c r="H118">
        <f>$B$8/2*9.8*$B$6*SIN(F118/2)</f>
      </c>
      <c r="I118">
        <f>H118/SIN(E118)/SIN(B118)</f>
      </c>
      <c r="J118">
        <f>H118/SIN(E118)/SIN(E118)</f>
      </c>
      <c r="K118">
        <f>$B$9</f>
      </c>
      <c r="L118">
        <f>IF(ABS(J118-K118)&lt;$L$24,G118,"NULL")</f>
      </c>
      <c r="M118">
        <f>IF(ABS(J118-K118)&lt;$L$24,J118,"NULL")</f>
      </c>
    </row>
    <row r="119">
      <c r="A119" s="1">
        <v>93</v>
      </c>
      <c r="B119">
        <f>(($B$4-$B$3)*A119/200+$B$3)*PI()/180</f>
      </c>
      <c r="C119">
        <f>SQRT($B$5^2+$B$6^2+2*$B$5*$B$6*COS(B119))</f>
      </c>
      <c r="D119">
        <f>ASIN($B$5/C119*SIN(B119))</f>
      </c>
      <c r="E119">
        <f>B119-2*D119</f>
      </c>
      <c r="F119">
        <f>E119+$B$7*PI()/180</f>
      </c>
      <c r="G119">
        <f>$B$6*2*COS(F119/2)</f>
      </c>
      <c r="H119">
        <f>$B$8/2*9.8*$B$6*SIN(F119/2)</f>
      </c>
      <c r="I119">
        <f>H119/SIN(E119)/SIN(B119)</f>
      </c>
      <c r="J119">
        <f>H119/SIN(E119)/SIN(E119)</f>
      </c>
      <c r="K119">
        <f>$B$9</f>
      </c>
      <c r="L119">
        <f>IF(ABS(J119-K119)&lt;$L$24,G119,"NULL")</f>
      </c>
      <c r="M119">
        <f>IF(ABS(J119-K119)&lt;$L$24,J119,"NULL")</f>
      </c>
    </row>
    <row r="120">
      <c r="A120" s="1">
        <v>94</v>
      </c>
      <c r="B120">
        <f>(($B$4-$B$3)*A120/200+$B$3)*PI()/180</f>
      </c>
      <c r="C120">
        <f>SQRT($B$5^2+$B$6^2+2*$B$5*$B$6*COS(B120))</f>
      </c>
      <c r="D120">
        <f>ASIN($B$5/C120*SIN(B120))</f>
      </c>
      <c r="E120">
        <f>B120-2*D120</f>
      </c>
      <c r="F120">
        <f>E120+$B$7*PI()/180</f>
      </c>
      <c r="G120">
        <f>$B$6*2*COS(F120/2)</f>
      </c>
      <c r="H120">
        <f>$B$8/2*9.8*$B$6*SIN(F120/2)</f>
      </c>
      <c r="I120">
        <f>H120/SIN(E120)/SIN(B120)</f>
      </c>
      <c r="J120">
        <f>H120/SIN(E120)/SIN(E120)</f>
      </c>
      <c r="K120">
        <f>$B$9</f>
      </c>
      <c r="L120">
        <f>IF(ABS(J120-K120)&lt;$L$24,G120,"NULL")</f>
      </c>
      <c r="M120">
        <f>IF(ABS(J120-K120)&lt;$L$24,J120,"NULL")</f>
      </c>
    </row>
    <row r="121">
      <c r="A121" s="1">
        <v>95</v>
      </c>
      <c r="B121">
        <f>(($B$4-$B$3)*A121/200+$B$3)*PI()/180</f>
      </c>
      <c r="C121">
        <f>SQRT($B$5^2+$B$6^2+2*$B$5*$B$6*COS(B121))</f>
      </c>
      <c r="D121">
        <f>ASIN($B$5/C121*SIN(B121))</f>
      </c>
      <c r="E121">
        <f>B121-2*D121</f>
      </c>
      <c r="F121">
        <f>E121+$B$7*PI()/180</f>
      </c>
      <c r="G121">
        <f>$B$6*2*COS(F121/2)</f>
      </c>
      <c r="H121">
        <f>$B$8/2*9.8*$B$6*SIN(F121/2)</f>
      </c>
      <c r="I121">
        <f>H121/SIN(E121)/SIN(B121)</f>
      </c>
      <c r="J121">
        <f>H121/SIN(E121)/SIN(E121)</f>
      </c>
      <c r="K121">
        <f>$B$9</f>
      </c>
      <c r="L121">
        <f>IF(ABS(J121-K121)&lt;$L$24,G121,"NULL")</f>
      </c>
      <c r="M121">
        <f>IF(ABS(J121-K121)&lt;$L$24,J121,"NULL")</f>
      </c>
    </row>
    <row r="122">
      <c r="A122" s="1">
        <v>96</v>
      </c>
      <c r="B122">
        <f>(($B$4-$B$3)*A122/200+$B$3)*PI()/180</f>
      </c>
      <c r="C122">
        <f>SQRT($B$5^2+$B$6^2+2*$B$5*$B$6*COS(B122))</f>
      </c>
      <c r="D122">
        <f>ASIN($B$5/C122*SIN(B122))</f>
      </c>
      <c r="E122">
        <f>B122-2*D122</f>
      </c>
      <c r="F122">
        <f>E122+$B$7*PI()/180</f>
      </c>
      <c r="G122">
        <f>$B$6*2*COS(F122/2)</f>
      </c>
      <c r="H122">
        <f>$B$8/2*9.8*$B$6*SIN(F122/2)</f>
      </c>
      <c r="I122">
        <f>H122/SIN(E122)/SIN(B122)</f>
      </c>
      <c r="J122">
        <f>H122/SIN(E122)/SIN(E122)</f>
      </c>
      <c r="K122">
        <f>$B$9</f>
      </c>
      <c r="L122">
        <f>IF(ABS(J122-K122)&lt;$L$24,G122,"NULL")</f>
      </c>
      <c r="M122">
        <f>IF(ABS(J122-K122)&lt;$L$24,J122,"NULL")</f>
      </c>
    </row>
    <row r="123">
      <c r="A123" s="1">
        <v>97</v>
      </c>
      <c r="B123">
        <f>(($B$4-$B$3)*A123/200+$B$3)*PI()/180</f>
      </c>
      <c r="C123">
        <f>SQRT($B$5^2+$B$6^2+2*$B$5*$B$6*COS(B123))</f>
      </c>
      <c r="D123">
        <f>ASIN($B$5/C123*SIN(B123))</f>
      </c>
      <c r="E123">
        <f>B123-2*D123</f>
      </c>
      <c r="F123">
        <f>E123+$B$7*PI()/180</f>
      </c>
      <c r="G123">
        <f>$B$6*2*COS(F123/2)</f>
      </c>
      <c r="H123">
        <f>$B$8/2*9.8*$B$6*SIN(F123/2)</f>
      </c>
      <c r="I123">
        <f>H123/SIN(E123)/SIN(B123)</f>
      </c>
      <c r="J123">
        <f>H123/SIN(E123)/SIN(E123)</f>
      </c>
      <c r="K123">
        <f>$B$9</f>
      </c>
      <c r="L123">
        <f>IF(ABS(J123-K123)&lt;$L$24,G123,"NULL")</f>
      </c>
      <c r="M123">
        <f>IF(ABS(J123-K123)&lt;$L$24,J123,"NULL")</f>
      </c>
    </row>
    <row r="124">
      <c r="A124" s="1">
        <v>98</v>
      </c>
      <c r="B124">
        <f>(($B$4-$B$3)*A124/200+$B$3)*PI()/180</f>
      </c>
      <c r="C124">
        <f>SQRT($B$5^2+$B$6^2+2*$B$5*$B$6*COS(B124))</f>
      </c>
      <c r="D124">
        <f>ASIN($B$5/C124*SIN(B124))</f>
      </c>
      <c r="E124">
        <f>B124-2*D124</f>
      </c>
      <c r="F124">
        <f>E124+$B$7*PI()/180</f>
      </c>
      <c r="G124">
        <f>$B$6*2*COS(F124/2)</f>
      </c>
      <c r="H124">
        <f>$B$8/2*9.8*$B$6*SIN(F124/2)</f>
      </c>
      <c r="I124">
        <f>H124/SIN(E124)/SIN(B124)</f>
      </c>
      <c r="J124">
        <f>H124/SIN(E124)/SIN(E124)</f>
      </c>
      <c r="K124">
        <f>$B$9</f>
      </c>
      <c r="L124">
        <f>IF(ABS(J124-K124)&lt;$L$24,G124,"NULL")</f>
      </c>
      <c r="M124">
        <f>IF(ABS(J124-K124)&lt;$L$24,J124,"NULL")</f>
      </c>
    </row>
    <row r="125">
      <c r="A125" s="1">
        <v>99</v>
      </c>
      <c r="B125">
        <f>(($B$4-$B$3)*A125/200+$B$3)*PI()/180</f>
      </c>
      <c r="C125">
        <f>SQRT($B$5^2+$B$6^2+2*$B$5*$B$6*COS(B125))</f>
      </c>
      <c r="D125">
        <f>ASIN($B$5/C125*SIN(B125))</f>
      </c>
      <c r="E125">
        <f>B125-2*D125</f>
      </c>
      <c r="F125">
        <f>E125+$B$7*PI()/180</f>
      </c>
      <c r="G125">
        <f>$B$6*2*COS(F125/2)</f>
      </c>
      <c r="H125">
        <f>$B$8/2*9.8*$B$6*SIN(F125/2)</f>
      </c>
      <c r="I125">
        <f>H125/SIN(E125)/SIN(B125)</f>
      </c>
      <c r="J125">
        <f>H125/SIN(E125)/SIN(E125)</f>
      </c>
      <c r="K125">
        <f>$B$9</f>
      </c>
      <c r="L125">
        <f>IF(ABS(J125-K125)&lt;$L$24,G125,"NULL")</f>
      </c>
      <c r="M125">
        <f>IF(ABS(J125-K125)&lt;$L$24,J125,"NULL")</f>
      </c>
    </row>
    <row r="126">
      <c r="A126" s="1">
        <v>100</v>
      </c>
      <c r="B126">
        <f>(($B$4-$B$3)*A126/200+$B$3)*PI()/180</f>
      </c>
      <c r="C126">
        <f>SQRT($B$5^2+$B$6^2+2*$B$5*$B$6*COS(B126))</f>
      </c>
      <c r="D126">
        <f>ASIN($B$5/C126*SIN(B126))</f>
      </c>
      <c r="E126">
        <f>B126-2*D126</f>
      </c>
      <c r="F126">
        <f>E126+$B$7*PI()/180</f>
      </c>
      <c r="G126">
        <f>$B$6*2*COS(F126/2)</f>
      </c>
      <c r="H126">
        <f>$B$8/2*9.8*$B$6*SIN(F126/2)</f>
      </c>
      <c r="I126">
        <f>H126/SIN(E126)/SIN(B126)</f>
      </c>
      <c r="J126">
        <f>H126/SIN(E126)/SIN(E126)</f>
      </c>
      <c r="K126">
        <f>$B$9</f>
      </c>
      <c r="L126">
        <f>IF(ABS(J126-K126)&lt;$L$24,G126,"NULL")</f>
      </c>
      <c r="M126">
        <f>IF(ABS(J126-K126)&lt;$L$24,J126,"NULL")</f>
      </c>
    </row>
    <row r="127">
      <c r="A127" s="1">
        <v>101</v>
      </c>
      <c r="B127">
        <f>(($B$4-$B$3)*A127/200+$B$3)*PI()/180</f>
      </c>
      <c r="C127">
        <f>SQRT($B$5^2+$B$6^2+2*$B$5*$B$6*COS(B127))</f>
      </c>
      <c r="D127">
        <f>ASIN($B$5/C127*SIN(B127))</f>
      </c>
      <c r="E127">
        <f>B127-2*D127</f>
      </c>
      <c r="F127">
        <f>E127+$B$7*PI()/180</f>
      </c>
      <c r="G127">
        <f>$B$6*2*COS(F127/2)</f>
      </c>
      <c r="H127">
        <f>$B$8/2*9.8*$B$6*SIN(F127/2)</f>
      </c>
      <c r="I127">
        <f>H127/SIN(E127)/SIN(B127)</f>
      </c>
      <c r="J127">
        <f>H127/SIN(E127)/SIN(E127)</f>
      </c>
      <c r="K127">
        <f>$B$9</f>
      </c>
      <c r="L127">
        <f>IF(ABS(J127-K127)&lt;$L$24,G127,"NULL")</f>
      </c>
      <c r="M127">
        <f>IF(ABS(J127-K127)&lt;$L$24,J127,"NULL")</f>
      </c>
    </row>
    <row r="128">
      <c r="A128" s="1">
        <v>102</v>
      </c>
      <c r="B128">
        <f>(($B$4-$B$3)*A128/200+$B$3)*PI()/180</f>
      </c>
      <c r="C128">
        <f>SQRT($B$5^2+$B$6^2+2*$B$5*$B$6*COS(B128))</f>
      </c>
      <c r="D128">
        <f>ASIN($B$5/C128*SIN(B128))</f>
      </c>
      <c r="E128">
        <f>B128-2*D128</f>
      </c>
      <c r="F128">
        <f>E128+$B$7*PI()/180</f>
      </c>
      <c r="G128">
        <f>$B$6*2*COS(F128/2)</f>
      </c>
      <c r="H128">
        <f>$B$8/2*9.8*$B$6*SIN(F128/2)</f>
      </c>
      <c r="I128">
        <f>H128/SIN(E128)/SIN(B128)</f>
      </c>
      <c r="J128">
        <f>H128/SIN(E128)/SIN(E128)</f>
      </c>
      <c r="K128">
        <f>$B$9</f>
      </c>
      <c r="L128">
        <f>IF(ABS(J128-K128)&lt;$L$24,G128,"NULL")</f>
      </c>
      <c r="M128">
        <f>IF(ABS(J128-K128)&lt;$L$24,J128,"NULL")</f>
      </c>
    </row>
    <row r="129">
      <c r="A129" s="1">
        <v>103</v>
      </c>
      <c r="B129">
        <f>(($B$4-$B$3)*A129/200+$B$3)*PI()/180</f>
      </c>
      <c r="C129">
        <f>SQRT($B$5^2+$B$6^2+2*$B$5*$B$6*COS(B129))</f>
      </c>
      <c r="D129">
        <f>ASIN($B$5/C129*SIN(B129))</f>
      </c>
      <c r="E129">
        <f>B129-2*D129</f>
      </c>
      <c r="F129">
        <f>E129+$B$7*PI()/180</f>
      </c>
      <c r="G129">
        <f>$B$6*2*COS(F129/2)</f>
      </c>
      <c r="H129">
        <f>$B$8/2*9.8*$B$6*SIN(F129/2)</f>
      </c>
      <c r="I129">
        <f>H129/SIN(E129)/SIN(B129)</f>
      </c>
      <c r="J129">
        <f>H129/SIN(E129)/SIN(E129)</f>
      </c>
      <c r="K129">
        <f>$B$9</f>
      </c>
      <c r="L129">
        <f>IF(ABS(J129-K129)&lt;$L$24,G129,"NULL")</f>
      </c>
      <c r="M129">
        <f>IF(ABS(J129-K129)&lt;$L$24,J129,"NULL")</f>
      </c>
    </row>
    <row r="130">
      <c r="A130" s="1">
        <v>104</v>
      </c>
      <c r="B130">
        <f>(($B$4-$B$3)*A130/200+$B$3)*PI()/180</f>
      </c>
      <c r="C130">
        <f>SQRT($B$5^2+$B$6^2+2*$B$5*$B$6*COS(B130))</f>
      </c>
      <c r="D130">
        <f>ASIN($B$5/C130*SIN(B130))</f>
      </c>
      <c r="E130">
        <f>B130-2*D130</f>
      </c>
      <c r="F130">
        <f>E130+$B$7*PI()/180</f>
      </c>
      <c r="G130">
        <f>$B$6*2*COS(F130/2)</f>
      </c>
      <c r="H130">
        <f>$B$8/2*9.8*$B$6*SIN(F130/2)</f>
      </c>
      <c r="I130">
        <f>H130/SIN(E130)/SIN(B130)</f>
      </c>
      <c r="J130">
        <f>H130/SIN(E130)/SIN(E130)</f>
      </c>
      <c r="K130">
        <f>$B$9</f>
      </c>
      <c r="L130">
        <f>IF(ABS(J130-K130)&lt;$L$24,G130,"NULL")</f>
      </c>
      <c r="M130">
        <f>IF(ABS(J130-K130)&lt;$L$24,J130,"NULL")</f>
      </c>
    </row>
    <row r="131">
      <c r="A131" s="1">
        <v>105</v>
      </c>
      <c r="B131">
        <f>(($B$4-$B$3)*A131/200+$B$3)*PI()/180</f>
      </c>
      <c r="C131">
        <f>SQRT($B$5^2+$B$6^2+2*$B$5*$B$6*COS(B131))</f>
      </c>
      <c r="D131">
        <f>ASIN($B$5/C131*SIN(B131))</f>
      </c>
      <c r="E131">
        <f>B131-2*D131</f>
      </c>
      <c r="F131">
        <f>E131+$B$7*PI()/180</f>
      </c>
      <c r="G131">
        <f>$B$6*2*COS(F131/2)</f>
      </c>
      <c r="H131">
        <f>$B$8/2*9.8*$B$6*SIN(F131/2)</f>
      </c>
      <c r="I131">
        <f>H131/SIN(E131)/SIN(B131)</f>
      </c>
      <c r="J131">
        <f>H131/SIN(E131)/SIN(E131)</f>
      </c>
      <c r="K131">
        <f>$B$9</f>
      </c>
      <c r="L131">
        <f>IF(ABS(J131-K131)&lt;$L$24,G131,"NULL")</f>
      </c>
      <c r="M131">
        <f>IF(ABS(J131-K131)&lt;$L$24,J131,"NULL")</f>
      </c>
    </row>
    <row r="132">
      <c r="A132" s="1">
        <v>106</v>
      </c>
      <c r="B132">
        <f>(($B$4-$B$3)*A132/200+$B$3)*PI()/180</f>
      </c>
      <c r="C132">
        <f>SQRT($B$5^2+$B$6^2+2*$B$5*$B$6*COS(B132))</f>
      </c>
      <c r="D132">
        <f>ASIN($B$5/C132*SIN(B132))</f>
      </c>
      <c r="E132">
        <f>B132-2*D132</f>
      </c>
      <c r="F132">
        <f>E132+$B$7*PI()/180</f>
      </c>
      <c r="G132">
        <f>$B$6*2*COS(F132/2)</f>
      </c>
      <c r="H132">
        <f>$B$8/2*9.8*$B$6*SIN(F132/2)</f>
      </c>
      <c r="I132">
        <f>H132/SIN(E132)/SIN(B132)</f>
      </c>
      <c r="J132">
        <f>H132/SIN(E132)/SIN(E132)</f>
      </c>
      <c r="K132">
        <f>$B$9</f>
      </c>
      <c r="L132">
        <f>IF(ABS(J132-K132)&lt;$L$24,G132,"NULL")</f>
      </c>
      <c r="M132">
        <f>IF(ABS(J132-K132)&lt;$L$24,J132,"NULL")</f>
      </c>
    </row>
    <row r="133">
      <c r="A133" s="1">
        <v>107</v>
      </c>
      <c r="B133">
        <f>(($B$4-$B$3)*A133/200+$B$3)*PI()/180</f>
      </c>
      <c r="C133">
        <f>SQRT($B$5^2+$B$6^2+2*$B$5*$B$6*COS(B133))</f>
      </c>
      <c r="D133">
        <f>ASIN($B$5/C133*SIN(B133))</f>
      </c>
      <c r="E133">
        <f>B133-2*D133</f>
      </c>
      <c r="F133">
        <f>E133+$B$7*PI()/180</f>
      </c>
      <c r="G133">
        <f>$B$6*2*COS(F133/2)</f>
      </c>
      <c r="H133">
        <f>$B$8/2*9.8*$B$6*SIN(F133/2)</f>
      </c>
      <c r="I133">
        <f>H133/SIN(E133)/SIN(B133)</f>
      </c>
      <c r="J133">
        <f>H133/SIN(E133)/SIN(E133)</f>
      </c>
      <c r="K133">
        <f>$B$9</f>
      </c>
      <c r="L133">
        <f>IF(ABS(J133-K133)&lt;$L$24,G133,"NULL")</f>
      </c>
      <c r="M133">
        <f>IF(ABS(J133-K133)&lt;$L$24,J133,"NULL")</f>
      </c>
    </row>
    <row r="134">
      <c r="A134" s="1">
        <v>108</v>
      </c>
      <c r="B134">
        <f>(($B$4-$B$3)*A134/200+$B$3)*PI()/180</f>
      </c>
      <c r="C134">
        <f>SQRT($B$5^2+$B$6^2+2*$B$5*$B$6*COS(B134))</f>
      </c>
      <c r="D134">
        <f>ASIN($B$5/C134*SIN(B134))</f>
      </c>
      <c r="E134">
        <f>B134-2*D134</f>
      </c>
      <c r="F134">
        <f>E134+$B$7*PI()/180</f>
      </c>
      <c r="G134">
        <f>$B$6*2*COS(F134/2)</f>
      </c>
      <c r="H134">
        <f>$B$8/2*9.8*$B$6*SIN(F134/2)</f>
      </c>
      <c r="I134">
        <f>H134/SIN(E134)/SIN(B134)</f>
      </c>
      <c r="J134">
        <f>H134/SIN(E134)/SIN(E134)</f>
      </c>
      <c r="K134">
        <f>$B$9</f>
      </c>
      <c r="L134">
        <f>IF(ABS(J134-K134)&lt;$L$24,G134,"NULL")</f>
      </c>
      <c r="M134">
        <f>IF(ABS(J134-K134)&lt;$L$24,J134,"NULL")</f>
      </c>
    </row>
    <row r="135">
      <c r="A135" s="1">
        <v>109</v>
      </c>
      <c r="B135">
        <f>(($B$4-$B$3)*A135/200+$B$3)*PI()/180</f>
      </c>
      <c r="C135">
        <f>SQRT($B$5^2+$B$6^2+2*$B$5*$B$6*COS(B135))</f>
      </c>
      <c r="D135">
        <f>ASIN($B$5/C135*SIN(B135))</f>
      </c>
      <c r="E135">
        <f>B135-2*D135</f>
      </c>
      <c r="F135">
        <f>E135+$B$7*PI()/180</f>
      </c>
      <c r="G135">
        <f>$B$6*2*COS(F135/2)</f>
      </c>
      <c r="H135">
        <f>$B$8/2*9.8*$B$6*SIN(F135/2)</f>
      </c>
      <c r="I135">
        <f>H135/SIN(E135)/SIN(B135)</f>
      </c>
      <c r="J135">
        <f>H135/SIN(E135)/SIN(E135)</f>
      </c>
      <c r="K135">
        <f>$B$9</f>
      </c>
      <c r="L135">
        <f>IF(ABS(J135-K135)&lt;$L$24,G135,"NULL")</f>
      </c>
      <c r="M135">
        <f>IF(ABS(J135-K135)&lt;$L$24,J135,"NULL")</f>
      </c>
    </row>
    <row r="136">
      <c r="A136" s="1">
        <v>110</v>
      </c>
      <c r="B136">
        <f>(($B$4-$B$3)*A136/200+$B$3)*PI()/180</f>
      </c>
      <c r="C136">
        <f>SQRT($B$5^2+$B$6^2+2*$B$5*$B$6*COS(B136))</f>
      </c>
      <c r="D136">
        <f>ASIN($B$5/C136*SIN(B136))</f>
      </c>
      <c r="E136">
        <f>B136-2*D136</f>
      </c>
      <c r="F136">
        <f>E136+$B$7*PI()/180</f>
      </c>
      <c r="G136">
        <f>$B$6*2*COS(F136/2)</f>
      </c>
      <c r="H136">
        <f>$B$8/2*9.8*$B$6*SIN(F136/2)</f>
      </c>
      <c r="I136">
        <f>H136/SIN(E136)/SIN(B136)</f>
      </c>
      <c r="J136">
        <f>H136/SIN(E136)/SIN(E136)</f>
      </c>
      <c r="K136">
        <f>$B$9</f>
      </c>
      <c r="L136">
        <f>IF(ABS(J136-K136)&lt;$L$24,G136,"NULL")</f>
      </c>
      <c r="M136">
        <f>IF(ABS(J136-K136)&lt;$L$24,J136,"NULL")</f>
      </c>
    </row>
    <row r="137">
      <c r="A137" s="1">
        <v>111</v>
      </c>
      <c r="B137">
        <f>(($B$4-$B$3)*A137/200+$B$3)*PI()/180</f>
      </c>
      <c r="C137">
        <f>SQRT($B$5^2+$B$6^2+2*$B$5*$B$6*COS(B137))</f>
      </c>
      <c r="D137">
        <f>ASIN($B$5/C137*SIN(B137))</f>
      </c>
      <c r="E137">
        <f>B137-2*D137</f>
      </c>
      <c r="F137">
        <f>E137+$B$7*PI()/180</f>
      </c>
      <c r="G137">
        <f>$B$6*2*COS(F137/2)</f>
      </c>
      <c r="H137">
        <f>$B$8/2*9.8*$B$6*SIN(F137/2)</f>
      </c>
      <c r="I137">
        <f>H137/SIN(E137)/SIN(B137)</f>
      </c>
      <c r="J137">
        <f>H137/SIN(E137)/SIN(E137)</f>
      </c>
      <c r="K137">
        <f>$B$9</f>
      </c>
      <c r="L137">
        <f>IF(ABS(J137-K137)&lt;$L$24,G137,"NULL")</f>
      </c>
      <c r="M137">
        <f>IF(ABS(J137-K137)&lt;$L$24,J137,"NULL")</f>
      </c>
    </row>
    <row r="138">
      <c r="A138" s="1">
        <v>112</v>
      </c>
      <c r="B138">
        <f>(($B$4-$B$3)*A138/200+$B$3)*PI()/180</f>
      </c>
      <c r="C138">
        <f>SQRT($B$5^2+$B$6^2+2*$B$5*$B$6*COS(B138))</f>
      </c>
      <c r="D138">
        <f>ASIN($B$5/C138*SIN(B138))</f>
      </c>
      <c r="E138">
        <f>B138-2*D138</f>
      </c>
      <c r="F138">
        <f>E138+$B$7*PI()/180</f>
      </c>
      <c r="G138">
        <f>$B$6*2*COS(F138/2)</f>
      </c>
      <c r="H138">
        <f>$B$8/2*9.8*$B$6*SIN(F138/2)</f>
      </c>
      <c r="I138">
        <f>H138/SIN(E138)/SIN(B138)</f>
      </c>
      <c r="J138">
        <f>H138/SIN(E138)/SIN(E138)</f>
      </c>
      <c r="K138">
        <f>$B$9</f>
      </c>
      <c r="L138">
        <f>IF(ABS(J138-K138)&lt;$L$24,G138,"NULL")</f>
      </c>
      <c r="M138">
        <f>IF(ABS(J138-K138)&lt;$L$24,J138,"NULL")</f>
      </c>
    </row>
    <row r="139">
      <c r="A139" s="1">
        <v>113</v>
      </c>
      <c r="B139">
        <f>(($B$4-$B$3)*A139/200+$B$3)*PI()/180</f>
      </c>
      <c r="C139">
        <f>SQRT($B$5^2+$B$6^2+2*$B$5*$B$6*COS(B139))</f>
      </c>
      <c r="D139">
        <f>ASIN($B$5/C139*SIN(B139))</f>
      </c>
      <c r="E139">
        <f>B139-2*D139</f>
      </c>
      <c r="F139">
        <f>E139+$B$7*PI()/180</f>
      </c>
      <c r="G139">
        <f>$B$6*2*COS(F139/2)</f>
      </c>
      <c r="H139">
        <f>$B$8/2*9.8*$B$6*SIN(F139/2)</f>
      </c>
      <c r="I139">
        <f>H139/SIN(E139)/SIN(B139)</f>
      </c>
      <c r="J139">
        <f>H139/SIN(E139)/SIN(E139)</f>
      </c>
      <c r="K139">
        <f>$B$9</f>
      </c>
      <c r="L139">
        <f>IF(ABS(J139-K139)&lt;$L$24,G139,"NULL")</f>
      </c>
      <c r="M139">
        <f>IF(ABS(J139-K139)&lt;$L$24,J139,"NULL")</f>
      </c>
    </row>
    <row r="140">
      <c r="A140" s="1">
        <v>114</v>
      </c>
      <c r="B140">
        <f>(($B$4-$B$3)*A140/200+$B$3)*PI()/180</f>
      </c>
      <c r="C140">
        <f>SQRT($B$5^2+$B$6^2+2*$B$5*$B$6*COS(B140))</f>
      </c>
      <c r="D140">
        <f>ASIN($B$5/C140*SIN(B140))</f>
      </c>
      <c r="E140">
        <f>B140-2*D140</f>
      </c>
      <c r="F140">
        <f>E140+$B$7*PI()/180</f>
      </c>
      <c r="G140">
        <f>$B$6*2*COS(F140/2)</f>
      </c>
      <c r="H140">
        <f>$B$8/2*9.8*$B$6*SIN(F140/2)</f>
      </c>
      <c r="I140">
        <f>H140/SIN(E140)/SIN(B140)</f>
      </c>
      <c r="J140">
        <f>H140/SIN(E140)/SIN(E140)</f>
      </c>
      <c r="K140">
        <f>$B$9</f>
      </c>
      <c r="L140">
        <f>IF(ABS(J140-K140)&lt;$L$24,G140,"NULL")</f>
      </c>
      <c r="M140">
        <f>IF(ABS(J140-K140)&lt;$L$24,J140,"NULL")</f>
      </c>
    </row>
    <row r="141">
      <c r="A141" s="1">
        <v>115</v>
      </c>
      <c r="B141">
        <f>(($B$4-$B$3)*A141/200+$B$3)*PI()/180</f>
      </c>
      <c r="C141">
        <f>SQRT($B$5^2+$B$6^2+2*$B$5*$B$6*COS(B141))</f>
      </c>
      <c r="D141">
        <f>ASIN($B$5/C141*SIN(B141))</f>
      </c>
      <c r="E141">
        <f>B141-2*D141</f>
      </c>
      <c r="F141">
        <f>E141+$B$7*PI()/180</f>
      </c>
      <c r="G141">
        <f>$B$6*2*COS(F141/2)</f>
      </c>
      <c r="H141">
        <f>$B$8/2*9.8*$B$6*SIN(F141/2)</f>
      </c>
      <c r="I141">
        <f>H141/SIN(E141)/SIN(B141)</f>
      </c>
      <c r="J141">
        <f>H141/SIN(E141)/SIN(E141)</f>
      </c>
      <c r="K141">
        <f>$B$9</f>
      </c>
      <c r="L141">
        <f>IF(ABS(J141-K141)&lt;$L$24,G141,"NULL")</f>
      </c>
      <c r="M141">
        <f>IF(ABS(J141-K141)&lt;$L$24,J141,"NULL")</f>
      </c>
    </row>
    <row r="142">
      <c r="A142" s="1">
        <v>116</v>
      </c>
      <c r="B142">
        <f>(($B$4-$B$3)*A142/200+$B$3)*PI()/180</f>
      </c>
      <c r="C142">
        <f>SQRT($B$5^2+$B$6^2+2*$B$5*$B$6*COS(B142))</f>
      </c>
      <c r="D142">
        <f>ASIN($B$5/C142*SIN(B142))</f>
      </c>
      <c r="E142">
        <f>B142-2*D142</f>
      </c>
      <c r="F142">
        <f>E142+$B$7*PI()/180</f>
      </c>
      <c r="G142">
        <f>$B$6*2*COS(F142/2)</f>
      </c>
      <c r="H142">
        <f>$B$8/2*9.8*$B$6*SIN(F142/2)</f>
      </c>
      <c r="I142">
        <f>H142/SIN(E142)/SIN(B142)</f>
      </c>
      <c r="J142">
        <f>H142/SIN(E142)/SIN(E142)</f>
      </c>
      <c r="K142">
        <f>$B$9</f>
      </c>
      <c r="L142">
        <f>IF(ABS(J142-K142)&lt;$L$24,G142,"NULL")</f>
      </c>
      <c r="M142">
        <f>IF(ABS(J142-K142)&lt;$L$24,J142,"NULL")</f>
      </c>
    </row>
    <row r="143">
      <c r="A143" s="1">
        <v>117</v>
      </c>
      <c r="B143">
        <f>(($B$4-$B$3)*A143/200+$B$3)*PI()/180</f>
      </c>
      <c r="C143">
        <f>SQRT($B$5^2+$B$6^2+2*$B$5*$B$6*COS(B143))</f>
      </c>
      <c r="D143">
        <f>ASIN($B$5/C143*SIN(B143))</f>
      </c>
      <c r="E143">
        <f>B143-2*D143</f>
      </c>
      <c r="F143">
        <f>E143+$B$7*PI()/180</f>
      </c>
      <c r="G143">
        <f>$B$6*2*COS(F143/2)</f>
      </c>
      <c r="H143">
        <f>$B$8/2*9.8*$B$6*SIN(F143/2)</f>
      </c>
      <c r="I143">
        <f>H143/SIN(E143)/SIN(B143)</f>
      </c>
      <c r="J143">
        <f>H143/SIN(E143)/SIN(E143)</f>
      </c>
      <c r="K143">
        <f>$B$9</f>
      </c>
      <c r="L143">
        <f>IF(ABS(J143-K143)&lt;$L$24,G143,"NULL")</f>
      </c>
      <c r="M143">
        <f>IF(ABS(J143-K143)&lt;$L$24,J143,"NULL")</f>
      </c>
    </row>
    <row r="144">
      <c r="A144" s="1">
        <v>118</v>
      </c>
      <c r="B144">
        <f>(($B$4-$B$3)*A144/200+$B$3)*PI()/180</f>
      </c>
      <c r="C144">
        <f>SQRT($B$5^2+$B$6^2+2*$B$5*$B$6*COS(B144))</f>
      </c>
      <c r="D144">
        <f>ASIN($B$5/C144*SIN(B144))</f>
      </c>
      <c r="E144">
        <f>B144-2*D144</f>
      </c>
      <c r="F144">
        <f>E144+$B$7*PI()/180</f>
      </c>
      <c r="G144">
        <f>$B$6*2*COS(F144/2)</f>
      </c>
      <c r="H144">
        <f>$B$8/2*9.8*$B$6*SIN(F144/2)</f>
      </c>
      <c r="I144">
        <f>H144/SIN(E144)/SIN(B144)</f>
      </c>
      <c r="J144">
        <f>H144/SIN(E144)/SIN(E144)</f>
      </c>
      <c r="K144">
        <f>$B$9</f>
      </c>
      <c r="L144">
        <f>IF(ABS(J144-K144)&lt;$L$24,G144,"NULL")</f>
      </c>
      <c r="M144">
        <f>IF(ABS(J144-K144)&lt;$L$24,J144,"NULL")</f>
      </c>
    </row>
    <row r="145">
      <c r="A145" s="1">
        <v>119</v>
      </c>
      <c r="B145">
        <f>(($B$4-$B$3)*A145/200+$B$3)*PI()/180</f>
      </c>
      <c r="C145">
        <f>SQRT($B$5^2+$B$6^2+2*$B$5*$B$6*COS(B145))</f>
      </c>
      <c r="D145">
        <f>ASIN($B$5/C145*SIN(B145))</f>
      </c>
      <c r="E145">
        <f>B145-2*D145</f>
      </c>
      <c r="F145">
        <f>E145+$B$7*PI()/180</f>
      </c>
      <c r="G145">
        <f>$B$6*2*COS(F145/2)</f>
      </c>
      <c r="H145">
        <f>$B$8/2*9.8*$B$6*SIN(F145/2)</f>
      </c>
      <c r="I145">
        <f>H145/SIN(E145)/SIN(B145)</f>
      </c>
      <c r="J145">
        <f>H145/SIN(E145)/SIN(E145)</f>
      </c>
      <c r="K145">
        <f>$B$9</f>
      </c>
      <c r="L145">
        <f>IF(ABS(J145-K145)&lt;$L$24,G145,"NULL")</f>
      </c>
      <c r="M145">
        <f>IF(ABS(J145-K145)&lt;$L$24,J145,"NULL")</f>
      </c>
    </row>
    <row r="146">
      <c r="A146" s="1">
        <v>120</v>
      </c>
      <c r="B146">
        <f>(($B$4-$B$3)*A146/200+$B$3)*PI()/180</f>
      </c>
      <c r="C146">
        <f>SQRT($B$5^2+$B$6^2+2*$B$5*$B$6*COS(B146))</f>
      </c>
      <c r="D146">
        <f>ASIN($B$5/C146*SIN(B146))</f>
      </c>
      <c r="E146">
        <f>B146-2*D146</f>
      </c>
      <c r="F146">
        <f>E146+$B$7*PI()/180</f>
      </c>
      <c r="G146">
        <f>$B$6*2*COS(F146/2)</f>
      </c>
      <c r="H146">
        <f>$B$8/2*9.8*$B$6*SIN(F146/2)</f>
      </c>
      <c r="I146">
        <f>H146/SIN(E146)/SIN(B146)</f>
      </c>
      <c r="J146">
        <f>H146/SIN(E146)/SIN(E146)</f>
      </c>
      <c r="K146">
        <f>$B$9</f>
      </c>
      <c r="L146">
        <f>IF(ABS(J146-K146)&lt;$L$24,G146,"NULL")</f>
      </c>
      <c r="M146">
        <f>IF(ABS(J146-K146)&lt;$L$24,J146,"NULL")</f>
      </c>
    </row>
    <row r="147">
      <c r="A147" s="1">
        <v>121</v>
      </c>
      <c r="B147">
        <f>(($B$4-$B$3)*A147/200+$B$3)*PI()/180</f>
      </c>
      <c r="C147">
        <f>SQRT($B$5^2+$B$6^2+2*$B$5*$B$6*COS(B147))</f>
      </c>
      <c r="D147">
        <f>ASIN($B$5/C147*SIN(B147))</f>
      </c>
      <c r="E147">
        <f>B147-2*D147</f>
      </c>
      <c r="F147">
        <f>E147+$B$7*PI()/180</f>
      </c>
      <c r="G147">
        <f>$B$6*2*COS(F147/2)</f>
      </c>
      <c r="H147">
        <f>$B$8/2*9.8*$B$6*SIN(F147/2)</f>
      </c>
      <c r="I147">
        <f>H147/SIN(E147)/SIN(B147)</f>
      </c>
      <c r="J147">
        <f>H147/SIN(E147)/SIN(E147)</f>
      </c>
      <c r="K147">
        <f>$B$9</f>
      </c>
      <c r="L147">
        <f>IF(ABS(J147-K147)&lt;$L$24,G147,"NULL")</f>
      </c>
      <c r="M147">
        <f>IF(ABS(J147-K147)&lt;$L$24,J147,"NULL")</f>
      </c>
    </row>
    <row r="148">
      <c r="A148" s="1">
        <v>122</v>
      </c>
      <c r="B148">
        <f>(($B$4-$B$3)*A148/200+$B$3)*PI()/180</f>
      </c>
      <c r="C148">
        <f>SQRT($B$5^2+$B$6^2+2*$B$5*$B$6*COS(B148))</f>
      </c>
      <c r="D148">
        <f>ASIN($B$5/C148*SIN(B148))</f>
      </c>
      <c r="E148">
        <f>B148-2*D148</f>
      </c>
      <c r="F148">
        <f>E148+$B$7*PI()/180</f>
      </c>
      <c r="G148">
        <f>$B$6*2*COS(F148/2)</f>
      </c>
      <c r="H148">
        <f>$B$8/2*9.8*$B$6*SIN(F148/2)</f>
      </c>
      <c r="I148">
        <f>H148/SIN(E148)/SIN(B148)</f>
      </c>
      <c r="J148">
        <f>H148/SIN(E148)/SIN(E148)</f>
      </c>
      <c r="K148">
        <f>$B$9</f>
      </c>
      <c r="L148">
        <f>IF(ABS(J148-K148)&lt;$L$24,G148,"NULL")</f>
      </c>
      <c r="M148">
        <f>IF(ABS(J148-K148)&lt;$L$24,J148,"NULL")</f>
      </c>
    </row>
    <row r="149">
      <c r="A149" s="1">
        <v>123</v>
      </c>
      <c r="B149">
        <f>(($B$4-$B$3)*A149/200+$B$3)*PI()/180</f>
      </c>
      <c r="C149">
        <f>SQRT($B$5^2+$B$6^2+2*$B$5*$B$6*COS(B149))</f>
      </c>
      <c r="D149">
        <f>ASIN($B$5/C149*SIN(B149))</f>
      </c>
      <c r="E149">
        <f>B149-2*D149</f>
      </c>
      <c r="F149">
        <f>E149+$B$7*PI()/180</f>
      </c>
      <c r="G149">
        <f>$B$6*2*COS(F149/2)</f>
      </c>
      <c r="H149">
        <f>$B$8/2*9.8*$B$6*SIN(F149/2)</f>
      </c>
      <c r="I149">
        <f>H149/SIN(E149)/SIN(B149)</f>
      </c>
      <c r="J149">
        <f>H149/SIN(E149)/SIN(E149)</f>
      </c>
      <c r="K149">
        <f>$B$9</f>
      </c>
      <c r="L149">
        <f>IF(ABS(J149-K149)&lt;$L$24,G149,"NULL")</f>
      </c>
      <c r="M149">
        <f>IF(ABS(J149-K149)&lt;$L$24,J149,"NULL")</f>
      </c>
    </row>
    <row r="150">
      <c r="A150" s="1">
        <v>124</v>
      </c>
      <c r="B150">
        <f>(($B$4-$B$3)*A150/200+$B$3)*PI()/180</f>
      </c>
      <c r="C150">
        <f>SQRT($B$5^2+$B$6^2+2*$B$5*$B$6*COS(B150))</f>
      </c>
      <c r="D150">
        <f>ASIN($B$5/C150*SIN(B150))</f>
      </c>
      <c r="E150">
        <f>B150-2*D150</f>
      </c>
      <c r="F150">
        <f>E150+$B$7*PI()/180</f>
      </c>
      <c r="G150">
        <f>$B$6*2*COS(F150/2)</f>
      </c>
      <c r="H150">
        <f>$B$8/2*9.8*$B$6*SIN(F150/2)</f>
      </c>
      <c r="I150">
        <f>H150/SIN(E150)/SIN(B150)</f>
      </c>
      <c r="J150">
        <f>H150/SIN(E150)/SIN(E150)</f>
      </c>
      <c r="K150">
        <f>$B$9</f>
      </c>
      <c r="L150">
        <f>IF(ABS(J150-K150)&lt;$L$24,G150,"NULL")</f>
      </c>
      <c r="M150">
        <f>IF(ABS(J150-K150)&lt;$L$24,J150,"NULL")</f>
      </c>
    </row>
    <row r="151">
      <c r="A151" s="1">
        <v>125</v>
      </c>
      <c r="B151">
        <f>(($B$4-$B$3)*A151/200+$B$3)*PI()/180</f>
      </c>
      <c r="C151">
        <f>SQRT($B$5^2+$B$6^2+2*$B$5*$B$6*COS(B151))</f>
      </c>
      <c r="D151">
        <f>ASIN($B$5/C151*SIN(B151))</f>
      </c>
      <c r="E151">
        <f>B151-2*D151</f>
      </c>
      <c r="F151">
        <f>E151+$B$7*PI()/180</f>
      </c>
      <c r="G151">
        <f>$B$6*2*COS(F151/2)</f>
      </c>
      <c r="H151">
        <f>$B$8/2*9.8*$B$6*SIN(F151/2)</f>
      </c>
      <c r="I151">
        <f>H151/SIN(E151)/SIN(B151)</f>
      </c>
      <c r="J151">
        <f>H151/SIN(E151)/SIN(E151)</f>
      </c>
      <c r="K151">
        <f>$B$9</f>
      </c>
      <c r="L151">
        <f>IF(ABS(J151-K151)&lt;$L$24,G151,"NULL")</f>
      </c>
      <c r="M151">
        <f>IF(ABS(J151-K151)&lt;$L$24,J151,"NULL")</f>
      </c>
    </row>
    <row r="152">
      <c r="A152" s="1">
        <v>126</v>
      </c>
      <c r="B152">
        <f>(($B$4-$B$3)*A152/200+$B$3)*PI()/180</f>
      </c>
      <c r="C152">
        <f>SQRT($B$5^2+$B$6^2+2*$B$5*$B$6*COS(B152))</f>
      </c>
      <c r="D152">
        <f>ASIN($B$5/C152*SIN(B152))</f>
      </c>
      <c r="E152">
        <f>B152-2*D152</f>
      </c>
      <c r="F152">
        <f>E152+$B$7*PI()/180</f>
      </c>
      <c r="G152">
        <f>$B$6*2*COS(F152/2)</f>
      </c>
      <c r="H152">
        <f>$B$8/2*9.8*$B$6*SIN(F152/2)</f>
      </c>
      <c r="I152">
        <f>H152/SIN(E152)/SIN(B152)</f>
      </c>
      <c r="J152">
        <f>H152/SIN(E152)/SIN(E152)</f>
      </c>
      <c r="K152">
        <f>$B$9</f>
      </c>
      <c r="L152">
        <f>IF(ABS(J152-K152)&lt;$L$24,G152,"NULL")</f>
      </c>
      <c r="M152">
        <f>IF(ABS(J152-K152)&lt;$L$24,J152,"NULL")</f>
      </c>
    </row>
    <row r="153">
      <c r="A153" s="1">
        <v>127</v>
      </c>
      <c r="B153">
        <f>(($B$4-$B$3)*A153/200+$B$3)*PI()/180</f>
      </c>
      <c r="C153">
        <f>SQRT($B$5^2+$B$6^2+2*$B$5*$B$6*COS(B153))</f>
      </c>
      <c r="D153">
        <f>ASIN($B$5/C153*SIN(B153))</f>
      </c>
      <c r="E153">
        <f>B153-2*D153</f>
      </c>
      <c r="F153">
        <f>E153+$B$7*PI()/180</f>
      </c>
      <c r="G153">
        <f>$B$6*2*COS(F153/2)</f>
      </c>
      <c r="H153">
        <f>$B$8/2*9.8*$B$6*SIN(F153/2)</f>
      </c>
      <c r="I153">
        <f>H153/SIN(E153)/SIN(B153)</f>
      </c>
      <c r="J153">
        <f>H153/SIN(E153)/SIN(E153)</f>
      </c>
      <c r="K153">
        <f>$B$9</f>
      </c>
      <c r="L153">
        <f>IF(ABS(J153-K153)&lt;$L$24,G153,"NULL")</f>
      </c>
      <c r="M153">
        <f>IF(ABS(J153-K153)&lt;$L$24,J153,"NULL")</f>
      </c>
    </row>
    <row r="154">
      <c r="A154" s="1">
        <v>128</v>
      </c>
      <c r="B154">
        <f>(($B$4-$B$3)*A154/200+$B$3)*PI()/180</f>
      </c>
      <c r="C154">
        <f>SQRT($B$5^2+$B$6^2+2*$B$5*$B$6*COS(B154))</f>
      </c>
      <c r="D154">
        <f>ASIN($B$5/C154*SIN(B154))</f>
      </c>
      <c r="E154">
        <f>B154-2*D154</f>
      </c>
      <c r="F154">
        <f>E154+$B$7*PI()/180</f>
      </c>
      <c r="G154">
        <f>$B$6*2*COS(F154/2)</f>
      </c>
      <c r="H154">
        <f>$B$8/2*9.8*$B$6*SIN(F154/2)</f>
      </c>
      <c r="I154">
        <f>H154/SIN(E154)/SIN(B154)</f>
      </c>
      <c r="J154">
        <f>H154/SIN(E154)/SIN(E154)</f>
      </c>
      <c r="K154">
        <f>$B$9</f>
      </c>
      <c r="L154">
        <f>IF(ABS(J154-K154)&lt;$L$24,G154,"NULL")</f>
      </c>
      <c r="M154">
        <f>IF(ABS(J154-K154)&lt;$L$24,J154,"NULL")</f>
      </c>
    </row>
    <row r="155">
      <c r="A155" s="1">
        <v>129</v>
      </c>
      <c r="B155">
        <f>(($B$4-$B$3)*A155/200+$B$3)*PI()/180</f>
      </c>
      <c r="C155">
        <f>SQRT($B$5^2+$B$6^2+2*$B$5*$B$6*COS(B155))</f>
      </c>
      <c r="D155">
        <f>ASIN($B$5/C155*SIN(B155))</f>
      </c>
      <c r="E155">
        <f>B155-2*D155</f>
      </c>
      <c r="F155">
        <f>E155+$B$7*PI()/180</f>
      </c>
      <c r="G155">
        <f>$B$6*2*COS(F155/2)</f>
      </c>
      <c r="H155">
        <f>$B$8/2*9.8*$B$6*SIN(F155/2)</f>
      </c>
      <c r="I155">
        <f>H155/SIN(E155)/SIN(B155)</f>
      </c>
      <c r="J155">
        <f>H155/SIN(E155)/SIN(E155)</f>
      </c>
      <c r="K155">
        <f>$B$9</f>
      </c>
      <c r="L155">
        <f>IF(ABS(J155-K155)&lt;$L$24,G155,"NULL")</f>
      </c>
      <c r="M155">
        <f>IF(ABS(J155-K155)&lt;$L$24,J155,"NULL")</f>
      </c>
    </row>
    <row r="156">
      <c r="A156" s="1">
        <v>130</v>
      </c>
      <c r="B156">
        <f>(($B$4-$B$3)*A156/200+$B$3)*PI()/180</f>
      </c>
      <c r="C156">
        <f>SQRT($B$5^2+$B$6^2+2*$B$5*$B$6*COS(B156))</f>
      </c>
      <c r="D156">
        <f>ASIN($B$5/C156*SIN(B156))</f>
      </c>
      <c r="E156">
        <f>B156-2*D156</f>
      </c>
      <c r="F156">
        <f>E156+$B$7*PI()/180</f>
      </c>
      <c r="G156">
        <f>$B$6*2*COS(F156/2)</f>
      </c>
      <c r="H156">
        <f>$B$8/2*9.8*$B$6*SIN(F156/2)</f>
      </c>
      <c r="I156">
        <f>H156/SIN(E156)/SIN(B156)</f>
      </c>
      <c r="J156">
        <f>H156/SIN(E156)/SIN(E156)</f>
      </c>
      <c r="K156">
        <f>$B$9</f>
      </c>
      <c r="L156">
        <f>IF(ABS(J156-K156)&lt;$L$24,G156,"NULL")</f>
      </c>
      <c r="M156">
        <f>IF(ABS(J156-K156)&lt;$L$24,J156,"NULL")</f>
      </c>
    </row>
    <row r="157">
      <c r="A157" s="1">
        <v>131</v>
      </c>
      <c r="B157">
        <f>(($B$4-$B$3)*A157/200+$B$3)*PI()/180</f>
      </c>
      <c r="C157">
        <f>SQRT($B$5^2+$B$6^2+2*$B$5*$B$6*COS(B157))</f>
      </c>
      <c r="D157">
        <f>ASIN($B$5/C157*SIN(B157))</f>
      </c>
      <c r="E157">
        <f>B157-2*D157</f>
      </c>
      <c r="F157">
        <f>E157+$B$7*PI()/180</f>
      </c>
      <c r="G157">
        <f>$B$6*2*COS(F157/2)</f>
      </c>
      <c r="H157">
        <f>$B$8/2*9.8*$B$6*SIN(F157/2)</f>
      </c>
      <c r="I157">
        <f>H157/SIN(E157)/SIN(B157)</f>
      </c>
      <c r="J157">
        <f>H157/SIN(E157)/SIN(E157)</f>
      </c>
      <c r="K157">
        <f>$B$9</f>
      </c>
      <c r="L157">
        <f>IF(ABS(J157-K157)&lt;$L$24,G157,"NULL")</f>
      </c>
      <c r="M157">
        <f>IF(ABS(J157-K157)&lt;$L$24,J157,"NULL")</f>
      </c>
    </row>
    <row r="158">
      <c r="A158" s="1">
        <v>132</v>
      </c>
      <c r="B158">
        <f>(($B$4-$B$3)*A158/200+$B$3)*PI()/180</f>
      </c>
      <c r="C158">
        <f>SQRT($B$5^2+$B$6^2+2*$B$5*$B$6*COS(B158))</f>
      </c>
      <c r="D158">
        <f>ASIN($B$5/C158*SIN(B158))</f>
      </c>
      <c r="E158">
        <f>B158-2*D158</f>
      </c>
      <c r="F158">
        <f>E158+$B$7*PI()/180</f>
      </c>
      <c r="G158">
        <f>$B$6*2*COS(F158/2)</f>
      </c>
      <c r="H158">
        <f>$B$8/2*9.8*$B$6*SIN(F158/2)</f>
      </c>
      <c r="I158">
        <f>H158/SIN(E158)/SIN(B158)</f>
      </c>
      <c r="J158">
        <f>H158/SIN(E158)/SIN(E158)</f>
      </c>
      <c r="K158">
        <f>$B$9</f>
      </c>
      <c r="L158">
        <f>IF(ABS(J158-K158)&lt;$L$24,G158,"NULL")</f>
      </c>
      <c r="M158">
        <f>IF(ABS(J158-K158)&lt;$L$24,J158,"NULL")</f>
      </c>
    </row>
    <row r="159">
      <c r="A159" s="1">
        <v>133</v>
      </c>
      <c r="B159">
        <f>(($B$4-$B$3)*A159/200+$B$3)*PI()/180</f>
      </c>
      <c r="C159">
        <f>SQRT($B$5^2+$B$6^2+2*$B$5*$B$6*COS(B159))</f>
      </c>
      <c r="D159">
        <f>ASIN($B$5/C159*SIN(B159))</f>
      </c>
      <c r="E159">
        <f>B159-2*D159</f>
      </c>
      <c r="F159">
        <f>E159+$B$7*PI()/180</f>
      </c>
      <c r="G159">
        <f>$B$6*2*COS(F159/2)</f>
      </c>
      <c r="H159">
        <f>$B$8/2*9.8*$B$6*SIN(F159/2)</f>
      </c>
      <c r="I159">
        <f>H159/SIN(E159)/SIN(B159)</f>
      </c>
      <c r="J159">
        <f>H159/SIN(E159)/SIN(E159)</f>
      </c>
      <c r="K159">
        <f>$B$9</f>
      </c>
      <c r="L159">
        <f>IF(ABS(J159-K159)&lt;$L$24,G159,"NULL")</f>
      </c>
      <c r="M159">
        <f>IF(ABS(J159-K159)&lt;$L$24,J159,"NULL")</f>
      </c>
    </row>
    <row r="160">
      <c r="A160" s="1">
        <v>134</v>
      </c>
      <c r="B160">
        <f>(($B$4-$B$3)*A160/200+$B$3)*PI()/180</f>
      </c>
      <c r="C160">
        <f>SQRT($B$5^2+$B$6^2+2*$B$5*$B$6*COS(B160))</f>
      </c>
      <c r="D160">
        <f>ASIN($B$5/C160*SIN(B160))</f>
      </c>
      <c r="E160">
        <f>B160-2*D160</f>
      </c>
      <c r="F160">
        <f>E160+$B$7*PI()/180</f>
      </c>
      <c r="G160">
        <f>$B$6*2*COS(F160/2)</f>
      </c>
      <c r="H160">
        <f>$B$8/2*9.8*$B$6*SIN(F160/2)</f>
      </c>
      <c r="I160">
        <f>H160/SIN(E160)/SIN(B160)</f>
      </c>
      <c r="J160">
        <f>H160/SIN(E160)/SIN(E160)</f>
      </c>
      <c r="K160">
        <f>$B$9</f>
      </c>
      <c r="L160">
        <f>IF(ABS(J160-K160)&lt;$L$24,G160,"NULL")</f>
      </c>
      <c r="M160">
        <f>IF(ABS(J160-K160)&lt;$L$24,J160,"NULL")</f>
      </c>
    </row>
    <row r="161">
      <c r="A161" s="1">
        <v>135</v>
      </c>
      <c r="B161">
        <f>(($B$4-$B$3)*A161/200+$B$3)*PI()/180</f>
      </c>
      <c r="C161">
        <f>SQRT($B$5^2+$B$6^2+2*$B$5*$B$6*COS(B161))</f>
      </c>
      <c r="D161">
        <f>ASIN($B$5/C161*SIN(B161))</f>
      </c>
      <c r="E161">
        <f>B161-2*D161</f>
      </c>
      <c r="F161">
        <f>E161+$B$7*PI()/180</f>
      </c>
      <c r="G161">
        <f>$B$6*2*COS(F161/2)</f>
      </c>
      <c r="H161">
        <f>$B$8/2*9.8*$B$6*SIN(F161/2)</f>
      </c>
      <c r="I161">
        <f>H161/SIN(E161)/SIN(B161)</f>
      </c>
      <c r="J161">
        <f>H161/SIN(E161)/SIN(E161)</f>
      </c>
      <c r="K161">
        <f>$B$9</f>
      </c>
      <c r="L161">
        <f>IF(ABS(J161-K161)&lt;$L$24,G161,"NULL")</f>
      </c>
      <c r="M161">
        <f>IF(ABS(J161-K161)&lt;$L$24,J161,"NULL")</f>
      </c>
    </row>
    <row r="162">
      <c r="A162" s="1">
        <v>136</v>
      </c>
      <c r="B162">
        <f>(($B$4-$B$3)*A162/200+$B$3)*PI()/180</f>
      </c>
      <c r="C162">
        <f>SQRT($B$5^2+$B$6^2+2*$B$5*$B$6*COS(B162))</f>
      </c>
      <c r="D162">
        <f>ASIN($B$5/C162*SIN(B162))</f>
      </c>
      <c r="E162">
        <f>B162-2*D162</f>
      </c>
      <c r="F162">
        <f>E162+$B$7*PI()/180</f>
      </c>
      <c r="G162">
        <f>$B$6*2*COS(F162/2)</f>
      </c>
      <c r="H162">
        <f>$B$8/2*9.8*$B$6*SIN(F162/2)</f>
      </c>
      <c r="I162">
        <f>H162/SIN(E162)/SIN(B162)</f>
      </c>
      <c r="J162">
        <f>H162/SIN(E162)/SIN(E162)</f>
      </c>
      <c r="K162">
        <f>$B$9</f>
      </c>
      <c r="L162">
        <f>IF(ABS(J162-K162)&lt;$L$24,G162,"NULL")</f>
      </c>
      <c r="M162">
        <f>IF(ABS(J162-K162)&lt;$L$24,J162,"NULL")</f>
      </c>
    </row>
    <row r="163">
      <c r="A163" s="1">
        <v>137</v>
      </c>
      <c r="B163">
        <f>(($B$4-$B$3)*A163/200+$B$3)*PI()/180</f>
      </c>
      <c r="C163">
        <f>SQRT($B$5^2+$B$6^2+2*$B$5*$B$6*COS(B163))</f>
      </c>
      <c r="D163">
        <f>ASIN($B$5/C163*SIN(B163))</f>
      </c>
      <c r="E163">
        <f>B163-2*D163</f>
      </c>
      <c r="F163">
        <f>E163+$B$7*PI()/180</f>
      </c>
      <c r="G163">
        <f>$B$6*2*COS(F163/2)</f>
      </c>
      <c r="H163">
        <f>$B$8/2*9.8*$B$6*SIN(F163/2)</f>
      </c>
      <c r="I163">
        <f>H163/SIN(E163)/SIN(B163)</f>
      </c>
      <c r="J163">
        <f>H163/SIN(E163)/SIN(E163)</f>
      </c>
      <c r="K163">
        <f>$B$9</f>
      </c>
      <c r="L163">
        <f>IF(ABS(J163-K163)&lt;$L$24,G163,"NULL")</f>
      </c>
      <c r="M163">
        <f>IF(ABS(J163-K163)&lt;$L$24,J163,"NULL")</f>
      </c>
    </row>
    <row r="164">
      <c r="A164" s="1">
        <v>138</v>
      </c>
      <c r="B164">
        <f>(($B$4-$B$3)*A164/200+$B$3)*PI()/180</f>
      </c>
      <c r="C164">
        <f>SQRT($B$5^2+$B$6^2+2*$B$5*$B$6*COS(B164))</f>
      </c>
      <c r="D164">
        <f>ASIN($B$5/C164*SIN(B164))</f>
      </c>
      <c r="E164">
        <f>B164-2*D164</f>
      </c>
      <c r="F164">
        <f>E164+$B$7*PI()/180</f>
      </c>
      <c r="G164">
        <f>$B$6*2*COS(F164/2)</f>
      </c>
      <c r="H164">
        <f>$B$8/2*9.8*$B$6*SIN(F164/2)</f>
      </c>
      <c r="I164">
        <f>H164/SIN(E164)/SIN(B164)</f>
      </c>
      <c r="J164">
        <f>H164/SIN(E164)/SIN(E164)</f>
      </c>
      <c r="K164">
        <f>$B$9</f>
      </c>
      <c r="L164">
        <f>IF(ABS(J164-K164)&lt;$L$24,G164,"NULL")</f>
      </c>
      <c r="M164">
        <f>IF(ABS(J164-K164)&lt;$L$24,J164,"NULL")</f>
      </c>
    </row>
    <row r="165">
      <c r="A165" s="1">
        <v>139</v>
      </c>
      <c r="B165">
        <f>(($B$4-$B$3)*A165/200+$B$3)*PI()/180</f>
      </c>
      <c r="C165">
        <f>SQRT($B$5^2+$B$6^2+2*$B$5*$B$6*COS(B165))</f>
      </c>
      <c r="D165">
        <f>ASIN($B$5/C165*SIN(B165))</f>
      </c>
      <c r="E165">
        <f>B165-2*D165</f>
      </c>
      <c r="F165">
        <f>E165+$B$7*PI()/180</f>
      </c>
      <c r="G165">
        <f>$B$6*2*COS(F165/2)</f>
      </c>
      <c r="H165">
        <f>$B$8/2*9.8*$B$6*SIN(F165/2)</f>
      </c>
      <c r="I165">
        <f>H165/SIN(E165)/SIN(B165)</f>
      </c>
      <c r="J165">
        <f>H165/SIN(E165)/SIN(E165)</f>
      </c>
      <c r="K165">
        <f>$B$9</f>
      </c>
      <c r="L165">
        <f>IF(ABS(J165-K165)&lt;$L$24,G165,"NULL")</f>
      </c>
      <c r="M165">
        <f>IF(ABS(J165-K165)&lt;$L$24,J165,"NULL")</f>
      </c>
    </row>
    <row r="166">
      <c r="A166" s="1">
        <v>140</v>
      </c>
      <c r="B166">
        <f>(($B$4-$B$3)*A166/200+$B$3)*PI()/180</f>
      </c>
      <c r="C166">
        <f>SQRT($B$5^2+$B$6^2+2*$B$5*$B$6*COS(B166))</f>
      </c>
      <c r="D166">
        <f>ASIN($B$5/C166*SIN(B166))</f>
      </c>
      <c r="E166">
        <f>B166-2*D166</f>
      </c>
      <c r="F166">
        <f>E166+$B$7*PI()/180</f>
      </c>
      <c r="G166">
        <f>$B$6*2*COS(F166/2)</f>
      </c>
      <c r="H166">
        <f>$B$8/2*9.8*$B$6*SIN(F166/2)</f>
      </c>
      <c r="I166">
        <f>H166/SIN(E166)/SIN(B166)</f>
      </c>
      <c r="J166">
        <f>H166/SIN(E166)/SIN(E166)</f>
      </c>
      <c r="K166">
        <f>$B$9</f>
      </c>
      <c r="L166">
        <f>IF(ABS(J166-K166)&lt;$L$24,G166,"NULL")</f>
      </c>
      <c r="M166">
        <f>IF(ABS(J166-K166)&lt;$L$24,J166,"NULL")</f>
      </c>
    </row>
    <row r="167">
      <c r="A167" s="1">
        <v>141</v>
      </c>
      <c r="B167">
        <f>(($B$4-$B$3)*A167/200+$B$3)*PI()/180</f>
      </c>
      <c r="C167">
        <f>SQRT($B$5^2+$B$6^2+2*$B$5*$B$6*COS(B167))</f>
      </c>
      <c r="D167">
        <f>ASIN($B$5/C167*SIN(B167))</f>
      </c>
      <c r="E167">
        <f>B167-2*D167</f>
      </c>
      <c r="F167">
        <f>E167+$B$7*PI()/180</f>
      </c>
      <c r="G167">
        <f>$B$6*2*COS(F167/2)</f>
      </c>
      <c r="H167">
        <f>$B$8/2*9.8*$B$6*SIN(F167/2)</f>
      </c>
      <c r="I167">
        <f>H167/SIN(E167)/SIN(B167)</f>
      </c>
      <c r="J167">
        <f>H167/SIN(E167)/SIN(E167)</f>
      </c>
      <c r="K167">
        <f>$B$9</f>
      </c>
      <c r="L167">
        <f>IF(ABS(J167-K167)&lt;$L$24,G167,"NULL")</f>
      </c>
      <c r="M167">
        <f>IF(ABS(J167-K167)&lt;$L$24,J167,"NULL")</f>
      </c>
    </row>
    <row r="168">
      <c r="A168" s="1">
        <v>142</v>
      </c>
      <c r="B168">
        <f>(($B$4-$B$3)*A168/200+$B$3)*PI()/180</f>
      </c>
      <c r="C168">
        <f>SQRT($B$5^2+$B$6^2+2*$B$5*$B$6*COS(B168))</f>
      </c>
      <c r="D168">
        <f>ASIN($B$5/C168*SIN(B168))</f>
      </c>
      <c r="E168">
        <f>B168-2*D168</f>
      </c>
      <c r="F168">
        <f>E168+$B$7*PI()/180</f>
      </c>
      <c r="G168">
        <f>$B$6*2*COS(F168/2)</f>
      </c>
      <c r="H168">
        <f>$B$8/2*9.8*$B$6*SIN(F168/2)</f>
      </c>
      <c r="I168">
        <f>H168/SIN(E168)/SIN(B168)</f>
      </c>
      <c r="J168">
        <f>H168/SIN(E168)/SIN(E168)</f>
      </c>
      <c r="K168">
        <f>$B$9</f>
      </c>
      <c r="L168">
        <f>IF(ABS(J168-K168)&lt;$L$24,G168,"NULL")</f>
      </c>
      <c r="M168">
        <f>IF(ABS(J168-K168)&lt;$L$24,J168,"NULL")</f>
      </c>
    </row>
    <row r="169">
      <c r="A169" s="1">
        <v>143</v>
      </c>
      <c r="B169">
        <f>(($B$4-$B$3)*A169/200+$B$3)*PI()/180</f>
      </c>
      <c r="C169">
        <f>SQRT($B$5^2+$B$6^2+2*$B$5*$B$6*COS(B169))</f>
      </c>
      <c r="D169">
        <f>ASIN($B$5/C169*SIN(B169))</f>
      </c>
      <c r="E169">
        <f>B169-2*D169</f>
      </c>
      <c r="F169">
        <f>E169+$B$7*PI()/180</f>
      </c>
      <c r="G169">
        <f>$B$6*2*COS(F169/2)</f>
      </c>
      <c r="H169">
        <f>$B$8/2*9.8*$B$6*SIN(F169/2)</f>
      </c>
      <c r="I169">
        <f>H169/SIN(E169)/SIN(B169)</f>
      </c>
      <c r="J169">
        <f>H169/SIN(E169)/SIN(E169)</f>
      </c>
      <c r="K169">
        <f>$B$9</f>
      </c>
      <c r="L169">
        <f>IF(ABS(J169-K169)&lt;$L$24,G169,"NULL")</f>
      </c>
      <c r="M169">
        <f>IF(ABS(J169-K169)&lt;$L$24,J169,"NULL")</f>
      </c>
    </row>
    <row r="170">
      <c r="A170" s="1">
        <v>144</v>
      </c>
      <c r="B170">
        <f>(($B$4-$B$3)*A170/200+$B$3)*PI()/180</f>
      </c>
      <c r="C170">
        <f>SQRT($B$5^2+$B$6^2+2*$B$5*$B$6*COS(B170))</f>
      </c>
      <c r="D170">
        <f>ASIN($B$5/C170*SIN(B170))</f>
      </c>
      <c r="E170">
        <f>B170-2*D170</f>
      </c>
      <c r="F170">
        <f>E170+$B$7*PI()/180</f>
      </c>
      <c r="G170">
        <f>$B$6*2*COS(F170/2)</f>
      </c>
      <c r="H170">
        <f>$B$8/2*9.8*$B$6*SIN(F170/2)</f>
      </c>
      <c r="I170">
        <f>H170/SIN(E170)/SIN(B170)</f>
      </c>
      <c r="J170">
        <f>H170/SIN(E170)/SIN(E170)</f>
      </c>
      <c r="K170">
        <f>$B$9</f>
      </c>
      <c r="L170">
        <f>IF(ABS(J170-K170)&lt;$L$24,G170,"NULL")</f>
      </c>
      <c r="M170">
        <f>IF(ABS(J170-K170)&lt;$L$24,J170,"NULL")</f>
      </c>
    </row>
    <row r="171">
      <c r="A171" s="1">
        <v>145</v>
      </c>
      <c r="B171">
        <f>(($B$4-$B$3)*A171/200+$B$3)*PI()/180</f>
      </c>
      <c r="C171">
        <f>SQRT($B$5^2+$B$6^2+2*$B$5*$B$6*COS(B171))</f>
      </c>
      <c r="D171">
        <f>ASIN($B$5/C171*SIN(B171))</f>
      </c>
      <c r="E171">
        <f>B171-2*D171</f>
      </c>
      <c r="F171">
        <f>E171+$B$7*PI()/180</f>
      </c>
      <c r="G171">
        <f>$B$6*2*COS(F171/2)</f>
      </c>
      <c r="H171">
        <f>$B$8/2*9.8*$B$6*SIN(F171/2)</f>
      </c>
      <c r="I171">
        <f>H171/SIN(E171)/SIN(B171)</f>
      </c>
      <c r="J171">
        <f>H171/SIN(E171)/SIN(E171)</f>
      </c>
      <c r="K171">
        <f>$B$9</f>
      </c>
      <c r="L171">
        <f>IF(ABS(J171-K171)&lt;$L$24,G171,"NULL")</f>
      </c>
      <c r="M171">
        <f>IF(ABS(J171-K171)&lt;$L$24,J171,"NULL")</f>
      </c>
    </row>
    <row r="172">
      <c r="A172" s="1">
        <v>146</v>
      </c>
      <c r="B172">
        <f>(($B$4-$B$3)*A172/200+$B$3)*PI()/180</f>
      </c>
      <c r="C172">
        <f>SQRT($B$5^2+$B$6^2+2*$B$5*$B$6*COS(B172))</f>
      </c>
      <c r="D172">
        <f>ASIN($B$5/C172*SIN(B172))</f>
      </c>
      <c r="E172">
        <f>B172-2*D172</f>
      </c>
      <c r="F172">
        <f>E172+$B$7*PI()/180</f>
      </c>
      <c r="G172">
        <f>$B$6*2*COS(F172/2)</f>
      </c>
      <c r="H172">
        <f>$B$8/2*9.8*$B$6*SIN(F172/2)</f>
      </c>
      <c r="I172">
        <f>H172/SIN(E172)/SIN(B172)</f>
      </c>
      <c r="J172">
        <f>H172/SIN(E172)/SIN(E172)</f>
      </c>
      <c r="K172">
        <f>$B$9</f>
      </c>
      <c r="L172">
        <f>IF(ABS(J172-K172)&lt;$L$24,G172,"NULL")</f>
      </c>
      <c r="M172">
        <f>IF(ABS(J172-K172)&lt;$L$24,J172,"NULL")</f>
      </c>
    </row>
    <row r="173">
      <c r="A173" s="1">
        <v>147</v>
      </c>
      <c r="B173">
        <f>(($B$4-$B$3)*A173/200+$B$3)*PI()/180</f>
      </c>
      <c r="C173">
        <f>SQRT($B$5^2+$B$6^2+2*$B$5*$B$6*COS(B173))</f>
      </c>
      <c r="D173">
        <f>ASIN($B$5/C173*SIN(B173))</f>
      </c>
      <c r="E173">
        <f>B173-2*D173</f>
      </c>
      <c r="F173">
        <f>E173+$B$7*PI()/180</f>
      </c>
      <c r="G173">
        <f>$B$6*2*COS(F173/2)</f>
      </c>
      <c r="H173">
        <f>$B$8/2*9.8*$B$6*SIN(F173/2)</f>
      </c>
      <c r="I173">
        <f>H173/SIN(E173)/SIN(B173)</f>
      </c>
      <c r="J173">
        <f>H173/SIN(E173)/SIN(E173)</f>
      </c>
      <c r="K173">
        <f>$B$9</f>
      </c>
      <c r="L173">
        <f>IF(ABS(J173-K173)&lt;$L$24,G173,"NULL")</f>
      </c>
      <c r="M173">
        <f>IF(ABS(J173-K173)&lt;$L$24,J173,"NULL")</f>
      </c>
    </row>
    <row r="174">
      <c r="A174" s="1">
        <v>148</v>
      </c>
      <c r="B174">
        <f>(($B$4-$B$3)*A174/200+$B$3)*PI()/180</f>
      </c>
      <c r="C174">
        <f>SQRT($B$5^2+$B$6^2+2*$B$5*$B$6*COS(B174))</f>
      </c>
      <c r="D174">
        <f>ASIN($B$5/C174*SIN(B174))</f>
      </c>
      <c r="E174">
        <f>B174-2*D174</f>
      </c>
      <c r="F174">
        <f>E174+$B$7*PI()/180</f>
      </c>
      <c r="G174">
        <f>$B$6*2*COS(F174/2)</f>
      </c>
      <c r="H174">
        <f>$B$8/2*9.8*$B$6*SIN(F174/2)</f>
      </c>
      <c r="I174">
        <f>H174/SIN(E174)/SIN(B174)</f>
      </c>
      <c r="J174">
        <f>H174/SIN(E174)/SIN(E174)</f>
      </c>
      <c r="K174">
        <f>$B$9</f>
      </c>
      <c r="L174">
        <f>IF(ABS(J174-K174)&lt;$L$24,G174,"NULL")</f>
      </c>
      <c r="M174">
        <f>IF(ABS(J174-K174)&lt;$L$24,J174,"NULL")</f>
      </c>
    </row>
    <row r="175">
      <c r="A175" s="1">
        <v>149</v>
      </c>
      <c r="B175">
        <f>(($B$4-$B$3)*A175/200+$B$3)*PI()/180</f>
      </c>
      <c r="C175">
        <f>SQRT($B$5^2+$B$6^2+2*$B$5*$B$6*COS(B175))</f>
      </c>
      <c r="D175">
        <f>ASIN($B$5/C175*SIN(B175))</f>
      </c>
      <c r="E175">
        <f>B175-2*D175</f>
      </c>
      <c r="F175">
        <f>E175+$B$7*PI()/180</f>
      </c>
      <c r="G175">
        <f>$B$6*2*COS(F175/2)</f>
      </c>
      <c r="H175">
        <f>$B$8/2*9.8*$B$6*SIN(F175/2)</f>
      </c>
      <c r="I175">
        <f>H175/SIN(E175)/SIN(B175)</f>
      </c>
      <c r="J175">
        <f>H175/SIN(E175)/SIN(E175)</f>
      </c>
      <c r="K175">
        <f>$B$9</f>
      </c>
      <c r="L175">
        <f>IF(ABS(J175-K175)&lt;$L$24,G175,"NULL")</f>
      </c>
      <c r="M175">
        <f>IF(ABS(J175-K175)&lt;$L$24,J175,"NULL")</f>
      </c>
    </row>
    <row r="176">
      <c r="A176" s="1">
        <v>150</v>
      </c>
      <c r="B176">
        <f>(($B$4-$B$3)*A176/200+$B$3)*PI()/180</f>
      </c>
      <c r="C176">
        <f>SQRT($B$5^2+$B$6^2+2*$B$5*$B$6*COS(B176))</f>
      </c>
      <c r="D176">
        <f>ASIN($B$5/C176*SIN(B176))</f>
      </c>
      <c r="E176">
        <f>B176-2*D176</f>
      </c>
      <c r="F176">
        <f>E176+$B$7*PI()/180</f>
      </c>
      <c r="G176">
        <f>$B$6*2*COS(F176/2)</f>
      </c>
      <c r="H176">
        <f>$B$8/2*9.8*$B$6*SIN(F176/2)</f>
      </c>
      <c r="I176">
        <f>H176/SIN(E176)/SIN(B176)</f>
      </c>
      <c r="J176">
        <f>H176/SIN(E176)/SIN(E176)</f>
      </c>
      <c r="K176">
        <f>$B$9</f>
      </c>
      <c r="L176">
        <f>IF(ABS(J176-K176)&lt;$L$24,G176,"NULL")</f>
      </c>
      <c r="M176">
        <f>IF(ABS(J176-K176)&lt;$L$24,J176,"NULL")</f>
      </c>
    </row>
    <row r="177">
      <c r="A177" s="1">
        <v>151</v>
      </c>
      <c r="B177">
        <f>(($B$4-$B$3)*A177/200+$B$3)*PI()/180</f>
      </c>
      <c r="C177">
        <f>SQRT($B$5^2+$B$6^2+2*$B$5*$B$6*COS(B177))</f>
      </c>
      <c r="D177">
        <f>ASIN($B$5/C177*SIN(B177))</f>
      </c>
      <c r="E177">
        <f>B177-2*D177</f>
      </c>
      <c r="F177">
        <f>E177+$B$7*PI()/180</f>
      </c>
      <c r="G177">
        <f>$B$6*2*COS(F177/2)</f>
      </c>
      <c r="H177">
        <f>$B$8/2*9.8*$B$6*SIN(F177/2)</f>
      </c>
      <c r="I177">
        <f>H177/SIN(E177)/SIN(B177)</f>
      </c>
      <c r="J177">
        <f>H177/SIN(E177)/SIN(E177)</f>
      </c>
      <c r="K177">
        <f>$B$9</f>
      </c>
      <c r="L177">
        <f>IF(ABS(J177-K177)&lt;$L$24,G177,"NULL")</f>
      </c>
      <c r="M177">
        <f>IF(ABS(J177-K177)&lt;$L$24,J177,"NULL")</f>
      </c>
    </row>
    <row r="178">
      <c r="A178" s="1">
        <v>152</v>
      </c>
      <c r="B178">
        <f>(($B$4-$B$3)*A178/200+$B$3)*PI()/180</f>
      </c>
      <c r="C178">
        <f>SQRT($B$5^2+$B$6^2+2*$B$5*$B$6*COS(B178))</f>
      </c>
      <c r="D178">
        <f>ASIN($B$5/C178*SIN(B178))</f>
      </c>
      <c r="E178">
        <f>B178-2*D178</f>
      </c>
      <c r="F178">
        <f>E178+$B$7*PI()/180</f>
      </c>
      <c r="G178">
        <f>$B$6*2*COS(F178/2)</f>
      </c>
      <c r="H178">
        <f>$B$8/2*9.8*$B$6*SIN(F178/2)</f>
      </c>
      <c r="I178">
        <f>H178/SIN(E178)/SIN(B178)</f>
      </c>
      <c r="J178">
        <f>H178/SIN(E178)/SIN(E178)</f>
      </c>
      <c r="K178">
        <f>$B$9</f>
      </c>
      <c r="L178">
        <f>IF(ABS(J178-K178)&lt;$L$24,G178,"NULL")</f>
      </c>
      <c r="M178">
        <f>IF(ABS(J178-K178)&lt;$L$24,J178,"NULL")</f>
      </c>
    </row>
    <row r="179">
      <c r="A179" s="1">
        <v>153</v>
      </c>
      <c r="B179">
        <f>(($B$4-$B$3)*A179/200+$B$3)*PI()/180</f>
      </c>
      <c r="C179">
        <f>SQRT($B$5^2+$B$6^2+2*$B$5*$B$6*COS(B179))</f>
      </c>
      <c r="D179">
        <f>ASIN($B$5/C179*SIN(B179))</f>
      </c>
      <c r="E179">
        <f>B179-2*D179</f>
      </c>
      <c r="F179">
        <f>E179+$B$7*PI()/180</f>
      </c>
      <c r="G179">
        <f>$B$6*2*COS(F179/2)</f>
      </c>
      <c r="H179">
        <f>$B$8/2*9.8*$B$6*SIN(F179/2)</f>
      </c>
      <c r="I179">
        <f>H179/SIN(E179)/SIN(B179)</f>
      </c>
      <c r="J179">
        <f>H179/SIN(E179)/SIN(E179)</f>
      </c>
      <c r="K179">
        <f>$B$9</f>
      </c>
      <c r="L179">
        <f>IF(ABS(J179-K179)&lt;$L$24,G179,"NULL")</f>
      </c>
      <c r="M179">
        <f>IF(ABS(J179-K179)&lt;$L$24,J179,"NULL")</f>
      </c>
    </row>
    <row r="180">
      <c r="A180" s="1">
        <v>154</v>
      </c>
      <c r="B180">
        <f>(($B$4-$B$3)*A180/200+$B$3)*PI()/180</f>
      </c>
      <c r="C180">
        <f>SQRT($B$5^2+$B$6^2+2*$B$5*$B$6*COS(B180))</f>
      </c>
      <c r="D180">
        <f>ASIN($B$5/C180*SIN(B180))</f>
      </c>
      <c r="E180">
        <f>B180-2*D180</f>
      </c>
      <c r="F180">
        <f>E180+$B$7*PI()/180</f>
      </c>
      <c r="G180">
        <f>$B$6*2*COS(F180/2)</f>
      </c>
      <c r="H180">
        <f>$B$8/2*9.8*$B$6*SIN(F180/2)</f>
      </c>
      <c r="I180">
        <f>H180/SIN(E180)/SIN(B180)</f>
      </c>
      <c r="J180">
        <f>H180/SIN(E180)/SIN(E180)</f>
      </c>
      <c r="K180">
        <f>$B$9</f>
      </c>
      <c r="L180">
        <f>IF(ABS(J180-K180)&lt;$L$24,G180,"NULL")</f>
      </c>
      <c r="M180">
        <f>IF(ABS(J180-K180)&lt;$L$24,J180,"NULL")</f>
      </c>
    </row>
    <row r="181">
      <c r="A181" s="1">
        <v>155</v>
      </c>
      <c r="B181">
        <f>(($B$4-$B$3)*A181/200+$B$3)*PI()/180</f>
      </c>
      <c r="C181">
        <f>SQRT($B$5^2+$B$6^2+2*$B$5*$B$6*COS(B181))</f>
      </c>
      <c r="D181">
        <f>ASIN($B$5/C181*SIN(B181))</f>
      </c>
      <c r="E181">
        <f>B181-2*D181</f>
      </c>
      <c r="F181">
        <f>E181+$B$7*PI()/180</f>
      </c>
      <c r="G181">
        <f>$B$6*2*COS(F181/2)</f>
      </c>
      <c r="H181">
        <f>$B$8/2*9.8*$B$6*SIN(F181/2)</f>
      </c>
      <c r="I181">
        <f>H181/SIN(E181)/SIN(B181)</f>
      </c>
      <c r="J181">
        <f>H181/SIN(E181)/SIN(E181)</f>
      </c>
      <c r="K181">
        <f>$B$9</f>
      </c>
      <c r="L181">
        <f>IF(ABS(J181-K181)&lt;$L$24,G181,"NULL")</f>
      </c>
      <c r="M181">
        <f>IF(ABS(J181-K181)&lt;$L$24,J181,"NULL")</f>
      </c>
    </row>
    <row r="182">
      <c r="A182" s="1">
        <v>156</v>
      </c>
      <c r="B182">
        <f>(($B$4-$B$3)*A182/200+$B$3)*PI()/180</f>
      </c>
      <c r="C182">
        <f>SQRT($B$5^2+$B$6^2+2*$B$5*$B$6*COS(B182))</f>
      </c>
      <c r="D182">
        <f>ASIN($B$5/C182*SIN(B182))</f>
      </c>
      <c r="E182">
        <f>B182-2*D182</f>
      </c>
      <c r="F182">
        <f>E182+$B$7*PI()/180</f>
      </c>
      <c r="G182">
        <f>$B$6*2*COS(F182/2)</f>
      </c>
      <c r="H182">
        <f>$B$8/2*9.8*$B$6*SIN(F182/2)</f>
      </c>
      <c r="I182">
        <f>H182/SIN(E182)/SIN(B182)</f>
      </c>
      <c r="J182">
        <f>H182/SIN(E182)/SIN(E182)</f>
      </c>
      <c r="K182">
        <f>$B$9</f>
      </c>
      <c r="L182">
        <f>IF(ABS(J182-K182)&lt;$L$24,G182,"NULL")</f>
      </c>
      <c r="M182">
        <f>IF(ABS(J182-K182)&lt;$L$24,J182,"NULL")</f>
      </c>
    </row>
    <row r="183">
      <c r="A183" s="1">
        <v>157</v>
      </c>
      <c r="B183">
        <f>(($B$4-$B$3)*A183/200+$B$3)*PI()/180</f>
      </c>
      <c r="C183">
        <f>SQRT($B$5^2+$B$6^2+2*$B$5*$B$6*COS(B183))</f>
      </c>
      <c r="D183">
        <f>ASIN($B$5/C183*SIN(B183))</f>
      </c>
      <c r="E183">
        <f>B183-2*D183</f>
      </c>
      <c r="F183">
        <f>E183+$B$7*PI()/180</f>
      </c>
      <c r="G183">
        <f>$B$6*2*COS(F183/2)</f>
      </c>
      <c r="H183">
        <f>$B$8/2*9.8*$B$6*SIN(F183/2)</f>
      </c>
      <c r="I183">
        <f>H183/SIN(E183)/SIN(B183)</f>
      </c>
      <c r="J183">
        <f>H183/SIN(E183)/SIN(E183)</f>
      </c>
      <c r="K183">
        <f>$B$9</f>
      </c>
      <c r="L183">
        <f>IF(ABS(J183-K183)&lt;$L$24,G183,"NULL")</f>
      </c>
      <c r="M183">
        <f>IF(ABS(J183-K183)&lt;$L$24,J183,"NULL")</f>
      </c>
    </row>
    <row r="184">
      <c r="A184" s="1">
        <v>158</v>
      </c>
      <c r="B184">
        <f>(($B$4-$B$3)*A184/200+$B$3)*PI()/180</f>
      </c>
      <c r="C184">
        <f>SQRT($B$5^2+$B$6^2+2*$B$5*$B$6*COS(B184))</f>
      </c>
      <c r="D184">
        <f>ASIN($B$5/C184*SIN(B184))</f>
      </c>
      <c r="E184">
        <f>B184-2*D184</f>
      </c>
      <c r="F184">
        <f>E184+$B$7*PI()/180</f>
      </c>
      <c r="G184">
        <f>$B$6*2*COS(F184/2)</f>
      </c>
      <c r="H184">
        <f>$B$8/2*9.8*$B$6*SIN(F184/2)</f>
      </c>
      <c r="I184">
        <f>H184/SIN(E184)/SIN(B184)</f>
      </c>
      <c r="J184">
        <f>H184/SIN(E184)/SIN(E184)</f>
      </c>
      <c r="K184">
        <f>$B$9</f>
      </c>
      <c r="L184">
        <f>IF(ABS(J184-K184)&lt;$L$24,G184,"NULL")</f>
      </c>
      <c r="M184">
        <f>IF(ABS(J184-K184)&lt;$L$24,J184,"NULL")</f>
      </c>
    </row>
    <row r="185">
      <c r="A185" s="1">
        <v>159</v>
      </c>
      <c r="B185">
        <f>(($B$4-$B$3)*A185/200+$B$3)*PI()/180</f>
      </c>
      <c r="C185">
        <f>SQRT($B$5^2+$B$6^2+2*$B$5*$B$6*COS(B185))</f>
      </c>
      <c r="D185">
        <f>ASIN($B$5/C185*SIN(B185))</f>
      </c>
      <c r="E185">
        <f>B185-2*D185</f>
      </c>
      <c r="F185">
        <f>E185+$B$7*PI()/180</f>
      </c>
      <c r="G185">
        <f>$B$6*2*COS(F185/2)</f>
      </c>
      <c r="H185">
        <f>$B$8/2*9.8*$B$6*SIN(F185/2)</f>
      </c>
      <c r="I185">
        <f>H185/SIN(E185)/SIN(B185)</f>
      </c>
      <c r="J185">
        <f>H185/SIN(E185)/SIN(E185)</f>
      </c>
      <c r="K185">
        <f>$B$9</f>
      </c>
      <c r="L185">
        <f>IF(ABS(J185-K185)&lt;$L$24,G185,"NULL")</f>
      </c>
      <c r="M185">
        <f>IF(ABS(J185-K185)&lt;$L$24,J185,"NULL")</f>
      </c>
    </row>
    <row r="186">
      <c r="A186" s="1">
        <v>160</v>
      </c>
      <c r="B186">
        <f>(($B$4-$B$3)*A186/200+$B$3)*PI()/180</f>
      </c>
      <c r="C186">
        <f>SQRT($B$5^2+$B$6^2+2*$B$5*$B$6*COS(B186))</f>
      </c>
      <c r="D186">
        <f>ASIN($B$5/C186*SIN(B186))</f>
      </c>
      <c r="E186">
        <f>B186-2*D186</f>
      </c>
      <c r="F186">
        <f>E186+$B$7*PI()/180</f>
      </c>
      <c r="G186">
        <f>$B$6*2*COS(F186/2)</f>
      </c>
      <c r="H186">
        <f>$B$8/2*9.8*$B$6*SIN(F186/2)</f>
      </c>
      <c r="I186">
        <f>H186/SIN(E186)/SIN(B186)</f>
      </c>
      <c r="J186">
        <f>H186/SIN(E186)/SIN(E186)</f>
      </c>
      <c r="K186">
        <f>$B$9</f>
      </c>
      <c r="L186">
        <f>IF(ABS(J186-K186)&lt;$L$24,G186,"NULL")</f>
      </c>
      <c r="M186">
        <f>IF(ABS(J186-K186)&lt;$L$24,J186,"NULL")</f>
      </c>
    </row>
    <row r="187">
      <c r="A187" s="1">
        <v>161</v>
      </c>
      <c r="B187">
        <f>(($B$4-$B$3)*A187/200+$B$3)*PI()/180</f>
      </c>
      <c r="C187">
        <f>SQRT($B$5^2+$B$6^2+2*$B$5*$B$6*COS(B187))</f>
      </c>
      <c r="D187">
        <f>ASIN($B$5/C187*SIN(B187))</f>
      </c>
      <c r="E187">
        <f>B187-2*D187</f>
      </c>
      <c r="F187">
        <f>E187+$B$7*PI()/180</f>
      </c>
      <c r="G187">
        <f>$B$6*2*COS(F187/2)</f>
      </c>
      <c r="H187">
        <f>$B$8/2*9.8*$B$6*SIN(F187/2)</f>
      </c>
      <c r="I187">
        <f>H187/SIN(E187)/SIN(B187)</f>
      </c>
      <c r="J187">
        <f>H187/SIN(E187)/SIN(E187)</f>
      </c>
      <c r="K187">
        <f>$B$9</f>
      </c>
      <c r="L187">
        <f>IF(ABS(J187-K187)&lt;$L$24,G187,"NULL")</f>
      </c>
      <c r="M187">
        <f>IF(ABS(J187-K187)&lt;$L$24,J187,"NULL")</f>
      </c>
    </row>
    <row r="188">
      <c r="A188" s="1">
        <v>162</v>
      </c>
      <c r="B188">
        <f>(($B$4-$B$3)*A188/200+$B$3)*PI()/180</f>
      </c>
      <c r="C188">
        <f>SQRT($B$5^2+$B$6^2+2*$B$5*$B$6*COS(B188))</f>
      </c>
      <c r="D188">
        <f>ASIN($B$5/C188*SIN(B188))</f>
      </c>
      <c r="E188">
        <f>B188-2*D188</f>
      </c>
      <c r="F188">
        <f>E188+$B$7*PI()/180</f>
      </c>
      <c r="G188">
        <f>$B$6*2*COS(F188/2)</f>
      </c>
      <c r="H188">
        <f>$B$8/2*9.8*$B$6*SIN(F188/2)</f>
      </c>
      <c r="I188">
        <f>H188/SIN(E188)/SIN(B188)</f>
      </c>
      <c r="J188">
        <f>H188/SIN(E188)/SIN(E188)</f>
      </c>
      <c r="K188">
        <f>$B$9</f>
      </c>
      <c r="L188">
        <f>IF(ABS(J188-K188)&lt;$L$24,G188,"NULL")</f>
      </c>
      <c r="M188">
        <f>IF(ABS(J188-K188)&lt;$L$24,J188,"NULL")</f>
      </c>
    </row>
    <row r="189">
      <c r="A189" s="1">
        <v>163</v>
      </c>
      <c r="B189">
        <f>(($B$4-$B$3)*A189/200+$B$3)*PI()/180</f>
      </c>
      <c r="C189">
        <f>SQRT($B$5^2+$B$6^2+2*$B$5*$B$6*COS(B189))</f>
      </c>
      <c r="D189">
        <f>ASIN($B$5/C189*SIN(B189))</f>
      </c>
      <c r="E189">
        <f>B189-2*D189</f>
      </c>
      <c r="F189">
        <f>E189+$B$7*PI()/180</f>
      </c>
      <c r="G189">
        <f>$B$6*2*COS(F189/2)</f>
      </c>
      <c r="H189">
        <f>$B$8/2*9.8*$B$6*SIN(F189/2)</f>
      </c>
      <c r="I189">
        <f>H189/SIN(E189)/SIN(B189)</f>
      </c>
      <c r="J189">
        <f>H189/SIN(E189)/SIN(E189)</f>
      </c>
      <c r="K189">
        <f>$B$9</f>
      </c>
      <c r="L189">
        <f>IF(ABS(J189-K189)&lt;$L$24,G189,"NULL")</f>
      </c>
      <c r="M189">
        <f>IF(ABS(J189-K189)&lt;$L$24,J189,"NULL")</f>
      </c>
    </row>
    <row r="190">
      <c r="A190" s="1">
        <v>164</v>
      </c>
      <c r="B190">
        <f>(($B$4-$B$3)*A190/200+$B$3)*PI()/180</f>
      </c>
      <c r="C190">
        <f>SQRT($B$5^2+$B$6^2+2*$B$5*$B$6*COS(B190))</f>
      </c>
      <c r="D190">
        <f>ASIN($B$5/C190*SIN(B190))</f>
      </c>
      <c r="E190">
        <f>B190-2*D190</f>
      </c>
      <c r="F190">
        <f>E190+$B$7*PI()/180</f>
      </c>
      <c r="G190">
        <f>$B$6*2*COS(F190/2)</f>
      </c>
      <c r="H190">
        <f>$B$8/2*9.8*$B$6*SIN(F190/2)</f>
      </c>
      <c r="I190">
        <f>H190/SIN(E190)/SIN(B190)</f>
      </c>
      <c r="J190">
        <f>H190/SIN(E190)/SIN(E190)</f>
      </c>
      <c r="K190">
        <f>$B$9</f>
      </c>
      <c r="L190">
        <f>IF(ABS(J190-K190)&lt;$L$24,G190,"NULL")</f>
      </c>
      <c r="M190">
        <f>IF(ABS(J190-K190)&lt;$L$24,J190,"NULL")</f>
      </c>
    </row>
    <row r="191">
      <c r="A191" s="1">
        <v>165</v>
      </c>
      <c r="B191">
        <f>(($B$4-$B$3)*A191/200+$B$3)*PI()/180</f>
      </c>
      <c r="C191">
        <f>SQRT($B$5^2+$B$6^2+2*$B$5*$B$6*COS(B191))</f>
      </c>
      <c r="D191">
        <f>ASIN($B$5/C191*SIN(B191))</f>
      </c>
      <c r="E191">
        <f>B191-2*D191</f>
      </c>
      <c r="F191">
        <f>E191+$B$7*PI()/180</f>
      </c>
      <c r="G191">
        <f>$B$6*2*COS(F191/2)</f>
      </c>
      <c r="H191">
        <f>$B$8/2*9.8*$B$6*SIN(F191/2)</f>
      </c>
      <c r="I191">
        <f>H191/SIN(E191)/SIN(B191)</f>
      </c>
      <c r="J191">
        <f>H191/SIN(E191)/SIN(E191)</f>
      </c>
      <c r="K191">
        <f>$B$9</f>
      </c>
      <c r="L191">
        <f>IF(ABS(J191-K191)&lt;$L$24,G191,"NULL")</f>
      </c>
      <c r="M191">
        <f>IF(ABS(J191-K191)&lt;$L$24,J191,"NULL")</f>
      </c>
    </row>
    <row r="192">
      <c r="A192" s="1">
        <v>166</v>
      </c>
      <c r="B192">
        <f>(($B$4-$B$3)*A192/200+$B$3)*PI()/180</f>
      </c>
      <c r="C192">
        <f>SQRT($B$5^2+$B$6^2+2*$B$5*$B$6*COS(B192))</f>
      </c>
      <c r="D192">
        <f>ASIN($B$5/C192*SIN(B192))</f>
      </c>
      <c r="E192">
        <f>B192-2*D192</f>
      </c>
      <c r="F192">
        <f>E192+$B$7*PI()/180</f>
      </c>
      <c r="G192">
        <f>$B$6*2*COS(F192/2)</f>
      </c>
      <c r="H192">
        <f>$B$8/2*9.8*$B$6*SIN(F192/2)</f>
      </c>
      <c r="I192">
        <f>H192/SIN(E192)/SIN(B192)</f>
      </c>
      <c r="J192">
        <f>H192/SIN(E192)/SIN(E192)</f>
      </c>
      <c r="K192">
        <f>$B$9</f>
      </c>
      <c r="L192">
        <f>IF(ABS(J192-K192)&lt;$L$24,G192,"NULL")</f>
      </c>
      <c r="M192">
        <f>IF(ABS(J192-K192)&lt;$L$24,J192,"NULL")</f>
      </c>
    </row>
    <row r="193">
      <c r="A193" s="1">
        <v>167</v>
      </c>
      <c r="B193">
        <f>(($B$4-$B$3)*A193/200+$B$3)*PI()/180</f>
      </c>
      <c r="C193">
        <f>SQRT($B$5^2+$B$6^2+2*$B$5*$B$6*COS(B193))</f>
      </c>
      <c r="D193">
        <f>ASIN($B$5/C193*SIN(B193))</f>
      </c>
      <c r="E193">
        <f>B193-2*D193</f>
      </c>
      <c r="F193">
        <f>E193+$B$7*PI()/180</f>
      </c>
      <c r="G193">
        <f>$B$6*2*COS(F193/2)</f>
      </c>
      <c r="H193">
        <f>$B$8/2*9.8*$B$6*SIN(F193/2)</f>
      </c>
      <c r="I193">
        <f>H193/SIN(E193)/SIN(B193)</f>
      </c>
      <c r="J193">
        <f>H193/SIN(E193)/SIN(E193)</f>
      </c>
      <c r="K193">
        <f>$B$9</f>
      </c>
      <c r="L193">
        <f>IF(ABS(J193-K193)&lt;$L$24,G193,"NULL")</f>
      </c>
      <c r="M193">
        <f>IF(ABS(J193-K193)&lt;$L$24,J193,"NULL")</f>
      </c>
    </row>
    <row r="194">
      <c r="A194" s="1">
        <v>168</v>
      </c>
      <c r="B194">
        <f>(($B$4-$B$3)*A194/200+$B$3)*PI()/180</f>
      </c>
      <c r="C194">
        <f>SQRT($B$5^2+$B$6^2+2*$B$5*$B$6*COS(B194))</f>
      </c>
      <c r="D194">
        <f>ASIN($B$5/C194*SIN(B194))</f>
      </c>
      <c r="E194">
        <f>B194-2*D194</f>
      </c>
      <c r="F194">
        <f>E194+$B$7*PI()/180</f>
      </c>
      <c r="G194">
        <f>$B$6*2*COS(F194/2)</f>
      </c>
      <c r="H194">
        <f>$B$8/2*9.8*$B$6*SIN(F194/2)</f>
      </c>
      <c r="I194">
        <f>H194/SIN(E194)/SIN(B194)</f>
      </c>
      <c r="J194">
        <f>H194/SIN(E194)/SIN(E194)</f>
      </c>
      <c r="K194">
        <f>$B$9</f>
      </c>
      <c r="L194">
        <f>IF(ABS(J194-K194)&lt;$L$24,G194,"NULL")</f>
      </c>
      <c r="M194">
        <f>IF(ABS(J194-K194)&lt;$L$24,J194,"NULL")</f>
      </c>
    </row>
    <row r="195">
      <c r="A195" s="1">
        <v>169</v>
      </c>
      <c r="B195">
        <f>(($B$4-$B$3)*A195/200+$B$3)*PI()/180</f>
      </c>
      <c r="C195">
        <f>SQRT($B$5^2+$B$6^2+2*$B$5*$B$6*COS(B195))</f>
      </c>
      <c r="D195">
        <f>ASIN($B$5/C195*SIN(B195))</f>
      </c>
      <c r="E195">
        <f>B195-2*D195</f>
      </c>
      <c r="F195">
        <f>E195+$B$7*PI()/180</f>
      </c>
      <c r="G195">
        <f>$B$6*2*COS(F195/2)</f>
      </c>
      <c r="H195">
        <f>$B$8/2*9.8*$B$6*SIN(F195/2)</f>
      </c>
      <c r="I195">
        <f>H195/SIN(E195)/SIN(B195)</f>
      </c>
      <c r="J195">
        <f>H195/SIN(E195)/SIN(E195)</f>
      </c>
      <c r="K195">
        <f>$B$9</f>
      </c>
      <c r="L195">
        <f>IF(ABS(J195-K195)&lt;$L$24,G195,"NULL")</f>
      </c>
      <c r="M195">
        <f>IF(ABS(J195-K195)&lt;$L$24,J195,"NULL")</f>
      </c>
    </row>
    <row r="196">
      <c r="A196" s="1">
        <v>170</v>
      </c>
      <c r="B196">
        <f>(($B$4-$B$3)*A196/200+$B$3)*PI()/180</f>
      </c>
      <c r="C196">
        <f>SQRT($B$5^2+$B$6^2+2*$B$5*$B$6*COS(B196))</f>
      </c>
      <c r="D196">
        <f>ASIN($B$5/C196*SIN(B196))</f>
      </c>
      <c r="E196">
        <f>B196-2*D196</f>
      </c>
      <c r="F196">
        <f>E196+$B$7*PI()/180</f>
      </c>
      <c r="G196">
        <f>$B$6*2*COS(F196/2)</f>
      </c>
      <c r="H196">
        <f>$B$8/2*9.8*$B$6*SIN(F196/2)</f>
      </c>
      <c r="I196">
        <f>H196/SIN(E196)/SIN(B196)</f>
      </c>
      <c r="J196">
        <f>H196/SIN(E196)/SIN(E196)</f>
      </c>
      <c r="K196">
        <f>$B$9</f>
      </c>
      <c r="L196">
        <f>IF(ABS(J196-K196)&lt;$L$24,G196,"NULL")</f>
      </c>
      <c r="M196">
        <f>IF(ABS(J196-K196)&lt;$L$24,J196,"NULL")</f>
      </c>
    </row>
    <row r="197">
      <c r="A197" s="1">
        <v>171</v>
      </c>
      <c r="B197">
        <f>(($B$4-$B$3)*A197/200+$B$3)*PI()/180</f>
      </c>
      <c r="C197">
        <f>SQRT($B$5^2+$B$6^2+2*$B$5*$B$6*COS(B197))</f>
      </c>
      <c r="D197">
        <f>ASIN($B$5/C197*SIN(B197))</f>
      </c>
      <c r="E197">
        <f>B197-2*D197</f>
      </c>
      <c r="F197">
        <f>E197+$B$7*PI()/180</f>
      </c>
      <c r="G197">
        <f>$B$6*2*COS(F197/2)</f>
      </c>
      <c r="H197">
        <f>$B$8/2*9.8*$B$6*SIN(F197/2)</f>
      </c>
      <c r="I197">
        <f>H197/SIN(E197)/SIN(B197)</f>
      </c>
      <c r="J197">
        <f>H197/SIN(E197)/SIN(E197)</f>
      </c>
      <c r="K197">
        <f>$B$9</f>
      </c>
      <c r="L197">
        <f>IF(ABS(J197-K197)&lt;$L$24,G197,"NULL")</f>
      </c>
      <c r="M197">
        <f>IF(ABS(J197-K197)&lt;$L$24,J197,"NULL")</f>
      </c>
    </row>
    <row r="198">
      <c r="A198" s="1">
        <v>172</v>
      </c>
      <c r="B198">
        <f>(($B$4-$B$3)*A198/200+$B$3)*PI()/180</f>
      </c>
      <c r="C198">
        <f>SQRT($B$5^2+$B$6^2+2*$B$5*$B$6*COS(B198))</f>
      </c>
      <c r="D198">
        <f>ASIN($B$5/C198*SIN(B198))</f>
      </c>
      <c r="E198">
        <f>B198-2*D198</f>
      </c>
      <c r="F198">
        <f>E198+$B$7*PI()/180</f>
      </c>
      <c r="G198">
        <f>$B$6*2*COS(F198/2)</f>
      </c>
      <c r="H198">
        <f>$B$8/2*9.8*$B$6*SIN(F198/2)</f>
      </c>
      <c r="I198">
        <f>H198/SIN(E198)/SIN(B198)</f>
      </c>
      <c r="J198">
        <f>H198/SIN(E198)/SIN(E198)</f>
      </c>
      <c r="K198">
        <f>$B$9</f>
      </c>
      <c r="L198">
        <f>IF(ABS(J198-K198)&lt;$L$24,G198,"NULL")</f>
      </c>
      <c r="M198">
        <f>IF(ABS(J198-K198)&lt;$L$24,J198,"NULL")</f>
      </c>
    </row>
    <row r="199">
      <c r="A199" s="1">
        <v>173</v>
      </c>
      <c r="B199">
        <f>(($B$4-$B$3)*A199/200+$B$3)*PI()/180</f>
      </c>
      <c r="C199">
        <f>SQRT($B$5^2+$B$6^2+2*$B$5*$B$6*COS(B199))</f>
      </c>
      <c r="D199">
        <f>ASIN($B$5/C199*SIN(B199))</f>
      </c>
      <c r="E199">
        <f>B199-2*D199</f>
      </c>
      <c r="F199">
        <f>E199+$B$7*PI()/180</f>
      </c>
      <c r="G199">
        <f>$B$6*2*COS(F199/2)</f>
      </c>
      <c r="H199">
        <f>$B$8/2*9.8*$B$6*SIN(F199/2)</f>
      </c>
      <c r="I199">
        <f>H199/SIN(E199)/SIN(B199)</f>
      </c>
      <c r="J199">
        <f>H199/SIN(E199)/SIN(E199)</f>
      </c>
      <c r="K199">
        <f>$B$9</f>
      </c>
      <c r="L199">
        <f>IF(ABS(J199-K199)&lt;$L$24,G199,"NULL")</f>
      </c>
      <c r="M199">
        <f>IF(ABS(J199-K199)&lt;$L$24,J199,"NULL")</f>
      </c>
    </row>
    <row r="200">
      <c r="A200" s="1">
        <v>174</v>
      </c>
      <c r="B200">
        <f>(($B$4-$B$3)*A200/200+$B$3)*PI()/180</f>
      </c>
      <c r="C200">
        <f>SQRT($B$5^2+$B$6^2+2*$B$5*$B$6*COS(B200))</f>
      </c>
      <c r="D200">
        <f>ASIN($B$5/C200*SIN(B200))</f>
      </c>
      <c r="E200">
        <f>B200-2*D200</f>
      </c>
      <c r="F200">
        <f>E200+$B$7*PI()/180</f>
      </c>
      <c r="G200">
        <f>$B$6*2*COS(F200/2)</f>
      </c>
      <c r="H200">
        <f>$B$8/2*9.8*$B$6*SIN(F200/2)</f>
      </c>
      <c r="I200">
        <f>H200/SIN(E200)/SIN(B200)</f>
      </c>
      <c r="J200">
        <f>H200/SIN(E200)/SIN(E200)</f>
      </c>
      <c r="K200">
        <f>$B$9</f>
      </c>
      <c r="L200">
        <f>IF(ABS(J200-K200)&lt;$L$24,G200,"NULL")</f>
      </c>
      <c r="M200">
        <f>IF(ABS(J200-K200)&lt;$L$24,J200,"NULL")</f>
      </c>
    </row>
    <row r="201">
      <c r="A201" s="1">
        <v>175</v>
      </c>
      <c r="B201">
        <f>(($B$4-$B$3)*A201/200+$B$3)*PI()/180</f>
      </c>
      <c r="C201">
        <f>SQRT($B$5^2+$B$6^2+2*$B$5*$B$6*COS(B201))</f>
      </c>
      <c r="D201">
        <f>ASIN($B$5/C201*SIN(B201))</f>
      </c>
      <c r="E201">
        <f>B201-2*D201</f>
      </c>
      <c r="F201">
        <f>E201+$B$7*PI()/180</f>
      </c>
      <c r="G201">
        <f>$B$6*2*COS(F201/2)</f>
      </c>
      <c r="H201">
        <f>$B$8/2*9.8*$B$6*SIN(F201/2)</f>
      </c>
      <c r="I201">
        <f>H201/SIN(E201)/SIN(B201)</f>
      </c>
      <c r="J201">
        <f>H201/SIN(E201)/SIN(E201)</f>
      </c>
      <c r="K201">
        <f>$B$9</f>
      </c>
      <c r="L201">
        <f>IF(ABS(J201-K201)&lt;$L$24,G201,"NULL")</f>
      </c>
      <c r="M201">
        <f>IF(ABS(J201-K201)&lt;$L$24,J201,"NULL")</f>
      </c>
    </row>
    <row r="202">
      <c r="A202" s="1">
        <v>176</v>
      </c>
      <c r="B202">
        <f>(($B$4-$B$3)*A202/200+$B$3)*PI()/180</f>
      </c>
      <c r="C202">
        <f>SQRT($B$5^2+$B$6^2+2*$B$5*$B$6*COS(B202))</f>
      </c>
      <c r="D202">
        <f>ASIN($B$5/C202*SIN(B202))</f>
      </c>
      <c r="E202">
        <f>B202-2*D202</f>
      </c>
      <c r="F202">
        <f>E202+$B$7*PI()/180</f>
      </c>
      <c r="G202">
        <f>$B$6*2*COS(F202/2)</f>
      </c>
      <c r="H202">
        <f>$B$8/2*9.8*$B$6*SIN(F202/2)</f>
      </c>
      <c r="I202">
        <f>H202/SIN(E202)/SIN(B202)</f>
      </c>
      <c r="J202">
        <f>H202/SIN(E202)/SIN(E202)</f>
      </c>
      <c r="K202">
        <f>$B$9</f>
      </c>
      <c r="L202">
        <f>IF(ABS(J202-K202)&lt;$L$24,G202,"NULL")</f>
      </c>
      <c r="M202">
        <f>IF(ABS(J202-K202)&lt;$L$24,J202,"NULL")</f>
      </c>
    </row>
    <row r="203">
      <c r="A203" s="1">
        <v>177</v>
      </c>
      <c r="B203">
        <f>(($B$4-$B$3)*A203/200+$B$3)*PI()/180</f>
      </c>
      <c r="C203">
        <f>SQRT($B$5^2+$B$6^2+2*$B$5*$B$6*COS(B203))</f>
      </c>
      <c r="D203">
        <f>ASIN($B$5/C203*SIN(B203))</f>
      </c>
      <c r="E203">
        <f>B203-2*D203</f>
      </c>
      <c r="F203">
        <f>E203+$B$7*PI()/180</f>
      </c>
      <c r="G203">
        <f>$B$6*2*COS(F203/2)</f>
      </c>
      <c r="H203">
        <f>$B$8/2*9.8*$B$6*SIN(F203/2)</f>
      </c>
      <c r="I203">
        <f>H203/SIN(E203)/SIN(B203)</f>
      </c>
      <c r="J203">
        <f>H203/SIN(E203)/SIN(E203)</f>
      </c>
      <c r="K203">
        <f>$B$9</f>
      </c>
      <c r="L203">
        <f>IF(ABS(J203-K203)&lt;$L$24,G203,"NULL")</f>
      </c>
      <c r="M203">
        <f>IF(ABS(J203-K203)&lt;$L$24,J203,"NULL")</f>
      </c>
    </row>
    <row r="204">
      <c r="A204" s="1">
        <v>178</v>
      </c>
      <c r="B204">
        <f>(($B$4-$B$3)*A204/200+$B$3)*PI()/180</f>
      </c>
      <c r="C204">
        <f>SQRT($B$5^2+$B$6^2+2*$B$5*$B$6*COS(B204))</f>
      </c>
      <c r="D204">
        <f>ASIN($B$5/C204*SIN(B204))</f>
      </c>
      <c r="E204">
        <f>B204-2*D204</f>
      </c>
      <c r="F204">
        <f>E204+$B$7*PI()/180</f>
      </c>
      <c r="G204">
        <f>$B$6*2*COS(F204/2)</f>
      </c>
      <c r="H204">
        <f>$B$8/2*9.8*$B$6*SIN(F204/2)</f>
      </c>
      <c r="I204">
        <f>H204/SIN(E204)/SIN(B204)</f>
      </c>
      <c r="J204">
        <f>H204/SIN(E204)/SIN(E204)</f>
      </c>
      <c r="K204">
        <f>$B$9</f>
      </c>
      <c r="L204">
        <f>IF(ABS(J204-K204)&lt;$L$24,G204,"NULL")</f>
      </c>
      <c r="M204">
        <f>IF(ABS(J204-K204)&lt;$L$24,J204,"NULL")</f>
      </c>
    </row>
    <row r="205">
      <c r="A205" s="1">
        <v>179</v>
      </c>
      <c r="B205">
        <f>(($B$4-$B$3)*A205/200+$B$3)*PI()/180</f>
      </c>
      <c r="C205">
        <f>SQRT($B$5^2+$B$6^2+2*$B$5*$B$6*COS(B205))</f>
      </c>
      <c r="D205">
        <f>ASIN($B$5/C205*SIN(B205))</f>
      </c>
      <c r="E205">
        <f>B205-2*D205</f>
      </c>
      <c r="F205">
        <f>E205+$B$7*PI()/180</f>
      </c>
      <c r="G205">
        <f>$B$6*2*COS(F205/2)</f>
      </c>
      <c r="H205">
        <f>$B$8/2*9.8*$B$6*SIN(F205/2)</f>
      </c>
      <c r="I205">
        <f>H205/SIN(E205)/SIN(B205)</f>
      </c>
      <c r="J205">
        <f>H205/SIN(E205)/SIN(E205)</f>
      </c>
      <c r="K205">
        <f>$B$9</f>
      </c>
      <c r="L205">
        <f>IF(ABS(J205-K205)&lt;$L$24,G205,"NULL")</f>
      </c>
      <c r="M205">
        <f>IF(ABS(J205-K205)&lt;$L$24,J205,"NULL")</f>
      </c>
    </row>
    <row r="206">
      <c r="A206" s="1">
        <v>180</v>
      </c>
      <c r="B206">
        <f>(($B$4-$B$3)*A206/200+$B$3)*PI()/180</f>
      </c>
      <c r="C206">
        <f>SQRT($B$5^2+$B$6^2+2*$B$5*$B$6*COS(B206))</f>
      </c>
      <c r="D206">
        <f>ASIN($B$5/C206*SIN(B206))</f>
      </c>
      <c r="E206">
        <f>B206-2*D206</f>
      </c>
      <c r="F206">
        <f>E206+$B$7*PI()/180</f>
      </c>
      <c r="G206">
        <f>$B$6*2*COS(F206/2)</f>
      </c>
      <c r="H206">
        <f>$B$8/2*9.8*$B$6*SIN(F206/2)</f>
      </c>
      <c r="I206">
        <f>H206/SIN(E206)/SIN(B206)</f>
      </c>
      <c r="J206">
        <f>H206/SIN(E206)/SIN(E206)</f>
      </c>
      <c r="K206">
        <f>$B$9</f>
      </c>
      <c r="L206">
        <f>IF(ABS(J206-K206)&lt;$L$24,G206,"NULL")</f>
      </c>
      <c r="M206">
        <f>IF(ABS(J206-K206)&lt;$L$24,J206,"NULL")</f>
      </c>
    </row>
    <row r="207">
      <c r="A207" s="1">
        <v>181</v>
      </c>
      <c r="B207">
        <f>(($B$4-$B$3)*A207/200+$B$3)*PI()/180</f>
      </c>
      <c r="C207">
        <f>SQRT($B$5^2+$B$6^2+2*$B$5*$B$6*COS(B207))</f>
      </c>
      <c r="D207">
        <f>ASIN($B$5/C207*SIN(B207))</f>
      </c>
      <c r="E207">
        <f>B207-2*D207</f>
      </c>
      <c r="F207">
        <f>E207+$B$7*PI()/180</f>
      </c>
      <c r="G207">
        <f>$B$6*2*COS(F207/2)</f>
      </c>
      <c r="H207">
        <f>$B$8/2*9.8*$B$6*SIN(F207/2)</f>
      </c>
      <c r="I207">
        <f>H207/SIN(E207)/SIN(B207)</f>
      </c>
      <c r="J207">
        <f>H207/SIN(E207)/SIN(E207)</f>
      </c>
      <c r="K207">
        <f>$B$9</f>
      </c>
      <c r="L207">
        <f>IF(ABS(J207-K207)&lt;$L$24,G207,"NULL")</f>
      </c>
      <c r="M207">
        <f>IF(ABS(J207-K207)&lt;$L$24,J207,"NULL")</f>
      </c>
    </row>
    <row r="208">
      <c r="A208" s="1">
        <v>182</v>
      </c>
      <c r="B208">
        <f>(($B$4-$B$3)*A208/200+$B$3)*PI()/180</f>
      </c>
      <c r="C208">
        <f>SQRT($B$5^2+$B$6^2+2*$B$5*$B$6*COS(B208))</f>
      </c>
      <c r="D208">
        <f>ASIN($B$5/C208*SIN(B208))</f>
      </c>
      <c r="E208">
        <f>B208-2*D208</f>
      </c>
      <c r="F208">
        <f>E208+$B$7*PI()/180</f>
      </c>
      <c r="G208">
        <f>$B$6*2*COS(F208/2)</f>
      </c>
      <c r="H208">
        <f>$B$8/2*9.8*$B$6*SIN(F208/2)</f>
      </c>
      <c r="I208">
        <f>H208/SIN(E208)/SIN(B208)</f>
      </c>
      <c r="J208">
        <f>H208/SIN(E208)/SIN(E208)</f>
      </c>
      <c r="K208">
        <f>$B$9</f>
      </c>
      <c r="L208">
        <f>IF(ABS(J208-K208)&lt;$L$24,G208,"NULL")</f>
      </c>
      <c r="M208">
        <f>IF(ABS(J208-K208)&lt;$L$24,J208,"NULL")</f>
      </c>
    </row>
    <row r="209">
      <c r="A209" s="1">
        <v>183</v>
      </c>
      <c r="B209">
        <f>(($B$4-$B$3)*A209/200+$B$3)*PI()/180</f>
      </c>
      <c r="C209">
        <f>SQRT($B$5^2+$B$6^2+2*$B$5*$B$6*COS(B209))</f>
      </c>
      <c r="D209">
        <f>ASIN($B$5/C209*SIN(B209))</f>
      </c>
      <c r="E209">
        <f>B209-2*D209</f>
      </c>
      <c r="F209">
        <f>E209+$B$7*PI()/180</f>
      </c>
      <c r="G209">
        <f>$B$6*2*COS(F209/2)</f>
      </c>
      <c r="H209">
        <f>$B$8/2*9.8*$B$6*SIN(F209/2)</f>
      </c>
      <c r="I209">
        <f>H209/SIN(E209)/SIN(B209)</f>
      </c>
      <c r="J209">
        <f>H209/SIN(E209)/SIN(E209)</f>
      </c>
      <c r="K209">
        <f>$B$9</f>
      </c>
      <c r="L209">
        <f>IF(ABS(J209-K209)&lt;$L$24,G209,"NULL")</f>
      </c>
      <c r="M209">
        <f>IF(ABS(J209-K209)&lt;$L$24,J209,"NULL")</f>
      </c>
    </row>
    <row r="210">
      <c r="A210" s="1">
        <v>184</v>
      </c>
      <c r="B210">
        <f>(($B$4-$B$3)*A210/200+$B$3)*PI()/180</f>
      </c>
      <c r="C210">
        <f>SQRT($B$5^2+$B$6^2+2*$B$5*$B$6*COS(B210))</f>
      </c>
      <c r="D210">
        <f>ASIN($B$5/C210*SIN(B210))</f>
      </c>
      <c r="E210">
        <f>B210-2*D210</f>
      </c>
      <c r="F210">
        <f>E210+$B$7*PI()/180</f>
      </c>
      <c r="G210">
        <f>$B$6*2*COS(F210/2)</f>
      </c>
      <c r="H210">
        <f>$B$8/2*9.8*$B$6*SIN(F210/2)</f>
      </c>
      <c r="I210">
        <f>H210/SIN(E210)/SIN(B210)</f>
      </c>
      <c r="J210">
        <f>H210/SIN(E210)/SIN(E210)</f>
      </c>
      <c r="K210">
        <f>$B$9</f>
      </c>
      <c r="L210">
        <f>IF(ABS(J210-K210)&lt;$L$24,G210,"NULL")</f>
      </c>
      <c r="M210">
        <f>IF(ABS(J210-K210)&lt;$L$24,J210,"NULL")</f>
      </c>
    </row>
    <row r="211">
      <c r="A211" s="1">
        <v>185</v>
      </c>
      <c r="B211">
        <f>(($B$4-$B$3)*A211/200+$B$3)*PI()/180</f>
      </c>
      <c r="C211">
        <f>SQRT($B$5^2+$B$6^2+2*$B$5*$B$6*COS(B211))</f>
      </c>
      <c r="D211">
        <f>ASIN($B$5/C211*SIN(B211))</f>
      </c>
      <c r="E211">
        <f>B211-2*D211</f>
      </c>
      <c r="F211">
        <f>E211+$B$7*PI()/180</f>
      </c>
      <c r="G211">
        <f>$B$6*2*COS(F211/2)</f>
      </c>
      <c r="H211">
        <f>$B$8/2*9.8*$B$6*SIN(F211/2)</f>
      </c>
      <c r="I211">
        <f>H211/SIN(E211)/SIN(B211)</f>
      </c>
      <c r="J211">
        <f>H211/SIN(E211)/SIN(E211)</f>
      </c>
      <c r="K211">
        <f>$B$9</f>
      </c>
      <c r="L211">
        <f>IF(ABS(J211-K211)&lt;$L$24,G211,"NULL")</f>
      </c>
      <c r="M211">
        <f>IF(ABS(J211-K211)&lt;$L$24,J211,"NULL")</f>
      </c>
    </row>
    <row r="212">
      <c r="A212" s="1">
        <v>186</v>
      </c>
      <c r="B212">
        <f>(($B$4-$B$3)*A212/200+$B$3)*PI()/180</f>
      </c>
      <c r="C212">
        <f>SQRT($B$5^2+$B$6^2+2*$B$5*$B$6*COS(B212))</f>
      </c>
      <c r="D212">
        <f>ASIN($B$5/C212*SIN(B212))</f>
      </c>
      <c r="E212">
        <f>B212-2*D212</f>
      </c>
      <c r="F212">
        <f>E212+$B$7*PI()/180</f>
      </c>
      <c r="G212">
        <f>$B$6*2*COS(F212/2)</f>
      </c>
      <c r="H212">
        <f>$B$8/2*9.8*$B$6*SIN(F212/2)</f>
      </c>
      <c r="I212">
        <f>H212/SIN(E212)/SIN(B212)</f>
      </c>
      <c r="J212">
        <f>H212/SIN(E212)/SIN(E212)</f>
      </c>
      <c r="K212">
        <f>$B$9</f>
      </c>
      <c r="L212">
        <f>IF(ABS(J212-K212)&lt;$L$24,G212,"NULL")</f>
      </c>
      <c r="M212">
        <f>IF(ABS(J212-K212)&lt;$L$24,J212,"NULL")</f>
      </c>
    </row>
    <row r="213">
      <c r="A213" s="1">
        <v>187</v>
      </c>
      <c r="B213">
        <f>(($B$4-$B$3)*A213/200+$B$3)*PI()/180</f>
      </c>
      <c r="C213">
        <f>SQRT($B$5^2+$B$6^2+2*$B$5*$B$6*COS(B213))</f>
      </c>
      <c r="D213">
        <f>ASIN($B$5/C213*SIN(B213))</f>
      </c>
      <c r="E213">
        <f>B213-2*D213</f>
      </c>
      <c r="F213">
        <f>E213+$B$7*PI()/180</f>
      </c>
      <c r="G213">
        <f>$B$6*2*COS(F213/2)</f>
      </c>
      <c r="H213">
        <f>$B$8/2*9.8*$B$6*SIN(F213/2)</f>
      </c>
      <c r="I213">
        <f>H213/SIN(E213)/SIN(B213)</f>
      </c>
      <c r="J213">
        <f>H213/SIN(E213)/SIN(E213)</f>
      </c>
      <c r="K213">
        <f>$B$9</f>
      </c>
      <c r="L213">
        <f>IF(ABS(J213-K213)&lt;$L$24,G213,"NULL")</f>
      </c>
      <c r="M213">
        <f>IF(ABS(J213-K213)&lt;$L$24,J213,"NULL")</f>
      </c>
    </row>
    <row r="214">
      <c r="A214" s="1">
        <v>188</v>
      </c>
      <c r="B214">
        <f>(($B$4-$B$3)*A214/200+$B$3)*PI()/180</f>
      </c>
      <c r="C214">
        <f>SQRT($B$5^2+$B$6^2+2*$B$5*$B$6*COS(B214))</f>
      </c>
      <c r="D214">
        <f>ASIN($B$5/C214*SIN(B214))</f>
      </c>
      <c r="E214">
        <f>B214-2*D214</f>
      </c>
      <c r="F214">
        <f>E214+$B$7*PI()/180</f>
      </c>
      <c r="G214">
        <f>$B$6*2*COS(F214/2)</f>
      </c>
      <c r="H214">
        <f>$B$8/2*9.8*$B$6*SIN(F214/2)</f>
      </c>
      <c r="I214">
        <f>H214/SIN(E214)/SIN(B214)</f>
      </c>
      <c r="J214">
        <f>H214/SIN(E214)/SIN(E214)</f>
      </c>
      <c r="K214">
        <f>$B$9</f>
      </c>
      <c r="L214">
        <f>IF(ABS(J214-K214)&lt;$L$24,G214,"NULL")</f>
      </c>
      <c r="M214">
        <f>IF(ABS(J214-K214)&lt;$L$24,J214,"NULL")</f>
      </c>
    </row>
    <row r="215">
      <c r="A215" s="1">
        <v>189</v>
      </c>
      <c r="B215">
        <f>(($B$4-$B$3)*A215/200+$B$3)*PI()/180</f>
      </c>
      <c r="C215">
        <f>SQRT($B$5^2+$B$6^2+2*$B$5*$B$6*COS(B215))</f>
      </c>
      <c r="D215">
        <f>ASIN($B$5/C215*SIN(B215))</f>
      </c>
      <c r="E215">
        <f>B215-2*D215</f>
      </c>
      <c r="F215">
        <f>E215+$B$7*PI()/180</f>
      </c>
      <c r="G215">
        <f>$B$6*2*COS(F215/2)</f>
      </c>
      <c r="H215">
        <f>$B$8/2*9.8*$B$6*SIN(F215/2)</f>
      </c>
      <c r="I215">
        <f>H215/SIN(E215)/SIN(B215)</f>
      </c>
      <c r="J215">
        <f>H215/SIN(E215)/SIN(E215)</f>
      </c>
      <c r="K215">
        <f>$B$9</f>
      </c>
      <c r="L215">
        <f>IF(ABS(J215-K215)&lt;$L$24,G215,"NULL")</f>
      </c>
      <c r="M215">
        <f>IF(ABS(J215-K215)&lt;$L$24,J215,"NULL")</f>
      </c>
    </row>
    <row r="216">
      <c r="A216" s="1">
        <v>190</v>
      </c>
      <c r="B216">
        <f>(($B$4-$B$3)*A216/200+$B$3)*PI()/180</f>
      </c>
      <c r="C216">
        <f>SQRT($B$5^2+$B$6^2+2*$B$5*$B$6*COS(B216))</f>
      </c>
      <c r="D216">
        <f>ASIN($B$5/C216*SIN(B216))</f>
      </c>
      <c r="E216">
        <f>B216-2*D216</f>
      </c>
      <c r="F216">
        <f>E216+$B$7*PI()/180</f>
      </c>
      <c r="G216">
        <f>$B$6*2*COS(F216/2)</f>
      </c>
      <c r="H216">
        <f>$B$8/2*9.8*$B$6*SIN(F216/2)</f>
      </c>
      <c r="I216">
        <f>H216/SIN(E216)/SIN(B216)</f>
      </c>
      <c r="J216">
        <f>H216/SIN(E216)/SIN(E216)</f>
      </c>
      <c r="K216">
        <f>$B$9</f>
      </c>
      <c r="L216">
        <f>IF(ABS(J216-K216)&lt;$L$24,G216,"NULL")</f>
      </c>
      <c r="M216">
        <f>IF(ABS(J216-K216)&lt;$L$24,J216,"NULL")</f>
      </c>
    </row>
    <row r="217">
      <c r="A217" s="1">
        <v>191</v>
      </c>
      <c r="B217">
        <f>(($B$4-$B$3)*A217/200+$B$3)*PI()/180</f>
      </c>
      <c r="C217">
        <f>SQRT($B$5^2+$B$6^2+2*$B$5*$B$6*COS(B217))</f>
      </c>
      <c r="D217">
        <f>ASIN($B$5/C217*SIN(B217))</f>
      </c>
      <c r="E217">
        <f>B217-2*D217</f>
      </c>
      <c r="F217">
        <f>E217+$B$7*PI()/180</f>
      </c>
      <c r="G217">
        <f>$B$6*2*COS(F217/2)</f>
      </c>
      <c r="H217">
        <f>$B$8/2*9.8*$B$6*SIN(F217/2)</f>
      </c>
      <c r="I217">
        <f>H217/SIN(E217)/SIN(B217)</f>
      </c>
      <c r="J217">
        <f>H217/SIN(E217)/SIN(E217)</f>
      </c>
      <c r="K217">
        <f>$B$9</f>
      </c>
      <c r="L217">
        <f>IF(ABS(J217-K217)&lt;$L$24,G217,"NULL")</f>
      </c>
      <c r="M217">
        <f>IF(ABS(J217-K217)&lt;$L$24,J217,"NULL")</f>
      </c>
    </row>
    <row r="218">
      <c r="A218" s="1">
        <v>192</v>
      </c>
      <c r="B218">
        <f>(($B$4-$B$3)*A218/200+$B$3)*PI()/180</f>
      </c>
      <c r="C218">
        <f>SQRT($B$5^2+$B$6^2+2*$B$5*$B$6*COS(B218))</f>
      </c>
      <c r="D218">
        <f>ASIN($B$5/C218*SIN(B218))</f>
      </c>
      <c r="E218">
        <f>B218-2*D218</f>
      </c>
      <c r="F218">
        <f>E218+$B$7*PI()/180</f>
      </c>
      <c r="G218">
        <f>$B$6*2*COS(F218/2)</f>
      </c>
      <c r="H218">
        <f>$B$8/2*9.8*$B$6*SIN(F218/2)</f>
      </c>
      <c r="I218">
        <f>H218/SIN(E218)/SIN(B218)</f>
      </c>
      <c r="J218">
        <f>H218/SIN(E218)/SIN(E218)</f>
      </c>
      <c r="K218">
        <f>$B$9</f>
      </c>
      <c r="L218">
        <f>IF(ABS(J218-K218)&lt;$L$24,G218,"NULL")</f>
      </c>
      <c r="M218">
        <f>IF(ABS(J218-K218)&lt;$L$24,J218,"NULL")</f>
      </c>
    </row>
    <row r="219">
      <c r="A219" s="1">
        <v>193</v>
      </c>
      <c r="B219">
        <f>(($B$4-$B$3)*A219/200+$B$3)*PI()/180</f>
      </c>
      <c r="C219">
        <f>SQRT($B$5^2+$B$6^2+2*$B$5*$B$6*COS(B219))</f>
      </c>
      <c r="D219">
        <f>ASIN($B$5/C219*SIN(B219))</f>
      </c>
      <c r="E219">
        <f>B219-2*D219</f>
      </c>
      <c r="F219">
        <f>E219+$B$7*PI()/180</f>
      </c>
      <c r="G219">
        <f>$B$6*2*COS(F219/2)</f>
      </c>
      <c r="H219">
        <f>$B$8/2*9.8*$B$6*SIN(F219/2)</f>
      </c>
      <c r="I219">
        <f>H219/SIN(E219)/SIN(B219)</f>
      </c>
      <c r="J219">
        <f>H219/SIN(E219)/SIN(E219)</f>
      </c>
      <c r="K219">
        <f>$B$9</f>
      </c>
      <c r="L219">
        <f>IF(ABS(J219-K219)&lt;$L$24,G219,"NULL")</f>
      </c>
      <c r="M219">
        <f>IF(ABS(J219-K219)&lt;$L$24,J219,"NULL")</f>
      </c>
    </row>
    <row r="220">
      <c r="A220" s="1">
        <v>194</v>
      </c>
      <c r="B220">
        <f>(($B$4-$B$3)*A220/200+$B$3)*PI()/180</f>
      </c>
      <c r="C220">
        <f>SQRT($B$5^2+$B$6^2+2*$B$5*$B$6*COS(B220))</f>
      </c>
      <c r="D220">
        <f>ASIN($B$5/C220*SIN(B220))</f>
      </c>
      <c r="E220">
        <f>B220-2*D220</f>
      </c>
      <c r="F220">
        <f>E220+$B$7*PI()/180</f>
      </c>
      <c r="G220">
        <f>$B$6*2*COS(F220/2)</f>
      </c>
      <c r="H220">
        <f>$B$8/2*9.8*$B$6*SIN(F220/2)</f>
      </c>
      <c r="I220">
        <f>H220/SIN(E220)/SIN(B220)</f>
      </c>
      <c r="J220">
        <f>H220/SIN(E220)/SIN(E220)</f>
      </c>
      <c r="K220">
        <f>$B$9</f>
      </c>
      <c r="L220">
        <f>IF(ABS(J220-K220)&lt;$L$24,G220,"NULL")</f>
      </c>
      <c r="M220">
        <f>IF(ABS(J220-K220)&lt;$L$24,J220,"NULL")</f>
      </c>
    </row>
    <row r="221">
      <c r="A221" s="1">
        <v>195</v>
      </c>
      <c r="B221">
        <f>(($B$4-$B$3)*A221/200+$B$3)*PI()/180</f>
      </c>
      <c r="C221">
        <f>SQRT($B$5^2+$B$6^2+2*$B$5*$B$6*COS(B221))</f>
      </c>
      <c r="D221">
        <f>ASIN($B$5/C221*SIN(B221))</f>
      </c>
      <c r="E221">
        <f>B221-2*D221</f>
      </c>
      <c r="F221">
        <f>E221+$B$7*PI()/180</f>
      </c>
      <c r="G221">
        <f>$B$6*2*COS(F221/2)</f>
      </c>
      <c r="H221">
        <f>$B$8/2*9.8*$B$6*SIN(F221/2)</f>
      </c>
      <c r="I221">
        <f>H221/SIN(E221)/SIN(B221)</f>
      </c>
      <c r="J221">
        <f>H221/SIN(E221)/SIN(E221)</f>
      </c>
      <c r="K221">
        <f>$B$9</f>
      </c>
      <c r="L221">
        <f>IF(ABS(J221-K221)&lt;$L$24,G221,"NULL")</f>
      </c>
      <c r="M221">
        <f>IF(ABS(J221-K221)&lt;$L$24,J221,"NULL")</f>
      </c>
    </row>
    <row r="222">
      <c r="A222" s="1">
        <v>196</v>
      </c>
      <c r="B222">
        <f>(($B$4-$B$3)*A222/200+$B$3)*PI()/180</f>
      </c>
      <c r="C222">
        <f>SQRT($B$5^2+$B$6^2+2*$B$5*$B$6*COS(B222))</f>
      </c>
      <c r="D222">
        <f>ASIN($B$5/C222*SIN(B222))</f>
      </c>
      <c r="E222">
        <f>B222-2*D222</f>
      </c>
      <c r="F222">
        <f>E222+$B$7*PI()/180</f>
      </c>
      <c r="G222">
        <f>$B$6*2*COS(F222/2)</f>
      </c>
      <c r="H222">
        <f>$B$8/2*9.8*$B$6*SIN(F222/2)</f>
      </c>
      <c r="I222">
        <f>H222/SIN(E222)/SIN(B222)</f>
      </c>
      <c r="J222">
        <f>H222/SIN(E222)/SIN(E222)</f>
      </c>
      <c r="K222">
        <f>$B$9</f>
      </c>
      <c r="L222">
        <f>IF(ABS(J222-K222)&lt;$L$24,G222,"NULL")</f>
      </c>
      <c r="M222">
        <f>IF(ABS(J222-K222)&lt;$L$24,J222,"NULL")</f>
      </c>
    </row>
    <row r="223">
      <c r="A223" s="1">
        <v>197</v>
      </c>
      <c r="B223">
        <f>(($B$4-$B$3)*A223/200+$B$3)*PI()/180</f>
      </c>
      <c r="C223">
        <f>SQRT($B$5^2+$B$6^2+2*$B$5*$B$6*COS(B223))</f>
      </c>
      <c r="D223">
        <f>ASIN($B$5/C223*SIN(B223))</f>
      </c>
      <c r="E223">
        <f>B223-2*D223</f>
      </c>
      <c r="F223">
        <f>E223+$B$7*PI()/180</f>
      </c>
      <c r="G223">
        <f>$B$6*2*COS(F223/2)</f>
      </c>
      <c r="H223">
        <f>$B$8/2*9.8*$B$6*SIN(F223/2)</f>
      </c>
      <c r="I223">
        <f>H223/SIN(E223)/SIN(B223)</f>
      </c>
      <c r="J223">
        <f>H223/SIN(E223)/SIN(E223)</f>
      </c>
      <c r="K223">
        <f>$B$9</f>
      </c>
      <c r="L223">
        <f>IF(ABS(J223-K223)&lt;$L$24,G223,"NULL")</f>
      </c>
      <c r="M223">
        <f>IF(ABS(J223-K223)&lt;$L$24,J223,"NULL")</f>
      </c>
    </row>
    <row r="224">
      <c r="A224" s="1">
        <v>198</v>
      </c>
      <c r="B224">
        <f>(($B$4-$B$3)*A224/200+$B$3)*PI()/180</f>
      </c>
      <c r="C224">
        <f>SQRT($B$5^2+$B$6^2+2*$B$5*$B$6*COS(B224))</f>
      </c>
      <c r="D224">
        <f>ASIN($B$5/C224*SIN(B224))</f>
      </c>
      <c r="E224">
        <f>B224-2*D224</f>
      </c>
      <c r="F224">
        <f>E224+$B$7*PI()/180</f>
      </c>
      <c r="G224">
        <f>$B$6*2*COS(F224/2)</f>
      </c>
      <c r="H224">
        <f>$B$8/2*9.8*$B$6*SIN(F224/2)</f>
      </c>
      <c r="I224">
        <f>H224/SIN(E224)/SIN(B224)</f>
      </c>
      <c r="J224">
        <f>H224/SIN(E224)/SIN(E224)</f>
      </c>
      <c r="K224">
        <f>$B$9</f>
      </c>
      <c r="L224">
        <f>IF(ABS(J224-K224)&lt;$L$24,G224,"NULL")</f>
      </c>
      <c r="M224">
        <f>IF(ABS(J224-K224)&lt;$L$24,J224,"NULL")</f>
      </c>
    </row>
    <row r="225">
      <c r="A225" s="1">
        <v>199</v>
      </c>
      <c r="B225">
        <f>(($B$4-$B$3)*A225/200+$B$3)*PI()/180</f>
      </c>
      <c r="C225">
        <f>SQRT($B$5^2+$B$6^2+2*$B$5*$B$6*COS(B225))</f>
      </c>
      <c r="D225">
        <f>ASIN($B$5/C225*SIN(B225))</f>
      </c>
      <c r="E225">
        <f>B225-2*D225</f>
      </c>
      <c r="F225">
        <f>E225+$B$7*PI()/180</f>
      </c>
      <c r="G225">
        <f>$B$6*2*COS(F225/2)</f>
      </c>
      <c r="H225">
        <f>$B$8/2*9.8*$B$6*SIN(F225/2)</f>
      </c>
      <c r="I225">
        <f>H225/SIN(E225)/SIN(B225)</f>
      </c>
      <c r="J225">
        <f>H225/SIN(E225)/SIN(E225)</f>
      </c>
      <c r="K225">
        <f>$B$9</f>
      </c>
      <c r="L225">
        <f>IF(ABS(J225-K225)&lt;$L$24,G225,"NULL")</f>
      </c>
      <c r="M225">
        <f>IF(ABS(J225-K225)&lt;$L$24,J225,"NULL")</f>
      </c>
    </row>
    <row r="226">
      <c r="A226" s="1">
        <v>200</v>
      </c>
      <c r="B226">
        <f>(($B$4-$B$3)*A226/200+$B$3)*PI()/180</f>
      </c>
      <c r="C226">
        <f>SQRT($B$5^2+$B$6^2+2*$B$5*$B$6*COS(B226))</f>
      </c>
      <c r="D226">
        <f>ASIN($B$5/C226*SIN(B226))</f>
      </c>
      <c r="E226">
        <f>B226-2*D226</f>
      </c>
      <c r="F226">
        <f>E226+$B$7*PI()/180</f>
      </c>
      <c r="G226">
        <f>$B$6*2*COS(F226/2)</f>
      </c>
      <c r="H226">
        <f>$B$8/2*9.8*$B$6*SIN(F226/2)</f>
      </c>
      <c r="I226">
        <f>H226/SIN(E226)/SIN(B226)</f>
      </c>
      <c r="J226">
        <f>H226/SIN(E226)/SIN(E226)</f>
      </c>
      <c r="K226">
        <f>$B$9</f>
      </c>
      <c r="L226">
        <f>IF(ABS(J226-K226)&lt;$L$24,G226,"NULL")</f>
      </c>
      <c r="M226">
        <f>IF(ABS(J226-K226)&lt;$L$24,J226,"NULL")</f>
      </c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</sheetData>
  <hyperlinks>
    <hyperlink ref="A18" display="https://www.geogebra.org/calculator/acv5px8f" r:id="rId1"/>
  </hyperlinks>
  <pageMargins bottom="0.75" footer="0.3" header="0.3" left="0.7" right="0.7" top="0.75"/>
  <drawing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22"/>
  </cols>
  <sheetData>
    <row r="1">
      <c r="A1" t="str">
        <v>legLen/m</v>
      </c>
      <c r="B1" t="str">
        <v>tau_c/N.m(交叉杆电机力矩)</v>
      </c>
    </row>
    <row r="2">
      <c r="A2">
        <v>0.3810940280127462</v>
      </c>
      <c r="B2">
        <v>30.830368550612437</v>
      </c>
    </row>
    <row r="3">
      <c r="A3">
        <v>0.3804585653322376</v>
      </c>
      <c r="B3">
        <v>29.605605333809244</v>
      </c>
    </row>
    <row r="4">
      <c r="A4">
        <v>0.37981284238318874</v>
      </c>
      <c r="B4">
        <v>28.47187936862105</v>
      </c>
    </row>
    <row r="5">
      <c r="A5">
        <v>0.3791568747477093</v>
      </c>
      <c r="B5">
        <v>27.420034873733094</v>
      </c>
    </row>
    <row r="6">
      <c r="A6">
        <v>0.3784906782478281</v>
      </c>
      <c r="B6">
        <v>26.44206928436087</v>
      </c>
    </row>
    <row r="7">
      <c r="A7">
        <v>0.3778142689455685</v>
      </c>
      <c r="B7">
        <v>25.530960997037454</v>
      </c>
    </row>
    <row r="8">
      <c r="A8">
        <v>0.3771276631430266</v>
      </c>
      <c r="B8">
        <v>24.680526637705434</v>
      </c>
    </row>
    <row r="9">
      <c r="A9">
        <v>0.3764308773824532</v>
      </c>
      <c r="B9">
        <v>23.885302179696403</v>
      </c>
    </row>
    <row r="10">
      <c r="A10">
        <v>0.37572392844633784</v>
      </c>
      <c r="B10">
        <v>23.140443440051918</v>
      </c>
    </row>
    <row r="11">
      <c r="A11">
        <v>0.3750068333574958</v>
      </c>
      <c r="B11">
        <v>22.441642407449894</v>
      </c>
    </row>
    <row r="12">
      <c r="A12">
        <v>0.37427960937915783</v>
      </c>
      <c r="B12">
        <v>21.785056571545134</v>
      </c>
    </row>
    <row r="13">
      <c r="A13">
        <v>0.37354227401506196</v>
      </c>
      <c r="B13">
        <v>21.167248982357375</v>
      </c>
    </row>
    <row r="14">
      <c r="A14">
        <v>0.3727948450095482</v>
      </c>
      <c r="B14">
        <v>20.58513720688106</v>
      </c>
    </row>
    <row r="15">
      <c r="A15">
        <v>0.3720373403476547</v>
      </c>
      <c r="B15">
        <v>20.035949696280493</v>
      </c>
    </row>
    <row r="16">
      <c r="A16">
        <v>0.371269778255217</v>
      </c>
      <c r="B16">
        <v>19.51718835186506</v>
      </c>
    </row>
    <row r="17">
      <c r="A17">
        <v>0.37049217719896815</v>
      </c>
      <c r="B17">
        <v>19.026596297397234</v>
      </c>
    </row>
    <row r="18">
      <c r="A18">
        <v>0.36970455588664153</v>
      </c>
      <c r="B18">
        <v>18.56213004126874</v>
      </c>
    </row>
    <row r="19">
      <c r="A19">
        <v>0.36890693326707474</v>
      </c>
      <c r="B19">
        <v>18.12193535395916</v>
      </c>
    </row>
    <row r="20">
      <c r="A20">
        <v>0.3680993285303154</v>
      </c>
      <c r="B20">
        <v>17.704326301113735</v>
      </c>
    </row>
    <row r="21">
      <c r="A21">
        <v>0.3672817611077283</v>
      </c>
      <c r="B21">
        <v>17.307766966083577</v>
      </c>
    </row>
    <row r="22">
      <c r="A22">
        <v>0.3664542506721036</v>
      </c>
      <c r="B22">
        <v>16.93085547218244</v>
      </c>
    </row>
    <row r="23">
      <c r="A23">
        <v>0.3656168171377663</v>
      </c>
      <c r="B23">
        <v>16.572309977613244</v>
      </c>
    </row>
    <row r="24">
      <c r="A24">
        <v>0.36476948066068715</v>
      </c>
      <c r="B24">
        <v>16.230956367669446</v>
      </c>
    </row>
    <row r="25">
      <c r="A25" s="2">
        <v>0.3639122616385933</v>
      </c>
      <c r="B25" s="2">
        <v>15.905717411531722</v>
      </c>
    </row>
    <row r="26">
      <c r="A26">
        <v>0.3630451807110807</v>
      </c>
      <c r="B26">
        <v>15.595603186433372</v>
      </c>
      <c r="E26" s="2"/>
    </row>
    <row r="27">
      <c r="A27">
        <v>0.36216825875972647</v>
      </c>
      <c r="B27">
        <v>15.299702601499</v>
      </c>
    </row>
    <row r="28">
      <c r="A28">
        <v>0.36128151690820176</v>
      </c>
      <c r="B28">
        <v>15.017175878241645</v>
      </c>
    </row>
    <row r="29">
      <c r="A29">
        <v>0.3603849765223851</v>
      </c>
      <c r="B29">
        <v>14.747247865399743</v>
      </c>
    </row>
    <row r="30">
      <c r="A30">
        <v>0.3594786592104753</v>
      </c>
      <c r="B30">
        <v>14.489202083203832</v>
      </c>
    </row>
    <row r="31">
      <c r="A31">
        <v>0.3585625868231048</v>
      </c>
      <c r="B31">
        <v>14.242375406851673</v>
      </c>
    </row>
    <row r="32">
      <c r="A32">
        <v>0.35763678145345246</v>
      </c>
      <c r="B32">
        <v>14.00615331140072</v>
      </c>
    </row>
    <row r="33">
      <c r="A33">
        <v>0.35670126543735586</v>
      </c>
      <c r="B33">
        <v>13.779965610835612</v>
      </c>
    </row>
    <row r="34">
      <c r="A34">
        <v>0.35575606135342364</v>
      </c>
      <c r="B34">
        <v>13.563282633045576</v>
      </c>
    </row>
    <row r="35">
      <c r="A35">
        <v>0.35480119202314614</v>
      </c>
      <c r="B35">
        <v>13.355611780106276</v>
      </c>
    </row>
    <row r="36">
      <c r="A36">
        <v>0.35383668051100614</v>
      </c>
      <c r="B36">
        <v>13.156494429813357</v>
      </c>
    </row>
    <row r="37">
      <c r="A37">
        <v>0.3528625501245879</v>
      </c>
      <c r="B37">
        <v>12.965503140034537</v>
      </c>
    </row>
    <row r="38">
      <c r="A38">
        <v>0.35187882441468493</v>
      </c>
      <c r="B38">
        <v>12.782239122278037</v>
      </c>
    </row>
    <row r="39">
      <c r="A39">
        <v>0.35088552717540716</v>
      </c>
      <c r="B39">
        <v>12.606329955038186</v>
      </c>
    </row>
    <row r="40">
      <c r="A40">
        <v>0.3498826824442854</v>
      </c>
      <c r="B40">
        <v>12.437427511074164</v>
      </c>
    </row>
    <row r="41">
      <c r="A41">
        <v>0.3488703145023749</v>
      </c>
      <c r="B41">
        <v>12.275206075890006</v>
      </c>
    </row>
    <row r="42">
      <c r="A42">
        <v>0.34784844787435676</v>
      </c>
      <c r="B42">
        <v>12.119360637383368</v>
      </c>
    </row>
    <row r="43">
      <c r="A43">
        <v>0.34681710732863713</v>
      </c>
      <c r="B43">
        <v>11.969605328976757</v>
      </c>
    </row>
    <row r="44">
      <c r="A44">
        <v>0.34577631787744423</v>
      </c>
      <c r="B44">
        <v>11.825672010588985</v>
      </c>
    </row>
    <row r="45">
      <c r="A45">
        <v>0.34472610477692306</v>
      </c>
      <c r="B45">
        <v>11.687308973587795</v>
      </c>
    </row>
    <row r="46">
      <c r="A46">
        <v>0.34366649352722717</v>
      </c>
      <c r="B46">
        <v>11.554279757424267</v>
      </c>
    </row>
    <row r="47">
      <c r="A47">
        <v>0.3425975098726081</v>
      </c>
      <c r="B47">
        <v>11.42636206701563</v>
      </c>
    </row>
    <row r="48">
      <c r="A48">
        <v>0.34151917980150115</v>
      </c>
      <c r="B48">
        <v>11.303346781141997</v>
      </c>
    </row>
    <row r="49">
      <c r="A49">
        <v>0.340431529546609</v>
      </c>
      <c r="B49">
        <v>11.18503704317643</v>
      </c>
    </row>
    <row r="50">
      <c r="A50">
        <v>0.33933458558498075</v>
      </c>
      <c r="B50">
        <v>11.071247426395965</v>
      </c>
    </row>
    <row r="51">
      <c r="A51">
        <v>0.3382283746380885</v>
      </c>
      <c r="B51">
        <v>10.961803166939905</v>
      </c>
    </row>
    <row r="52">
      <c r="A52">
        <v>0.3371129236718997</v>
      </c>
      <c r="B52">
        <v>10.856539458205136</v>
      </c>
    </row>
    <row r="53">
      <c r="A53">
        <v>0.33598825989694575</v>
      </c>
      <c r="B53">
        <v>10.755300801108339</v>
      </c>
    </row>
    <row r="54">
      <c r="A54">
        <v>0.3348544107683862</v>
      </c>
      <c r="B54">
        <v>10.657940405212413</v>
      </c>
    </row>
    <row r="55">
      <c r="A55">
        <v>0.3337114039860692</v>
      </c>
      <c r="B55">
        <v>10.564319636218112</v>
      </c>
    </row>
    <row r="56">
      <c r="A56">
        <v>0.3325592674945871</v>
      </c>
      <c r="B56">
        <v>10.47430750576964</v>
      </c>
    </row>
    <row r="57">
      <c r="A57">
        <v>0.3313980294833275</v>
      </c>
      <c r="B57">
        <v>10.387780199921547</v>
      </c>
    </row>
    <row r="58">
      <c r="A58">
        <v>0.3302277183865199</v>
      </c>
      <c r="B58">
        <v>10.30462064296974</v>
      </c>
    </row>
    <row r="59">
      <c r="A59">
        <v>0.32904836288327605</v>
      </c>
      <c r="B59">
        <v>10.22471809366664</v>
      </c>
    </row>
    <row r="60">
      <c r="A60">
        <v>0.3278599918976269</v>
      </c>
      <c r="B60">
        <v>10.147967771124158</v>
      </c>
    </row>
    <row r="61">
      <c r="A61">
        <v>0.3266626345985524</v>
      </c>
      <c r="B61">
        <v>10.074270507962108</v>
      </c>
    </row>
    <row r="62">
      <c r="A62">
        <v>0.3254563204000071</v>
      </c>
      <c r="B62">
        <v>10.003532428487206</v>
      </c>
    </row>
    <row r="63">
      <c r="A63">
        <v>0.3242410789609389</v>
      </c>
      <c r="B63">
        <v>9.93566464989207</v>
      </c>
    </row>
    <row r="64">
      <c r="A64">
        <v>0.3230169401853024</v>
      </c>
      <c r="B64">
        <v>9.870583004647138</v>
      </c>
    </row>
    <row r="65">
      <c r="A65">
        <v>0.3217839342220659</v>
      </c>
      <c r="B65">
        <v>9.808207782423558</v>
      </c>
    </row>
    <row r="66">
      <c r="A66">
        <v>0.3205420914652122</v>
      </c>
      <c r="B66">
        <v>9.74846349003382</v>
      </c>
    </row>
    <row r="67">
      <c r="A67">
        <v>0.31929144255373215</v>
      </c>
      <c r="B67">
        <v>9.69127862801099</v>
      </c>
    </row>
    <row r="68">
      <c r="A68">
        <v>0.3180320183716127</v>
      </c>
      <c r="B68">
        <v>9.636585482568576</v>
      </c>
    </row>
    <row r="69">
      <c r="A69">
        <v>0.3167638500478167</v>
      </c>
      <c r="B69">
        <v>9.584319931792445</v>
      </c>
    </row>
    <row r="70">
      <c r="A70">
        <v>0.3154869689562563</v>
      </c>
      <c r="B70">
        <v>9.534421265015286</v>
      </c>
    </row>
    <row r="71">
      <c r="A71">
        <v>0.3142014067157587</v>
      </c>
      <c r="B71">
        <v>9.486832014413894</v>
      </c>
    </row>
    <row r="72">
      <c r="A72">
        <v>0.3129071951900246</v>
      </c>
      <c r="B72">
        <v>9.441497797950879</v>
      </c>
    </row>
    <row r="73">
      <c r="A73">
        <v>0.31160436648757855</v>
      </c>
      <c r="B73">
        <v>9.398367172856329</v>
      </c>
    </row>
    <row r="74">
      <c r="A74">
        <v>0.31029295296171205</v>
      </c>
      <c r="B74">
        <v>9.357391498912154</v>
      </c>
    </row>
    <row r="75">
      <c r="A75">
        <v>0.3089729872104175</v>
      </c>
      <c r="B75">
        <v>9.318524810862867</v>
      </c>
    </row>
    <row r="76">
      <c r="A76">
        <v>0.3076445020763146</v>
      </c>
      <c r="B76">
        <v>9.28172369933238</v>
      </c>
    </row>
    <row r="77">
      <c r="A77">
        <v>0.3063075306465683</v>
      </c>
      <c r="B77">
        <v>9.246947199677019</v>
      </c>
    </row>
    <row r="78">
      <c r="A78">
        <v>0.3049621062527974</v>
      </c>
      <c r="B78">
        <v>9.214156688251409</v>
      </c>
    </row>
    <row r="79">
      <c r="A79">
        <v>0.3036082624709747</v>
      </c>
      <c r="B79">
        <v>9.183315785606197</v>
      </c>
    </row>
    <row r="80">
      <c r="A80">
        <v>0.3022460331213182</v>
      </c>
      <c r="B80">
        <v>9.154390266175394</v>
      </c>
    </row>
    <row r="81">
      <c r="A81">
        <v>0.30087545226817247</v>
      </c>
      <c r="B81">
        <v>9.127347974046522</v>
      </c>
    </row>
    <row r="82">
      <c r="A82">
        <v>0.2994965542198812</v>
      </c>
      <c r="B82">
        <v>9.102158744439464</v>
      </c>
    </row>
    <row r="83">
      <c r="A83">
        <v>0.29810937352864925</v>
      </c>
      <c r="B83">
        <v>9.078794330549654</v>
      </c>
    </row>
    <row r="84">
      <c r="A84">
        <v>0.2967139449903956</v>
      </c>
      <c r="B84">
        <v>9.057228335438824</v>
      </c>
    </row>
    <row r="85">
      <c r="A85">
        <v>0.2953103036445961</v>
      </c>
      <c r="B85">
        <v>9.037436148681804</v>
      </c>
    </row>
    <row r="86">
      <c r="A86">
        <v>0.29389848477411545</v>
      </c>
      <c r="B86">
        <v>9.019394887501173</v>
      </c>
    </row>
    <row r="87">
      <c r="A87">
        <v>0.29247852390502954</v>
      </c>
      <c r="B87">
        <v>9.003083342143066</v>
      </c>
    </row>
    <row r="88">
      <c r="A88">
        <v>0.29105045680643604</v>
      </c>
      <c r="B88">
        <v>8.988481925267319</v>
      </c>
    </row>
    <row r="89">
      <c r="A89">
        <v>0.2896143194902557</v>
      </c>
      <c r="B89">
        <v>8.975572625143638</v>
      </c>
    </row>
    <row r="90">
      <c r="A90">
        <v>0.2881701482110211</v>
      </c>
      <c r="B90">
        <v>8.964338962462362</v>
      </c>
    </row>
    <row r="91">
      <c r="A91">
        <v>0.2867179794656554</v>
      </c>
      <c r="B91">
        <v>8.954765950584402</v>
      </c>
    </row>
    <row r="92">
      <c r="A92">
        <v>0.28525784999323905</v>
      </c>
      <c r="B92">
        <v>8.946840059069595</v>
      </c>
    </row>
    <row r="93">
      <c r="A93">
        <v>0.2837897967747649</v>
      </c>
      <c r="B93">
        <v>8.940549180336472</v>
      </c>
    </row>
    <row r="94">
      <c r="A94">
        <v>0.2823138570328822</v>
      </c>
      <c r="B94">
        <v>8.935882599319227</v>
      </c>
    </row>
    <row r="95">
      <c r="A95">
        <v>0.2808300682316279</v>
      </c>
      <c r="B95">
        <v>8.93283096599979</v>
      </c>
    </row>
    <row r="96">
      <c r="A96">
        <v>0.27933846807614626</v>
      </c>
      <c r="B96">
        <v>8.93138627070403</v>
      </c>
    </row>
    <row r="97">
      <c r="A97">
        <v>0.2778390945123963</v>
      </c>
      <c r="B97">
        <v>8.931541822061833</v>
      </c>
    </row>
    <row r="98">
      <c r="A98">
        <v>0.2763319857268463</v>
      </c>
      <c r="B98">
        <v>8.933292227540704</v>
      </c>
    </row>
    <row r="99">
      <c r="A99">
        <v>0.274817180146156</v>
      </c>
      <c r="B99">
        <v>8.936633376472036</v>
      </c>
    </row>
    <row r="100">
      <c r="A100">
        <v>0.27329471643684616</v>
      </c>
      <c r="B100">
        <v>8.941562425498136</v>
      </c>
    </row>
    <row r="101">
      <c r="A101">
        <v>0.2717646335049542</v>
      </c>
      <c r="B101">
        <v>8.948077786376613</v>
      </c>
    </row>
    <row r="102">
      <c r="A102">
        <v>0.2702269704956783</v>
      </c>
      <c r="B102">
        <v>8.956179116086888</v>
      </c>
    </row>
    <row r="103">
      <c r="A103">
        <v>0.26868176679300626</v>
      </c>
      <c r="B103">
        <v>8.9658673091914</v>
      </c>
    </row>
    <row r="104">
      <c r="A104">
        <v>0.26712906201933223</v>
      </c>
      <c r="B104">
        <v>8.977144492411524</v>
      </c>
    </row>
    <row r="105">
      <c r="A105">
        <v>0.26556889603505923</v>
      </c>
      <c r="B105">
        <v>8.990014021385594</v>
      </c>
    </row>
    <row r="106">
      <c r="A106">
        <v>0.26400130893818785</v>
      </c>
      <c r="B106">
        <v>9.004480479583309</v>
      </c>
    </row>
    <row r="107">
      <c r="A107">
        <v>0.26242634106389096</v>
      </c>
      <c r="B107">
        <v>9.020549679357737</v>
      </c>
    </row>
    <row r="108">
      <c r="A108">
        <v>0.26084403298407405</v>
      </c>
      <c r="B108">
        <v>9.038228665122864</v>
      </c>
    </row>
    <row r="109">
      <c r="A109">
        <v>0.25925442550692174</v>
      </c>
      <c r="B109">
        <v>9.057525718651117</v>
      </c>
    </row>
    <row r="110">
      <c r="A110">
        <v>0.2576575596764292</v>
      </c>
      <c r="B110">
        <v>9.07845036649197</v>
      </c>
    </row>
    <row r="111">
      <c r="A111">
        <v>0.2560534767719193</v>
      </c>
      <c r="B111">
        <v>9.101013389518977</v>
      </c>
    </row>
    <row r="112">
      <c r="A112">
        <v>0.25444221830754477</v>
      </c>
      <c r="B112">
        <v>9.125226834619276</v>
      </c>
    </row>
    <row r="113">
      <c r="A113">
        <v>0.25282382603177517</v>
      </c>
      <c r="B113">
        <v>9.15110402854591</v>
      </c>
    </row>
    <row r="114">
      <c r="A114">
        <v>0.25119834192686946</v>
      </c>
      <c r="B114">
        <v>9.178659593959804</v>
      </c>
    </row>
    <row r="115">
      <c r="A115">
        <v>0.24956580820833252</v>
      </c>
      <c r="B115">
        <v>9.207909467694938</v>
      </c>
    </row>
    <row r="116">
      <c r="A116">
        <v>0.24792626732435644</v>
      </c>
      <c r="B116">
        <v>9.23887092128681</v>
      </c>
    </row>
    <row r="117">
      <c r="A117">
        <v>0.24627976195524665</v>
      </c>
      <c r="B117">
        <v>9.27156258381118</v>
      </c>
    </row>
    <row r="118">
      <c r="A118">
        <v>0.24462633501283182</v>
      </c>
      <c r="B118">
        <v>9.306004467087034</v>
      </c>
    </row>
    <row r="119">
      <c r="A119">
        <v>0.24296602963985825</v>
      </c>
      <c r="B119">
        <v>9.342217993304926</v>
      </c>
    </row>
    <row r="120">
      <c r="A120">
        <v>0.24129888920936807</v>
      </c>
      <c r="B120">
        <v>9.380226025149224</v>
      </c>
    </row>
    <row r="121">
      <c r="A121">
        <v>0.2396249573240614</v>
      </c>
      <c r="B121">
        <v>9.420052898490535</v>
      </c>
    </row>
    <row r="122">
      <c r="A122">
        <v>0.23794427781564234</v>
      </c>
      <c r="B122">
        <v>9.46172445773254</v>
      </c>
    </row>
    <row r="123">
      <c r="A123">
        <v>0.23625689474414827</v>
      </c>
      <c r="B123">
        <v>9.505268093905816</v>
      </c>
    </row>
    <row r="124">
      <c r="A124">
        <v>0.2345628523972632</v>
      </c>
      <c r="B124">
        <v>9.550712785609946</v>
      </c>
    </row>
    <row r="125">
      <c r="A125">
        <v>0.23286219528961377</v>
      </c>
      <c r="B125">
        <v>9.598089142914372</v>
      </c>
    </row>
    <row r="126">
      <c r="A126">
        <v>0.2311549681620489</v>
      </c>
      <c r="B126">
        <v>9.647429454338065</v>
      </c>
    </row>
    <row r="127">
      <c r="A127">
        <v>0.22944121598090264</v>
      </c>
      <c r="B127">
        <v>9.698767737038214</v>
      </c>
    </row>
    <row r="128">
      <c r="A128">
        <v>0.22772098393723983</v>
      </c>
      <c r="B128">
        <v>9.752139790348874</v>
      </c>
    </row>
    <row r="129">
      <c r="A129">
        <v>0.22599431744608445</v>
      </c>
      <c r="B129">
        <v>9.80758325282183</v>
      </c>
    </row>
    <row r="130">
      <c r="A130">
        <v>0.2242612621456313</v>
      </c>
      <c r="B130">
        <v>9.86513766293396</v>
      </c>
    </row>
    <row r="131">
      <c r="A131">
        <v>0.2225218638964399</v>
      </c>
      <c r="B131">
        <v>9.924844523638205</v>
      </c>
    </row>
    <row r="132">
      <c r="A132">
        <v>0.22077616878061082</v>
      </c>
      <c r="B132">
        <v>9.986747370948759</v>
      </c>
    </row>
    <row r="133">
      <c r="A133">
        <v>0.21902422310094516</v>
      </c>
      <c r="B133">
        <v>10.050891846765682</v>
      </c>
    </row>
    <row r="134">
      <c r="A134">
        <v>0.21726607338008552</v>
      </c>
      <c r="B134">
        <v>10.117325776159483</v>
      </c>
    </row>
    <row r="135">
      <c r="A135">
        <v>0.21550176635964002</v>
      </c>
      <c r="B135">
        <v>10.186099249352896</v>
      </c>
    </row>
    <row r="136">
      <c r="A136">
        <v>0.21373134899928758</v>
      </c>
      <c r="B136">
        <v>10.257264708654601</v>
      </c>
    </row>
    <row r="137">
      <c r="A137">
        <v>0.2119548684758668</v>
      </c>
      <c r="B137">
        <v>10.330877040618606</v>
      </c>
    </row>
    <row r="138">
      <c r="A138">
        <v>0.21017237218244456</v>
      </c>
      <c r="B138">
        <v>10.406993673723463</v>
      </c>
    </row>
    <row r="139">
      <c r="A139">
        <v>0.20838390772736887</v>
      </c>
      <c r="B139">
        <v>10.48567468188699</v>
      </c>
    </row>
    <row r="140">
      <c r="A140">
        <v>0.20658952293330182</v>
      </c>
      <c r="B140">
        <v>10.566982894155919</v>
      </c>
    </row>
    <row r="141">
      <c r="A141">
        <v>0.20478926583623563</v>
      </c>
      <c r="B141">
        <v>10.650984010934783</v>
      </c>
    </row>
    <row r="142">
      <c r="A142">
        <v>0.20298318468448906</v>
      </c>
      <c r="B142">
        <v>10.73774672714572</v>
      </c>
    </row>
    <row r="143">
      <c r="A143">
        <v>0.20117132793768638</v>
      </c>
      <c r="B143">
        <v>10.827342862739872</v>
      </c>
    </row>
    <row r="144">
      <c r="A144">
        <v>0.19935374426571736</v>
      </c>
      <c r="B144">
        <v>10.9198475010127</v>
      </c>
    </row>
    <row r="145">
      <c r="A145">
        <v>0.19753048254767963</v>
      </c>
      <c r="B145">
        <v>11.015339135209476</v>
      </c>
    </row>
    <row r="146">
      <c r="A146">
        <v>0.19570159187080097</v>
      </c>
      <c r="B146">
        <v>11.113899823944</v>
      </c>
    </row>
    <row r="147">
      <c r="A147">
        <v>0.1938671215293444</v>
      </c>
      <c r="B147">
        <v>11.215615355993153</v>
      </c>
    </row>
    <row r="148">
      <c r="A148">
        <v>0.19202712102349354</v>
      </c>
      <c r="B148">
        <v>11.320575425073098</v>
      </c>
    </row>
    <row r="149">
      <c r="A149">
        <v>0.19018164005822</v>
      </c>
      <c r="B149">
        <v>11.428873815249144</v>
      </c>
    </row>
    <row r="150">
      <c r="A150">
        <v>0.18833072854213162</v>
      </c>
      <c r="B150">
        <v>11.540608597681963</v>
      </c>
    </row>
    <row r="151">
      <c r="A151">
        <v>0.18647443658630178</v>
      </c>
      <c r="B151">
        <v>11.655882339467336</v>
      </c>
    </row>
    <row r="152">
      <c r="A152">
        <v>0.18461281450308056</v>
      </c>
      <c r="B152">
        <v>11.774802325385979</v>
      </c>
    </row>
    <row r="153">
      <c r="A153">
        <v>0.18274591280488572</v>
      </c>
      <c r="B153">
        <v>11.897480793444425</v>
      </c>
    </row>
    <row r="154">
      <c r="A154">
        <v>0.18087378220297623</v>
      </c>
      <c r="B154">
        <v>12.024035185157896</v>
      </c>
    </row>
    <row r="155">
      <c r="A155">
        <v>0.1789964736062056</v>
      </c>
      <c r="B155">
        <v>12.154588411602399</v>
      </c>
    </row>
    <row r="156">
      <c r="A156">
        <v>0.17711403811975734</v>
      </c>
      <c r="B156">
        <v>12.289269136346029</v>
      </c>
    </row>
    <row r="157">
      <c r="A157">
        <v>0.17522652704386088</v>
      </c>
      <c r="B157">
        <v>12.428212076459916</v>
      </c>
    </row>
    <row r="158">
      <c r="A158">
        <v>0.17333399187248788</v>
      </c>
      <c r="B158">
        <v>12.571558322907823</v>
      </c>
    </row>
    <row r="159">
      <c r="A159">
        <v>0.17143648429203118</v>
      </c>
      <c r="B159">
        <v>12.7194556817206</v>
      </c>
    </row>
    <row r="160">
      <c r="A160">
        <v>0.16953405617996314</v>
      </c>
      <c r="B160">
        <v>12.872059037479476</v>
      </c>
    </row>
    <row r="161">
      <c r="A161">
        <v>0.16762675960347592</v>
      </c>
      <c r="B161">
        <v>13.02953074076016</v>
      </c>
    </row>
    <row r="162">
      <c r="A162">
        <v>0.16571464681810216</v>
      </c>
      <c r="B162">
        <v>13.192041021330292</v>
      </c>
    </row>
    <row r="163">
      <c r="A163">
        <v>0.16379777026631737</v>
      </c>
      <c r="B163">
        <v>13.359768429046225</v>
      </c>
    </row>
    <row r="164">
      <c r="A164">
        <v>0.16187618257612263</v>
      </c>
      <c r="B164">
        <v>13.532900304563789</v>
      </c>
    </row>
    <row r="165">
      <c r="A165">
        <v>0.1599499365596088</v>
      </c>
      <c r="B165">
        <v>13.711633282162031</v>
      </c>
    </row>
    <row r="166">
      <c r="A166">
        <v>0.15801908521150154</v>
      </c>
      <c r="B166">
        <v>13.89617382718195</v>
      </c>
    </row>
    <row r="167">
      <c r="A167">
        <v>0.1560836817076874</v>
      </c>
      <c r="B167">
        <v>14.086738810804578</v>
      </c>
    </row>
    <row r="168">
      <c r="A168">
        <v>0.15414377940372137</v>
      </c>
      <c r="B168">
        <v>14.283556125137997</v>
      </c>
    </row>
    <row r="169">
      <c r="A169">
        <v>0.15219943183331505</v>
      </c>
      <c r="B169">
        <v>14.486865341852225</v>
      </c>
    </row>
    <row r="170">
      <c r="A170">
        <v>0.1502506927068065</v>
      </c>
      <c r="B170">
        <v>14.696918417897814</v>
      </c>
    </row>
    <row r="171">
      <c r="A171">
        <v>0.14829761590961063</v>
      </c>
      <c r="B171">
        <v>14.913980452171753</v>
      </c>
    </row>
    <row r="172">
      <c r="A172">
        <v>0.14634025550065163</v>
      </c>
      <c r="B172">
        <v>15.138330497355305</v>
      </c>
    </row>
    <row r="173">
      <c r="A173">
        <v>0.14437866571077643</v>
      </c>
      <c r="B173">
        <v>15.370262431548287</v>
      </c>
    </row>
    <row r="174">
      <c r="A174">
        <v>0.14241290094114895</v>
      </c>
      <c r="B174">
        <v>15.610085894765724</v>
      </c>
    </row>
    <row r="175">
      <c r="A175">
        <v>0.14044301576162704</v>
      </c>
      <c r="B175">
        <v>15.85812729585207</v>
      </c>
    </row>
    <row r="176">
      <c r="A176">
        <v>0.13846906490911914</v>
      </c>
      <c r="B176">
        <v>16.114730895910473</v>
      </c>
    </row>
    <row r="177">
      <c r="A177">
        <v>0.13649110328592448</v>
      </c>
      <c r="B177">
        <v>16.380259974945652</v>
      </c>
    </row>
    <row r="178">
      <c r="A178">
        <v>0.13450918595805308</v>
      </c>
      <c r="B178">
        <v>16.655098089087755</v>
      </c>
    </row>
    <row r="179">
      <c r="A179">
        <v>0.13252336815352886</v>
      </c>
      <c r="B179">
        <v>16.93965042650708</v>
      </c>
    </row>
    <row r="180">
      <c r="A180">
        <v>0.1305337052606737</v>
      </c>
      <c r="B180">
        <v>17.234345270956993</v>
      </c>
    </row>
    <row r="181">
      <c r="A181">
        <v>0.12854025282637344</v>
      </c>
      <c r="B181">
        <v>17.53963558280449</v>
      </c>
    </row>
    <row r="182">
      <c r="A182">
        <v>0.12654306655432615</v>
      </c>
      <c r="B182">
        <v>17.856000708436515</v>
      </c>
    </row>
    <row r="183">
      <c r="A183">
        <v>0.12454220230327227</v>
      </c>
      <c r="B183">
        <v>18.183948230080144</v>
      </c>
    </row>
    <row r="184">
      <c r="A184">
        <v>0.12253771608520687</v>
      </c>
      <c r="B184">
        <v>18.52401596936037</v>
      </c>
    </row>
    <row r="185">
      <c r="A185">
        <v>0.12052966406357371</v>
      </c>
      <c r="B185">
        <v>18.876774159360398</v>
      </c>
    </row>
    <row r="186">
      <c r="A186">
        <v>0.118518102551443</v>
      </c>
      <c r="B186">
        <v>19.242827801564406</v>
      </c>
    </row>
    <row r="187">
      <c r="A187">
        <v>0.11650308800966983</v>
      </c>
      <c r="B187">
        <v>19.622819225878235</v>
      </c>
    </row>
    <row r="188">
      <c r="A188">
        <v>0.11448467704503636</v>
      </c>
      <c r="B188">
        <v>20.01743087396331</v>
      </c>
    </row>
    <row r="189">
      <c r="A189">
        <v>0.11246292640837628</v>
      </c>
      <c r="B189">
        <v>20.427388328418264</v>
      </c>
    </row>
    <row r="190">
      <c r="A190">
        <v>0.11043789299268214</v>
      </c>
      <c r="B190">
        <v>20.853463612934362</v>
      </c>
    </row>
    <row r="191">
      <c r="A191">
        <v>0.10840963383119587</v>
      </c>
      <c r="B191">
        <v>21.29647879147874</v>
      </c>
    </row>
    <row r="192">
      <c r="A192">
        <v>0.10637820609548138</v>
      </c>
      <c r="B192">
        <v>21.75730989787157</v>
      </c>
    </row>
    <row r="193">
      <c r="A193">
        <v>0.1043436670934817</v>
      </c>
      <c r="B193">
        <v>22.23689123087457</v>
      </c>
    </row>
    <row r="194">
      <c r="A194">
        <v>0.1023060742675588</v>
      </c>
      <c r="B194">
        <v>22.736220054166502</v>
      </c>
    </row>
    <row r="195">
      <c r="A195">
        <v>0.10026548519251627</v>
      </c>
      <c r="B195">
        <v>23.256361745420204</v>
      </c>
    </row>
    <row r="196">
      <c r="A196">
        <v>0.09822195757360733</v>
      </c>
      <c r="B196">
        <v>23.798455444203437</v>
      </c>
    </row>
    <row r="197">
      <c r="A197">
        <v>0.09617554924452423</v>
      </c>
      <c r="B197">
        <v>24.36372025471035</v>
      </c>
    </row>
    <row r="198">
      <c r="A198">
        <v>0.09412631816537366</v>
      </c>
      <c r="B198">
        <v>24.953462066504535</v>
      </c>
    </row>
    <row r="199">
      <c r="A199">
        <v>0.09207432242063529</v>
      </c>
      <c r="B199">
        <v>25.56908106467072</v>
      </c>
    </row>
    <row r="200">
      <c r="A200">
        <v>0.09001962021710475</v>
      </c>
      <c r="B200">
        <v>26.21208001018835</v>
      </c>
    </row>
    <row r="201">
      <c r="A201">
        <v>0.08796226988182103</v>
      </c>
      <c r="B201">
        <v>26.884073382159727</v>
      </c>
    </row>
    <row r="202">
      <c r="A202">
        <v>0.08590232985997807</v>
      </c>
      <c r="B202">
        <v>27.586797485977254</v>
      </c>
    </row>
    <row r="203">
      <c r="A203">
        <f>$E$7*2*COS(#REF!/2)</f>
      </c>
      <c r="B203">
        <f>E204/SIN(#REF!)/SIN(#REF!)</f>
      </c>
    </row>
    <row r="204">
      <c r="A204">
        <f>$E$7*2*COS(#REF!/2)</f>
      </c>
      <c r="B204">
        <f>E205/SIN(#REF!)/SIN(#REF!)</f>
      </c>
    </row>
    <row r="205">
      <c r="A205">
        <f>$E$7*2*COS(#REF!/2)</f>
      </c>
      <c r="B205">
        <f>E206/SIN(#REF!)/SIN(#REF!)</f>
      </c>
    </row>
    <row r="206">
      <c r="A206">
        <f>$E$7*2*COS(#REF!/2)</f>
      </c>
      <c r="B206">
        <f>E207/SIN(#REF!)/SIN(#REF!)</f>
      </c>
    </row>
    <row r="207">
      <c r="A207">
        <f>$E$7*2*COS(#REF!/2)</f>
      </c>
      <c r="B207">
        <f>E208/SIN(#REF!)/SIN(#REF!)</f>
      </c>
    </row>
    <row r="208">
      <c r="A208">
        <f>$E$7*2*COS(#REF!/2)</f>
      </c>
      <c r="B208">
        <f>E209/SIN(#REF!)/SIN(#REF!)</f>
      </c>
    </row>
    <row r="209">
      <c r="A209">
        <f>$E$7*2*COS(#REF!/2)</f>
      </c>
      <c r="B209">
        <f>E210/SIN(#REF!)/SIN(#REF!)</f>
      </c>
    </row>
    <row r="210">
      <c r="A210">
        <f>$E$7*2*COS(#REF!/2)</f>
      </c>
      <c r="B210">
        <f>E211/SIN(#REF!)/SIN(#REF!)</f>
      </c>
    </row>
    <row r="211">
      <c r="A211">
        <f>$E$7*2*COS(#REF!/2)</f>
      </c>
      <c r="B211">
        <f>E212/SIN(#REF!)/SIN(#REF!)</f>
      </c>
    </row>
    <row r="212">
      <c r="A212">
        <f>$E$7*2*COS(#REF!/2)</f>
      </c>
      <c r="B212">
        <f>E213/SIN(#REF!)/SIN(#REF!)</f>
      </c>
    </row>
    <row r="213">
      <c r="A213">
        <f>$E$7*2*COS(#REF!/2)</f>
      </c>
      <c r="B213">
        <f>E214/SIN(#REF!)/SIN(#REF!)</f>
      </c>
    </row>
    <row r="214">
      <c r="A214">
        <f>$E$7*2*COS(#REF!/2)</f>
      </c>
      <c r="B214">
        <f>E215/SIN(#REF!)/SIN(#REF!)</f>
      </c>
    </row>
    <row r="215">
      <c r="A215">
        <f>$E$7*2*COS(#REF!/2)</f>
      </c>
      <c r="B215">
        <f>E216/SIN(#REF!)/SIN(#REF!)</f>
      </c>
    </row>
    <row r="216">
      <c r="A216">
        <f>$E$7*2*COS(#REF!/2)</f>
      </c>
      <c r="B216">
        <f>E217/SIN(#REF!)/SIN(#REF!)</f>
      </c>
    </row>
    <row r="217">
      <c r="A217">
        <f>$E$7*2*COS(#REF!/2)</f>
      </c>
      <c r="B217">
        <f>E218/SIN(#REF!)/SIN(#REF!)</f>
      </c>
    </row>
    <row r="218">
      <c r="A218">
        <f>$E$7*2*COS(#REF!/2)</f>
      </c>
      <c r="B218">
        <f>E219/SIN(#REF!)/SIN(#REF!)</f>
      </c>
    </row>
    <row r="219">
      <c r="A219">
        <f>$E$7*2*COS(#REF!/2)</f>
      </c>
      <c r="B219">
        <f>E220/SIN(#REF!)/SIN(#REF!)</f>
      </c>
    </row>
    <row r="220">
      <c r="A220">
        <f>$E$7*2*COS(#REF!/2)</f>
      </c>
      <c r="B220">
        <f>E221/SIN(#REF!)/SIN(#REF!)</f>
      </c>
    </row>
    <row r="221">
      <c r="A221">
        <f>$E$7*2*COS(#REF!/2)</f>
      </c>
      <c r="B221">
        <f>E222/SIN(#REF!)/SIN(#REF!)</f>
      </c>
    </row>
    <row r="222">
      <c r="A222">
        <f>$E$7*2*COS(#REF!/2)</f>
      </c>
      <c r="B222">
        <f>E223/SIN(#REF!)/SIN(#REF!)</f>
      </c>
    </row>
    <row r="223">
      <c r="A223">
        <f>$E$7*2*COS(#REF!/2)</f>
      </c>
      <c r="B223">
        <f>E224/SIN(#REF!)/SIN(#REF!)</f>
      </c>
    </row>
    <row r="224">
      <c r="A224">
        <f>$E$7*2*COS(#REF!/2)</f>
      </c>
      <c r="B224">
        <f>E225/SIN(#REF!)/SIN(#REF!)</f>
      </c>
    </row>
    <row r="225">
      <c r="A225">
        <f>$E$7*2*COS(#REF!/2)</f>
      </c>
      <c r="B225">
        <f>E226/SIN(#REF!)/SIN(#REF!)</f>
      </c>
    </row>
    <row r="226">
      <c r="A226">
        <f>$E$7*2*COS(#REF!/2)</f>
      </c>
      <c r="B226">
        <f>E227/SIN(#REF!)/SIN(#REF!)</f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