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filterPrivacy="1"/>
  <xr:revisionPtr revIDLastSave="0" documentId="13_ncr:1_{A18FD034-4A04-45C7-98F7-5FC5E995EE0A}" xr6:coauthVersionLast="44" xr6:coauthVersionMax="44" xr10:uidLastSave="{00000000-0000-0000-0000-000000000000}"/>
  <bookViews>
    <workbookView xWindow="-8415" yWindow="-16320" windowWidth="29040" windowHeight="15840" activeTab="1" xr2:uid="{00000000-000D-0000-FFFF-FFFF00000000}"/>
  </bookViews>
  <sheets>
    <sheet name="Sheet1" sheetId="1" r:id="rId1"/>
    <sheet name="paymentMethod" sheetId="2" r:id="rId2"/>
    <sheet name="shortcode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2" i="2"/>
  <c r="A3" i="2" l="1"/>
  <c r="A2" i="2"/>
  <c r="A11" i="2"/>
  <c r="A8" i="2"/>
  <c r="A9" i="2"/>
  <c r="A63" i="2"/>
  <c r="A15" i="2"/>
  <c r="A4" i="2"/>
  <c r="A10" i="2"/>
  <c r="A5" i="2"/>
  <c r="A27" i="2"/>
  <c r="A13" i="2"/>
  <c r="A64" i="2"/>
  <c r="A35" i="2"/>
  <c r="A17" i="2"/>
  <c r="A44" i="2"/>
  <c r="A52" i="2"/>
  <c r="A54" i="2"/>
  <c r="A56" i="2"/>
  <c r="A73" i="2"/>
  <c r="A74" i="2"/>
  <c r="A60" i="2"/>
  <c r="A75" i="2"/>
  <c r="A19" i="2"/>
  <c r="A12" i="2"/>
  <c r="A28" i="2"/>
  <c r="A32" i="2"/>
  <c r="A22" i="2"/>
  <c r="A36" i="2"/>
  <c r="A66" i="2"/>
  <c r="A18" i="2"/>
  <c r="A45" i="2"/>
  <c r="A51" i="2"/>
  <c r="A7" i="2"/>
  <c r="A55" i="2"/>
  <c r="A57" i="2"/>
  <c r="A72" i="2"/>
  <c r="A65" i="2"/>
  <c r="A61" i="2"/>
  <c r="A20" i="2"/>
  <c r="A24" i="2"/>
  <c r="A25" i="2"/>
  <c r="A33" i="2"/>
  <c r="A37" i="2"/>
  <c r="A62" i="2"/>
  <c r="A34" i="2"/>
  <c r="A38" i="2"/>
  <c r="A42" i="2"/>
  <c r="A46" i="2"/>
  <c r="A69" i="2"/>
  <c r="A23" i="2"/>
  <c r="A53" i="2"/>
  <c r="A6" i="2"/>
  <c r="A67" i="2"/>
  <c r="A43" i="2"/>
  <c r="A16" i="2"/>
  <c r="A70" i="2"/>
  <c r="A58" i="2"/>
  <c r="A21" i="2"/>
  <c r="A29" i="2"/>
  <c r="A47" i="2"/>
  <c r="A48" i="2"/>
  <c r="A59" i="2"/>
  <c r="A26" i="2"/>
  <c r="A39" i="2"/>
  <c r="A68" i="2"/>
  <c r="A49" i="2"/>
  <c r="A30" i="2"/>
  <c r="A40" i="2"/>
  <c r="A50" i="2"/>
  <c r="A31" i="2"/>
  <c r="A41" i="2"/>
  <c r="A71" i="2"/>
  <c r="A14" i="2"/>
  <c r="O3" i="1" l="1"/>
  <c r="O4" i="1"/>
  <c r="O5" i="1"/>
  <c r="U5" i="1" s="1"/>
  <c r="O6" i="1"/>
  <c r="O7" i="1"/>
  <c r="O8" i="1"/>
  <c r="O9" i="1"/>
  <c r="T9" i="1" s="1"/>
  <c r="O10" i="1"/>
  <c r="O11" i="1"/>
  <c r="U11" i="1" s="1"/>
  <c r="O12" i="1"/>
  <c r="O13" i="1"/>
  <c r="O14" i="1"/>
  <c r="O15" i="1"/>
  <c r="O16" i="1"/>
  <c r="O17" i="1"/>
  <c r="S17" i="1" s="1"/>
  <c r="O18" i="1"/>
  <c r="O19" i="1"/>
  <c r="O20" i="1"/>
  <c r="O21" i="1"/>
  <c r="U21" i="1" s="1"/>
  <c r="O22" i="1"/>
  <c r="O23" i="1"/>
  <c r="O24" i="1"/>
  <c r="O25" i="1"/>
  <c r="P25" i="1" s="1"/>
  <c r="O26" i="1"/>
  <c r="O27" i="1"/>
  <c r="U27" i="1" s="1"/>
  <c r="O28" i="1"/>
  <c r="O29" i="1"/>
  <c r="O30" i="1"/>
  <c r="O31" i="1"/>
  <c r="O32" i="1"/>
  <c r="O33" i="1"/>
  <c r="S33" i="1" s="1"/>
  <c r="O34" i="1"/>
  <c r="O35" i="1"/>
  <c r="O36" i="1"/>
  <c r="O37" i="1"/>
  <c r="U37" i="1" s="1"/>
  <c r="O38" i="1"/>
  <c r="O39" i="1"/>
  <c r="O40" i="1"/>
  <c r="O41" i="1"/>
  <c r="T41" i="1" s="1"/>
  <c r="O42" i="1"/>
  <c r="O43" i="1"/>
  <c r="U43" i="1" s="1"/>
  <c r="O44" i="1"/>
  <c r="O45" i="1"/>
  <c r="O46" i="1"/>
  <c r="O47" i="1"/>
  <c r="O48" i="1"/>
  <c r="O49" i="1"/>
  <c r="S49" i="1" s="1"/>
  <c r="O50" i="1"/>
  <c r="O51" i="1"/>
  <c r="O52" i="1"/>
  <c r="O53" i="1"/>
  <c r="U53" i="1" s="1"/>
  <c r="O54" i="1"/>
  <c r="O55" i="1"/>
  <c r="O56" i="1"/>
  <c r="O57" i="1"/>
  <c r="P57" i="1" s="1"/>
  <c r="O58" i="1"/>
  <c r="O59" i="1"/>
  <c r="U59" i="1" s="1"/>
  <c r="O60" i="1"/>
  <c r="O61" i="1"/>
  <c r="O62" i="1"/>
  <c r="O63" i="1"/>
  <c r="O64" i="1"/>
  <c r="O65" i="1"/>
  <c r="S65" i="1" s="1"/>
  <c r="O66" i="1"/>
  <c r="O67" i="1"/>
  <c r="O68" i="1"/>
  <c r="O69" i="1"/>
  <c r="U69" i="1" s="1"/>
  <c r="O70" i="1"/>
  <c r="O71" i="1"/>
  <c r="O72" i="1"/>
  <c r="O73" i="1"/>
  <c r="T73" i="1" s="1"/>
  <c r="O74" i="1"/>
  <c r="O75" i="1"/>
  <c r="U75" i="1" s="1"/>
  <c r="O76" i="1"/>
  <c r="O77" i="1"/>
  <c r="O78" i="1"/>
  <c r="O79" i="1"/>
  <c r="O80" i="1"/>
  <c r="O81" i="1"/>
  <c r="S81" i="1" s="1"/>
  <c r="O82" i="1"/>
  <c r="O83" i="1"/>
  <c r="O84" i="1"/>
  <c r="O85" i="1"/>
  <c r="U85" i="1" s="1"/>
  <c r="O86" i="1"/>
  <c r="O87" i="1"/>
  <c r="O88" i="1"/>
  <c r="O89" i="1"/>
  <c r="P89" i="1" s="1"/>
  <c r="O90" i="1"/>
  <c r="O91" i="1"/>
  <c r="U91" i="1" s="1"/>
  <c r="O92" i="1"/>
  <c r="O93" i="1"/>
  <c r="O94" i="1"/>
  <c r="O95" i="1"/>
  <c r="O96" i="1"/>
  <c r="O97" i="1"/>
  <c r="S97" i="1" s="1"/>
  <c r="O98" i="1"/>
  <c r="O99" i="1"/>
  <c r="O100" i="1"/>
  <c r="O101" i="1"/>
  <c r="U101" i="1" s="1"/>
  <c r="O102" i="1"/>
  <c r="O103" i="1"/>
  <c r="O104" i="1"/>
  <c r="O105" i="1"/>
  <c r="T105" i="1" s="1"/>
  <c r="O106" i="1"/>
  <c r="O107" i="1"/>
  <c r="U107" i="1" s="1"/>
  <c r="O108" i="1"/>
  <c r="O109" i="1"/>
  <c r="O110" i="1"/>
  <c r="O111" i="1"/>
  <c r="O112" i="1"/>
  <c r="O113" i="1"/>
  <c r="S113" i="1" s="1"/>
  <c r="O114" i="1"/>
  <c r="O115" i="1"/>
  <c r="O116" i="1"/>
  <c r="O117" i="1"/>
  <c r="U117" i="1" s="1"/>
  <c r="O118" i="1"/>
  <c r="O119" i="1"/>
  <c r="O120" i="1"/>
  <c r="O121" i="1"/>
  <c r="P121" i="1" s="1"/>
  <c r="O122" i="1"/>
  <c r="O123" i="1"/>
  <c r="U123" i="1" s="1"/>
  <c r="O124" i="1"/>
  <c r="O125" i="1"/>
  <c r="O126" i="1"/>
  <c r="O127" i="1"/>
  <c r="O128" i="1"/>
  <c r="O129" i="1"/>
  <c r="S129" i="1" s="1"/>
  <c r="O130" i="1"/>
  <c r="O131" i="1"/>
  <c r="O132" i="1"/>
  <c r="O133" i="1"/>
  <c r="U133" i="1" s="1"/>
  <c r="O134" i="1"/>
  <c r="O135" i="1"/>
  <c r="O136" i="1"/>
  <c r="O137" i="1"/>
  <c r="T137" i="1" s="1"/>
  <c r="O138" i="1"/>
  <c r="O139" i="1"/>
  <c r="U139" i="1" s="1"/>
  <c r="O140" i="1"/>
  <c r="O141" i="1"/>
  <c r="O142" i="1"/>
  <c r="O143" i="1"/>
  <c r="O144" i="1"/>
  <c r="O145" i="1"/>
  <c r="S145" i="1" s="1"/>
  <c r="O146" i="1"/>
  <c r="O147" i="1"/>
  <c r="O148" i="1"/>
  <c r="O149" i="1"/>
  <c r="U149" i="1" s="1"/>
  <c r="O150" i="1"/>
  <c r="O151" i="1"/>
  <c r="O152" i="1"/>
  <c r="O153" i="1"/>
  <c r="P153" i="1" s="1"/>
  <c r="O154" i="1"/>
  <c r="O155" i="1"/>
  <c r="U155" i="1" s="1"/>
  <c r="O156" i="1"/>
  <c r="O157" i="1"/>
  <c r="O158" i="1"/>
  <c r="O159" i="1"/>
  <c r="O160" i="1"/>
  <c r="O161" i="1"/>
  <c r="S161" i="1" s="1"/>
  <c r="O162" i="1"/>
  <c r="O163" i="1"/>
  <c r="O164" i="1"/>
  <c r="O165" i="1"/>
  <c r="U165" i="1" s="1"/>
  <c r="O166" i="1"/>
  <c r="O167" i="1"/>
  <c r="O168" i="1"/>
  <c r="O169" i="1"/>
  <c r="T169" i="1" s="1"/>
  <c r="O170" i="1"/>
  <c r="O171" i="1"/>
  <c r="U171" i="1" s="1"/>
  <c r="O172" i="1"/>
  <c r="O173" i="1"/>
  <c r="O174" i="1"/>
  <c r="O175" i="1"/>
  <c r="O176" i="1"/>
  <c r="O177" i="1"/>
  <c r="S177" i="1" s="1"/>
  <c r="O178" i="1"/>
  <c r="O179" i="1"/>
  <c r="O180" i="1"/>
  <c r="O181" i="1"/>
  <c r="U181" i="1" s="1"/>
  <c r="O182" i="1"/>
  <c r="O183" i="1"/>
  <c r="O184" i="1"/>
  <c r="O185" i="1"/>
  <c r="P185" i="1" s="1"/>
  <c r="O186" i="1"/>
  <c r="O187" i="1"/>
  <c r="U187" i="1" s="1"/>
  <c r="O188" i="1"/>
  <c r="O189" i="1"/>
  <c r="O190" i="1"/>
  <c r="O191" i="1"/>
  <c r="O192" i="1"/>
  <c r="O193" i="1"/>
  <c r="S193" i="1" s="1"/>
  <c r="O194" i="1"/>
  <c r="O195" i="1"/>
  <c r="O196" i="1"/>
  <c r="O197" i="1"/>
  <c r="U197" i="1" s="1"/>
  <c r="O198" i="1"/>
  <c r="O199" i="1"/>
  <c r="O200" i="1"/>
  <c r="O201" i="1"/>
  <c r="T201" i="1" s="1"/>
  <c r="O202" i="1"/>
  <c r="O203" i="1"/>
  <c r="U203" i="1" s="1"/>
  <c r="O204" i="1"/>
  <c r="O205" i="1"/>
  <c r="O206" i="1"/>
  <c r="O207" i="1"/>
  <c r="O208" i="1"/>
  <c r="O209" i="1"/>
  <c r="S209" i="1" s="1"/>
  <c r="O210" i="1"/>
  <c r="O211" i="1"/>
  <c r="O212" i="1"/>
  <c r="O213" i="1"/>
  <c r="U213" i="1" s="1"/>
  <c r="O214" i="1"/>
  <c r="O215" i="1"/>
  <c r="O216" i="1"/>
  <c r="O217" i="1"/>
  <c r="P217" i="1" s="1"/>
  <c r="O218" i="1"/>
  <c r="O219" i="1"/>
  <c r="U219" i="1" s="1"/>
  <c r="O220" i="1"/>
  <c r="O221" i="1"/>
  <c r="O222" i="1"/>
  <c r="T222" i="1" s="1"/>
  <c r="O223" i="1"/>
  <c r="O224" i="1"/>
  <c r="O225" i="1"/>
  <c r="T225" i="1" s="1"/>
  <c r="O226" i="1"/>
  <c r="T226" i="1" s="1"/>
  <c r="O227" i="1"/>
  <c r="P227" i="1" s="1"/>
  <c r="O228" i="1"/>
  <c r="O229" i="1"/>
  <c r="U229" i="1" s="1"/>
  <c r="O230" i="1"/>
  <c r="T230" i="1" s="1"/>
  <c r="O231" i="1"/>
  <c r="O232" i="1"/>
  <c r="O233" i="1"/>
  <c r="T233" i="1" s="1"/>
  <c r="O234" i="1"/>
  <c r="T234" i="1" s="1"/>
  <c r="O2" i="1"/>
  <c r="P3" i="1"/>
  <c r="P4" i="1"/>
  <c r="P7" i="1"/>
  <c r="P8" i="1"/>
  <c r="P9" i="1"/>
  <c r="P11" i="1"/>
  <c r="P12" i="1"/>
  <c r="P15" i="1"/>
  <c r="P16" i="1"/>
  <c r="P17" i="1"/>
  <c r="P20" i="1"/>
  <c r="P23" i="1"/>
  <c r="P24" i="1"/>
  <c r="P27" i="1"/>
  <c r="P28" i="1"/>
  <c r="P31" i="1"/>
  <c r="P32" i="1"/>
  <c r="P36" i="1"/>
  <c r="P37" i="1"/>
  <c r="P39" i="1"/>
  <c r="P40" i="1"/>
  <c r="P41" i="1"/>
  <c r="P43" i="1"/>
  <c r="P44" i="1"/>
  <c r="P47" i="1"/>
  <c r="P48" i="1"/>
  <c r="P49" i="1"/>
  <c r="P52" i="1"/>
  <c r="P55" i="1"/>
  <c r="P56" i="1"/>
  <c r="P59" i="1"/>
  <c r="P60" i="1"/>
  <c r="P63" i="1"/>
  <c r="P64" i="1"/>
  <c r="P68" i="1"/>
  <c r="P69" i="1"/>
  <c r="P71" i="1"/>
  <c r="P72" i="1"/>
  <c r="P73" i="1"/>
  <c r="P75" i="1"/>
  <c r="P76" i="1"/>
  <c r="P79" i="1"/>
  <c r="P80" i="1"/>
  <c r="P81" i="1"/>
  <c r="P84" i="1"/>
  <c r="P87" i="1"/>
  <c r="P88" i="1"/>
  <c r="P91" i="1"/>
  <c r="P92" i="1"/>
  <c r="P95" i="1"/>
  <c r="P96" i="1"/>
  <c r="P100" i="1"/>
  <c r="P101" i="1"/>
  <c r="P103" i="1"/>
  <c r="P104" i="1"/>
  <c r="P105" i="1"/>
  <c r="P107" i="1"/>
  <c r="P108" i="1"/>
  <c r="P111" i="1"/>
  <c r="P112" i="1"/>
  <c r="P113" i="1"/>
  <c r="P116" i="1"/>
  <c r="P119" i="1"/>
  <c r="P120" i="1"/>
  <c r="P123" i="1"/>
  <c r="P124" i="1"/>
  <c r="P127" i="1"/>
  <c r="P128" i="1"/>
  <c r="P132" i="1"/>
  <c r="P133" i="1"/>
  <c r="P135" i="1"/>
  <c r="P136" i="1"/>
  <c r="P137" i="1"/>
  <c r="P139" i="1"/>
  <c r="P140" i="1"/>
  <c r="P143" i="1"/>
  <c r="P144" i="1"/>
  <c r="P145" i="1"/>
  <c r="P148" i="1"/>
  <c r="P151" i="1"/>
  <c r="P152" i="1"/>
  <c r="P155" i="1"/>
  <c r="P156" i="1"/>
  <c r="P159" i="1"/>
  <c r="P160" i="1"/>
  <c r="P164" i="1"/>
  <c r="P165" i="1"/>
  <c r="P167" i="1"/>
  <c r="P168" i="1"/>
  <c r="P169" i="1"/>
  <c r="P171" i="1"/>
  <c r="P172" i="1"/>
  <c r="P175" i="1"/>
  <c r="P176" i="1"/>
  <c r="P177" i="1"/>
  <c r="P180" i="1"/>
  <c r="P183" i="1"/>
  <c r="P184" i="1"/>
  <c r="P187" i="1"/>
  <c r="P188" i="1"/>
  <c r="P191" i="1"/>
  <c r="P192" i="1"/>
  <c r="P196" i="1"/>
  <c r="P197" i="1"/>
  <c r="P199" i="1"/>
  <c r="P200" i="1"/>
  <c r="P201" i="1"/>
  <c r="P203" i="1"/>
  <c r="P204" i="1"/>
  <c r="P207" i="1"/>
  <c r="P208" i="1"/>
  <c r="P209" i="1"/>
  <c r="P212" i="1"/>
  <c r="P215" i="1"/>
  <c r="P216" i="1"/>
  <c r="P219" i="1"/>
  <c r="P220" i="1"/>
  <c r="P223" i="1"/>
  <c r="P224" i="1"/>
  <c r="P228" i="1"/>
  <c r="P229" i="1"/>
  <c r="P231" i="1"/>
  <c r="P232" i="1"/>
  <c r="P233" i="1"/>
  <c r="U2" i="1"/>
  <c r="T2" i="1"/>
  <c r="Q2" i="1"/>
  <c r="U3" i="1"/>
  <c r="U4" i="1"/>
  <c r="U7" i="1"/>
  <c r="U8" i="1"/>
  <c r="U9" i="1"/>
  <c r="U12" i="1"/>
  <c r="U15" i="1"/>
  <c r="U16" i="1"/>
  <c r="U17" i="1"/>
  <c r="U19" i="1"/>
  <c r="U20" i="1"/>
  <c r="U23" i="1"/>
  <c r="U24" i="1"/>
  <c r="U28" i="1"/>
  <c r="U29" i="1"/>
  <c r="U31" i="1"/>
  <c r="U32" i="1"/>
  <c r="U35" i="1"/>
  <c r="U36" i="1"/>
  <c r="U39" i="1"/>
  <c r="U40" i="1"/>
  <c r="U41" i="1"/>
  <c r="U44" i="1"/>
  <c r="U47" i="1"/>
  <c r="U48" i="1"/>
  <c r="U49" i="1"/>
  <c r="U51" i="1"/>
  <c r="U52" i="1"/>
  <c r="U55" i="1"/>
  <c r="U56" i="1"/>
  <c r="U60" i="1"/>
  <c r="U61" i="1"/>
  <c r="U63" i="1"/>
  <c r="U64" i="1"/>
  <c r="U67" i="1"/>
  <c r="U68" i="1"/>
  <c r="U71" i="1"/>
  <c r="U72" i="1"/>
  <c r="U73" i="1"/>
  <c r="U76" i="1"/>
  <c r="U79" i="1"/>
  <c r="U80" i="1"/>
  <c r="U81" i="1"/>
  <c r="U83" i="1"/>
  <c r="U84" i="1"/>
  <c r="U87" i="1"/>
  <c r="U88" i="1"/>
  <c r="U92" i="1"/>
  <c r="U93" i="1"/>
  <c r="U95" i="1"/>
  <c r="U96" i="1"/>
  <c r="U99" i="1"/>
  <c r="U100" i="1"/>
  <c r="U103" i="1"/>
  <c r="U104" i="1"/>
  <c r="U105" i="1"/>
  <c r="U108" i="1"/>
  <c r="U111" i="1"/>
  <c r="U112" i="1"/>
  <c r="U113" i="1"/>
  <c r="U115" i="1"/>
  <c r="U116" i="1"/>
  <c r="U119" i="1"/>
  <c r="U120" i="1"/>
  <c r="U124" i="1"/>
  <c r="U125" i="1"/>
  <c r="U127" i="1"/>
  <c r="U128" i="1"/>
  <c r="U131" i="1"/>
  <c r="U132" i="1"/>
  <c r="U135" i="1"/>
  <c r="U136" i="1"/>
  <c r="U137" i="1"/>
  <c r="U140" i="1"/>
  <c r="U143" i="1"/>
  <c r="U144" i="1"/>
  <c r="U145" i="1"/>
  <c r="U147" i="1"/>
  <c r="U148" i="1"/>
  <c r="U151" i="1"/>
  <c r="U152" i="1"/>
  <c r="U156" i="1"/>
  <c r="U157" i="1"/>
  <c r="U159" i="1"/>
  <c r="U160" i="1"/>
  <c r="U163" i="1"/>
  <c r="U164" i="1"/>
  <c r="U167" i="1"/>
  <c r="U168" i="1"/>
  <c r="U169" i="1"/>
  <c r="U172" i="1"/>
  <c r="U175" i="1"/>
  <c r="U176" i="1"/>
  <c r="U177" i="1"/>
  <c r="U179" i="1"/>
  <c r="U180" i="1"/>
  <c r="U183" i="1"/>
  <c r="U184" i="1"/>
  <c r="U188" i="1"/>
  <c r="U189" i="1"/>
  <c r="U191" i="1"/>
  <c r="U192" i="1"/>
  <c r="U195" i="1"/>
  <c r="U196" i="1"/>
  <c r="U199" i="1"/>
  <c r="U200" i="1"/>
  <c r="U201" i="1"/>
  <c r="U204" i="1"/>
  <c r="U207" i="1"/>
  <c r="U208" i="1"/>
  <c r="U209" i="1"/>
  <c r="U211" i="1"/>
  <c r="U212" i="1"/>
  <c r="U215" i="1"/>
  <c r="U216" i="1"/>
  <c r="U220" i="1"/>
  <c r="U221" i="1"/>
  <c r="U223" i="1"/>
  <c r="U224" i="1"/>
  <c r="U227" i="1"/>
  <c r="U228" i="1"/>
  <c r="U231" i="1"/>
  <c r="U232" i="1"/>
  <c r="U233" i="1"/>
  <c r="T3" i="1"/>
  <c r="T4" i="1"/>
  <c r="T7" i="1"/>
  <c r="T8" i="1"/>
  <c r="T11" i="1"/>
  <c r="T12" i="1"/>
  <c r="T15" i="1"/>
  <c r="T16" i="1"/>
  <c r="T20" i="1"/>
  <c r="T21" i="1"/>
  <c r="T23" i="1"/>
  <c r="T24" i="1"/>
  <c r="T25" i="1"/>
  <c r="T27" i="1"/>
  <c r="T28" i="1"/>
  <c r="T31" i="1"/>
  <c r="T32" i="1"/>
  <c r="T33" i="1"/>
  <c r="T36" i="1"/>
  <c r="T39" i="1"/>
  <c r="T40" i="1"/>
  <c r="T43" i="1"/>
  <c r="T44" i="1"/>
  <c r="T47" i="1"/>
  <c r="T48" i="1"/>
  <c r="T52" i="1"/>
  <c r="T53" i="1"/>
  <c r="T55" i="1"/>
  <c r="T56" i="1"/>
  <c r="T57" i="1"/>
  <c r="T59" i="1"/>
  <c r="T60" i="1"/>
  <c r="T63" i="1"/>
  <c r="T64" i="1"/>
  <c r="T65" i="1"/>
  <c r="T68" i="1"/>
  <c r="T71" i="1"/>
  <c r="T72" i="1"/>
  <c r="T75" i="1"/>
  <c r="T76" i="1"/>
  <c r="T79" i="1"/>
  <c r="T80" i="1"/>
  <c r="T84" i="1"/>
  <c r="T85" i="1"/>
  <c r="T87" i="1"/>
  <c r="T88" i="1"/>
  <c r="T89" i="1"/>
  <c r="T91" i="1"/>
  <c r="T92" i="1"/>
  <c r="T95" i="1"/>
  <c r="T96" i="1"/>
  <c r="T97" i="1"/>
  <c r="T100" i="1"/>
  <c r="T103" i="1"/>
  <c r="T104" i="1"/>
  <c r="T107" i="1"/>
  <c r="T108" i="1"/>
  <c r="T111" i="1"/>
  <c r="T112" i="1"/>
  <c r="T116" i="1"/>
  <c r="T117" i="1"/>
  <c r="T119" i="1"/>
  <c r="T120" i="1"/>
  <c r="T121" i="1"/>
  <c r="T123" i="1"/>
  <c r="T124" i="1"/>
  <c r="T127" i="1"/>
  <c r="T128" i="1"/>
  <c r="T129" i="1"/>
  <c r="T132" i="1"/>
  <c r="T135" i="1"/>
  <c r="T136" i="1"/>
  <c r="T139" i="1"/>
  <c r="T140" i="1"/>
  <c r="T143" i="1"/>
  <c r="T144" i="1"/>
  <c r="T148" i="1"/>
  <c r="T149" i="1"/>
  <c r="T151" i="1"/>
  <c r="T152" i="1"/>
  <c r="T153" i="1"/>
  <c r="T155" i="1"/>
  <c r="T156" i="1"/>
  <c r="T159" i="1"/>
  <c r="T160" i="1"/>
  <c r="T161" i="1"/>
  <c r="T164" i="1"/>
  <c r="T167" i="1"/>
  <c r="T168" i="1"/>
  <c r="T171" i="1"/>
  <c r="T172" i="1"/>
  <c r="T175" i="1"/>
  <c r="T176" i="1"/>
  <c r="T180" i="1"/>
  <c r="T181" i="1"/>
  <c r="T183" i="1"/>
  <c r="T184" i="1"/>
  <c r="T185" i="1"/>
  <c r="T187" i="1"/>
  <c r="T188" i="1"/>
  <c r="T191" i="1"/>
  <c r="T192" i="1"/>
  <c r="T193" i="1"/>
  <c r="T196" i="1"/>
  <c r="T199" i="1"/>
  <c r="T200" i="1"/>
  <c r="T203" i="1"/>
  <c r="T204" i="1"/>
  <c r="T207" i="1"/>
  <c r="T208" i="1"/>
  <c r="T212" i="1"/>
  <c r="T213" i="1"/>
  <c r="T215" i="1"/>
  <c r="T216" i="1"/>
  <c r="T217" i="1"/>
  <c r="T219" i="1"/>
  <c r="T220" i="1"/>
  <c r="T223" i="1"/>
  <c r="T224" i="1"/>
  <c r="T227" i="1"/>
  <c r="T228" i="1"/>
  <c r="T231" i="1"/>
  <c r="T232" i="1"/>
  <c r="S233" i="1"/>
  <c r="S232" i="1"/>
  <c r="S231" i="1"/>
  <c r="S228" i="1"/>
  <c r="S227" i="1"/>
  <c r="S224" i="1"/>
  <c r="S223" i="1"/>
  <c r="S221" i="1"/>
  <c r="S220" i="1"/>
  <c r="S219" i="1"/>
  <c r="S217" i="1"/>
  <c r="S216" i="1"/>
  <c r="S215" i="1"/>
  <c r="S212" i="1"/>
  <c r="S211" i="1"/>
  <c r="S208" i="1"/>
  <c r="S207" i="1"/>
  <c r="S205" i="1"/>
  <c r="S204" i="1"/>
  <c r="S203" i="1"/>
  <c r="S201" i="1"/>
  <c r="S200" i="1"/>
  <c r="S199" i="1"/>
  <c r="S196" i="1"/>
  <c r="S195" i="1"/>
  <c r="S192" i="1"/>
  <c r="S191" i="1"/>
  <c r="S189" i="1"/>
  <c r="S188" i="1"/>
  <c r="S187" i="1"/>
  <c r="S185" i="1"/>
  <c r="S184" i="1"/>
  <c r="S183" i="1"/>
  <c r="S180" i="1"/>
  <c r="S179" i="1"/>
  <c r="S176" i="1"/>
  <c r="S175" i="1"/>
  <c r="S173" i="1"/>
  <c r="S172" i="1"/>
  <c r="S171" i="1"/>
  <c r="S169" i="1"/>
  <c r="S168" i="1"/>
  <c r="S167" i="1"/>
  <c r="S164" i="1"/>
  <c r="S163" i="1"/>
  <c r="S160" i="1"/>
  <c r="S159" i="1"/>
  <c r="S157" i="1"/>
  <c r="S156" i="1"/>
  <c r="S155" i="1"/>
  <c r="S153" i="1"/>
  <c r="S152" i="1"/>
  <c r="S151" i="1"/>
  <c r="S148" i="1"/>
  <c r="S147" i="1"/>
  <c r="S144" i="1"/>
  <c r="S143" i="1"/>
  <c r="S141" i="1"/>
  <c r="S140" i="1"/>
  <c r="S139" i="1"/>
  <c r="S137" i="1"/>
  <c r="S136" i="1"/>
  <c r="S135" i="1"/>
  <c r="S132" i="1"/>
  <c r="S131" i="1"/>
  <c r="S128" i="1"/>
  <c r="S127" i="1"/>
  <c r="S125" i="1"/>
  <c r="S124" i="1"/>
  <c r="S123" i="1"/>
  <c r="S121" i="1"/>
  <c r="S120" i="1"/>
  <c r="S119" i="1"/>
  <c r="S116" i="1"/>
  <c r="S115" i="1"/>
  <c r="S112" i="1"/>
  <c r="S111" i="1"/>
  <c r="S109" i="1"/>
  <c r="S108" i="1"/>
  <c r="S107" i="1"/>
  <c r="S105" i="1"/>
  <c r="S104" i="1"/>
  <c r="S103" i="1"/>
  <c r="S100" i="1"/>
  <c r="S99" i="1"/>
  <c r="S96" i="1"/>
  <c r="S95" i="1"/>
  <c r="S93" i="1"/>
  <c r="S92" i="1"/>
  <c r="S91" i="1"/>
  <c r="S89" i="1"/>
  <c r="S88" i="1"/>
  <c r="S87" i="1"/>
  <c r="S84" i="1"/>
  <c r="S83" i="1"/>
  <c r="S80" i="1"/>
  <c r="S79" i="1"/>
  <c r="S77" i="1"/>
  <c r="S76" i="1"/>
  <c r="S75" i="1"/>
  <c r="S73" i="1"/>
  <c r="S72" i="1"/>
  <c r="S71" i="1"/>
  <c r="S68" i="1"/>
  <c r="S67" i="1"/>
  <c r="S64" i="1"/>
  <c r="S63" i="1"/>
  <c r="S61" i="1"/>
  <c r="S60" i="1"/>
  <c r="S59" i="1"/>
  <c r="S57" i="1"/>
  <c r="S56" i="1"/>
  <c r="S55" i="1"/>
  <c r="S52" i="1"/>
  <c r="S51" i="1"/>
  <c r="S48" i="1"/>
  <c r="S47" i="1"/>
  <c r="S45" i="1"/>
  <c r="S44" i="1"/>
  <c r="S43" i="1"/>
  <c r="S41" i="1"/>
  <c r="S40" i="1"/>
  <c r="S39" i="1"/>
  <c r="S36" i="1"/>
  <c r="S35" i="1"/>
  <c r="S32" i="1"/>
  <c r="S31" i="1"/>
  <c r="S29" i="1"/>
  <c r="S28" i="1"/>
  <c r="S27" i="1"/>
  <c r="S25" i="1"/>
  <c r="S24" i="1"/>
  <c r="S23" i="1"/>
  <c r="S20" i="1"/>
  <c r="S19" i="1"/>
  <c r="S16" i="1"/>
  <c r="S15" i="1"/>
  <c r="S13" i="1"/>
  <c r="S12" i="1"/>
  <c r="S11" i="1"/>
  <c r="S9" i="1"/>
  <c r="S8" i="1"/>
  <c r="S7" i="1"/>
  <c r="S4" i="1"/>
  <c r="S3" i="1"/>
  <c r="Q3" i="1"/>
  <c r="Q4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R3" i="1"/>
  <c r="R4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P5" i="1" l="1"/>
  <c r="R5" i="1"/>
  <c r="Q5" i="1"/>
  <c r="P189" i="1"/>
  <c r="T189" i="1"/>
  <c r="P29" i="1"/>
  <c r="T29" i="1"/>
  <c r="S5" i="1"/>
  <c r="S21" i="1"/>
  <c r="S37" i="1"/>
  <c r="S53" i="1"/>
  <c r="S69" i="1"/>
  <c r="S85" i="1"/>
  <c r="S117" i="1"/>
  <c r="S133" i="1"/>
  <c r="S165" i="1"/>
  <c r="S197" i="1"/>
  <c r="S213" i="1"/>
  <c r="T165" i="1"/>
  <c r="T145" i="1"/>
  <c r="T49" i="1"/>
  <c r="T37" i="1"/>
  <c r="T17" i="1"/>
  <c r="T5" i="1"/>
  <c r="U225" i="1"/>
  <c r="U193" i="1"/>
  <c r="U129" i="1"/>
  <c r="U97" i="1"/>
  <c r="U33" i="1"/>
  <c r="P213" i="1"/>
  <c r="P193" i="1"/>
  <c r="P181" i="1"/>
  <c r="P161" i="1"/>
  <c r="P149" i="1"/>
  <c r="P129" i="1"/>
  <c r="P117" i="1"/>
  <c r="P97" i="1"/>
  <c r="P85" i="1"/>
  <c r="P33" i="1"/>
  <c r="P221" i="1"/>
  <c r="T221" i="1"/>
  <c r="P205" i="1"/>
  <c r="T205" i="1"/>
  <c r="P173" i="1"/>
  <c r="T173" i="1"/>
  <c r="P157" i="1"/>
  <c r="T157" i="1"/>
  <c r="P141" i="1"/>
  <c r="T141" i="1"/>
  <c r="P125" i="1"/>
  <c r="T125" i="1"/>
  <c r="P109" i="1"/>
  <c r="T109" i="1"/>
  <c r="P93" i="1"/>
  <c r="T93" i="1"/>
  <c r="P77" i="1"/>
  <c r="T77" i="1"/>
  <c r="P61" i="1"/>
  <c r="T61" i="1"/>
  <c r="P45" i="1"/>
  <c r="T45" i="1"/>
  <c r="P13" i="1"/>
  <c r="T13" i="1"/>
  <c r="S101" i="1"/>
  <c r="S149" i="1"/>
  <c r="S181" i="1"/>
  <c r="S229" i="1"/>
  <c r="T209" i="1"/>
  <c r="T197" i="1"/>
  <c r="T177" i="1"/>
  <c r="T133" i="1"/>
  <c r="T113" i="1"/>
  <c r="T101" i="1"/>
  <c r="T81" i="1"/>
  <c r="T69" i="1"/>
  <c r="U161" i="1"/>
  <c r="U65" i="1"/>
  <c r="P225" i="1"/>
  <c r="P65" i="1"/>
  <c r="P53" i="1"/>
  <c r="P21" i="1"/>
  <c r="S225" i="1"/>
  <c r="T229" i="1"/>
  <c r="U217" i="1"/>
  <c r="U205" i="1"/>
  <c r="U185" i="1"/>
  <c r="U173" i="1"/>
  <c r="U153" i="1"/>
  <c r="U141" i="1"/>
  <c r="U121" i="1"/>
  <c r="U109" i="1"/>
  <c r="U89" i="1"/>
  <c r="U77" i="1"/>
  <c r="U57" i="1"/>
  <c r="U45" i="1"/>
  <c r="U25" i="1"/>
  <c r="U13" i="1"/>
  <c r="S2" i="1"/>
  <c r="R2" i="1"/>
  <c r="P211" i="1"/>
  <c r="T211" i="1"/>
  <c r="P195" i="1"/>
  <c r="T195" i="1"/>
  <c r="P179" i="1"/>
  <c r="T179" i="1"/>
  <c r="P163" i="1"/>
  <c r="T163" i="1"/>
  <c r="P147" i="1"/>
  <c r="T147" i="1"/>
  <c r="P131" i="1"/>
  <c r="T131" i="1"/>
  <c r="P115" i="1"/>
  <c r="T115" i="1"/>
  <c r="P99" i="1"/>
  <c r="T99" i="1"/>
  <c r="P83" i="1"/>
  <c r="T83" i="1"/>
  <c r="P67" i="1"/>
  <c r="T67" i="1"/>
  <c r="P51" i="1"/>
  <c r="T51" i="1"/>
  <c r="P35" i="1"/>
  <c r="T35" i="1"/>
  <c r="P19" i="1"/>
  <c r="T19" i="1"/>
  <c r="P234" i="1"/>
  <c r="U234" i="1"/>
  <c r="P222" i="1"/>
  <c r="U222" i="1"/>
  <c r="P210" i="1"/>
  <c r="U210" i="1"/>
  <c r="T210" i="1"/>
  <c r="P194" i="1"/>
  <c r="U194" i="1"/>
  <c r="T194" i="1"/>
  <c r="P178" i="1"/>
  <c r="U178" i="1"/>
  <c r="T178" i="1"/>
  <c r="P170" i="1"/>
  <c r="U170" i="1"/>
  <c r="T170" i="1"/>
  <c r="P154" i="1"/>
  <c r="U154" i="1"/>
  <c r="T154" i="1"/>
  <c r="P142" i="1"/>
  <c r="U142" i="1"/>
  <c r="T142" i="1"/>
  <c r="P130" i="1"/>
  <c r="U130" i="1"/>
  <c r="T130" i="1"/>
  <c r="P118" i="1"/>
  <c r="U118" i="1"/>
  <c r="T118" i="1"/>
  <c r="P106" i="1"/>
  <c r="U106" i="1"/>
  <c r="T106" i="1"/>
  <c r="P90" i="1"/>
  <c r="U90" i="1"/>
  <c r="T90" i="1"/>
  <c r="P78" i="1"/>
  <c r="U78" i="1"/>
  <c r="T78" i="1"/>
  <c r="P74" i="1"/>
  <c r="U74" i="1"/>
  <c r="T74" i="1"/>
  <c r="P62" i="1"/>
  <c r="U62" i="1"/>
  <c r="T62" i="1"/>
  <c r="P50" i="1"/>
  <c r="U50" i="1"/>
  <c r="T50" i="1"/>
  <c r="P46" i="1"/>
  <c r="U46" i="1"/>
  <c r="T46" i="1"/>
  <c r="P42" i="1"/>
  <c r="U42" i="1"/>
  <c r="T42" i="1"/>
  <c r="P38" i="1"/>
  <c r="U38" i="1"/>
  <c r="T38" i="1"/>
  <c r="P30" i="1"/>
  <c r="U30" i="1"/>
  <c r="T30" i="1"/>
  <c r="P22" i="1"/>
  <c r="U22" i="1"/>
  <c r="T22" i="1"/>
  <c r="P18" i="1"/>
  <c r="U18" i="1"/>
  <c r="T18" i="1"/>
  <c r="P14" i="1"/>
  <c r="U14" i="1"/>
  <c r="T14" i="1"/>
  <c r="P10" i="1"/>
  <c r="U10" i="1"/>
  <c r="T10" i="1"/>
  <c r="P6" i="1"/>
  <c r="U6" i="1"/>
  <c r="T6" i="1"/>
  <c r="P230" i="1"/>
  <c r="U230" i="1"/>
  <c r="P218" i="1"/>
  <c r="U218" i="1"/>
  <c r="T218" i="1"/>
  <c r="P206" i="1"/>
  <c r="U206" i="1"/>
  <c r="T206" i="1"/>
  <c r="P198" i="1"/>
  <c r="U198" i="1"/>
  <c r="T198" i="1"/>
  <c r="P182" i="1"/>
  <c r="U182" i="1"/>
  <c r="T182" i="1"/>
  <c r="P174" i="1"/>
  <c r="U174" i="1"/>
  <c r="T174" i="1"/>
  <c r="P162" i="1"/>
  <c r="U162" i="1"/>
  <c r="T162" i="1"/>
  <c r="P150" i="1"/>
  <c r="U150" i="1"/>
  <c r="T150" i="1"/>
  <c r="P138" i="1"/>
  <c r="U138" i="1"/>
  <c r="T138" i="1"/>
  <c r="P126" i="1"/>
  <c r="U126" i="1"/>
  <c r="T126" i="1"/>
  <c r="P114" i="1"/>
  <c r="U114" i="1"/>
  <c r="T114" i="1"/>
  <c r="P102" i="1"/>
  <c r="U102" i="1"/>
  <c r="T102" i="1"/>
  <c r="P98" i="1"/>
  <c r="U98" i="1"/>
  <c r="T98" i="1"/>
  <c r="P86" i="1"/>
  <c r="U86" i="1"/>
  <c r="T86" i="1"/>
  <c r="P70" i="1"/>
  <c r="U70" i="1"/>
  <c r="T70" i="1"/>
  <c r="P58" i="1"/>
  <c r="U58" i="1"/>
  <c r="T58" i="1"/>
  <c r="P26" i="1"/>
  <c r="U26" i="1"/>
  <c r="T26" i="1"/>
  <c r="P226" i="1"/>
  <c r="U226" i="1"/>
  <c r="P214" i="1"/>
  <c r="U214" i="1"/>
  <c r="T214" i="1"/>
  <c r="P202" i="1"/>
  <c r="U202" i="1"/>
  <c r="T202" i="1"/>
  <c r="P190" i="1"/>
  <c r="U190" i="1"/>
  <c r="T190" i="1"/>
  <c r="P186" i="1"/>
  <c r="U186" i="1"/>
  <c r="T186" i="1"/>
  <c r="P166" i="1"/>
  <c r="U166" i="1"/>
  <c r="T166" i="1"/>
  <c r="P158" i="1"/>
  <c r="U158" i="1"/>
  <c r="T158" i="1"/>
  <c r="P146" i="1"/>
  <c r="U146" i="1"/>
  <c r="T146" i="1"/>
  <c r="P134" i="1"/>
  <c r="U134" i="1"/>
  <c r="T134" i="1"/>
  <c r="P122" i="1"/>
  <c r="U122" i="1"/>
  <c r="T122" i="1"/>
  <c r="P110" i="1"/>
  <c r="U110" i="1"/>
  <c r="T110" i="1"/>
  <c r="P94" i="1"/>
  <c r="U94" i="1"/>
  <c r="T94" i="1"/>
  <c r="P82" i="1"/>
  <c r="U82" i="1"/>
  <c r="T82" i="1"/>
  <c r="P66" i="1"/>
  <c r="U66" i="1"/>
  <c r="T66" i="1"/>
  <c r="P54" i="1"/>
  <c r="U54" i="1"/>
  <c r="T54" i="1"/>
  <c r="P34" i="1"/>
  <c r="U34" i="1"/>
  <c r="T34" i="1"/>
  <c r="S6" i="1"/>
  <c r="S10" i="1"/>
  <c r="S14" i="1"/>
  <c r="S18" i="1"/>
  <c r="S22" i="1"/>
  <c r="S26" i="1"/>
  <c r="S30" i="1"/>
  <c r="S34" i="1"/>
  <c r="S38" i="1"/>
  <c r="S42" i="1"/>
  <c r="S46" i="1"/>
  <c r="S50" i="1"/>
  <c r="S54" i="1"/>
  <c r="S58" i="1"/>
  <c r="S62" i="1"/>
  <c r="S66" i="1"/>
  <c r="S70" i="1"/>
  <c r="S74" i="1"/>
  <c r="S78" i="1"/>
  <c r="S82" i="1"/>
  <c r="S86" i="1"/>
  <c r="S90" i="1"/>
  <c r="S94" i="1"/>
  <c r="S98" i="1"/>
  <c r="S102" i="1"/>
  <c r="S106" i="1"/>
  <c r="S110" i="1"/>
  <c r="S114" i="1"/>
  <c r="S118" i="1"/>
  <c r="S122" i="1"/>
  <c r="S126" i="1"/>
  <c r="S130" i="1"/>
  <c r="S134" i="1"/>
  <c r="S138" i="1"/>
  <c r="S142" i="1"/>
  <c r="S146" i="1"/>
  <c r="S150" i="1"/>
  <c r="S154" i="1"/>
  <c r="S158" i="1"/>
  <c r="S162" i="1"/>
  <c r="S166" i="1"/>
  <c r="S170" i="1"/>
  <c r="S174" i="1"/>
  <c r="S178" i="1"/>
  <c r="S182" i="1"/>
  <c r="S186" i="1"/>
  <c r="S190" i="1"/>
  <c r="S194" i="1"/>
  <c r="S198" i="1"/>
  <c r="S202" i="1"/>
  <c r="S206" i="1"/>
  <c r="S210" i="1"/>
  <c r="S214" i="1"/>
  <c r="S218" i="1"/>
  <c r="S222" i="1"/>
  <c r="S226" i="1"/>
  <c r="S230" i="1"/>
  <c r="S234" i="1"/>
  <c r="P2" i="1"/>
</calcChain>
</file>

<file path=xl/sharedStrings.xml><?xml version="1.0" encoding="utf-8"?>
<sst xmlns="http://schemas.openxmlformats.org/spreadsheetml/2006/main" count="1501" uniqueCount="655">
  <si>
    <t>tab_gateway</t>
  </si>
  <si>
    <t>tab_epinpaymentsystem</t>
  </si>
  <si>
    <t>tab_dollargeneral</t>
  </si>
  <si>
    <t>tab_subway</t>
  </si>
  <si>
    <t>tab_neosurf</t>
  </si>
  <si>
    <t>tab_ticketsurf</t>
  </si>
  <si>
    <t>tab_onecard</t>
  </si>
  <si>
    <t>tab_webmoney</t>
  </si>
  <si>
    <t>tab_yamoney</t>
  </si>
  <si>
    <t>tab_qiwiwallet</t>
  </si>
  <si>
    <t>tab_mobilegateway</t>
  </si>
  <si>
    <t>tab_polipayments</t>
  </si>
  <si>
    <t>tab_sofortbanktransfer</t>
  </si>
  <si>
    <t>tab_kbc</t>
  </si>
  <si>
    <t>tab_bancontact</t>
  </si>
  <si>
    <t>tab_cbc</t>
  </si>
  <si>
    <t>tab_mercadopago</t>
  </si>
  <si>
    <t>tab_pagseguro</t>
  </si>
  <si>
    <t>tab_boletobancario</t>
  </si>
  <si>
    <t>tab_ebanxtransfer</t>
  </si>
  <si>
    <t>tab_safetypay</t>
  </si>
  <si>
    <t>tab_ccbrazil</t>
  </si>
  <si>
    <t>tab_ccbrazilhipercard</t>
  </si>
  <si>
    <t>tab_redcompra</t>
  </si>
  <si>
    <t>tab_servipagchile</t>
  </si>
  <si>
    <t>tab_sencillito</t>
  </si>
  <si>
    <t>tab_alipay</t>
  </si>
  <si>
    <t>tab_unionpay</t>
  </si>
  <si>
    <t>tab_btcolombia</t>
  </si>
  <si>
    <t>tab_baloto</t>
  </si>
  <si>
    <t>tab_gana</t>
  </si>
  <si>
    <t>tab_pse</t>
  </si>
  <si>
    <t>tab_efecty</t>
  </si>
  <si>
    <t>tab_davivienda</t>
  </si>
  <si>
    <t>tab_psecolombia</t>
  </si>
  <si>
    <t>tab_btczech</t>
  </si>
  <si>
    <t>tab_mol</t>
  </si>
  <si>
    <t>tab_btestonia</t>
  </si>
  <si>
    <t>tab_banktransferestonia</t>
  </si>
  <si>
    <t>tab_giropay</t>
  </si>
  <si>
    <t>tab_sepadirectdebit</t>
  </si>
  <si>
    <t>tab_mycardcard</t>
  </si>
  <si>
    <t>tab_mycardwallet</t>
  </si>
  <si>
    <t>tab_cherrycredits</t>
  </si>
  <si>
    <t>tab_gudangvoucher</t>
  </si>
  <si>
    <t>tab_wavegame</t>
  </si>
  <si>
    <t>tab_indomog</t>
  </si>
  <si>
    <t>tab_unipinwallet</t>
  </si>
  <si>
    <t>tab_btlatvia</t>
  </si>
  <si>
    <t>tab_maxima</t>
  </si>
  <si>
    <t>tab_banktransferlatvia</t>
  </si>
  <si>
    <t>tab_btlithuania</t>
  </si>
  <si>
    <t>tab_paypost</t>
  </si>
  <si>
    <t>tab_perlas</t>
  </si>
  <si>
    <t>tab_narvesen</t>
  </si>
  <si>
    <t>tab_banktransferlithuania</t>
  </si>
  <si>
    <t>tab_webcash</t>
  </si>
  <si>
    <t>tab_ipay88</t>
  </si>
  <si>
    <t>tab_todito</t>
  </si>
  <si>
    <t>tab_banktransfermexico</t>
  </si>
  <si>
    <t>tab_idealpayments</t>
  </si>
  <si>
    <t>tab_btperu</t>
  </si>
  <si>
    <t>tab_dragonpay</t>
  </si>
  <si>
    <t>tab_przelewy24</t>
  </si>
  <si>
    <t>tab_dotpay</t>
  </si>
  <si>
    <t>tab_evroset</t>
  </si>
  <si>
    <t>tab_svyasnoi</t>
  </si>
  <si>
    <t>tab_btslovakia</t>
  </si>
  <si>
    <t>tab_pinhall</t>
  </si>
  <si>
    <t>tab_fasterpay</t>
  </si>
  <si>
    <t>tab_redpagos</t>
  </si>
  <si>
    <t>tab_vtc</t>
  </si>
  <si>
    <t>tab_vtctelcocard</t>
  </si>
  <si>
    <t>tab_vcoincard</t>
  </si>
  <si>
    <t>Canada</t>
  </si>
  <si>
    <t>Afghanistan</t>
  </si>
  <si>
    <t>Albania</t>
  </si>
  <si>
    <t>Algeria</t>
  </si>
  <si>
    <t>Andorra</t>
  </si>
  <si>
    <t>Angola</t>
  </si>
  <si>
    <t>Anguilla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</si>
  <si>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</si>
  <si>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</si>
  <si>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</si>
  <si>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</si>
  <si>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</si>
  <si>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</si>
  <si>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</si>
  <si>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</si>
  <si>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</si>
  <si>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</si>
  <si>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</si>
  <si>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</si>
  <si>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</si>
  <si>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</si>
  <si>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</si>
  <si>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</si>
  <si>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</si>
  <si>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Botswana</t>
  </si>
  <si>
    <t>Brazil</t>
  </si>
  <si>
    <t>Bulgaria</t>
  </si>
  <si>
    <t>Burundi</t>
  </si>
  <si>
    <t>Cameroon</t>
  </si>
  <si>
    <t>Cambodia</t>
  </si>
  <si>
    <t>Chad</t>
  </si>
  <si>
    <t>Chile</t>
  </si>
  <si>
    <t>China</t>
  </si>
  <si>
    <t>Colombia</t>
  </si>
  <si>
    <t>Comoros</t>
  </si>
  <si>
    <t>Congo</t>
  </si>
  <si>
    <t>Croatia</t>
  </si>
  <si>
    <t>Cuba</t>
  </si>
  <si>
    <t>Cyprus</t>
  </si>
  <si>
    <t>Denmark</t>
  </si>
  <si>
    <t>Djibouti</t>
  </si>
  <si>
    <t>Dominica</t>
  </si>
  <si>
    <t>Ecuador</t>
  </si>
  <si>
    <t>Egypt</t>
  </si>
  <si>
    <t>Guinea</t>
  </si>
  <si>
    <t>Eritrea</t>
  </si>
  <si>
    <t>Estonia</t>
  </si>
  <si>
    <t>Ethiopia</t>
  </si>
  <si>
    <t>Fiji</t>
  </si>
  <si>
    <t>Finland</t>
  </si>
  <si>
    <t>France</t>
  </si>
  <si>
    <t>Gabon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</si>
  <si>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</si>
  <si>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</si>
  <si>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</si>
  <si>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</si>
  <si>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</si>
  <si>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</si>
  <si>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</si>
  <si>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</si>
  <si>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</si>
  <si>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</si>
  <si>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</si>
  <si>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</si>
  <si>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</si>
  <si>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</si>
  <si>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</si>
  <si>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</si>
  <si>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</si>
  <si>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</si>
  <si>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</si>
  <si>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</si>
  <si>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</si>
  <si>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</si>
  <si>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</si>
  <si>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</si>
  <si>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</si>
  <si>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</si>
  <si>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</si>
  <si>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</si>
  <si>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</si>
  <si>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</si>
  <si>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</si>
  <si>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</si>
  <si>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</si>
  <si>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</si>
  <si>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</si>
  <si>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</si>
  <si>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</si>
  <si>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</si>
  <si>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</si>
  <si>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</si>
  <si>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Macau</t>
  </si>
  <si>
    <t>Macedonia</t>
  </si>
  <si>
    <t>Madagascar</t>
  </si>
  <si>
    <t>Malawi</t>
  </si>
  <si>
    <t>Malaysia</t>
  </si>
  <si>
    <t>Maldives</t>
  </si>
  <si>
    <t>Mali</t>
  </si>
  <si>
    <t>Malta</t>
  </si>
  <si>
    <t>Martinique</t>
  </si>
  <si>
    <t>Mauritius</t>
  </si>
  <si>
    <t>Mauritania</t>
  </si>
  <si>
    <t>Mayotte</t>
  </si>
  <si>
    <t>Mexico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</si>
  <si>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</si>
  <si>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</si>
  <si>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</si>
  <si>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</si>
  <si>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</si>
  <si>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</si>
  <si>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</si>
  <si>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</si>
  <si>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</si>
  <si>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</si>
  <si>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</si>
  <si>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</si>
  <si>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Nicaragua</t>
  </si>
  <si>
    <t>Niger</t>
  </si>
  <si>
    <t>Nigeria</t>
  </si>
  <si>
    <t>Niue</t>
  </si>
  <si>
    <t>Norway</t>
  </si>
  <si>
    <t>Oman</t>
  </si>
  <si>
    <t>Pakistan</t>
  </si>
  <si>
    <t>Palau</t>
  </si>
  <si>
    <t>Panama</t>
  </si>
  <si>
    <t>Paraguay</t>
  </si>
  <si>
    <t>Peru</t>
  </si>
  <si>
    <t>Philippines</t>
  </si>
  <si>
    <t>Pitcairn</t>
  </si>
  <si>
    <t>Poland</t>
  </si>
  <si>
    <t>Portugal</t>
  </si>
  <si>
    <t>Qatar</t>
  </si>
  <si>
    <t>Reunion</t>
  </si>
  <si>
    <t>Romania</t>
  </si>
  <si>
    <t>Russia</t>
  </si>
  <si>
    <t>Rwanda</t>
  </si>
  <si>
    <t>Senegal</t>
  </si>
  <si>
    <t>Serbia</t>
  </si>
  <si>
    <t>Seychelles</t>
  </si>
  <si>
    <t>Singapore</t>
  </si>
  <si>
    <t>Slovakia</t>
  </si>
  <si>
    <t>Slovenia</t>
  </si>
  <si>
    <t>Somalia</t>
  </si>
  <si>
    <t>Spain</t>
  </si>
  <si>
    <t>Sudan</t>
  </si>
  <si>
    <t>Suriname</t>
  </si>
  <si>
    <t>Swaziland</t>
  </si>
  <si>
    <t>Sweden</t>
  </si>
  <si>
    <t>Switzerland</t>
  </si>
  <si>
    <t>Taiwan</t>
  </si>
  <si>
    <t>Tajikistan</t>
  </si>
  <si>
    <t>Tanzania</t>
  </si>
  <si>
    <t>Thailand</t>
  </si>
  <si>
    <t>Gambia</t>
  </si>
  <si>
    <t>Togo</t>
  </si>
  <si>
    <t>Tokelau</t>
  </si>
  <si>
    <t>Tonga</t>
  </si>
  <si>
    <t>Tunisia</t>
  </si>
  <si>
    <t>Turkey</t>
  </si>
  <si>
    <t>Turkmenistan</t>
  </si>
  <si>
    <t>Tuvalu</t>
  </si>
  <si>
    <t>Uganda</t>
  </si>
  <si>
    <t>Ukraine</t>
  </si>
  <si>
    <t>Uruguay</t>
  </si>
  <si>
    <t>Uzbekistan</t>
  </si>
  <si>
    <t>Vanuatu</t>
  </si>
  <si>
    <t>Venezuela</t>
  </si>
  <si>
    <t>Vietnam</t>
  </si>
  <si>
    <t>Yemen</t>
  </si>
  <si>
    <t>Zambia</t>
  </si>
  <si>
    <t>Zimbabwe</t>
  </si>
  <si>
    <t>Kosovo</t>
  </si>
  <si>
    <t>Curacao</t>
  </si>
  <si>
    <t>United States</t>
  </si>
  <si>
    <t>American Samoa</t>
  </si>
  <si>
    <t>Antigua and Barbuda</t>
  </si>
  <si>
    <t>Bosnia and Herzegovina</t>
  </si>
  <si>
    <t>British Indian Ocean Territory</t>
  </si>
  <si>
    <t>Brunei Darussalam</t>
  </si>
  <si>
    <t>Burkina Faso</t>
  </si>
  <si>
    <t>Cape Verde</t>
  </si>
  <si>
    <t>Cayman Islands</t>
  </si>
  <si>
    <t>Central African Republic</t>
  </si>
  <si>
    <t>Cook Islands</t>
  </si>
  <si>
    <t>Costa Rica</t>
  </si>
  <si>
    <t>Cote d'Ivoire</t>
  </si>
  <si>
    <t>Czech Republic</t>
  </si>
  <si>
    <t>Dominican Republic</t>
  </si>
  <si>
    <t>El Salvador</t>
  </si>
  <si>
    <t>Equatorial Guinea</t>
  </si>
  <si>
    <t>Falkland Islands</t>
  </si>
  <si>
    <t>Faroe Islands</t>
  </si>
  <si>
    <t>Federated States of Micronesia</t>
  </si>
  <si>
    <t>French Guiana</t>
  </si>
  <si>
    <t>French Polynesia</t>
  </si>
  <si>
    <t>Hong Kong</t>
  </si>
  <si>
    <t>Isle of Man</t>
  </si>
  <si>
    <t>Korea (Peoples Republic of)</t>
  </si>
  <si>
    <t>Korea (Republic of)</t>
  </si>
  <si>
    <t>Marshall Islands</t>
  </si>
  <si>
    <t>Netherlands Antilles</t>
  </si>
  <si>
    <t>New Caledonia</t>
  </si>
  <si>
    <t>New Zealand</t>
  </si>
  <si>
    <t>Norfolk Island</t>
  </si>
  <si>
    <t>Northern Mariana Islands</t>
  </si>
  <si>
    <t>Palestinian Territory</t>
  </si>
  <si>
    <t>Papua New Guinea</t>
  </si>
  <si>
    <t>Puerto Rico</t>
  </si>
  <si>
    <t>Saint Vincent and the Grenadines</t>
  </si>
  <si>
    <t>San Marino</t>
  </si>
  <si>
    <t>Sao Tome and Principe</t>
  </si>
  <si>
    <t>Saudi Arabia</t>
  </si>
  <si>
    <t>Sierra Leone</t>
  </si>
  <si>
    <t>Solomon Islands</t>
  </si>
  <si>
    <t>South Africa</t>
  </si>
  <si>
    <t>South Georgia</t>
  </si>
  <si>
    <t>Sri Lanka</t>
  </si>
  <si>
    <t>St. Kitts and Nevis</t>
  </si>
  <si>
    <t>St. Lucia</t>
  </si>
  <si>
    <t>St. Pierre and Miquelon</t>
  </si>
  <si>
    <t>Syrian Arab Republic</t>
  </si>
  <si>
    <t>Trinidad and Tobago</t>
  </si>
  <si>
    <t>Turks and Caicos Islands</t>
  </si>
  <si>
    <t>United Arab Emirates</t>
  </si>
  <si>
    <t>United Kingdom</t>
  </si>
  <si>
    <t>Virgin Islands (U.K.)</t>
  </si>
  <si>
    <t>Virgin Islands (U.S.)</t>
  </si>
  <si>
    <t>Wallis and Futuna Islands</t>
  </si>
  <si>
    <t>Western Samoa</t>
  </si>
  <si>
    <t>Congo The Democratic Republic of the</t>
  </si>
  <si>
    <t>Western Sahara</t>
  </si>
  <si>
    <t>Saint Helena</t>
  </si>
  <si>
    <t>co_id</t>
  </si>
  <si>
    <t>co_name</t>
  </si>
  <si>
    <t>payment1</t>
  </si>
  <si>
    <t>payment2</t>
  </si>
  <si>
    <t>payment3</t>
  </si>
  <si>
    <t>payment4</t>
  </si>
  <si>
    <t>payment5</t>
  </si>
  <si>
    <t>payment6</t>
  </si>
  <si>
    <t>payment7</t>
  </si>
  <si>
    <t>payment8</t>
  </si>
  <si>
    <t>payment9</t>
  </si>
  <si>
    <t>payment10</t>
  </si>
  <si>
    <t>payment11</t>
  </si>
  <si>
    <t>ID</t>
  </si>
  <si>
    <t>enable</t>
  </si>
  <si>
    <t>sum</t>
  </si>
  <si>
    <t>f</t>
  </si>
  <si>
    <t>no_payment</t>
  </si>
  <si>
    <t>is_working</t>
  </si>
  <si>
    <t>priority</t>
  </si>
  <si>
    <t>gateway</t>
  </si>
  <si>
    <t>mint</t>
  </si>
  <si>
    <t>dollargeneral</t>
  </si>
  <si>
    <t>subway</t>
  </si>
  <si>
    <t>mobiamo</t>
  </si>
  <si>
    <t>polipayments</t>
  </si>
  <si>
    <t>sofortbanktransfer</t>
  </si>
  <si>
    <t>mercadopago</t>
  </si>
  <si>
    <t>pagseguro</t>
  </si>
  <si>
    <t>boletobancario</t>
  </si>
  <si>
    <t>btbrazil</t>
  </si>
  <si>
    <t>safetypay</t>
  </si>
  <si>
    <t>ccbrazil</t>
  </si>
  <si>
    <t>ccbrazilhipercard</t>
  </si>
  <si>
    <t>idealpayments</t>
  </si>
  <si>
    <t>sepadirectdebit</t>
  </si>
  <si>
    <t>webmoney</t>
  </si>
  <si>
    <t>yamoney</t>
  </si>
  <si>
    <t>qiwiwallet</t>
  </si>
  <si>
    <t>neosurf</t>
  </si>
  <si>
    <t>ticketsurf</t>
  </si>
  <si>
    <t>onecard</t>
  </si>
  <si>
    <t>cherrycredits</t>
  </si>
  <si>
    <t>gudangvoucher</t>
  </si>
  <si>
    <t>wavegame</t>
  </si>
  <si>
    <t>mol</t>
  </si>
  <si>
    <t>indomog</t>
  </si>
  <si>
    <t>unipinwallet</t>
  </si>
  <si>
    <t>alipay</t>
  </si>
  <si>
    <t>giropay</t>
  </si>
  <si>
    <t>bancontact</t>
  </si>
  <si>
    <t>mycardcard</t>
  </si>
  <si>
    <t>mycardwallet</t>
  </si>
  <si>
    <t>unionpay</t>
  </si>
  <si>
    <t>kbc</t>
  </si>
  <si>
    <t>cbc</t>
  </si>
  <si>
    <t>btlatvia</t>
  </si>
  <si>
    <t>maxima</t>
  </si>
  <si>
    <t>banktransferlatvia</t>
  </si>
  <si>
    <t>redcompra</t>
  </si>
  <si>
    <t>servipagchile</t>
  </si>
  <si>
    <t>sencillito</t>
  </si>
  <si>
    <t>btcolombia</t>
  </si>
  <si>
    <t>baloto</t>
  </si>
  <si>
    <t>gana</t>
  </si>
  <si>
    <t>pse</t>
  </si>
  <si>
    <t>efecty</t>
  </si>
  <si>
    <t>davivienda</t>
  </si>
  <si>
    <t>psecolombia</t>
  </si>
  <si>
    <t>btestonia</t>
  </si>
  <si>
    <t>banktransferestonia</t>
  </si>
  <si>
    <t>btlithuania</t>
  </si>
  <si>
    <t>paypost</t>
  </si>
  <si>
    <t>perlas</t>
  </si>
  <si>
    <t>narvesen</t>
  </si>
  <si>
    <t>banktransferlithuania</t>
  </si>
  <si>
    <t>webcash</t>
  </si>
  <si>
    <t>btmalaysia</t>
  </si>
  <si>
    <t>todito</t>
  </si>
  <si>
    <t>banktransfermexico</t>
  </si>
  <si>
    <t>btperu</t>
  </si>
  <si>
    <t>btphilippines</t>
  </si>
  <si>
    <t>przelewy24</t>
  </si>
  <si>
    <t>dotpay</t>
  </si>
  <si>
    <t>evroset</t>
  </si>
  <si>
    <t>svyasnoi</t>
  </si>
  <si>
    <t>redpagos</t>
  </si>
  <si>
    <t>vtc</t>
  </si>
  <si>
    <t>vtctelcocard</t>
  </si>
  <si>
    <t>vcoincard</t>
  </si>
  <si>
    <t>btczech</t>
  </si>
  <si>
    <t>btslovakia</t>
  </si>
  <si>
    <t>pinhall</t>
  </si>
  <si>
    <t>fasterpay</t>
  </si>
  <si>
    <t>p1_paymentMethod</t>
  </si>
  <si>
    <t>t3_paymentMethod</t>
  </si>
  <si>
    <t>Payment System</t>
  </si>
  <si>
    <t>Shortcode</t>
  </si>
  <si>
    <t>ps_id</t>
  </si>
  <si>
    <t>Moved to P2?</t>
  </si>
  <si>
    <t>PS active</t>
  </si>
  <si>
    <t>P2 name</t>
  </si>
  <si>
    <t>Alipay</t>
  </si>
  <si>
    <t>Yes</t>
  </si>
  <si>
    <t>Allopass Landline</t>
  </si>
  <si>
    <t>allopasslandline</t>
  </si>
  <si>
    <t>No</t>
  </si>
  <si>
    <t>Astropay/Banamex Mexico</t>
  </si>
  <si>
    <t>banamexmexico</t>
  </si>
  <si>
    <t>Astropay/Bancomer Mexico</t>
  </si>
  <si>
    <t>bancomermexico</t>
  </si>
  <si>
    <t>Astropay/Bank Transfer Argentina</t>
  </si>
  <si>
    <t>banktransferargentina</t>
  </si>
  <si>
    <t>Astropay/BankTransferArgentina</t>
  </si>
  <si>
    <t>Astropay/Bank Transfer Mexico</t>
  </si>
  <si>
    <t>Bank Transfer Mexico</t>
  </si>
  <si>
    <t>Astropay/Boleto</t>
  </si>
  <si>
    <t>boleto</t>
  </si>
  <si>
    <t>Astropay/Davivienda</t>
  </si>
  <si>
    <t>Astropay/Efecty</t>
  </si>
  <si>
    <t>Astropay/OXXO</t>
  </si>
  <si>
    <t>oxxo</t>
  </si>
  <si>
    <t>Astropay/PagoFacil</t>
  </si>
  <si>
    <t>pagofacil</t>
  </si>
  <si>
    <t>Astropay/RapiPago</t>
  </si>
  <si>
    <t>rapipago</t>
  </si>
  <si>
    <t>Astropay/Redcompra</t>
  </si>
  <si>
    <t>Astropay/Redpagos</t>
  </si>
  <si>
    <t>Astropay/Santander Mexico</t>
  </si>
  <si>
    <t>santandermexico</t>
  </si>
  <si>
    <t>Astropay/Transferencia bancaria</t>
  </si>
  <si>
    <t>transferenciabancaria</t>
  </si>
  <si>
    <t>Transferencia bancaria</t>
  </si>
  <si>
    <t>Bitpay</t>
  </si>
  <si>
    <t>bitpay</t>
  </si>
  <si>
    <t>CCBill</t>
  </si>
  <si>
    <t>ccbill</t>
  </si>
  <si>
    <t>CherryCredits</t>
  </si>
  <si>
    <t>Cherry Credits</t>
  </si>
  <si>
    <t>Coinbase</t>
  </si>
  <si>
    <t>coinbasebitcoin</t>
  </si>
  <si>
    <t>Culture Voucher</t>
  </si>
  <si>
    <t>culturevoucherkr</t>
  </si>
  <si>
    <t>Degica/Bank Transfer Japan</t>
  </si>
  <si>
    <t>banktransferjapan</t>
  </si>
  <si>
    <t>Degica/BitCash</t>
  </si>
  <si>
    <t>bitcash</t>
  </si>
  <si>
    <t>Degica/Konbini</t>
  </si>
  <si>
    <t>konbini</t>
  </si>
  <si>
    <t>Degica/PayEasy</t>
  </si>
  <si>
    <t>payeasy</t>
  </si>
  <si>
    <t>Doku/ATM</t>
  </si>
  <si>
    <t>atmtransfer</t>
  </si>
  <si>
    <t>Doku/Minimart</t>
  </si>
  <si>
    <t>minimart</t>
  </si>
  <si>
    <t>Doku/Wallet</t>
  </si>
  <si>
    <t>dokuwallet</t>
  </si>
  <si>
    <t>Doku Wallet</t>
  </si>
  <si>
    <t>Dotpay</t>
  </si>
  <si>
    <t>Dotpay/Bank Zachodni WBK</t>
  </si>
  <si>
    <t>dotpaybzwbk</t>
  </si>
  <si>
    <t>Bank Zachodni WBK Dotpay</t>
  </si>
  <si>
    <t>Dotpay/ING Bank Slaski</t>
  </si>
  <si>
    <t>dotpayingb</t>
  </si>
  <si>
    <t>ING Bank Slaski Dotpay</t>
  </si>
  <si>
    <t>Dotpay/Inteligo</t>
  </si>
  <si>
    <t>dotpayinteligo</t>
  </si>
  <si>
    <t>Inteligo Dotpay</t>
  </si>
  <si>
    <t>Dotpay/mTransfer</t>
  </si>
  <si>
    <t>dotpaymt</t>
  </si>
  <si>
    <t>mTransfer Dotpay</t>
  </si>
  <si>
    <t>Dotpay/Pekao24 Przelew</t>
  </si>
  <si>
    <t>dotpaypekao</t>
  </si>
  <si>
    <t>Pekao24 Przelew Dotpay</t>
  </si>
  <si>
    <t>Dotpay/Place z ING Bank Slaski</t>
  </si>
  <si>
    <t>dotpayingbacc</t>
  </si>
  <si>
    <t>Place z ING Bank Slaski Dotpay</t>
  </si>
  <si>
    <t>DragonPay</t>
  </si>
  <si>
    <t>dragonpay</t>
  </si>
  <si>
    <t>Dragonpay</t>
  </si>
  <si>
    <t>E-Prepag</t>
  </si>
  <si>
    <t>eprepag</t>
  </si>
  <si>
    <t>Ebanx CC</t>
  </si>
  <si>
    <t>Credit Cards Brazil</t>
  </si>
  <si>
    <t>Ebanx CC Hipercard</t>
  </si>
  <si>
    <t>Hipercard</t>
  </si>
  <si>
    <t>Ebanx/Banco Banrisul</t>
  </si>
  <si>
    <t>banrisulbrazil</t>
  </si>
  <si>
    <t>Ebanx/Banco Bradesco</t>
  </si>
  <si>
    <t>bradescobrazil</t>
  </si>
  <si>
    <t>Ebanx/Banco do Brazil</t>
  </si>
  <si>
    <t>bancobrazil</t>
  </si>
  <si>
    <t>Ebanx/Banco Itau</t>
  </si>
  <si>
    <t>itaubrazil</t>
  </si>
  <si>
    <t>Ebanx/Bank Transfer</t>
  </si>
  <si>
    <t>ebanxtransfer</t>
  </si>
  <si>
    <t>Ebanx/OXXO</t>
  </si>
  <si>
    <t>oxxomexico</t>
  </si>
  <si>
    <t>Ebanx/Oxxo</t>
  </si>
  <si>
    <t>FasterPay</t>
  </si>
  <si>
    <t>Game-ON</t>
  </si>
  <si>
    <t>gameon</t>
  </si>
  <si>
    <t>Gateway</t>
  </si>
  <si>
    <t>Giropay</t>
  </si>
  <si>
    <t>GudangVoucher</t>
  </si>
  <si>
    <t>Interac</t>
  </si>
  <si>
    <t>interac</t>
  </si>
  <si>
    <t>INTERAC Online</t>
  </si>
  <si>
    <t>iPay88</t>
  </si>
  <si>
    <t>ipay88</t>
  </si>
  <si>
    <t>Ipay88</t>
  </si>
  <si>
    <t>Klarna</t>
  </si>
  <si>
    <t>Megapay / Bank transfer Thailand</t>
  </si>
  <si>
    <t>banktransferth</t>
  </si>
  <si>
    <t>Megapay</t>
  </si>
  <si>
    <t>MercadoPago</t>
  </si>
  <si>
    <t>Mercado Pago</t>
  </si>
  <si>
    <t>MercadoPago/Boleto</t>
  </si>
  <si>
    <t>boletobr</t>
  </si>
  <si>
    <t>Boleto Brazil</t>
  </si>
  <si>
    <t>MINT</t>
  </si>
  <si>
    <t>epinpaymentsystem</t>
  </si>
  <si>
    <t>Mobiamo</t>
  </si>
  <si>
    <t>mobilegateway</t>
  </si>
  <si>
    <t>Mollie/Belfius</t>
  </si>
  <si>
    <t>belfius</t>
  </si>
  <si>
    <t>Mollie/CBC</t>
  </si>
  <si>
    <t>Mollie/Ideal</t>
  </si>
  <si>
    <t>idealnl</t>
  </si>
  <si>
    <t>iDeal</t>
  </si>
  <si>
    <t>Mollie/KBC</t>
  </si>
  <si>
    <t>Mollie/Mistercash</t>
  </si>
  <si>
    <t>Bancontact</t>
  </si>
  <si>
    <t>myCard Card</t>
  </si>
  <si>
    <t>myCard Member Wallet</t>
  </si>
  <si>
    <t>NeoSurf</t>
  </si>
  <si>
    <t>Neosurf</t>
  </si>
  <si>
    <t>Onecard</t>
  </si>
  <si>
    <t>Openbucks</t>
  </si>
  <si>
    <t>openbucks</t>
  </si>
  <si>
    <t>Openbucks/Canada Post</t>
  </si>
  <si>
    <t>canadapost</t>
  </si>
  <si>
    <t>Openbucks/CVS Pharmacy</t>
  </si>
  <si>
    <t>cvspharmacy</t>
  </si>
  <si>
    <t>Openbucks/CVS/pharmacy</t>
  </si>
  <si>
    <t>Openbucks/Dollar General</t>
  </si>
  <si>
    <t>Openbucks/MoneyGram</t>
  </si>
  <si>
    <t>moneygram</t>
  </si>
  <si>
    <t>Openbucks/Walmart</t>
  </si>
  <si>
    <t>walmart</t>
  </si>
  <si>
    <t>PagSeguro</t>
  </si>
  <si>
    <t>Payletter/AllTheGate CC</t>
  </si>
  <si>
    <t>allthegate</t>
  </si>
  <si>
    <t>Payletter/Book Gift Voucher</t>
  </si>
  <si>
    <t>bookculture</t>
  </si>
  <si>
    <t>Payletter/Cashbee</t>
  </si>
  <si>
    <t>cashbee</t>
  </si>
  <si>
    <t>Payletter/Culture Voucher</t>
  </si>
  <si>
    <t>culturevoucher</t>
  </si>
  <si>
    <t>Payletter/Eggmoney</t>
  </si>
  <si>
    <t>eggmoney</t>
  </si>
  <si>
    <t>Payletter/Happy Voucher</t>
  </si>
  <si>
    <t>happyvoucher</t>
  </si>
  <si>
    <t>Payletter/KFTC Internet Banking</t>
  </si>
  <si>
    <t>kftc</t>
  </si>
  <si>
    <t>Payletter/OnCash</t>
  </si>
  <si>
    <t>oncash</t>
  </si>
  <si>
    <t>Payletter/T-money</t>
  </si>
  <si>
    <t>tmoney</t>
  </si>
  <si>
    <t>Payletter/TeenCash</t>
  </si>
  <si>
    <t>teencash</t>
  </si>
  <si>
    <t>PayPal</t>
  </si>
  <si>
    <t>paypal</t>
  </si>
  <si>
    <t>Paysafecard</t>
  </si>
  <si>
    <t>paysafecard</t>
  </si>
  <si>
    <t>Paysera/Bank Transfer Estonia</t>
  </si>
  <si>
    <t>Paysera/Bank Transfer Latvia</t>
  </si>
  <si>
    <t>Paysera/Bank Transfer Lithuania</t>
  </si>
  <si>
    <t>Paysera/Maxima</t>
  </si>
  <si>
    <t>Paysera/Narvesen</t>
  </si>
  <si>
    <t>Paysera/Paypost</t>
  </si>
  <si>
    <t>Paysera/Perlas</t>
  </si>
  <si>
    <t>Payvalida/Baloto</t>
  </si>
  <si>
    <t>Payvalida/Bank Transfer Colombia</t>
  </si>
  <si>
    <t>Payvalida/Bank Transfer Peru</t>
  </si>
  <si>
    <t>Payvalida/Efecty</t>
  </si>
  <si>
    <t>efectycolombia</t>
  </si>
  <si>
    <t>Payvalida/Gana</t>
  </si>
  <si>
    <t>Payvalida/PSE</t>
  </si>
  <si>
    <t>Poli</t>
  </si>
  <si>
    <t>POLI</t>
  </si>
  <si>
    <t>PPRO/Bank Transfer Finland</t>
  </si>
  <si>
    <t>btfinland</t>
  </si>
  <si>
    <t>PPRO/Direct Debit</t>
  </si>
  <si>
    <t>PPRO/EPS</t>
  </si>
  <si>
    <t>epspayments</t>
  </si>
  <si>
    <t>PPRO/iDeal</t>
  </si>
  <si>
    <t>PPRO/Multibanco</t>
  </si>
  <si>
    <t>multibanco</t>
  </si>
  <si>
    <t>PPRO/Mybank</t>
  </si>
  <si>
    <t>mybank</t>
  </si>
  <si>
    <t>Przelewy24</t>
  </si>
  <si>
    <t>Qiwi Wallet</t>
  </si>
  <si>
    <t>Rapida/Evroset</t>
  </si>
  <si>
    <t>Rapida/Svyasnoi</t>
  </si>
  <si>
    <t>Safetypay</t>
  </si>
  <si>
    <t>Safetypay/Efectivo</t>
  </si>
  <si>
    <t>safetypaycash</t>
  </si>
  <si>
    <t>Teencash</t>
  </si>
  <si>
    <t>teencashkr</t>
  </si>
  <si>
    <t>Test Method</t>
  </si>
  <si>
    <t>dummy</t>
  </si>
  <si>
    <t>Ticket Surf</t>
  </si>
  <si>
    <t>Ticketsurf</t>
  </si>
  <si>
    <t>ToditoCash</t>
  </si>
  <si>
    <t>Todito</t>
  </si>
  <si>
    <t>Toss Pay</t>
  </si>
  <si>
    <t>tosspay</t>
  </si>
  <si>
    <t>Transferuj</t>
  </si>
  <si>
    <t>btpoland</t>
  </si>
  <si>
    <t>Umpay bank transfer</t>
  </si>
  <si>
    <t>banktransfercn</t>
  </si>
  <si>
    <t>UnionPay</t>
  </si>
  <si>
    <t>Unipin Express</t>
  </si>
  <si>
    <t>unipinexpress</t>
  </si>
  <si>
    <t>Unipin Wallet</t>
  </si>
  <si>
    <t>VTCPay</t>
  </si>
  <si>
    <t>WaveGame</t>
  </si>
  <si>
    <t>Webcash</t>
  </si>
  <si>
    <t>WebMoney</t>
  </si>
  <si>
    <t>Webmoney</t>
  </si>
  <si>
    <t>Wechat Pay</t>
  </si>
  <si>
    <t>wechatpayments</t>
  </si>
  <si>
    <t>Yandex Money</t>
  </si>
  <si>
    <t>Yandex/Alfa Click</t>
  </si>
  <si>
    <t>alfaclickya</t>
  </si>
  <si>
    <t>Yandex/Cash</t>
  </si>
  <si>
    <t>yacash</t>
  </si>
  <si>
    <t>Yandex/Sberbank Online</t>
  </si>
  <si>
    <t>sberbankonline</t>
  </si>
  <si>
    <t>Yandex/Tinkoff</t>
  </si>
  <si>
    <t>tinkoff</t>
  </si>
  <si>
    <t>Yandex/Yandex Money</t>
  </si>
  <si>
    <t>yandexmoney</t>
  </si>
  <si>
    <t>zGold-MOLPoints</t>
  </si>
  <si>
    <t>MOL</t>
  </si>
  <si>
    <t>Ebanx</t>
  </si>
  <si>
    <t>shortcode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</si>
</sst>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rgb="FF000000"/>
      <name val="Roboto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Roboto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Fill="1"/>
    <xf numFmtId="0" fontId="1" fillId="0" borderId="1" xfId="1" applyBorder="1"/>
    <xf numFmtId="0" fontId="2" fillId="2" borderId="1" xfId="0" applyFont="1" applyFill="1" applyBorder="1"/>
    <xf numFmtId="0" fontId="3" fillId="0" borderId="1" xfId="0" applyFont="1" applyBorder="1"/>
    <xf numFmtId="0" fontId="4" fillId="0" borderId="1" xfId="0" applyFont="1" applyBorder="1"/>
    <xf numFmtId="0" fontId="1" fillId="0" borderId="1" xfId="1" applyBorder="1" applyAlignment="1">
      <alignment vertical="top"/>
    </xf>
    <xf numFmtId="0" fontId="5" fillId="2" borderId="1" xfId="0" applyFont="1" applyFill="1" applyBorder="1" applyAlignment="1">
      <alignment vertical="top"/>
    </xf>
    <xf numFmtId="0" fontId="5" fillId="0" borderId="1" xfId="0" applyFont="1" applyBorder="1" applyAlignment="1">
      <alignment horizontal="right" vertical="top"/>
    </xf>
    <xf numFmtId="0" fontId="4" fillId="0" borderId="1" xfId="0" applyFont="1" applyBorder="1" applyAlignment="1">
      <alignment horizontal="right"/>
    </xf>
  </cellXfs>
  <cellStyles count="2">
    <cellStyle name="Hyperlink" xfId="1" builtinId="8"/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ABAB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ABAB"/>
        </patternFill>
      </fill>
    </dxf>
    <dxf>
      <font>
        <color theme="0"/>
      </font>
      <fill>
        <patternFill>
          <bgColor rgb="FF515EDD"/>
        </patternFill>
      </fill>
    </dxf>
    <dxf>
      <fill>
        <patternFill>
          <bgColor rgb="FFFFABAB"/>
        </patternFill>
      </fill>
    </dxf>
    <dxf>
      <font>
        <color theme="0"/>
      </font>
      <fill>
        <patternFill>
          <bgColor theme="1" tint="0.499984740745262"/>
        </patternFill>
      </fill>
    </dxf>
    <dxf>
      <fill>
        <patternFill>
          <bgColor rgb="FFFEB4EE"/>
        </patternFill>
      </fill>
    </dxf>
    <dxf>
      <fill>
        <patternFill>
          <bgColor theme="7" tint="0.39994506668294322"/>
        </patternFill>
      </fill>
    </dxf>
    <dxf>
      <fill>
        <patternFill>
          <bgColor rgb="FF02DC0C"/>
        </patternFill>
      </fill>
    </dxf>
    <dxf>
      <fill>
        <patternFill>
          <bgColor rgb="FF43CEFF"/>
        </patternFill>
      </fill>
    </dxf>
  </dxfs>
  <tableStyles count="0" defaultTableStyle="TableStyleMedium2" defaultPivotStyle="PivotStyleLight16"/>
  <colors>
    <mruColors>
      <color rgb="FF515EDD"/>
      <color rgb="FFFFABAB"/>
      <color rgb="FFFEB4EE"/>
      <color rgb="FF02DC0C"/>
      <color rgb="FF00DE64"/>
      <color rgb="FF43CE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s://api.paymentwall.com/admin/payment-system-profile?search%5bps_id%5d=139" TargetMode="External"/><Relationship Id="rId117" Type="http://schemas.openxmlformats.org/officeDocument/2006/relationships/hyperlink" Target="https://api.paymentwall.com/admin/payment-system-profile?search%5bps_id%5d=26" TargetMode="External"/><Relationship Id="rId21" Type="http://schemas.openxmlformats.org/officeDocument/2006/relationships/hyperlink" Target="https://api.paymentwall.com/admin/payment-system-profile?search%5bps_id%5d=167" TargetMode="External"/><Relationship Id="rId42" Type="http://schemas.openxmlformats.org/officeDocument/2006/relationships/hyperlink" Target="https://api.paymentwall.com/admin/payment-system-profile?search%5bps_id%5d=222" TargetMode="External"/><Relationship Id="rId47" Type="http://schemas.openxmlformats.org/officeDocument/2006/relationships/hyperlink" Target="https://api.paymentwall.com/admin/payment-system-profile?search%5bps_id%5d=45" TargetMode="External"/><Relationship Id="rId63" Type="http://schemas.openxmlformats.org/officeDocument/2006/relationships/hyperlink" Target="https://api.paymentwall.com/admin/payment-system-profile?search%5bps_id%5d=103" TargetMode="External"/><Relationship Id="rId68" Type="http://schemas.openxmlformats.org/officeDocument/2006/relationships/hyperlink" Target="https://api.paymentwall.com/admin/payment-system-profile?search%5bps_id%5d=47" TargetMode="External"/><Relationship Id="rId84" Type="http://schemas.openxmlformats.org/officeDocument/2006/relationships/hyperlink" Target="https://api.paymentwall.com/admin/payment-system-profile?search%5bps_id%5d=42" TargetMode="External"/><Relationship Id="rId89" Type="http://schemas.openxmlformats.org/officeDocument/2006/relationships/hyperlink" Target="https://api.paymentwall.com/admin/payment-system-profile?search%5bps_id%5d=229" TargetMode="External"/><Relationship Id="rId112" Type="http://schemas.openxmlformats.org/officeDocument/2006/relationships/hyperlink" Target="https://api.paymentwall.com/admin/payment-system-profile?search%5bps_id%5d=172" TargetMode="External"/><Relationship Id="rId133" Type="http://schemas.openxmlformats.org/officeDocument/2006/relationships/hyperlink" Target="https://api.paymentwall.com/admin/payment-system-profile?search%5bps_id%5d=287" TargetMode="External"/><Relationship Id="rId16" Type="http://schemas.openxmlformats.org/officeDocument/2006/relationships/hyperlink" Target="https://api.paymentwall.com/admin/payment-system-profile?search%5bps_id%5d=191" TargetMode="External"/><Relationship Id="rId107" Type="http://schemas.openxmlformats.org/officeDocument/2006/relationships/hyperlink" Target="https://api.paymentwall.com/admin/payment-system-profile?search%5bps_id%5d=64" TargetMode="External"/><Relationship Id="rId11" Type="http://schemas.openxmlformats.org/officeDocument/2006/relationships/hyperlink" Target="https://api.paymentwall.com/admin/payment-system-profile?search%5bps_id%5d=193" TargetMode="External"/><Relationship Id="rId32" Type="http://schemas.openxmlformats.org/officeDocument/2006/relationships/hyperlink" Target="https://api.paymentwall.com/admin/payment-system-profile?search%5bps_id%5d=122" TargetMode="External"/><Relationship Id="rId37" Type="http://schemas.openxmlformats.org/officeDocument/2006/relationships/hyperlink" Target="https://api.paymentwall.com/admin/payment-system-profile?search%5bps_id%5d=55" TargetMode="External"/><Relationship Id="rId53" Type="http://schemas.openxmlformats.org/officeDocument/2006/relationships/hyperlink" Target="https://api.paymentwall.com/admin/payment-system-profile?search%5bps_id%5d=54" TargetMode="External"/><Relationship Id="rId58" Type="http://schemas.openxmlformats.org/officeDocument/2006/relationships/hyperlink" Target="https://api.paymentwall.com/admin/payment-system-profile?search%5bps_id%5d=145" TargetMode="External"/><Relationship Id="rId74" Type="http://schemas.openxmlformats.org/officeDocument/2006/relationships/hyperlink" Target="https://api.paymentwall.com/admin/payment-system-profile?search%5bps_id%5d=278" TargetMode="External"/><Relationship Id="rId79" Type="http://schemas.openxmlformats.org/officeDocument/2006/relationships/hyperlink" Target="https://api.paymentwall.com/admin/payment-system-profile?search%5bps_id%5d=246" TargetMode="External"/><Relationship Id="rId102" Type="http://schemas.openxmlformats.org/officeDocument/2006/relationships/hyperlink" Target="https://api.paymentwall.com/admin/payment-system-profile?search%5bps_id%5d=6" TargetMode="External"/><Relationship Id="rId123" Type="http://schemas.openxmlformats.org/officeDocument/2006/relationships/hyperlink" Target="https://api.paymentwall.com/admin/payment-system-profile?search%5bps_id%5d=203" TargetMode="External"/><Relationship Id="rId128" Type="http://schemas.openxmlformats.org/officeDocument/2006/relationships/hyperlink" Target="https://api.paymentwall.com/admin/payment-system-profile?search%5bps_id%5d=254" TargetMode="External"/><Relationship Id="rId5" Type="http://schemas.openxmlformats.org/officeDocument/2006/relationships/hyperlink" Target="https://api.paymentwall.com/admin/payment-system-profile?search%5bps_id%5d=189" TargetMode="External"/><Relationship Id="rId90" Type="http://schemas.openxmlformats.org/officeDocument/2006/relationships/hyperlink" Target="https://api.paymentwall.com/admin/payment-system-profile?search%5bps_id%5d=231" TargetMode="External"/><Relationship Id="rId95" Type="http://schemas.openxmlformats.org/officeDocument/2006/relationships/hyperlink" Target="https://api.paymentwall.com/admin/payment-system-profile?search%5bps_id%5d=109" TargetMode="External"/><Relationship Id="rId14" Type="http://schemas.openxmlformats.org/officeDocument/2006/relationships/hyperlink" Target="https://api.paymentwall.com/admin/payment-system-profile?search%5bps_id%5d=198" TargetMode="External"/><Relationship Id="rId22" Type="http://schemas.openxmlformats.org/officeDocument/2006/relationships/hyperlink" Target="https://api.paymentwall.com/admin/payment-system-profile?search%5bps_id%5d=272" TargetMode="External"/><Relationship Id="rId27" Type="http://schemas.openxmlformats.org/officeDocument/2006/relationships/hyperlink" Target="https://api.paymentwall.com/admin/payment-system-profile?search%5bps_id%5d=242" TargetMode="External"/><Relationship Id="rId30" Type="http://schemas.openxmlformats.org/officeDocument/2006/relationships/hyperlink" Target="https://api.paymentwall.com/admin/payment-system-profile?search%5bps_id%5d=88" TargetMode="External"/><Relationship Id="rId35" Type="http://schemas.openxmlformats.org/officeDocument/2006/relationships/hyperlink" Target="https://api.paymentwall.com/admin/payment-system-profile?search%5bps_id%5d=121" TargetMode="External"/><Relationship Id="rId43" Type="http://schemas.openxmlformats.org/officeDocument/2006/relationships/hyperlink" Target="https://api.paymentwall.com/admin/payment-system-profile?search%5bps_id%5d=223" TargetMode="External"/><Relationship Id="rId48" Type="http://schemas.openxmlformats.org/officeDocument/2006/relationships/hyperlink" Target="https://api.paymentwall.com/admin/payment-system-profile?search%5bps_id%5d=157" TargetMode="External"/><Relationship Id="rId56" Type="http://schemas.openxmlformats.org/officeDocument/2006/relationships/hyperlink" Target="https://api.paymentwall.com/admin/payment-system-profile?search%5bps_id%5d=48" TargetMode="External"/><Relationship Id="rId64" Type="http://schemas.openxmlformats.org/officeDocument/2006/relationships/hyperlink" Target="https://api.paymentwall.com/admin/payment-system-profile?search%5bps_id%5d=215" TargetMode="External"/><Relationship Id="rId69" Type="http://schemas.openxmlformats.org/officeDocument/2006/relationships/hyperlink" Target="https://api.paymentwall.com/admin/payment-system-profile?search%5bps_id%5d=170" TargetMode="External"/><Relationship Id="rId77" Type="http://schemas.openxmlformats.org/officeDocument/2006/relationships/hyperlink" Target="https://api.paymentwall.com/admin/payment-system-profile?search%5bps_id%5d=56" TargetMode="External"/><Relationship Id="rId100" Type="http://schemas.openxmlformats.org/officeDocument/2006/relationships/hyperlink" Target="https://api.paymentwall.com/admin/payment-system-profile?search%5bps_id%5d=113" TargetMode="External"/><Relationship Id="rId105" Type="http://schemas.openxmlformats.org/officeDocument/2006/relationships/hyperlink" Target="https://api.paymentwall.com/admin/payment-system-profile?search%5bps_id%5d=137" TargetMode="External"/><Relationship Id="rId113" Type="http://schemas.openxmlformats.org/officeDocument/2006/relationships/hyperlink" Target="https://api.paymentwall.com/admin/payment-system-profile?search%5bps_id%5d=174" TargetMode="External"/><Relationship Id="rId118" Type="http://schemas.openxmlformats.org/officeDocument/2006/relationships/hyperlink" Target="https://api.paymentwall.com/admin/payment-system-profile?search%5bps_id%5d=277" TargetMode="External"/><Relationship Id="rId126" Type="http://schemas.openxmlformats.org/officeDocument/2006/relationships/hyperlink" Target="https://api.paymentwall.com/admin/payment-system-profile?search%5bps_id%5d=22" TargetMode="External"/><Relationship Id="rId134" Type="http://schemas.openxmlformats.org/officeDocument/2006/relationships/hyperlink" Target="https://api.paymentwall.com/admin/payment-system-profile?search%5bps_id%5d=281" TargetMode="External"/><Relationship Id="rId8" Type="http://schemas.openxmlformats.org/officeDocument/2006/relationships/hyperlink" Target="https://api.paymentwall.com/admin/payment-system-profile?search%5bps_id%5d=182" TargetMode="External"/><Relationship Id="rId51" Type="http://schemas.openxmlformats.org/officeDocument/2006/relationships/hyperlink" Target="https://api.paymentwall.com/admin/payment-system-profile?search%5bps_id%5d=34" TargetMode="External"/><Relationship Id="rId72" Type="http://schemas.openxmlformats.org/officeDocument/2006/relationships/hyperlink" Target="https://api.paymentwall.com/admin/payment-system-profile?search%5bps_id%5d=209" TargetMode="External"/><Relationship Id="rId80" Type="http://schemas.openxmlformats.org/officeDocument/2006/relationships/hyperlink" Target="https://api.paymentwall.com/admin/payment-system-profile?search%5bps_id%5d=80" TargetMode="External"/><Relationship Id="rId85" Type="http://schemas.openxmlformats.org/officeDocument/2006/relationships/hyperlink" Target="https://api.paymentwall.com/admin/payment-system-profile?search%5bps_id%5d=41" TargetMode="External"/><Relationship Id="rId93" Type="http://schemas.openxmlformats.org/officeDocument/2006/relationships/hyperlink" Target="https://api.paymentwall.com/admin/payment-system-profile?search%5bps_id%5d=232" TargetMode="External"/><Relationship Id="rId98" Type="http://schemas.openxmlformats.org/officeDocument/2006/relationships/hyperlink" Target="https://api.paymentwall.com/admin/payment-system-profile?search%5bps_id%5d=90" TargetMode="External"/><Relationship Id="rId121" Type="http://schemas.openxmlformats.org/officeDocument/2006/relationships/hyperlink" Target="https://api.paymentwall.com/admin/payment-system-profile?search%5bps_id%5d=141" TargetMode="External"/><Relationship Id="rId3" Type="http://schemas.openxmlformats.org/officeDocument/2006/relationships/hyperlink" Target="https://api.paymentwall.com/admin/payment-system-profile?search%5bps_id%5d=129" TargetMode="External"/><Relationship Id="rId12" Type="http://schemas.openxmlformats.org/officeDocument/2006/relationships/hyperlink" Target="https://api.paymentwall.com/admin/payment-system-profile?search%5bps_id%5d=236" TargetMode="External"/><Relationship Id="rId17" Type="http://schemas.openxmlformats.org/officeDocument/2006/relationships/hyperlink" Target="https://api.paymentwall.com/admin/payment-system-profile?search%5bps_id%5d=183" TargetMode="External"/><Relationship Id="rId25" Type="http://schemas.openxmlformats.org/officeDocument/2006/relationships/hyperlink" Target="https://api.paymentwall.com/admin/payment-system-profile?search%5bps_id%5d=128" TargetMode="External"/><Relationship Id="rId33" Type="http://schemas.openxmlformats.org/officeDocument/2006/relationships/hyperlink" Target="https://api.paymentwall.com/admin/payment-system-profile?search%5bps_id%5d=123" TargetMode="External"/><Relationship Id="rId38" Type="http://schemas.openxmlformats.org/officeDocument/2006/relationships/hyperlink" Target="https://api.paymentwall.com/admin/payment-system-profile?search%5bps_id%5d=101" TargetMode="External"/><Relationship Id="rId46" Type="http://schemas.openxmlformats.org/officeDocument/2006/relationships/hyperlink" Target="https://api.paymentwall.com/admin/payment-system-profile?search%5bps_id%5d=46" TargetMode="External"/><Relationship Id="rId59" Type="http://schemas.openxmlformats.org/officeDocument/2006/relationships/hyperlink" Target="https://api.paymentwall.com/admin/payment-system-profile?search%5bps_id%5d=144" TargetMode="External"/><Relationship Id="rId67" Type="http://schemas.openxmlformats.org/officeDocument/2006/relationships/hyperlink" Target="https://api.paymentwall.com/admin/payment-system-profile?search%5bps_id%5d=83" TargetMode="External"/><Relationship Id="rId103" Type="http://schemas.openxmlformats.org/officeDocument/2006/relationships/hyperlink" Target="https://api.paymentwall.com/admin/payment-system-profile?search%5bps_id%5d=226" TargetMode="External"/><Relationship Id="rId108" Type="http://schemas.openxmlformats.org/officeDocument/2006/relationships/hyperlink" Target="https://api.paymentwall.com/admin/payment-system-profile?search%5bps_id%5d=81" TargetMode="External"/><Relationship Id="rId116" Type="http://schemas.openxmlformats.org/officeDocument/2006/relationships/hyperlink" Target="https://api.paymentwall.com/admin/payment-system-profile?search%5bps_id%5d=97" TargetMode="External"/><Relationship Id="rId124" Type="http://schemas.openxmlformats.org/officeDocument/2006/relationships/hyperlink" Target="https://api.paymentwall.com/admin/payment-system-profile?search%5bps_id%5d=169" TargetMode="External"/><Relationship Id="rId129" Type="http://schemas.openxmlformats.org/officeDocument/2006/relationships/hyperlink" Target="https://api.paymentwall.com/admin/payment-system-profile?search%5bps_id%5d=82" TargetMode="External"/><Relationship Id="rId20" Type="http://schemas.openxmlformats.org/officeDocument/2006/relationships/hyperlink" Target="https://api.paymentwall.com/admin/payment-system-profile?search%5bps_id%5d=17" TargetMode="External"/><Relationship Id="rId41" Type="http://schemas.openxmlformats.org/officeDocument/2006/relationships/hyperlink" Target="https://api.paymentwall.com/admin/payment-system-profile?search%5bps_id%5d=224" TargetMode="External"/><Relationship Id="rId54" Type="http://schemas.openxmlformats.org/officeDocument/2006/relationships/hyperlink" Target="https://api.paymentwall.com/admin/payment-system-profile?search%5bps_id%5d=57" TargetMode="External"/><Relationship Id="rId62" Type="http://schemas.openxmlformats.org/officeDocument/2006/relationships/hyperlink" Target="https://api.paymentwall.com/admin/payment-system-profile?search%5bps_id%5d=213" TargetMode="External"/><Relationship Id="rId70" Type="http://schemas.openxmlformats.org/officeDocument/2006/relationships/hyperlink" Target="https://api.paymentwall.com/admin/payment-system-profile?search%5bps_id%5d=280" TargetMode="External"/><Relationship Id="rId75" Type="http://schemas.openxmlformats.org/officeDocument/2006/relationships/hyperlink" Target="https://api.paymentwall.com/admin/payment-system-profile?search%5bps_id%5d=93" TargetMode="External"/><Relationship Id="rId83" Type="http://schemas.openxmlformats.org/officeDocument/2006/relationships/hyperlink" Target="https://api.paymentwall.com/admin/payment-system-profile?search%5bps_id%5d=78" TargetMode="External"/><Relationship Id="rId88" Type="http://schemas.openxmlformats.org/officeDocument/2006/relationships/hyperlink" Target="https://api.paymentwall.com/admin/payment-system-profile?search%5bps_id%5d=228" TargetMode="External"/><Relationship Id="rId91" Type="http://schemas.openxmlformats.org/officeDocument/2006/relationships/hyperlink" Target="https://api.paymentwall.com/admin/payment-system-profile?search%5bps_id%5d=230" TargetMode="External"/><Relationship Id="rId96" Type="http://schemas.openxmlformats.org/officeDocument/2006/relationships/hyperlink" Target="https://api.paymentwall.com/admin/payment-system-profile?search%5bps_id%5d=107" TargetMode="External"/><Relationship Id="rId111" Type="http://schemas.openxmlformats.org/officeDocument/2006/relationships/hyperlink" Target="https://api.paymentwall.com/admin/payment-system-profile?search%5bps_id%5d=217" TargetMode="External"/><Relationship Id="rId132" Type="http://schemas.openxmlformats.org/officeDocument/2006/relationships/hyperlink" Target="https://api.paymentwall.com/admin/payment-system-profile?search%5bps_id%5d=284" TargetMode="External"/><Relationship Id="rId1" Type="http://schemas.openxmlformats.org/officeDocument/2006/relationships/hyperlink" Target="https://api.paymentwall.com/admin/payment-systems?sort%5bfield%5d=ps_name&amp;sort%5border%5d=asc&amp;search%5Bps_active%5D=1" TargetMode="External"/><Relationship Id="rId6" Type="http://schemas.openxmlformats.org/officeDocument/2006/relationships/hyperlink" Target="https://api.paymentwall.com/admin/payment-system-profile?search%5bps_id%5d=248" TargetMode="External"/><Relationship Id="rId15" Type="http://schemas.openxmlformats.org/officeDocument/2006/relationships/hyperlink" Target="https://api.paymentwall.com/admin/payment-system-profile?search%5bps_id%5d=199" TargetMode="External"/><Relationship Id="rId23" Type="http://schemas.openxmlformats.org/officeDocument/2006/relationships/hyperlink" Target="https://api.paymentwall.com/admin/payment-system-profile?search%5bps_id%5d=130" TargetMode="External"/><Relationship Id="rId28" Type="http://schemas.openxmlformats.org/officeDocument/2006/relationships/hyperlink" Target="https://api.paymentwall.com/admin/payment-system-profile?search%5bps_id%5d=241" TargetMode="External"/><Relationship Id="rId36" Type="http://schemas.openxmlformats.org/officeDocument/2006/relationships/hyperlink" Target="https://api.paymentwall.com/admin/payment-system-profile?search%5bps_id%5d=124" TargetMode="External"/><Relationship Id="rId49" Type="http://schemas.openxmlformats.org/officeDocument/2006/relationships/hyperlink" Target="https://api.paymentwall.com/admin/payment-system-profile?search%5bps_id%5d=132" TargetMode="External"/><Relationship Id="rId57" Type="http://schemas.openxmlformats.org/officeDocument/2006/relationships/hyperlink" Target="https://api.paymentwall.com/admin/payment-system-profile?search%5bps_id%5d=276" TargetMode="External"/><Relationship Id="rId106" Type="http://schemas.openxmlformats.org/officeDocument/2006/relationships/hyperlink" Target="https://api.paymentwall.com/admin/payment-system-profile?search%5bps_id%5d=176" TargetMode="External"/><Relationship Id="rId114" Type="http://schemas.openxmlformats.org/officeDocument/2006/relationships/hyperlink" Target="https://api.paymentwall.com/admin/payment-system-profile?search%5bps_id%5d=274" TargetMode="External"/><Relationship Id="rId119" Type="http://schemas.openxmlformats.org/officeDocument/2006/relationships/hyperlink" Target="https://api.paymentwall.com/admin/payment-system-profile?search%5bps_id%5d=251" TargetMode="External"/><Relationship Id="rId127" Type="http://schemas.openxmlformats.org/officeDocument/2006/relationships/hyperlink" Target="https://api.paymentwall.com/admin/payment-system-profile?search%5bps_id%5d=15" TargetMode="External"/><Relationship Id="rId10" Type="http://schemas.openxmlformats.org/officeDocument/2006/relationships/hyperlink" Target="https://api.paymentwall.com/admin/payment-system-profile?search%5bps_id%5d=238" TargetMode="External"/><Relationship Id="rId31" Type="http://schemas.openxmlformats.org/officeDocument/2006/relationships/hyperlink" Target="https://api.paymentwall.com/admin/payment-system-profile?search%5bps_id%5d=120" TargetMode="External"/><Relationship Id="rId44" Type="http://schemas.openxmlformats.org/officeDocument/2006/relationships/hyperlink" Target="https://api.paymentwall.com/admin/payment-system-profile?search%5bps_id%5d=221" TargetMode="External"/><Relationship Id="rId52" Type="http://schemas.openxmlformats.org/officeDocument/2006/relationships/hyperlink" Target="https://api.paymentwall.com/admin/payment-system-profile?search%5bps_id%5d=219" TargetMode="External"/><Relationship Id="rId60" Type="http://schemas.openxmlformats.org/officeDocument/2006/relationships/hyperlink" Target="https://api.paymentwall.com/admin/payment-system-profile?search%5bps_id%5d=178" TargetMode="External"/><Relationship Id="rId65" Type="http://schemas.openxmlformats.org/officeDocument/2006/relationships/hyperlink" Target="https://api.paymentwall.com/admin/payment-system-profile?search%5bps_id%5d=84" TargetMode="External"/><Relationship Id="rId73" Type="http://schemas.openxmlformats.org/officeDocument/2006/relationships/hyperlink" Target="https://api.paymentwall.com/admin/payment-system-profile?search%5bps_id%5d=279" TargetMode="External"/><Relationship Id="rId78" Type="http://schemas.openxmlformats.org/officeDocument/2006/relationships/hyperlink" Target="https://api.paymentwall.com/admin/payment-system-profile?search%5bps_id%5d=253" TargetMode="External"/><Relationship Id="rId81" Type="http://schemas.openxmlformats.org/officeDocument/2006/relationships/hyperlink" Target="https://api.paymentwall.com/admin/payment-system-profile?search%5bps_id%5d=36" TargetMode="External"/><Relationship Id="rId86" Type="http://schemas.openxmlformats.org/officeDocument/2006/relationships/hyperlink" Target="https://api.paymentwall.com/admin/payment-system-profile?search%5bps_id%5d=1" TargetMode="External"/><Relationship Id="rId94" Type="http://schemas.openxmlformats.org/officeDocument/2006/relationships/hyperlink" Target="https://api.paymentwall.com/admin/payment-system-profile?search%5bps_id%5d=233" TargetMode="External"/><Relationship Id="rId99" Type="http://schemas.openxmlformats.org/officeDocument/2006/relationships/hyperlink" Target="https://api.paymentwall.com/admin/payment-system-profile?search%5bps_id%5d=111" TargetMode="External"/><Relationship Id="rId101" Type="http://schemas.openxmlformats.org/officeDocument/2006/relationships/hyperlink" Target="https://api.paymentwall.com/admin/payment-system-profile?search%5bps_id%5d=218" TargetMode="External"/><Relationship Id="rId122" Type="http://schemas.openxmlformats.org/officeDocument/2006/relationships/hyperlink" Target="https://api.paymentwall.com/admin/payment-system-profile?search%5bps_id%5d=180" TargetMode="External"/><Relationship Id="rId130" Type="http://schemas.openxmlformats.org/officeDocument/2006/relationships/hyperlink" Target="https://api.paymentwall.com/admin/payment-system-profile?search%5bps_id%5d=285" TargetMode="External"/><Relationship Id="rId135" Type="http://schemas.openxmlformats.org/officeDocument/2006/relationships/hyperlink" Target="https://api.paymentwall.com/admin/payment-system-profile?search%5bps_id%5d=40" TargetMode="External"/><Relationship Id="rId4" Type="http://schemas.openxmlformats.org/officeDocument/2006/relationships/hyperlink" Target="https://api.paymentwall.com/admin/payment-system-profile?search%5bps_id%5d=190" TargetMode="External"/><Relationship Id="rId9" Type="http://schemas.openxmlformats.org/officeDocument/2006/relationships/hyperlink" Target="https://api.paymentwall.com/admin/payment-system-profile?search%5bps_id%5d=239" TargetMode="External"/><Relationship Id="rId13" Type="http://schemas.openxmlformats.org/officeDocument/2006/relationships/hyperlink" Target="https://api.paymentwall.com/admin/payment-system-profile?search%5bps_id%5d=237" TargetMode="External"/><Relationship Id="rId18" Type="http://schemas.openxmlformats.org/officeDocument/2006/relationships/hyperlink" Target="https://api.paymentwall.com/admin/payment-system-profile?search%5bps_id%5d=61" TargetMode="External"/><Relationship Id="rId39" Type="http://schemas.openxmlformats.org/officeDocument/2006/relationships/hyperlink" Target="https://api.paymentwall.com/admin/payment-system-profile?search%5bps_id%5d=200" TargetMode="External"/><Relationship Id="rId109" Type="http://schemas.openxmlformats.org/officeDocument/2006/relationships/hyperlink" Target="https://api.paymentwall.com/admin/payment-system-profile?search%5bps_id%5d=127" TargetMode="External"/><Relationship Id="rId34" Type="http://schemas.openxmlformats.org/officeDocument/2006/relationships/hyperlink" Target="https://api.paymentwall.com/admin/payment-system-profile?search%5bps_id%5d=117" TargetMode="External"/><Relationship Id="rId50" Type="http://schemas.openxmlformats.org/officeDocument/2006/relationships/hyperlink" Target="https://api.paymentwall.com/admin/payment-system-profile?search%5bps_id%5d=98" TargetMode="External"/><Relationship Id="rId55" Type="http://schemas.openxmlformats.org/officeDocument/2006/relationships/hyperlink" Target="https://api.paymentwall.com/admin/payment-system-profile?search%5bps_id%5d=283" TargetMode="External"/><Relationship Id="rId76" Type="http://schemas.openxmlformats.org/officeDocument/2006/relationships/hyperlink" Target="https://api.paymentwall.com/admin/payment-system-profile?search%5bps_id%5d=19" TargetMode="External"/><Relationship Id="rId97" Type="http://schemas.openxmlformats.org/officeDocument/2006/relationships/hyperlink" Target="https://api.paymentwall.com/admin/payment-system-profile?search%5bps_id%5d=115" TargetMode="External"/><Relationship Id="rId104" Type="http://schemas.openxmlformats.org/officeDocument/2006/relationships/hyperlink" Target="https://api.paymentwall.com/admin/payment-system-profile?search%5bps_id%5d=5" TargetMode="External"/><Relationship Id="rId120" Type="http://schemas.openxmlformats.org/officeDocument/2006/relationships/hyperlink" Target="https://api.paymentwall.com/admin/payment-system-profile?search%5bps_id%5d=275" TargetMode="External"/><Relationship Id="rId125" Type="http://schemas.openxmlformats.org/officeDocument/2006/relationships/hyperlink" Target="https://api.paymentwall.com/admin/payment-system-profile?search%5bps_id%5d=38" TargetMode="External"/><Relationship Id="rId7" Type="http://schemas.openxmlformats.org/officeDocument/2006/relationships/hyperlink" Target="https://api.paymentwall.com/admin/payment-system-profile?search%5bps_id%5d=188" TargetMode="External"/><Relationship Id="rId71" Type="http://schemas.openxmlformats.org/officeDocument/2006/relationships/hyperlink" Target="https://api.paymentwall.com/admin/payment-system-profile?search%5bps_id%5d=208" TargetMode="External"/><Relationship Id="rId92" Type="http://schemas.openxmlformats.org/officeDocument/2006/relationships/hyperlink" Target="https://api.paymentwall.com/admin/payment-system-profile?search%5bps_id%5d=234" TargetMode="External"/><Relationship Id="rId2" Type="http://schemas.openxmlformats.org/officeDocument/2006/relationships/hyperlink" Target="https://api.paymentwall.com/admin/payment-system-profile?search%5bps_id%5d=91" TargetMode="External"/><Relationship Id="rId29" Type="http://schemas.openxmlformats.org/officeDocument/2006/relationships/hyperlink" Target="https://api.paymentwall.com/admin/payment-system-profile?search%5bps_id%5d=243" TargetMode="External"/><Relationship Id="rId24" Type="http://schemas.openxmlformats.org/officeDocument/2006/relationships/hyperlink" Target="https://api.paymentwall.com/admin/payment-system-profile?search%5bps_id%5d=160" TargetMode="External"/><Relationship Id="rId40" Type="http://schemas.openxmlformats.org/officeDocument/2006/relationships/hyperlink" Target="https://api.paymentwall.com/admin/payment-system-profile?search%5bps_id%5d=201" TargetMode="External"/><Relationship Id="rId45" Type="http://schemas.openxmlformats.org/officeDocument/2006/relationships/hyperlink" Target="https://api.paymentwall.com/admin/payment-system-profile?search%5bps_id%5d=166" TargetMode="External"/><Relationship Id="rId66" Type="http://schemas.openxmlformats.org/officeDocument/2006/relationships/hyperlink" Target="https://api.paymentwall.com/admin/payment-system-profile?search%5bps_id%5d=86" TargetMode="External"/><Relationship Id="rId87" Type="http://schemas.openxmlformats.org/officeDocument/2006/relationships/hyperlink" Target="https://api.paymentwall.com/admin/payment-system-profile?search%5bps_id%5d=30" TargetMode="External"/><Relationship Id="rId110" Type="http://schemas.openxmlformats.org/officeDocument/2006/relationships/hyperlink" Target="https://api.paymentwall.com/admin/payment-system-profile?search%5bps_id%5d=216" TargetMode="External"/><Relationship Id="rId115" Type="http://schemas.openxmlformats.org/officeDocument/2006/relationships/hyperlink" Target="https://api.paymentwall.com/admin/payment-system-profile?search%5bps_id%5d=140" TargetMode="External"/><Relationship Id="rId131" Type="http://schemas.openxmlformats.org/officeDocument/2006/relationships/hyperlink" Target="https://api.paymentwall.com/admin/payment-system-profile?search%5bps_id%5d=286" TargetMode="External"/><Relationship Id="rId61" Type="http://schemas.openxmlformats.org/officeDocument/2006/relationships/hyperlink" Target="https://api.paymentwall.com/admin/payment-system-profile?search%5bps_id%5d=220" TargetMode="External"/><Relationship Id="rId82" Type="http://schemas.openxmlformats.org/officeDocument/2006/relationships/hyperlink" Target="https://api.paymentwall.com/admin/payment-system-profile?search%5bps_id%5d=23" TargetMode="External"/><Relationship Id="rId19" Type="http://schemas.openxmlformats.org/officeDocument/2006/relationships/hyperlink" Target="https://api.paymentwall.com/admin/payment-system-profile?search%5bps_id%5d=2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34"/>
  <sheetViews>
    <sheetView topLeftCell="A198" workbookViewId="0">
      <selection activeCell="C145" sqref="C145"/>
    </sheetView>
  </sheetViews>
  <sheetFormatPr defaultRowHeight="15"/>
  <cols>
    <col min="3" max="3" width="35.42578125" bestFit="1" customWidth="1"/>
    <col min="4" max="6" width="23.42578125" bestFit="1" customWidth="1"/>
    <col min="13" max="13" width="24.42578125" bestFit="1" customWidth="1"/>
  </cols>
  <sheetData>
    <row r="1" spans="1:21">
      <c r="A1" t="s">
        <v>321</v>
      </c>
      <c r="B1" t="s">
        <v>307</v>
      </c>
      <c r="C1" t="s">
        <v>308</v>
      </c>
      <c r="D1" t="s">
        <v>309</v>
      </c>
      <c r="E1" t="s">
        <v>310</v>
      </c>
      <c r="F1" t="s">
        <v>311</v>
      </c>
      <c r="G1" t="s">
        <v>312</v>
      </c>
      <c r="H1" t="s">
        <v>313</v>
      </c>
      <c r="I1" t="s">
        <v>314</v>
      </c>
      <c r="J1" t="s">
        <v>315</v>
      </c>
      <c r="K1" t="s">
        <v>316</v>
      </c>
      <c r="L1" t="s">
        <v>317</v>
      </c>
      <c r="M1" t="s">
        <v>318</v>
      </c>
      <c r="N1" t="s">
        <v>319</v>
      </c>
      <c r="O1" t="s">
        <v>322</v>
      </c>
      <c r="P1" t="s">
        <v>0</v>
      </c>
      <c r="Q1" t="s">
        <v>10</v>
      </c>
      <c r="R1" t="s">
        <v>1</v>
      </c>
      <c r="S1" t="s">
        <v>60</v>
      </c>
      <c r="T1" t="s">
        <v>12</v>
      </c>
      <c r="U1" t="s">
        <v>18</v>
      </c>
    </row>
    <row r="2" spans="1:21">
      <c r="B2">
        <v>1</v>
      </c>
      <c r="C2" t="s">
        <v>248</v>
      </c>
      <c r="D2" t="s">
        <v>0</v>
      </c>
      <c r="E2" t="s">
        <v>1</v>
      </c>
      <c r="F2" t="s">
        <v>2</v>
      </c>
      <c r="G2" t="s">
        <v>3</v>
      </c>
      <c r="O2" t="str">
        <f>D2&amp;" "&amp;E2&amp;" "&amp;F2&amp;" "&amp;G2&amp;" "&amp;H2&amp;" "&amp;I2&amp;" "&amp;J2&amp;" "&amp;K2&amp;" "&amp;L2&amp;" "&amp;M2&amp;" "&amp;N2</f>
        <v xml:space="preserve">tab_gateway tab_epinpaymentsystem tab_dollargeneral tab_subway       </v>
      </c>
      <c r="P2">
        <f>COUNTIF($D2:$O2,"tab_gateway")</f>
        <v>1</v>
      </c>
      <c r="Q2">
        <f>COUNTIF($D2:$O2,"tab_mobilegateway")</f>
        <v>0</v>
      </c>
      <c r="R2">
        <f t="shared" ref="R2:R65" si="0">COUNTIF($D2:$O2,"tab_epinpaymentsystem")</f>
        <v>1</v>
      </c>
      <c r="S2">
        <f t="shared" ref="S2:S65" si="1">COUNTIF($D2:$O2,"tab_idealpayments")</f>
        <v>0</v>
      </c>
      <c r="T2">
        <f t="shared" ref="T2:T65" si="2">COUNTIF($D2:$O2,"tab_sofortbanktransfer")</f>
        <v>0</v>
      </c>
      <c r="U2">
        <f>COUNTIF($D2:$O2,"tab_boletobancario")</f>
        <v>0</v>
      </c>
    </row>
    <row r="3" spans="1:21">
      <c r="B3">
        <v>2</v>
      </c>
      <c r="C3" t="s">
        <v>74</v>
      </c>
      <c r="D3" t="s">
        <v>0</v>
      </c>
      <c r="E3" t="s">
        <v>4</v>
      </c>
      <c r="F3" t="s">
        <v>5</v>
      </c>
      <c r="G3" t="s">
        <v>1</v>
      </c>
      <c r="H3" t="s">
        <v>2</v>
      </c>
      <c r="I3" t="s">
        <v>3</v>
      </c>
      <c r="O3" t="str">
        <f t="shared" ref="O3:O66" si="3">D3&amp;" "&amp;E3&amp;" "&amp;F3&amp;" "&amp;G3&amp;" "&amp;H3&amp;" "&amp;I3&amp;" "&amp;J3&amp;" "&amp;K3&amp;" "&amp;L3&amp;" "&amp;M3&amp;" "&amp;N3</f>
        <v xml:space="preserve">tab_gateway tab_neosurf tab_ticketsurf tab_epinpaymentsystem tab_dollargeneral tab_subway     </v>
      </c>
      <c r="P3">
        <f t="shared" ref="P3:P66" si="4">COUNTIF($D3:$O3,"tab_gateway")</f>
        <v>1</v>
      </c>
      <c r="Q3">
        <f t="shared" ref="Q3:Q66" si="5">COUNTIF(D3:O3,"tab_mobilegateway")</f>
        <v>0</v>
      </c>
      <c r="R3">
        <f t="shared" si="0"/>
        <v>1</v>
      </c>
      <c r="S3">
        <f t="shared" si="1"/>
        <v>0</v>
      </c>
      <c r="T3">
        <f t="shared" si="2"/>
        <v>0</v>
      </c>
      <c r="U3">
        <f t="shared" ref="U3:U66" si="6">COUNTIF($D3:$O3,"tab_boletobancario")</f>
        <v>0</v>
      </c>
    </row>
    <row r="4" spans="1:21">
      <c r="B4">
        <v>3</v>
      </c>
      <c r="C4" t="s">
        <v>75</v>
      </c>
      <c r="D4" t="s">
        <v>1</v>
      </c>
      <c r="O4" t="str">
        <f t="shared" si="3"/>
        <v xml:space="preserve">tab_epinpaymentsystem          </v>
      </c>
      <c r="P4">
        <f t="shared" si="4"/>
        <v>0</v>
      </c>
      <c r="Q4">
        <f t="shared" si="5"/>
        <v>0</v>
      </c>
      <c r="R4">
        <f t="shared" si="0"/>
        <v>1</v>
      </c>
      <c r="S4">
        <f t="shared" si="1"/>
        <v>0</v>
      </c>
      <c r="T4">
        <f t="shared" si="2"/>
        <v>0</v>
      </c>
      <c r="U4">
        <f t="shared" si="6"/>
        <v>0</v>
      </c>
    </row>
    <row r="5" spans="1:21">
      <c r="B5">
        <v>4</v>
      </c>
      <c r="C5" t="s">
        <v>76</v>
      </c>
      <c r="D5" t="s">
        <v>1</v>
      </c>
      <c r="O5" t="str">
        <f t="shared" si="3"/>
        <v xml:space="preserve">tab_epinpaymentsystem          </v>
      </c>
      <c r="P5">
        <f t="shared" si="4"/>
        <v>0</v>
      </c>
      <c r="Q5">
        <f t="shared" si="5"/>
        <v>0</v>
      </c>
      <c r="R5">
        <f t="shared" si="0"/>
        <v>1</v>
      </c>
      <c r="S5">
        <f t="shared" si="1"/>
        <v>0</v>
      </c>
      <c r="T5">
        <f t="shared" si="2"/>
        <v>0</v>
      </c>
      <c r="U5">
        <f t="shared" si="6"/>
        <v>0</v>
      </c>
    </row>
    <row r="6" spans="1:21">
      <c r="B6">
        <v>5</v>
      </c>
      <c r="C6" t="s">
        <v>77</v>
      </c>
      <c r="D6" t="s">
        <v>6</v>
      </c>
      <c r="E6" t="s">
        <v>4</v>
      </c>
      <c r="F6" t="s">
        <v>1</v>
      </c>
      <c r="O6" t="str">
        <f t="shared" si="3"/>
        <v xml:space="preserve">tab_onecard tab_neosurf tab_epinpaymentsystem        </v>
      </c>
      <c r="P6">
        <f t="shared" si="4"/>
        <v>0</v>
      </c>
      <c r="Q6">
        <f t="shared" si="5"/>
        <v>0</v>
      </c>
      <c r="R6">
        <f t="shared" si="0"/>
        <v>1</v>
      </c>
      <c r="S6">
        <f t="shared" si="1"/>
        <v>0</v>
      </c>
      <c r="T6">
        <f t="shared" si="2"/>
        <v>0</v>
      </c>
      <c r="U6">
        <f t="shared" si="6"/>
        <v>0</v>
      </c>
    </row>
    <row r="7" spans="1:21">
      <c r="B7">
        <v>6</v>
      </c>
      <c r="C7" t="s">
        <v>249</v>
      </c>
      <c r="D7" t="s">
        <v>1</v>
      </c>
      <c r="O7" t="str">
        <f t="shared" si="3"/>
        <v xml:space="preserve">tab_epinpaymentsystem          </v>
      </c>
      <c r="P7">
        <f t="shared" si="4"/>
        <v>0</v>
      </c>
      <c r="Q7">
        <f t="shared" si="5"/>
        <v>0</v>
      </c>
      <c r="R7">
        <f t="shared" si="0"/>
        <v>1</v>
      </c>
      <c r="S7">
        <f t="shared" si="1"/>
        <v>0</v>
      </c>
      <c r="T7">
        <f t="shared" si="2"/>
        <v>0</v>
      </c>
      <c r="U7">
        <f t="shared" si="6"/>
        <v>0</v>
      </c>
    </row>
    <row r="8" spans="1:21">
      <c r="B8">
        <v>7</v>
      </c>
      <c r="C8" t="s">
        <v>78</v>
      </c>
      <c r="D8" t="s">
        <v>0</v>
      </c>
      <c r="E8" t="s">
        <v>4</v>
      </c>
      <c r="F8" t="s">
        <v>1</v>
      </c>
      <c r="O8" t="str">
        <f t="shared" si="3"/>
        <v xml:space="preserve">tab_gateway tab_neosurf tab_epinpaymentsystem        </v>
      </c>
      <c r="P8">
        <f t="shared" si="4"/>
        <v>1</v>
      </c>
      <c r="Q8">
        <f t="shared" si="5"/>
        <v>0</v>
      </c>
      <c r="R8">
        <f t="shared" si="0"/>
        <v>1</v>
      </c>
      <c r="S8">
        <f t="shared" si="1"/>
        <v>0</v>
      </c>
      <c r="T8">
        <f t="shared" si="2"/>
        <v>0</v>
      </c>
      <c r="U8">
        <f t="shared" si="6"/>
        <v>0</v>
      </c>
    </row>
    <row r="9" spans="1:21">
      <c r="B9">
        <v>8</v>
      </c>
      <c r="C9" t="s">
        <v>79</v>
      </c>
      <c r="D9" t="s">
        <v>1</v>
      </c>
      <c r="O9" t="str">
        <f t="shared" si="3"/>
        <v xml:space="preserve">tab_epinpaymentsystem          </v>
      </c>
      <c r="P9">
        <f t="shared" si="4"/>
        <v>0</v>
      </c>
      <c r="Q9">
        <f t="shared" si="5"/>
        <v>0</v>
      </c>
      <c r="R9">
        <f t="shared" si="0"/>
        <v>1</v>
      </c>
      <c r="S9">
        <f t="shared" si="1"/>
        <v>0</v>
      </c>
      <c r="T9">
        <f t="shared" si="2"/>
        <v>0</v>
      </c>
      <c r="U9">
        <f t="shared" si="6"/>
        <v>0</v>
      </c>
    </row>
    <row r="10" spans="1:21">
      <c r="B10">
        <v>9</v>
      </c>
      <c r="C10" t="s">
        <v>80</v>
      </c>
      <c r="D10" t="s">
        <v>0</v>
      </c>
      <c r="E10" t="s">
        <v>1</v>
      </c>
      <c r="O10" t="str">
        <f t="shared" si="3"/>
        <v xml:space="preserve">tab_gateway tab_epinpaymentsystem         </v>
      </c>
      <c r="P10">
        <f t="shared" si="4"/>
        <v>1</v>
      </c>
      <c r="Q10">
        <f t="shared" si="5"/>
        <v>0</v>
      </c>
      <c r="R10">
        <f t="shared" si="0"/>
        <v>1</v>
      </c>
      <c r="S10">
        <f t="shared" si="1"/>
        <v>0</v>
      </c>
      <c r="T10">
        <f t="shared" si="2"/>
        <v>0</v>
      </c>
      <c r="U10">
        <f t="shared" si="6"/>
        <v>0</v>
      </c>
    </row>
    <row r="11" spans="1:21">
      <c r="B11">
        <v>10</v>
      </c>
      <c r="C11" t="s">
        <v>250</v>
      </c>
      <c r="D11" t="s">
        <v>0</v>
      </c>
      <c r="E11" t="s">
        <v>1</v>
      </c>
      <c r="O11" t="str">
        <f t="shared" si="3"/>
        <v xml:space="preserve">tab_gateway tab_epinpaymentsystem         </v>
      </c>
      <c r="P11">
        <f t="shared" si="4"/>
        <v>1</v>
      </c>
      <c r="Q11">
        <f t="shared" si="5"/>
        <v>0</v>
      </c>
      <c r="R11">
        <f t="shared" si="0"/>
        <v>1</v>
      </c>
      <c r="S11">
        <f t="shared" si="1"/>
        <v>0</v>
      </c>
      <c r="T11">
        <f t="shared" si="2"/>
        <v>0</v>
      </c>
      <c r="U11">
        <f t="shared" si="6"/>
        <v>0</v>
      </c>
    </row>
    <row r="12" spans="1:21">
      <c r="B12">
        <v>11</v>
      </c>
      <c r="C12" t="s">
        <v>81</v>
      </c>
      <c r="D12" t="s">
        <v>0</v>
      </c>
      <c r="E12" t="s">
        <v>1</v>
      </c>
      <c r="O12" t="str">
        <f t="shared" si="3"/>
        <v xml:space="preserve">tab_gateway tab_epinpaymentsystem         </v>
      </c>
      <c r="P12">
        <f t="shared" si="4"/>
        <v>1</v>
      </c>
      <c r="Q12">
        <f t="shared" si="5"/>
        <v>0</v>
      </c>
      <c r="R12">
        <f t="shared" si="0"/>
        <v>1</v>
      </c>
      <c r="S12">
        <f t="shared" si="1"/>
        <v>0</v>
      </c>
      <c r="T12">
        <f t="shared" si="2"/>
        <v>0</v>
      </c>
      <c r="U12">
        <f t="shared" si="6"/>
        <v>0</v>
      </c>
    </row>
    <row r="13" spans="1:21">
      <c r="B13">
        <v>12</v>
      </c>
      <c r="C13" t="s">
        <v>82</v>
      </c>
      <c r="D13" t="s">
        <v>7</v>
      </c>
      <c r="E13" t="s">
        <v>8</v>
      </c>
      <c r="F13" t="s">
        <v>9</v>
      </c>
      <c r="G13" t="s">
        <v>1</v>
      </c>
      <c r="O13" t="str">
        <f t="shared" si="3"/>
        <v xml:space="preserve">tab_webmoney tab_yamoney tab_qiwiwallet tab_epinpaymentsystem       </v>
      </c>
      <c r="P13">
        <f t="shared" si="4"/>
        <v>0</v>
      </c>
      <c r="Q13">
        <f t="shared" si="5"/>
        <v>0</v>
      </c>
      <c r="R13">
        <f t="shared" si="0"/>
        <v>1</v>
      </c>
      <c r="S13">
        <f t="shared" si="1"/>
        <v>0</v>
      </c>
      <c r="T13">
        <f t="shared" si="2"/>
        <v>0</v>
      </c>
      <c r="U13">
        <f t="shared" si="6"/>
        <v>0</v>
      </c>
    </row>
    <row r="14" spans="1:21">
      <c r="B14">
        <v>233</v>
      </c>
      <c r="C14" t="s">
        <v>83</v>
      </c>
      <c r="D14" t="s">
        <v>1</v>
      </c>
      <c r="O14" t="str">
        <f t="shared" si="3"/>
        <v xml:space="preserve">tab_epinpaymentsystem          </v>
      </c>
      <c r="P14">
        <f t="shared" si="4"/>
        <v>0</v>
      </c>
      <c r="Q14">
        <f t="shared" si="5"/>
        <v>0</v>
      </c>
      <c r="R14">
        <f t="shared" si="0"/>
        <v>1</v>
      </c>
      <c r="S14">
        <f t="shared" si="1"/>
        <v>0</v>
      </c>
      <c r="T14">
        <f t="shared" si="2"/>
        <v>0</v>
      </c>
      <c r="U14">
        <f t="shared" si="6"/>
        <v>0</v>
      </c>
    </row>
    <row r="15" spans="1:21">
      <c r="B15">
        <v>14</v>
      </c>
      <c r="C15" t="s">
        <v>84</v>
      </c>
      <c r="D15" t="s">
        <v>0</v>
      </c>
      <c r="E15" t="s">
        <v>10</v>
      </c>
      <c r="F15" t="s">
        <v>1</v>
      </c>
      <c r="G15" t="s">
        <v>11</v>
      </c>
      <c r="O15" t="str">
        <f t="shared" si="3"/>
        <v xml:space="preserve">tab_gateway tab_mobilegateway tab_epinpaymentsystem tab_polipayments       </v>
      </c>
      <c r="P15">
        <f t="shared" si="4"/>
        <v>1</v>
      </c>
      <c r="Q15">
        <f t="shared" si="5"/>
        <v>1</v>
      </c>
      <c r="R15">
        <f t="shared" si="0"/>
        <v>1</v>
      </c>
      <c r="S15">
        <f t="shared" si="1"/>
        <v>0</v>
      </c>
      <c r="T15">
        <f t="shared" si="2"/>
        <v>0</v>
      </c>
      <c r="U15">
        <f t="shared" si="6"/>
        <v>0</v>
      </c>
    </row>
    <row r="16" spans="1:21">
      <c r="B16">
        <v>15</v>
      </c>
      <c r="C16" t="s">
        <v>85</v>
      </c>
      <c r="D16" t="s">
        <v>0</v>
      </c>
      <c r="E16" t="s">
        <v>12</v>
      </c>
      <c r="F16" t="s">
        <v>10</v>
      </c>
      <c r="G16" t="s">
        <v>1</v>
      </c>
      <c r="O16" t="str">
        <f t="shared" si="3"/>
        <v xml:space="preserve">tab_gateway tab_sofortbanktransfer tab_mobilegateway tab_epinpaymentsystem       </v>
      </c>
      <c r="P16">
        <f t="shared" si="4"/>
        <v>1</v>
      </c>
      <c r="Q16">
        <f t="shared" si="5"/>
        <v>1</v>
      </c>
      <c r="R16">
        <f t="shared" si="0"/>
        <v>1</v>
      </c>
      <c r="S16">
        <f t="shared" si="1"/>
        <v>0</v>
      </c>
      <c r="T16">
        <f t="shared" si="2"/>
        <v>1</v>
      </c>
      <c r="U16">
        <f t="shared" si="6"/>
        <v>0</v>
      </c>
    </row>
    <row r="17" spans="2:21">
      <c r="B17">
        <v>16</v>
      </c>
      <c r="C17" t="s">
        <v>86</v>
      </c>
      <c r="D17" t="s">
        <v>7</v>
      </c>
      <c r="E17" t="s">
        <v>8</v>
      </c>
      <c r="F17" t="s">
        <v>9</v>
      </c>
      <c r="G17" t="s">
        <v>10</v>
      </c>
      <c r="H17" t="s">
        <v>1</v>
      </c>
      <c r="O17" t="str">
        <f t="shared" si="3"/>
        <v xml:space="preserve">tab_webmoney tab_yamoney tab_qiwiwallet tab_mobilegateway tab_epinpaymentsystem      </v>
      </c>
      <c r="P17">
        <f t="shared" si="4"/>
        <v>0</v>
      </c>
      <c r="Q17">
        <f t="shared" si="5"/>
        <v>1</v>
      </c>
      <c r="R17">
        <f t="shared" si="0"/>
        <v>1</v>
      </c>
      <c r="S17">
        <f t="shared" si="1"/>
        <v>0</v>
      </c>
      <c r="T17">
        <f t="shared" si="2"/>
        <v>0</v>
      </c>
      <c r="U17">
        <f t="shared" si="6"/>
        <v>0</v>
      </c>
    </row>
    <row r="18" spans="2:21">
      <c r="B18">
        <v>17</v>
      </c>
      <c r="C18" t="s">
        <v>87</v>
      </c>
      <c r="D18" t="s">
        <v>0</v>
      </c>
      <c r="E18" t="s">
        <v>1</v>
      </c>
      <c r="H18" t="s">
        <v>323</v>
      </c>
      <c r="O18" t="str">
        <f t="shared" si="3"/>
        <v xml:space="preserve">tab_gateway tab_epinpaymentsystem   f      </v>
      </c>
      <c r="P18">
        <f t="shared" si="4"/>
        <v>1</v>
      </c>
      <c r="Q18">
        <f t="shared" si="5"/>
        <v>0</v>
      </c>
      <c r="R18">
        <f t="shared" si="0"/>
        <v>1</v>
      </c>
      <c r="S18">
        <f t="shared" si="1"/>
        <v>0</v>
      </c>
      <c r="T18">
        <f t="shared" si="2"/>
        <v>0</v>
      </c>
      <c r="U18">
        <f t="shared" si="6"/>
        <v>0</v>
      </c>
    </row>
    <row r="19" spans="2:21">
      <c r="B19">
        <v>18</v>
      </c>
      <c r="C19" t="s">
        <v>88</v>
      </c>
      <c r="D19" t="s">
        <v>6</v>
      </c>
      <c r="E19" t="s">
        <v>1</v>
      </c>
      <c r="O19" t="str">
        <f t="shared" si="3"/>
        <v xml:space="preserve">tab_onecard tab_epinpaymentsystem         </v>
      </c>
      <c r="P19">
        <f t="shared" si="4"/>
        <v>0</v>
      </c>
      <c r="Q19">
        <f t="shared" si="5"/>
        <v>0</v>
      </c>
      <c r="R19">
        <f t="shared" si="0"/>
        <v>1</v>
      </c>
      <c r="S19">
        <f t="shared" si="1"/>
        <v>0</v>
      </c>
      <c r="T19">
        <f t="shared" si="2"/>
        <v>0</v>
      </c>
      <c r="U19">
        <f t="shared" si="6"/>
        <v>0</v>
      </c>
    </row>
    <row r="20" spans="2:21">
      <c r="B20">
        <v>19</v>
      </c>
      <c r="C20" t="s">
        <v>89</v>
      </c>
      <c r="D20" t="s">
        <v>1</v>
      </c>
      <c r="O20" t="str">
        <f t="shared" si="3"/>
        <v xml:space="preserve">tab_epinpaymentsystem          </v>
      </c>
      <c r="P20">
        <f t="shared" si="4"/>
        <v>0</v>
      </c>
      <c r="Q20">
        <f t="shared" si="5"/>
        <v>0</v>
      </c>
      <c r="R20">
        <f t="shared" si="0"/>
        <v>1</v>
      </c>
      <c r="S20">
        <f t="shared" si="1"/>
        <v>0</v>
      </c>
      <c r="T20">
        <f t="shared" si="2"/>
        <v>0</v>
      </c>
      <c r="U20">
        <f t="shared" si="6"/>
        <v>0</v>
      </c>
    </row>
    <row r="21" spans="2:21">
      <c r="B21">
        <v>20</v>
      </c>
      <c r="C21" t="s">
        <v>90</v>
      </c>
      <c r="D21" t="s">
        <v>1</v>
      </c>
      <c r="O21" t="str">
        <f t="shared" si="3"/>
        <v xml:space="preserve">tab_epinpaymentsystem          </v>
      </c>
      <c r="P21">
        <f t="shared" si="4"/>
        <v>0</v>
      </c>
      <c r="Q21">
        <f t="shared" si="5"/>
        <v>0</v>
      </c>
      <c r="R21">
        <f t="shared" si="0"/>
        <v>1</v>
      </c>
      <c r="S21">
        <f t="shared" si="1"/>
        <v>0</v>
      </c>
      <c r="T21">
        <f t="shared" si="2"/>
        <v>0</v>
      </c>
      <c r="U21">
        <f t="shared" si="6"/>
        <v>0</v>
      </c>
    </row>
    <row r="22" spans="2:21">
      <c r="B22">
        <v>21</v>
      </c>
      <c r="C22" t="s">
        <v>91</v>
      </c>
      <c r="D22" t="s">
        <v>7</v>
      </c>
      <c r="E22" t="s">
        <v>8</v>
      </c>
      <c r="F22" t="s">
        <v>1</v>
      </c>
      <c r="O22" t="str">
        <f t="shared" si="3"/>
        <v xml:space="preserve">tab_webmoney tab_yamoney tab_epinpaymentsystem        </v>
      </c>
      <c r="P22">
        <f t="shared" si="4"/>
        <v>0</v>
      </c>
      <c r="Q22">
        <f t="shared" si="5"/>
        <v>0</v>
      </c>
      <c r="R22">
        <f t="shared" si="0"/>
        <v>1</v>
      </c>
      <c r="S22">
        <f t="shared" si="1"/>
        <v>0</v>
      </c>
      <c r="T22">
        <f t="shared" si="2"/>
        <v>0</v>
      </c>
      <c r="U22">
        <f t="shared" si="6"/>
        <v>0</v>
      </c>
    </row>
    <row r="23" spans="2:21">
      <c r="B23">
        <v>22</v>
      </c>
      <c r="C23" t="s">
        <v>92</v>
      </c>
      <c r="D23" t="s">
        <v>0</v>
      </c>
      <c r="E23" t="s">
        <v>12</v>
      </c>
      <c r="F23" t="s">
        <v>4</v>
      </c>
      <c r="G23" t="s">
        <v>13</v>
      </c>
      <c r="H23" t="s">
        <v>10</v>
      </c>
      <c r="I23" t="s">
        <v>1</v>
      </c>
      <c r="J23" t="s">
        <v>14</v>
      </c>
      <c r="K23" t="s">
        <v>15</v>
      </c>
      <c r="O23" t="str">
        <f t="shared" si="3"/>
        <v xml:space="preserve">tab_gateway tab_sofortbanktransfer tab_neosurf tab_kbc tab_mobilegateway tab_epinpaymentsystem tab_bancontact tab_cbc   </v>
      </c>
      <c r="P23">
        <f t="shared" si="4"/>
        <v>1</v>
      </c>
      <c r="Q23">
        <f t="shared" si="5"/>
        <v>1</v>
      </c>
      <c r="R23">
        <f t="shared" si="0"/>
        <v>1</v>
      </c>
      <c r="S23">
        <f t="shared" si="1"/>
        <v>0</v>
      </c>
      <c r="T23">
        <f t="shared" si="2"/>
        <v>1</v>
      </c>
      <c r="U23">
        <f t="shared" si="6"/>
        <v>0</v>
      </c>
    </row>
    <row r="24" spans="2:21">
      <c r="B24">
        <v>23</v>
      </c>
      <c r="C24" t="s">
        <v>93</v>
      </c>
      <c r="D24" t="s">
        <v>1</v>
      </c>
      <c r="O24" t="str">
        <f t="shared" si="3"/>
        <v xml:space="preserve">tab_epinpaymentsystem          </v>
      </c>
      <c r="P24">
        <f t="shared" si="4"/>
        <v>0</v>
      </c>
      <c r="Q24">
        <f t="shared" si="5"/>
        <v>0</v>
      </c>
      <c r="R24">
        <f t="shared" si="0"/>
        <v>1</v>
      </c>
      <c r="S24">
        <f t="shared" si="1"/>
        <v>0</v>
      </c>
      <c r="T24">
        <f t="shared" si="2"/>
        <v>0</v>
      </c>
      <c r="U24">
        <f t="shared" si="6"/>
        <v>0</v>
      </c>
    </row>
    <row r="25" spans="2:21">
      <c r="B25">
        <v>24</v>
      </c>
      <c r="C25" t="s">
        <v>94</v>
      </c>
      <c r="D25" t="s">
        <v>4</v>
      </c>
      <c r="E25" t="s">
        <v>1</v>
      </c>
      <c r="O25" t="str">
        <f t="shared" si="3"/>
        <v xml:space="preserve">tab_neosurf tab_epinpaymentsystem         </v>
      </c>
      <c r="P25">
        <f t="shared" si="4"/>
        <v>0</v>
      </c>
      <c r="Q25">
        <f t="shared" si="5"/>
        <v>0</v>
      </c>
      <c r="R25">
        <f t="shared" si="0"/>
        <v>1</v>
      </c>
      <c r="S25">
        <f t="shared" si="1"/>
        <v>0</v>
      </c>
      <c r="T25">
        <f t="shared" si="2"/>
        <v>0</v>
      </c>
      <c r="U25">
        <f t="shared" si="6"/>
        <v>0</v>
      </c>
    </row>
    <row r="26" spans="2:21">
      <c r="B26">
        <v>25</v>
      </c>
      <c r="C26" t="s">
        <v>95</v>
      </c>
      <c r="D26" t="s">
        <v>0</v>
      </c>
      <c r="E26" t="s">
        <v>1</v>
      </c>
      <c r="O26" t="str">
        <f t="shared" si="3"/>
        <v xml:space="preserve">tab_gateway tab_epinpaymentsystem         </v>
      </c>
      <c r="P26">
        <f t="shared" si="4"/>
        <v>1</v>
      </c>
      <c r="Q26">
        <f t="shared" si="5"/>
        <v>0</v>
      </c>
      <c r="R26">
        <f t="shared" si="0"/>
        <v>1</v>
      </c>
      <c r="S26">
        <f t="shared" si="1"/>
        <v>0</v>
      </c>
      <c r="T26">
        <f t="shared" si="2"/>
        <v>0</v>
      </c>
      <c r="U26">
        <f t="shared" si="6"/>
        <v>0</v>
      </c>
    </row>
    <row r="27" spans="2:21">
      <c r="B27">
        <v>26</v>
      </c>
      <c r="C27" t="s">
        <v>96</v>
      </c>
      <c r="D27" t="s">
        <v>1</v>
      </c>
      <c r="O27" t="str">
        <f t="shared" si="3"/>
        <v xml:space="preserve">tab_epinpaymentsystem          </v>
      </c>
      <c r="P27">
        <f t="shared" si="4"/>
        <v>0</v>
      </c>
      <c r="Q27">
        <f t="shared" si="5"/>
        <v>0</v>
      </c>
      <c r="R27">
        <f t="shared" si="0"/>
        <v>1</v>
      </c>
      <c r="S27">
        <f t="shared" si="1"/>
        <v>0</v>
      </c>
      <c r="T27">
        <f t="shared" si="2"/>
        <v>0</v>
      </c>
      <c r="U27">
        <f t="shared" si="6"/>
        <v>0</v>
      </c>
    </row>
    <row r="28" spans="2:21">
      <c r="B28">
        <v>27</v>
      </c>
      <c r="C28" t="s">
        <v>97</v>
      </c>
      <c r="D28" t="s">
        <v>1</v>
      </c>
      <c r="O28" t="str">
        <f t="shared" si="3"/>
        <v xml:space="preserve">tab_epinpaymentsystem          </v>
      </c>
      <c r="P28">
        <f t="shared" si="4"/>
        <v>0</v>
      </c>
      <c r="Q28">
        <f t="shared" si="5"/>
        <v>0</v>
      </c>
      <c r="R28">
        <f t="shared" si="0"/>
        <v>1</v>
      </c>
      <c r="S28">
        <f t="shared" si="1"/>
        <v>0</v>
      </c>
      <c r="T28">
        <f t="shared" si="2"/>
        <v>0</v>
      </c>
      <c r="U28">
        <f t="shared" si="6"/>
        <v>0</v>
      </c>
    </row>
    <row r="29" spans="2:21">
      <c r="B29">
        <v>28</v>
      </c>
      <c r="C29" t="s">
        <v>251</v>
      </c>
      <c r="D29" t="s">
        <v>0</v>
      </c>
      <c r="E29" t="s">
        <v>1</v>
      </c>
      <c r="O29" t="str">
        <f t="shared" si="3"/>
        <v xml:space="preserve">tab_gateway tab_epinpaymentsystem         </v>
      </c>
      <c r="P29">
        <f t="shared" si="4"/>
        <v>1</v>
      </c>
      <c r="Q29">
        <f t="shared" si="5"/>
        <v>0</v>
      </c>
      <c r="R29">
        <f t="shared" si="0"/>
        <v>1</v>
      </c>
      <c r="S29">
        <f t="shared" si="1"/>
        <v>0</v>
      </c>
      <c r="T29">
        <f t="shared" si="2"/>
        <v>0</v>
      </c>
      <c r="U29">
        <f t="shared" si="6"/>
        <v>0</v>
      </c>
    </row>
    <row r="30" spans="2:21">
      <c r="B30">
        <v>29</v>
      </c>
      <c r="C30" t="s">
        <v>98</v>
      </c>
      <c r="D30" t="s">
        <v>1</v>
      </c>
      <c r="O30" t="str">
        <f t="shared" si="3"/>
        <v xml:space="preserve">tab_epinpaymentsystem          </v>
      </c>
      <c r="P30">
        <f t="shared" si="4"/>
        <v>0</v>
      </c>
      <c r="Q30">
        <f t="shared" si="5"/>
        <v>0</v>
      </c>
      <c r="R30">
        <f t="shared" si="0"/>
        <v>1</v>
      </c>
      <c r="S30">
        <f t="shared" si="1"/>
        <v>0</v>
      </c>
      <c r="T30">
        <f t="shared" si="2"/>
        <v>0</v>
      </c>
      <c r="U30">
        <f t="shared" si="6"/>
        <v>0</v>
      </c>
    </row>
    <row r="31" spans="2:21">
      <c r="B31">
        <v>30</v>
      </c>
      <c r="C31" t="s">
        <v>99</v>
      </c>
      <c r="D31" t="s">
        <v>0</v>
      </c>
      <c r="E31" t="s">
        <v>16</v>
      </c>
      <c r="F31" t="s">
        <v>17</v>
      </c>
      <c r="G31" t="s">
        <v>10</v>
      </c>
      <c r="H31" t="s">
        <v>1</v>
      </c>
      <c r="I31" t="s">
        <v>18</v>
      </c>
      <c r="J31" t="s">
        <v>19</v>
      </c>
      <c r="K31" t="s">
        <v>20</v>
      </c>
      <c r="L31" t="s">
        <v>21</v>
      </c>
      <c r="M31" t="s">
        <v>22</v>
      </c>
      <c r="O31" t="str">
        <f t="shared" si="3"/>
        <v xml:space="preserve">tab_gateway tab_mercadopago tab_pagseguro tab_mobilegateway tab_epinpaymentsystem tab_boletobancario tab_ebanxtransfer tab_safetypay tab_ccbrazil tab_ccbrazilhipercard </v>
      </c>
      <c r="P31">
        <f t="shared" si="4"/>
        <v>1</v>
      </c>
      <c r="Q31">
        <f t="shared" si="5"/>
        <v>1</v>
      </c>
      <c r="R31">
        <f t="shared" si="0"/>
        <v>1</v>
      </c>
      <c r="S31">
        <f t="shared" si="1"/>
        <v>0</v>
      </c>
      <c r="T31">
        <f t="shared" si="2"/>
        <v>0</v>
      </c>
      <c r="U31">
        <f t="shared" si="6"/>
        <v>1</v>
      </c>
    </row>
    <row r="32" spans="2:21">
      <c r="B32">
        <v>31</v>
      </c>
      <c r="C32" t="s">
        <v>252</v>
      </c>
      <c r="D32" t="s">
        <v>1</v>
      </c>
      <c r="O32" t="str">
        <f t="shared" si="3"/>
        <v xml:space="preserve">tab_epinpaymentsystem          </v>
      </c>
      <c r="P32">
        <f t="shared" si="4"/>
        <v>0</v>
      </c>
      <c r="Q32">
        <f t="shared" si="5"/>
        <v>0</v>
      </c>
      <c r="R32">
        <f t="shared" si="0"/>
        <v>1</v>
      </c>
      <c r="S32">
        <f t="shared" si="1"/>
        <v>0</v>
      </c>
      <c r="T32">
        <f t="shared" si="2"/>
        <v>0</v>
      </c>
      <c r="U32">
        <f t="shared" si="6"/>
        <v>0</v>
      </c>
    </row>
    <row r="33" spans="2:21">
      <c r="B33">
        <v>32</v>
      </c>
      <c r="C33" t="s">
        <v>253</v>
      </c>
      <c r="D33" t="s">
        <v>0</v>
      </c>
      <c r="E33" t="s">
        <v>1</v>
      </c>
      <c r="O33" t="str">
        <f t="shared" si="3"/>
        <v xml:space="preserve">tab_gateway tab_epinpaymentsystem         </v>
      </c>
      <c r="P33">
        <f t="shared" si="4"/>
        <v>1</v>
      </c>
      <c r="Q33">
        <f t="shared" si="5"/>
        <v>0</v>
      </c>
      <c r="R33">
        <f t="shared" si="0"/>
        <v>1</v>
      </c>
      <c r="S33">
        <f t="shared" si="1"/>
        <v>0</v>
      </c>
      <c r="T33">
        <f t="shared" si="2"/>
        <v>0</v>
      </c>
      <c r="U33">
        <f t="shared" si="6"/>
        <v>0</v>
      </c>
    </row>
    <row r="34" spans="2:21">
      <c r="B34">
        <v>33</v>
      </c>
      <c r="C34" t="s">
        <v>100</v>
      </c>
      <c r="D34" t="s">
        <v>0</v>
      </c>
      <c r="E34" t="s">
        <v>1</v>
      </c>
      <c r="O34" t="str">
        <f t="shared" si="3"/>
        <v xml:space="preserve">tab_gateway tab_epinpaymentsystem         </v>
      </c>
      <c r="P34">
        <f t="shared" si="4"/>
        <v>1</v>
      </c>
      <c r="Q34">
        <f t="shared" si="5"/>
        <v>0</v>
      </c>
      <c r="R34">
        <f t="shared" si="0"/>
        <v>1</v>
      </c>
      <c r="S34">
        <f t="shared" si="1"/>
        <v>0</v>
      </c>
      <c r="T34">
        <f t="shared" si="2"/>
        <v>0</v>
      </c>
      <c r="U34">
        <f t="shared" si="6"/>
        <v>0</v>
      </c>
    </row>
    <row r="35" spans="2:21">
      <c r="B35">
        <v>34</v>
      </c>
      <c r="C35" t="s">
        <v>254</v>
      </c>
      <c r="D35" t="s">
        <v>1</v>
      </c>
      <c r="O35" t="str">
        <f t="shared" si="3"/>
        <v xml:space="preserve">tab_epinpaymentsystem          </v>
      </c>
      <c r="P35">
        <f t="shared" si="4"/>
        <v>0</v>
      </c>
      <c r="Q35">
        <f t="shared" si="5"/>
        <v>0</v>
      </c>
      <c r="R35">
        <f t="shared" si="0"/>
        <v>1</v>
      </c>
      <c r="S35">
        <f t="shared" si="1"/>
        <v>0</v>
      </c>
      <c r="T35">
        <f t="shared" si="2"/>
        <v>0</v>
      </c>
      <c r="U35">
        <f t="shared" si="6"/>
        <v>0</v>
      </c>
    </row>
    <row r="36" spans="2:21">
      <c r="B36">
        <v>35</v>
      </c>
      <c r="C36" t="s">
        <v>101</v>
      </c>
      <c r="D36" t="s">
        <v>1</v>
      </c>
      <c r="O36" t="str">
        <f t="shared" si="3"/>
        <v xml:space="preserve">tab_epinpaymentsystem          </v>
      </c>
      <c r="P36">
        <f t="shared" si="4"/>
        <v>0</v>
      </c>
      <c r="Q36">
        <f t="shared" si="5"/>
        <v>0</v>
      </c>
      <c r="R36">
        <f t="shared" si="0"/>
        <v>1</v>
      </c>
      <c r="S36">
        <f t="shared" si="1"/>
        <v>0</v>
      </c>
      <c r="T36">
        <f t="shared" si="2"/>
        <v>0</v>
      </c>
      <c r="U36">
        <f t="shared" si="6"/>
        <v>0</v>
      </c>
    </row>
    <row r="37" spans="2:21">
      <c r="B37">
        <v>36</v>
      </c>
      <c r="C37" t="s">
        <v>102</v>
      </c>
      <c r="D37" t="s">
        <v>4</v>
      </c>
      <c r="E37" t="s">
        <v>5</v>
      </c>
      <c r="F37" t="s">
        <v>1</v>
      </c>
      <c r="O37" t="str">
        <f t="shared" si="3"/>
        <v xml:space="preserve">tab_neosurf tab_ticketsurf tab_epinpaymentsystem        </v>
      </c>
      <c r="P37">
        <f t="shared" si="4"/>
        <v>0</v>
      </c>
      <c r="Q37">
        <f t="shared" si="5"/>
        <v>0</v>
      </c>
      <c r="R37">
        <f t="shared" si="0"/>
        <v>1</v>
      </c>
      <c r="S37">
        <f t="shared" si="1"/>
        <v>0</v>
      </c>
      <c r="T37">
        <f t="shared" si="2"/>
        <v>0</v>
      </c>
      <c r="U37">
        <f t="shared" si="6"/>
        <v>0</v>
      </c>
    </row>
    <row r="38" spans="2:21">
      <c r="B38">
        <v>37</v>
      </c>
      <c r="C38" t="s">
        <v>103</v>
      </c>
      <c r="D38" t="s">
        <v>1</v>
      </c>
      <c r="O38" t="str">
        <f t="shared" si="3"/>
        <v xml:space="preserve">tab_epinpaymentsystem          </v>
      </c>
      <c r="P38">
        <f t="shared" si="4"/>
        <v>0</v>
      </c>
      <c r="Q38">
        <f t="shared" si="5"/>
        <v>0</v>
      </c>
      <c r="R38">
        <f t="shared" si="0"/>
        <v>1</v>
      </c>
      <c r="S38">
        <f t="shared" si="1"/>
        <v>0</v>
      </c>
      <c r="T38">
        <f t="shared" si="2"/>
        <v>0</v>
      </c>
      <c r="U38">
        <f t="shared" si="6"/>
        <v>0</v>
      </c>
    </row>
    <row r="39" spans="2:21">
      <c r="B39">
        <v>39</v>
      </c>
      <c r="C39" t="s">
        <v>255</v>
      </c>
      <c r="D39" t="s">
        <v>1</v>
      </c>
      <c r="O39" t="str">
        <f t="shared" si="3"/>
        <v xml:space="preserve">tab_epinpaymentsystem          </v>
      </c>
      <c r="P39">
        <f t="shared" si="4"/>
        <v>0</v>
      </c>
      <c r="Q39">
        <f t="shared" si="5"/>
        <v>0</v>
      </c>
      <c r="R39">
        <f t="shared" si="0"/>
        <v>1</v>
      </c>
      <c r="S39">
        <f t="shared" si="1"/>
        <v>0</v>
      </c>
      <c r="T39">
        <f t="shared" si="2"/>
        <v>0</v>
      </c>
      <c r="U39">
        <f t="shared" si="6"/>
        <v>0</v>
      </c>
    </row>
    <row r="40" spans="2:21">
      <c r="B40">
        <v>40</v>
      </c>
      <c r="C40" t="s">
        <v>256</v>
      </c>
      <c r="D40" t="s">
        <v>0</v>
      </c>
      <c r="E40" t="s">
        <v>1</v>
      </c>
      <c r="O40" t="str">
        <f t="shared" si="3"/>
        <v xml:space="preserve">tab_gateway tab_epinpaymentsystem         </v>
      </c>
      <c r="P40">
        <f t="shared" si="4"/>
        <v>1</v>
      </c>
      <c r="Q40">
        <f t="shared" si="5"/>
        <v>0</v>
      </c>
      <c r="R40">
        <f t="shared" si="0"/>
        <v>1</v>
      </c>
      <c r="S40">
        <f t="shared" si="1"/>
        <v>0</v>
      </c>
      <c r="T40">
        <f t="shared" si="2"/>
        <v>0</v>
      </c>
      <c r="U40">
        <f t="shared" si="6"/>
        <v>0</v>
      </c>
    </row>
    <row r="41" spans="2:21">
      <c r="B41">
        <v>41</v>
      </c>
      <c r="C41" t="s">
        <v>257</v>
      </c>
      <c r="D41" t="s">
        <v>1</v>
      </c>
      <c r="O41" t="str">
        <f t="shared" si="3"/>
        <v xml:space="preserve">tab_epinpaymentsystem          </v>
      </c>
      <c r="P41">
        <f t="shared" si="4"/>
        <v>0</v>
      </c>
      <c r="Q41">
        <f t="shared" si="5"/>
        <v>0</v>
      </c>
      <c r="R41">
        <f t="shared" si="0"/>
        <v>1</v>
      </c>
      <c r="S41">
        <f t="shared" si="1"/>
        <v>0</v>
      </c>
      <c r="T41">
        <f t="shared" si="2"/>
        <v>0</v>
      </c>
      <c r="U41">
        <f t="shared" si="6"/>
        <v>0</v>
      </c>
    </row>
    <row r="42" spans="2:21">
      <c r="B42">
        <v>42</v>
      </c>
      <c r="C42" t="s">
        <v>104</v>
      </c>
      <c r="D42" t="s">
        <v>1</v>
      </c>
      <c r="O42" t="str">
        <f t="shared" si="3"/>
        <v xml:space="preserve">tab_epinpaymentsystem          </v>
      </c>
      <c r="P42">
        <f t="shared" si="4"/>
        <v>0</v>
      </c>
      <c r="Q42">
        <f t="shared" si="5"/>
        <v>0</v>
      </c>
      <c r="R42">
        <f t="shared" si="0"/>
        <v>1</v>
      </c>
      <c r="S42">
        <f t="shared" si="1"/>
        <v>0</v>
      </c>
      <c r="T42">
        <f t="shared" si="2"/>
        <v>0</v>
      </c>
      <c r="U42">
        <f t="shared" si="6"/>
        <v>0</v>
      </c>
    </row>
    <row r="43" spans="2:21">
      <c r="B43">
        <v>43</v>
      </c>
      <c r="C43" t="s">
        <v>105</v>
      </c>
      <c r="D43" t="s">
        <v>0</v>
      </c>
      <c r="E43" t="s">
        <v>1</v>
      </c>
      <c r="F43" t="s">
        <v>23</v>
      </c>
      <c r="G43" t="s">
        <v>24</v>
      </c>
      <c r="H43" t="s">
        <v>25</v>
      </c>
      <c r="O43" t="str">
        <f t="shared" si="3"/>
        <v xml:space="preserve">tab_gateway tab_epinpaymentsystem tab_redcompra tab_servipagchile tab_sencillito      </v>
      </c>
      <c r="P43">
        <f t="shared" si="4"/>
        <v>1</v>
      </c>
      <c r="Q43">
        <f t="shared" si="5"/>
        <v>0</v>
      </c>
      <c r="R43">
        <f t="shared" si="0"/>
        <v>1</v>
      </c>
      <c r="S43">
        <f t="shared" si="1"/>
        <v>0</v>
      </c>
      <c r="T43">
        <f t="shared" si="2"/>
        <v>0</v>
      </c>
      <c r="U43">
        <f t="shared" si="6"/>
        <v>0</v>
      </c>
    </row>
    <row r="44" spans="2:21">
      <c r="B44">
        <v>44</v>
      </c>
      <c r="C44" t="s">
        <v>106</v>
      </c>
      <c r="D44" t="s">
        <v>0</v>
      </c>
      <c r="E44" t="s">
        <v>26</v>
      </c>
      <c r="F44" t="s">
        <v>27</v>
      </c>
      <c r="G44" t="s">
        <v>1</v>
      </c>
      <c r="O44" t="str">
        <f t="shared" si="3"/>
        <v xml:space="preserve">tab_gateway tab_alipay tab_unionpay tab_epinpaymentsystem       </v>
      </c>
      <c r="P44">
        <f t="shared" si="4"/>
        <v>1</v>
      </c>
      <c r="Q44">
        <f t="shared" si="5"/>
        <v>0</v>
      </c>
      <c r="R44">
        <f t="shared" si="0"/>
        <v>1</v>
      </c>
      <c r="S44">
        <f t="shared" si="1"/>
        <v>0</v>
      </c>
      <c r="T44">
        <f t="shared" si="2"/>
        <v>0</v>
      </c>
      <c r="U44">
        <f t="shared" si="6"/>
        <v>0</v>
      </c>
    </row>
    <row r="45" spans="2:21">
      <c r="B45">
        <v>45</v>
      </c>
      <c r="C45" t="s">
        <v>107</v>
      </c>
      <c r="D45" t="s">
        <v>0</v>
      </c>
      <c r="E45" t="s">
        <v>28</v>
      </c>
      <c r="F45" t="s">
        <v>29</v>
      </c>
      <c r="G45" t="s">
        <v>30</v>
      </c>
      <c r="H45" t="s">
        <v>31</v>
      </c>
      <c r="I45" t="s">
        <v>1</v>
      </c>
      <c r="J45" t="s">
        <v>20</v>
      </c>
      <c r="K45" t="s">
        <v>32</v>
      </c>
      <c r="L45" t="s">
        <v>33</v>
      </c>
      <c r="M45" t="s">
        <v>34</v>
      </c>
      <c r="O45" t="str">
        <f t="shared" si="3"/>
        <v xml:space="preserve">tab_gateway tab_btcolombia tab_baloto tab_gana tab_pse tab_epinpaymentsystem tab_safetypay tab_efecty tab_davivienda tab_psecolombia </v>
      </c>
      <c r="P45">
        <f t="shared" si="4"/>
        <v>1</v>
      </c>
      <c r="Q45">
        <f t="shared" si="5"/>
        <v>0</v>
      </c>
      <c r="R45">
        <f t="shared" si="0"/>
        <v>1</v>
      </c>
      <c r="S45">
        <f t="shared" si="1"/>
        <v>0</v>
      </c>
      <c r="T45">
        <f t="shared" si="2"/>
        <v>0</v>
      </c>
      <c r="U45">
        <f t="shared" si="6"/>
        <v>0</v>
      </c>
    </row>
    <row r="46" spans="2:21">
      <c r="B46">
        <v>46</v>
      </c>
      <c r="C46" t="s">
        <v>108</v>
      </c>
      <c r="D46" t="s">
        <v>1</v>
      </c>
      <c r="O46" t="str">
        <f t="shared" si="3"/>
        <v xml:space="preserve">tab_epinpaymentsystem          </v>
      </c>
      <c r="P46">
        <f t="shared" si="4"/>
        <v>0</v>
      </c>
      <c r="Q46">
        <f t="shared" si="5"/>
        <v>0</v>
      </c>
      <c r="R46">
        <f t="shared" si="0"/>
        <v>1</v>
      </c>
      <c r="S46">
        <f t="shared" si="1"/>
        <v>0</v>
      </c>
      <c r="T46">
        <f t="shared" si="2"/>
        <v>0</v>
      </c>
      <c r="U46">
        <f t="shared" si="6"/>
        <v>0</v>
      </c>
    </row>
    <row r="47" spans="2:21">
      <c r="B47">
        <v>47</v>
      </c>
      <c r="C47" t="s">
        <v>109</v>
      </c>
      <c r="D47" t="s">
        <v>4</v>
      </c>
      <c r="E47" t="s">
        <v>1</v>
      </c>
      <c r="O47" t="str">
        <f t="shared" si="3"/>
        <v xml:space="preserve">tab_neosurf tab_epinpaymentsystem         </v>
      </c>
      <c r="P47">
        <f t="shared" si="4"/>
        <v>0</v>
      </c>
      <c r="Q47">
        <f t="shared" si="5"/>
        <v>0</v>
      </c>
      <c r="R47">
        <f t="shared" si="0"/>
        <v>1</v>
      </c>
      <c r="S47">
        <f t="shared" si="1"/>
        <v>0</v>
      </c>
      <c r="T47">
        <f t="shared" si="2"/>
        <v>0</v>
      </c>
      <c r="U47">
        <f t="shared" si="6"/>
        <v>0</v>
      </c>
    </row>
    <row r="48" spans="2:21">
      <c r="B48">
        <v>48</v>
      </c>
      <c r="C48" t="s">
        <v>258</v>
      </c>
      <c r="D48" t="s">
        <v>0</v>
      </c>
      <c r="E48" t="s">
        <v>1</v>
      </c>
      <c r="O48" t="str">
        <f t="shared" si="3"/>
        <v xml:space="preserve">tab_gateway tab_epinpaymentsystem         </v>
      </c>
      <c r="P48">
        <f t="shared" si="4"/>
        <v>1</v>
      </c>
      <c r="Q48">
        <f t="shared" si="5"/>
        <v>0</v>
      </c>
      <c r="R48">
        <f t="shared" si="0"/>
        <v>1</v>
      </c>
      <c r="S48">
        <f t="shared" si="1"/>
        <v>0</v>
      </c>
      <c r="T48">
        <f t="shared" si="2"/>
        <v>0</v>
      </c>
      <c r="U48">
        <f t="shared" si="6"/>
        <v>0</v>
      </c>
    </row>
    <row r="49" spans="2:21">
      <c r="B49">
        <v>49</v>
      </c>
      <c r="C49" t="s">
        <v>259</v>
      </c>
      <c r="D49" t="s">
        <v>0</v>
      </c>
      <c r="E49" t="s">
        <v>1</v>
      </c>
      <c r="F49" t="s">
        <v>20</v>
      </c>
      <c r="O49" t="str">
        <f t="shared" si="3"/>
        <v xml:space="preserve">tab_gateway tab_epinpaymentsystem tab_safetypay        </v>
      </c>
      <c r="P49">
        <f t="shared" si="4"/>
        <v>1</v>
      </c>
      <c r="Q49">
        <f t="shared" si="5"/>
        <v>0</v>
      </c>
      <c r="R49">
        <f t="shared" si="0"/>
        <v>1</v>
      </c>
      <c r="S49">
        <f t="shared" si="1"/>
        <v>0</v>
      </c>
      <c r="T49">
        <f t="shared" si="2"/>
        <v>0</v>
      </c>
      <c r="U49">
        <f t="shared" si="6"/>
        <v>0</v>
      </c>
    </row>
    <row r="50" spans="2:21">
      <c r="B50">
        <v>50</v>
      </c>
      <c r="C50" t="s">
        <v>260</v>
      </c>
      <c r="D50" t="s">
        <v>4</v>
      </c>
      <c r="E50" t="s">
        <v>5</v>
      </c>
      <c r="F50" t="s">
        <v>1</v>
      </c>
      <c r="O50" t="str">
        <f t="shared" si="3"/>
        <v xml:space="preserve">tab_neosurf tab_ticketsurf tab_epinpaymentsystem        </v>
      </c>
      <c r="P50">
        <f t="shared" si="4"/>
        <v>0</v>
      </c>
      <c r="Q50">
        <f t="shared" si="5"/>
        <v>0</v>
      </c>
      <c r="R50">
        <f t="shared" si="0"/>
        <v>1</v>
      </c>
      <c r="S50">
        <f t="shared" si="1"/>
        <v>0</v>
      </c>
      <c r="T50">
        <f t="shared" si="2"/>
        <v>0</v>
      </c>
      <c r="U50">
        <f t="shared" si="6"/>
        <v>0</v>
      </c>
    </row>
    <row r="51" spans="2:21">
      <c r="B51">
        <v>51</v>
      </c>
      <c r="C51" t="s">
        <v>110</v>
      </c>
      <c r="D51" t="s">
        <v>0</v>
      </c>
      <c r="E51" t="s">
        <v>10</v>
      </c>
      <c r="F51" t="s">
        <v>1</v>
      </c>
      <c r="O51" t="str">
        <f t="shared" si="3"/>
        <v xml:space="preserve">tab_gateway tab_mobilegateway tab_epinpaymentsystem        </v>
      </c>
      <c r="P51">
        <f t="shared" si="4"/>
        <v>1</v>
      </c>
      <c r="Q51">
        <f t="shared" si="5"/>
        <v>1</v>
      </c>
      <c r="R51">
        <f t="shared" si="0"/>
        <v>1</v>
      </c>
      <c r="S51">
        <f t="shared" si="1"/>
        <v>0</v>
      </c>
      <c r="T51">
        <f t="shared" si="2"/>
        <v>0</v>
      </c>
      <c r="U51">
        <f t="shared" si="6"/>
        <v>0</v>
      </c>
    </row>
    <row r="52" spans="2:21">
      <c r="B52">
        <v>52</v>
      </c>
      <c r="C52" t="s">
        <v>111</v>
      </c>
      <c r="O52" t="str">
        <f t="shared" si="3"/>
        <v xml:space="preserve">          </v>
      </c>
      <c r="P52">
        <f t="shared" si="4"/>
        <v>0</v>
      </c>
      <c r="Q52">
        <f t="shared" si="5"/>
        <v>0</v>
      </c>
      <c r="R52">
        <f t="shared" si="0"/>
        <v>0</v>
      </c>
      <c r="S52">
        <f t="shared" si="1"/>
        <v>0</v>
      </c>
      <c r="T52">
        <f t="shared" si="2"/>
        <v>0</v>
      </c>
      <c r="U52">
        <f t="shared" si="6"/>
        <v>0</v>
      </c>
    </row>
    <row r="53" spans="2:21">
      <c r="B53">
        <v>53</v>
      </c>
      <c r="C53" t="s">
        <v>112</v>
      </c>
      <c r="D53" t="s">
        <v>0</v>
      </c>
      <c r="E53" t="s">
        <v>7</v>
      </c>
      <c r="F53" t="s">
        <v>9</v>
      </c>
      <c r="G53" t="s">
        <v>10</v>
      </c>
      <c r="H53" t="s">
        <v>1</v>
      </c>
      <c r="O53" t="str">
        <f t="shared" si="3"/>
        <v xml:space="preserve">tab_gateway tab_webmoney tab_qiwiwallet tab_mobilegateway tab_epinpaymentsystem      </v>
      </c>
      <c r="P53">
        <f t="shared" si="4"/>
        <v>1</v>
      </c>
      <c r="Q53">
        <f t="shared" si="5"/>
        <v>1</v>
      </c>
      <c r="R53">
        <f t="shared" si="0"/>
        <v>1</v>
      </c>
      <c r="S53">
        <f t="shared" si="1"/>
        <v>0</v>
      </c>
      <c r="T53">
        <f t="shared" si="2"/>
        <v>0</v>
      </c>
      <c r="U53">
        <f t="shared" si="6"/>
        <v>0</v>
      </c>
    </row>
    <row r="54" spans="2:21">
      <c r="B54">
        <v>54</v>
      </c>
      <c r="C54" t="s">
        <v>261</v>
      </c>
      <c r="D54" t="s">
        <v>0</v>
      </c>
      <c r="E54" t="s">
        <v>1</v>
      </c>
      <c r="F54" t="s">
        <v>35</v>
      </c>
      <c r="O54" t="str">
        <f t="shared" si="3"/>
        <v xml:space="preserve">tab_gateway tab_epinpaymentsystem tab_btczech        </v>
      </c>
      <c r="P54">
        <f t="shared" si="4"/>
        <v>1</v>
      </c>
      <c r="Q54">
        <f t="shared" si="5"/>
        <v>0</v>
      </c>
      <c r="R54">
        <f t="shared" si="0"/>
        <v>1</v>
      </c>
      <c r="S54">
        <f t="shared" si="1"/>
        <v>0</v>
      </c>
      <c r="T54">
        <f t="shared" si="2"/>
        <v>0</v>
      </c>
      <c r="U54">
        <f t="shared" si="6"/>
        <v>0</v>
      </c>
    </row>
    <row r="55" spans="2:21">
      <c r="B55">
        <v>55</v>
      </c>
      <c r="C55" t="s">
        <v>113</v>
      </c>
      <c r="D55" t="s">
        <v>0</v>
      </c>
      <c r="E55" t="s">
        <v>1</v>
      </c>
      <c r="O55" t="str">
        <f t="shared" si="3"/>
        <v xml:space="preserve">tab_gateway tab_epinpaymentsystem         </v>
      </c>
      <c r="P55">
        <f t="shared" si="4"/>
        <v>1</v>
      </c>
      <c r="Q55">
        <f t="shared" si="5"/>
        <v>0</v>
      </c>
      <c r="R55">
        <f t="shared" si="0"/>
        <v>1</v>
      </c>
      <c r="S55">
        <f t="shared" si="1"/>
        <v>0</v>
      </c>
      <c r="T55">
        <f t="shared" si="2"/>
        <v>0</v>
      </c>
      <c r="U55">
        <f t="shared" si="6"/>
        <v>0</v>
      </c>
    </row>
    <row r="56" spans="2:21">
      <c r="B56">
        <v>56</v>
      </c>
      <c r="C56" t="s">
        <v>114</v>
      </c>
      <c r="D56" t="s">
        <v>1</v>
      </c>
      <c r="O56" t="str">
        <f t="shared" si="3"/>
        <v xml:space="preserve">tab_epinpaymentsystem          </v>
      </c>
      <c r="P56">
        <f t="shared" si="4"/>
        <v>0</v>
      </c>
      <c r="Q56">
        <f t="shared" si="5"/>
        <v>0</v>
      </c>
      <c r="R56">
        <f t="shared" si="0"/>
        <v>1</v>
      </c>
      <c r="S56">
        <f t="shared" si="1"/>
        <v>0</v>
      </c>
      <c r="T56">
        <f t="shared" si="2"/>
        <v>0</v>
      </c>
      <c r="U56">
        <f t="shared" si="6"/>
        <v>0</v>
      </c>
    </row>
    <row r="57" spans="2:21">
      <c r="B57">
        <v>57</v>
      </c>
      <c r="C57" t="s">
        <v>115</v>
      </c>
      <c r="D57" t="s">
        <v>0</v>
      </c>
      <c r="E57" t="s">
        <v>1</v>
      </c>
      <c r="O57" t="str">
        <f t="shared" si="3"/>
        <v xml:space="preserve">tab_gateway tab_epinpaymentsystem         </v>
      </c>
      <c r="P57">
        <f t="shared" si="4"/>
        <v>1</v>
      </c>
      <c r="Q57">
        <f t="shared" si="5"/>
        <v>0</v>
      </c>
      <c r="R57">
        <f t="shared" si="0"/>
        <v>1</v>
      </c>
      <c r="S57">
        <f t="shared" si="1"/>
        <v>0</v>
      </c>
      <c r="T57">
        <f t="shared" si="2"/>
        <v>0</v>
      </c>
      <c r="U57">
        <f t="shared" si="6"/>
        <v>0</v>
      </c>
    </row>
    <row r="58" spans="2:21">
      <c r="B58">
        <v>58</v>
      </c>
      <c r="C58" t="s">
        <v>262</v>
      </c>
      <c r="D58" t="s">
        <v>0</v>
      </c>
      <c r="E58" t="s">
        <v>1</v>
      </c>
      <c r="O58" t="str">
        <f t="shared" si="3"/>
        <v xml:space="preserve">tab_gateway tab_epinpaymentsystem         </v>
      </c>
      <c r="P58">
        <f t="shared" si="4"/>
        <v>1</v>
      </c>
      <c r="Q58">
        <f t="shared" si="5"/>
        <v>0</v>
      </c>
      <c r="R58">
        <f t="shared" si="0"/>
        <v>1</v>
      </c>
      <c r="S58">
        <f t="shared" si="1"/>
        <v>0</v>
      </c>
      <c r="T58">
        <f t="shared" si="2"/>
        <v>0</v>
      </c>
      <c r="U58">
        <f t="shared" si="6"/>
        <v>0</v>
      </c>
    </row>
    <row r="59" spans="2:21">
      <c r="B59">
        <v>59</v>
      </c>
      <c r="C59" t="s">
        <v>116</v>
      </c>
      <c r="D59" t="s">
        <v>1</v>
      </c>
      <c r="O59" t="str">
        <f t="shared" si="3"/>
        <v xml:space="preserve">tab_epinpaymentsystem          </v>
      </c>
      <c r="P59">
        <f t="shared" si="4"/>
        <v>0</v>
      </c>
      <c r="Q59">
        <f t="shared" si="5"/>
        <v>0</v>
      </c>
      <c r="R59">
        <f t="shared" si="0"/>
        <v>1</v>
      </c>
      <c r="S59">
        <f t="shared" si="1"/>
        <v>0</v>
      </c>
      <c r="T59">
        <f t="shared" si="2"/>
        <v>0</v>
      </c>
      <c r="U59">
        <f t="shared" si="6"/>
        <v>0</v>
      </c>
    </row>
    <row r="60" spans="2:21">
      <c r="B60">
        <v>60</v>
      </c>
      <c r="C60" t="s">
        <v>117</v>
      </c>
      <c r="D60" t="s">
        <v>36</v>
      </c>
      <c r="E60" t="s">
        <v>6</v>
      </c>
      <c r="F60" t="s">
        <v>1</v>
      </c>
      <c r="O60" t="str">
        <f t="shared" si="3"/>
        <v xml:space="preserve">tab_mol tab_onecard tab_epinpaymentsystem        </v>
      </c>
      <c r="P60">
        <f t="shared" si="4"/>
        <v>0</v>
      </c>
      <c r="Q60">
        <f t="shared" si="5"/>
        <v>0</v>
      </c>
      <c r="R60">
        <f t="shared" si="0"/>
        <v>1</v>
      </c>
      <c r="S60">
        <f t="shared" si="1"/>
        <v>0</v>
      </c>
      <c r="T60">
        <f t="shared" si="2"/>
        <v>0</v>
      </c>
      <c r="U60">
        <f t="shared" si="6"/>
        <v>0</v>
      </c>
    </row>
    <row r="61" spans="2:21">
      <c r="B61">
        <v>61</v>
      </c>
      <c r="C61" t="s">
        <v>263</v>
      </c>
      <c r="D61" t="s">
        <v>1</v>
      </c>
      <c r="O61" t="str">
        <f t="shared" si="3"/>
        <v xml:space="preserve">tab_epinpaymentsystem          </v>
      </c>
      <c r="P61">
        <f t="shared" si="4"/>
        <v>0</v>
      </c>
      <c r="Q61">
        <f t="shared" si="5"/>
        <v>0</v>
      </c>
      <c r="R61">
        <f t="shared" si="0"/>
        <v>1</v>
      </c>
      <c r="S61">
        <f t="shared" si="1"/>
        <v>0</v>
      </c>
      <c r="T61">
        <f t="shared" si="2"/>
        <v>0</v>
      </c>
      <c r="U61">
        <f t="shared" si="6"/>
        <v>0</v>
      </c>
    </row>
    <row r="62" spans="2:21">
      <c r="B62">
        <v>62</v>
      </c>
      <c r="C62" t="s">
        <v>264</v>
      </c>
      <c r="D62" t="s">
        <v>1</v>
      </c>
      <c r="O62" t="str">
        <f t="shared" si="3"/>
        <v xml:space="preserve">tab_epinpaymentsystem          </v>
      </c>
      <c r="P62">
        <f t="shared" si="4"/>
        <v>0</v>
      </c>
      <c r="Q62">
        <f t="shared" si="5"/>
        <v>0</v>
      </c>
      <c r="R62">
        <f t="shared" si="0"/>
        <v>1</v>
      </c>
      <c r="S62">
        <f t="shared" si="1"/>
        <v>0</v>
      </c>
      <c r="T62">
        <f t="shared" si="2"/>
        <v>0</v>
      </c>
      <c r="U62">
        <f t="shared" si="6"/>
        <v>0</v>
      </c>
    </row>
    <row r="63" spans="2:21">
      <c r="B63">
        <v>63</v>
      </c>
      <c r="C63" t="s">
        <v>119</v>
      </c>
      <c r="D63" t="s">
        <v>1</v>
      </c>
      <c r="O63" t="str">
        <f t="shared" si="3"/>
        <v xml:space="preserve">tab_epinpaymentsystem          </v>
      </c>
      <c r="P63">
        <f t="shared" si="4"/>
        <v>0</v>
      </c>
      <c r="Q63">
        <f t="shared" si="5"/>
        <v>0</v>
      </c>
      <c r="R63">
        <f t="shared" si="0"/>
        <v>1</v>
      </c>
      <c r="S63">
        <f t="shared" si="1"/>
        <v>0</v>
      </c>
      <c r="T63">
        <f t="shared" si="2"/>
        <v>0</v>
      </c>
      <c r="U63">
        <f t="shared" si="6"/>
        <v>0</v>
      </c>
    </row>
    <row r="64" spans="2:21">
      <c r="B64">
        <v>64</v>
      </c>
      <c r="C64" t="s">
        <v>120</v>
      </c>
      <c r="D64" t="s">
        <v>0</v>
      </c>
      <c r="E64" t="s">
        <v>7</v>
      </c>
      <c r="F64" t="s">
        <v>10</v>
      </c>
      <c r="G64" t="s">
        <v>1</v>
      </c>
      <c r="H64" t="s">
        <v>37</v>
      </c>
      <c r="I64" t="s">
        <v>38</v>
      </c>
      <c r="O64" t="str">
        <f t="shared" si="3"/>
        <v xml:space="preserve">tab_gateway tab_webmoney tab_mobilegateway tab_epinpaymentsystem tab_btestonia tab_banktransferestonia     </v>
      </c>
      <c r="P64">
        <f t="shared" si="4"/>
        <v>1</v>
      </c>
      <c r="Q64">
        <f t="shared" si="5"/>
        <v>1</v>
      </c>
      <c r="R64">
        <f t="shared" si="0"/>
        <v>1</v>
      </c>
      <c r="S64">
        <f t="shared" si="1"/>
        <v>0</v>
      </c>
      <c r="T64">
        <f t="shared" si="2"/>
        <v>0</v>
      </c>
      <c r="U64">
        <f t="shared" si="6"/>
        <v>0</v>
      </c>
    </row>
    <row r="65" spans="2:21">
      <c r="B65">
        <v>65</v>
      </c>
      <c r="C65" t="s">
        <v>121</v>
      </c>
      <c r="D65" t="s">
        <v>1</v>
      </c>
      <c r="O65" t="str">
        <f t="shared" si="3"/>
        <v xml:space="preserve">tab_epinpaymentsystem          </v>
      </c>
      <c r="P65">
        <f t="shared" si="4"/>
        <v>0</v>
      </c>
      <c r="Q65">
        <f t="shared" si="5"/>
        <v>0</v>
      </c>
      <c r="R65">
        <f t="shared" si="0"/>
        <v>1</v>
      </c>
      <c r="S65">
        <f t="shared" si="1"/>
        <v>0</v>
      </c>
      <c r="T65">
        <f t="shared" si="2"/>
        <v>0</v>
      </c>
      <c r="U65">
        <f t="shared" si="6"/>
        <v>0</v>
      </c>
    </row>
    <row r="66" spans="2:21">
      <c r="B66">
        <v>66</v>
      </c>
      <c r="C66" t="s">
        <v>265</v>
      </c>
      <c r="D66" t="s">
        <v>1</v>
      </c>
      <c r="O66" t="str">
        <f t="shared" si="3"/>
        <v xml:space="preserve">tab_epinpaymentsystem          </v>
      </c>
      <c r="P66">
        <f t="shared" si="4"/>
        <v>0</v>
      </c>
      <c r="Q66">
        <f t="shared" si="5"/>
        <v>0</v>
      </c>
      <c r="R66">
        <f t="shared" ref="R66:R129" si="7">COUNTIF($D66:$O66,"tab_epinpaymentsystem")</f>
        <v>1</v>
      </c>
      <c r="S66">
        <f t="shared" ref="S66:S129" si="8">COUNTIF($D66:$O66,"tab_idealpayments")</f>
        <v>0</v>
      </c>
      <c r="T66">
        <f t="shared" ref="T66:T129" si="9">COUNTIF($D66:$O66,"tab_sofortbanktransfer")</f>
        <v>0</v>
      </c>
      <c r="U66">
        <f t="shared" si="6"/>
        <v>0</v>
      </c>
    </row>
    <row r="67" spans="2:21">
      <c r="B67">
        <v>67</v>
      </c>
      <c r="C67" t="s">
        <v>266</v>
      </c>
      <c r="D67" t="s">
        <v>1</v>
      </c>
      <c r="O67" t="str">
        <f t="shared" ref="O67:O130" si="10">D67&amp;" "&amp;E67&amp;" "&amp;F67&amp;" "&amp;G67&amp;" "&amp;H67&amp;" "&amp;I67&amp;" "&amp;J67&amp;" "&amp;K67&amp;" "&amp;L67&amp;" "&amp;M67&amp;" "&amp;N67</f>
        <v xml:space="preserve">tab_epinpaymentsystem          </v>
      </c>
      <c r="P67">
        <f t="shared" ref="P67:P130" si="11">COUNTIF($D67:$O67,"tab_gateway")</f>
        <v>0</v>
      </c>
      <c r="Q67">
        <f t="shared" ref="Q67:Q130" si="12">COUNTIF(D67:O67,"tab_mobilegateway")</f>
        <v>0</v>
      </c>
      <c r="R67">
        <f t="shared" si="7"/>
        <v>1</v>
      </c>
      <c r="S67">
        <f t="shared" si="8"/>
        <v>0</v>
      </c>
      <c r="T67">
        <f t="shared" si="9"/>
        <v>0</v>
      </c>
      <c r="U67">
        <f t="shared" ref="U67:U130" si="13">COUNTIF($D67:$O67,"tab_boletobancario")</f>
        <v>0</v>
      </c>
    </row>
    <row r="68" spans="2:21">
      <c r="B68">
        <v>68</v>
      </c>
      <c r="C68" t="s">
        <v>267</v>
      </c>
      <c r="D68" t="s">
        <v>1</v>
      </c>
      <c r="O68" t="str">
        <f t="shared" si="10"/>
        <v xml:space="preserve">tab_epinpaymentsystem          </v>
      </c>
      <c r="P68">
        <f t="shared" si="11"/>
        <v>0</v>
      </c>
      <c r="Q68">
        <f t="shared" si="12"/>
        <v>0</v>
      </c>
      <c r="R68">
        <f t="shared" si="7"/>
        <v>1</v>
      </c>
      <c r="S68">
        <f t="shared" si="8"/>
        <v>0</v>
      </c>
      <c r="T68">
        <f t="shared" si="9"/>
        <v>0</v>
      </c>
      <c r="U68">
        <f t="shared" si="13"/>
        <v>0</v>
      </c>
    </row>
    <row r="69" spans="2:21">
      <c r="B69">
        <v>69</v>
      </c>
      <c r="C69" t="s">
        <v>122</v>
      </c>
      <c r="D69" t="s">
        <v>1</v>
      </c>
      <c r="O69" t="str">
        <f t="shared" si="10"/>
        <v xml:space="preserve">tab_epinpaymentsystem          </v>
      </c>
      <c r="P69">
        <f t="shared" si="11"/>
        <v>0</v>
      </c>
      <c r="Q69">
        <f t="shared" si="12"/>
        <v>0</v>
      </c>
      <c r="R69">
        <f t="shared" si="7"/>
        <v>1</v>
      </c>
      <c r="S69">
        <f t="shared" si="8"/>
        <v>0</v>
      </c>
      <c r="T69">
        <f t="shared" si="9"/>
        <v>0</v>
      </c>
      <c r="U69">
        <f t="shared" si="13"/>
        <v>0</v>
      </c>
    </row>
    <row r="70" spans="2:21">
      <c r="B70">
        <v>70</v>
      </c>
      <c r="C70" t="s">
        <v>123</v>
      </c>
      <c r="D70" t="s">
        <v>0</v>
      </c>
      <c r="E70" t="s">
        <v>10</v>
      </c>
      <c r="F70" t="s">
        <v>1</v>
      </c>
      <c r="O70" t="str">
        <f t="shared" si="10"/>
        <v xml:space="preserve">tab_gateway tab_mobilegateway tab_epinpaymentsystem        </v>
      </c>
      <c r="P70">
        <f t="shared" si="11"/>
        <v>1</v>
      </c>
      <c r="Q70">
        <f t="shared" si="12"/>
        <v>1</v>
      </c>
      <c r="R70">
        <f t="shared" si="7"/>
        <v>1</v>
      </c>
      <c r="S70">
        <f t="shared" si="8"/>
        <v>0</v>
      </c>
      <c r="T70">
        <f t="shared" si="9"/>
        <v>0</v>
      </c>
      <c r="U70">
        <f t="shared" si="13"/>
        <v>0</v>
      </c>
    </row>
    <row r="71" spans="2:21">
      <c r="B71">
        <v>71</v>
      </c>
      <c r="C71" t="s">
        <v>124</v>
      </c>
      <c r="D71" t="s">
        <v>0</v>
      </c>
      <c r="E71" t="s">
        <v>4</v>
      </c>
      <c r="F71" t="s">
        <v>5</v>
      </c>
      <c r="G71" t="s">
        <v>10</v>
      </c>
      <c r="H71" t="s">
        <v>1</v>
      </c>
      <c r="O71" t="str">
        <f t="shared" si="10"/>
        <v xml:space="preserve">tab_gateway tab_neosurf tab_ticketsurf tab_mobilegateway tab_epinpaymentsystem      </v>
      </c>
      <c r="P71">
        <f t="shared" si="11"/>
        <v>1</v>
      </c>
      <c r="Q71">
        <f t="shared" si="12"/>
        <v>1</v>
      </c>
      <c r="R71">
        <f t="shared" si="7"/>
        <v>1</v>
      </c>
      <c r="S71">
        <f t="shared" si="8"/>
        <v>0</v>
      </c>
      <c r="T71">
        <f t="shared" si="9"/>
        <v>0</v>
      </c>
      <c r="U71">
        <f t="shared" si="13"/>
        <v>0</v>
      </c>
    </row>
    <row r="72" spans="2:21">
      <c r="B72">
        <v>72</v>
      </c>
      <c r="C72" t="s">
        <v>268</v>
      </c>
      <c r="D72" t="s">
        <v>0</v>
      </c>
      <c r="E72" t="s">
        <v>1</v>
      </c>
      <c r="O72" t="str">
        <f t="shared" si="10"/>
        <v xml:space="preserve">tab_gateway tab_epinpaymentsystem         </v>
      </c>
      <c r="P72">
        <f t="shared" si="11"/>
        <v>1</v>
      </c>
      <c r="Q72">
        <f t="shared" si="12"/>
        <v>0</v>
      </c>
      <c r="R72">
        <f t="shared" si="7"/>
        <v>1</v>
      </c>
      <c r="S72">
        <f t="shared" si="8"/>
        <v>0</v>
      </c>
      <c r="T72">
        <f t="shared" si="9"/>
        <v>0</v>
      </c>
      <c r="U72">
        <f t="shared" si="13"/>
        <v>0</v>
      </c>
    </row>
    <row r="73" spans="2:21">
      <c r="B73">
        <v>73</v>
      </c>
      <c r="C73" t="s">
        <v>269</v>
      </c>
      <c r="D73" t="s">
        <v>0</v>
      </c>
      <c r="E73" t="s">
        <v>5</v>
      </c>
      <c r="F73" t="s">
        <v>1</v>
      </c>
      <c r="O73" t="str">
        <f t="shared" si="10"/>
        <v xml:space="preserve">tab_gateway tab_ticketsurf tab_epinpaymentsystem        </v>
      </c>
      <c r="P73">
        <f t="shared" si="11"/>
        <v>1</v>
      </c>
      <c r="Q73">
        <f t="shared" si="12"/>
        <v>0</v>
      </c>
      <c r="R73">
        <f t="shared" si="7"/>
        <v>1</v>
      </c>
      <c r="S73">
        <f t="shared" si="8"/>
        <v>0</v>
      </c>
      <c r="T73">
        <f t="shared" si="9"/>
        <v>0</v>
      </c>
      <c r="U73">
        <f t="shared" si="13"/>
        <v>0</v>
      </c>
    </row>
    <row r="74" spans="2:21">
      <c r="B74">
        <v>74</v>
      </c>
      <c r="C74" t="s">
        <v>125</v>
      </c>
      <c r="D74" t="s">
        <v>1</v>
      </c>
      <c r="O74" t="str">
        <f t="shared" si="10"/>
        <v xml:space="preserve">tab_epinpaymentsystem          </v>
      </c>
      <c r="P74">
        <f t="shared" si="11"/>
        <v>0</v>
      </c>
      <c r="Q74">
        <f t="shared" si="12"/>
        <v>0</v>
      </c>
      <c r="R74">
        <f t="shared" si="7"/>
        <v>1</v>
      </c>
      <c r="S74">
        <f t="shared" si="8"/>
        <v>0</v>
      </c>
      <c r="T74">
        <f t="shared" si="9"/>
        <v>0</v>
      </c>
      <c r="U74">
        <f t="shared" si="13"/>
        <v>0</v>
      </c>
    </row>
    <row r="75" spans="2:21">
      <c r="B75">
        <v>75</v>
      </c>
      <c r="C75" t="s">
        <v>126</v>
      </c>
      <c r="D75" t="s">
        <v>7</v>
      </c>
      <c r="E75" t="s">
        <v>8</v>
      </c>
      <c r="F75" t="s">
        <v>9</v>
      </c>
      <c r="G75" t="s">
        <v>1</v>
      </c>
      <c r="O75" t="str">
        <f t="shared" si="10"/>
        <v xml:space="preserve">tab_webmoney tab_yamoney tab_qiwiwallet tab_epinpaymentsystem       </v>
      </c>
      <c r="P75">
        <f t="shared" si="11"/>
        <v>0</v>
      </c>
      <c r="Q75">
        <f t="shared" si="12"/>
        <v>0</v>
      </c>
      <c r="R75">
        <f t="shared" si="7"/>
        <v>1</v>
      </c>
      <c r="S75">
        <f t="shared" si="8"/>
        <v>0</v>
      </c>
      <c r="T75">
        <f t="shared" si="9"/>
        <v>0</v>
      </c>
      <c r="U75">
        <f t="shared" si="13"/>
        <v>0</v>
      </c>
    </row>
    <row r="76" spans="2:21">
      <c r="B76">
        <v>76</v>
      </c>
      <c r="C76" t="s">
        <v>127</v>
      </c>
      <c r="D76" t="s">
        <v>0</v>
      </c>
      <c r="E76" t="s">
        <v>7</v>
      </c>
      <c r="F76" t="s">
        <v>12</v>
      </c>
      <c r="G76" t="s">
        <v>8</v>
      </c>
      <c r="H76" t="s">
        <v>26</v>
      </c>
      <c r="I76" t="s">
        <v>39</v>
      </c>
      <c r="J76" t="s">
        <v>10</v>
      </c>
      <c r="K76" t="s">
        <v>1</v>
      </c>
      <c r="L76" t="s">
        <v>14</v>
      </c>
      <c r="M76" t="s">
        <v>40</v>
      </c>
      <c r="O76" t="str">
        <f t="shared" si="10"/>
        <v xml:space="preserve">tab_gateway tab_webmoney tab_sofortbanktransfer tab_yamoney tab_alipay tab_giropay tab_mobilegateway tab_epinpaymentsystem tab_bancontact tab_sepadirectdebit </v>
      </c>
      <c r="P76">
        <f t="shared" si="11"/>
        <v>1</v>
      </c>
      <c r="Q76">
        <f t="shared" si="12"/>
        <v>1</v>
      </c>
      <c r="R76">
        <f t="shared" si="7"/>
        <v>1</v>
      </c>
      <c r="S76">
        <f t="shared" si="8"/>
        <v>0</v>
      </c>
      <c r="T76">
        <f t="shared" si="9"/>
        <v>1</v>
      </c>
      <c r="U76">
        <f t="shared" si="13"/>
        <v>0</v>
      </c>
    </row>
    <row r="77" spans="2:21">
      <c r="B77">
        <v>77</v>
      </c>
      <c r="C77" t="s">
        <v>128</v>
      </c>
      <c r="D77" t="s">
        <v>1</v>
      </c>
      <c r="O77" t="str">
        <f t="shared" si="10"/>
        <v xml:space="preserve">tab_epinpaymentsystem          </v>
      </c>
      <c r="P77">
        <f t="shared" si="11"/>
        <v>0</v>
      </c>
      <c r="Q77">
        <f t="shared" si="12"/>
        <v>0</v>
      </c>
      <c r="R77">
        <f t="shared" si="7"/>
        <v>1</v>
      </c>
      <c r="S77">
        <f t="shared" si="8"/>
        <v>0</v>
      </c>
      <c r="T77">
        <f t="shared" si="9"/>
        <v>0</v>
      </c>
      <c r="U77">
        <f t="shared" si="13"/>
        <v>0</v>
      </c>
    </row>
    <row r="78" spans="2:21">
      <c r="B78">
        <v>78</v>
      </c>
      <c r="C78" t="s">
        <v>129</v>
      </c>
      <c r="D78" t="s">
        <v>0</v>
      </c>
      <c r="E78" t="s">
        <v>1</v>
      </c>
      <c r="O78" t="str">
        <f t="shared" si="10"/>
        <v xml:space="preserve">tab_gateway tab_epinpaymentsystem         </v>
      </c>
      <c r="P78">
        <f t="shared" si="11"/>
        <v>1</v>
      </c>
      <c r="Q78">
        <f t="shared" si="12"/>
        <v>0</v>
      </c>
      <c r="R78">
        <f t="shared" si="7"/>
        <v>1</v>
      </c>
      <c r="S78">
        <f t="shared" si="8"/>
        <v>0</v>
      </c>
      <c r="T78">
        <f t="shared" si="9"/>
        <v>0</v>
      </c>
      <c r="U78">
        <f t="shared" si="13"/>
        <v>0</v>
      </c>
    </row>
    <row r="79" spans="2:21">
      <c r="B79">
        <v>79</v>
      </c>
      <c r="C79" t="s">
        <v>130</v>
      </c>
      <c r="D79" t="s">
        <v>0</v>
      </c>
      <c r="E79" t="s">
        <v>1</v>
      </c>
      <c r="O79" t="str">
        <f t="shared" si="10"/>
        <v xml:space="preserve">tab_gateway tab_epinpaymentsystem         </v>
      </c>
      <c r="P79">
        <f t="shared" si="11"/>
        <v>1</v>
      </c>
      <c r="Q79">
        <f t="shared" si="12"/>
        <v>0</v>
      </c>
      <c r="R79">
        <f t="shared" si="7"/>
        <v>1</v>
      </c>
      <c r="S79">
        <f t="shared" si="8"/>
        <v>0</v>
      </c>
      <c r="T79">
        <f t="shared" si="9"/>
        <v>0</v>
      </c>
      <c r="U79">
        <f t="shared" si="13"/>
        <v>0</v>
      </c>
    </row>
    <row r="80" spans="2:21">
      <c r="B80">
        <v>80</v>
      </c>
      <c r="C80" t="s">
        <v>131</v>
      </c>
      <c r="D80" t="s">
        <v>0</v>
      </c>
      <c r="E80" t="s">
        <v>1</v>
      </c>
      <c r="O80" t="str">
        <f t="shared" si="10"/>
        <v xml:space="preserve">tab_gateway tab_epinpaymentsystem         </v>
      </c>
      <c r="P80">
        <f t="shared" si="11"/>
        <v>1</v>
      </c>
      <c r="Q80">
        <f t="shared" si="12"/>
        <v>0</v>
      </c>
      <c r="R80">
        <f t="shared" si="7"/>
        <v>1</v>
      </c>
      <c r="S80">
        <f t="shared" si="8"/>
        <v>0</v>
      </c>
      <c r="T80">
        <f t="shared" si="9"/>
        <v>0</v>
      </c>
      <c r="U80">
        <f t="shared" si="13"/>
        <v>0</v>
      </c>
    </row>
    <row r="81" spans="2:21">
      <c r="B81">
        <v>81</v>
      </c>
      <c r="C81" t="s">
        <v>132</v>
      </c>
      <c r="D81" t="s">
        <v>1</v>
      </c>
      <c r="O81" t="str">
        <f t="shared" si="10"/>
        <v xml:space="preserve">tab_epinpaymentsystem          </v>
      </c>
      <c r="P81">
        <f t="shared" si="11"/>
        <v>0</v>
      </c>
      <c r="Q81">
        <f t="shared" si="12"/>
        <v>0</v>
      </c>
      <c r="R81">
        <f t="shared" si="7"/>
        <v>1</v>
      </c>
      <c r="S81">
        <f t="shared" si="8"/>
        <v>0</v>
      </c>
      <c r="T81">
        <f t="shared" si="9"/>
        <v>0</v>
      </c>
      <c r="U81">
        <f t="shared" si="13"/>
        <v>0</v>
      </c>
    </row>
    <row r="82" spans="2:21">
      <c r="B82">
        <v>82</v>
      </c>
      <c r="C82" t="s">
        <v>133</v>
      </c>
      <c r="D82" t="s">
        <v>0</v>
      </c>
      <c r="E82" t="s">
        <v>1</v>
      </c>
      <c r="O82" t="str">
        <f t="shared" si="10"/>
        <v xml:space="preserve">tab_gateway tab_epinpaymentsystem         </v>
      </c>
      <c r="P82">
        <f t="shared" si="11"/>
        <v>1</v>
      </c>
      <c r="Q82">
        <f t="shared" si="12"/>
        <v>0</v>
      </c>
      <c r="R82">
        <f t="shared" si="7"/>
        <v>1</v>
      </c>
      <c r="S82">
        <f t="shared" si="8"/>
        <v>0</v>
      </c>
      <c r="T82">
        <f t="shared" si="9"/>
        <v>0</v>
      </c>
      <c r="U82">
        <f t="shared" si="13"/>
        <v>0</v>
      </c>
    </row>
    <row r="83" spans="2:21">
      <c r="B83">
        <v>83</v>
      </c>
      <c r="C83" t="s">
        <v>134</v>
      </c>
      <c r="D83" t="s">
        <v>1</v>
      </c>
      <c r="O83" t="str">
        <f t="shared" si="10"/>
        <v xml:space="preserve">tab_epinpaymentsystem          </v>
      </c>
      <c r="P83">
        <f t="shared" si="11"/>
        <v>0</v>
      </c>
      <c r="Q83">
        <f t="shared" si="12"/>
        <v>0</v>
      </c>
      <c r="R83">
        <f t="shared" si="7"/>
        <v>1</v>
      </c>
      <c r="S83">
        <f t="shared" si="8"/>
        <v>0</v>
      </c>
      <c r="T83">
        <f t="shared" si="9"/>
        <v>0</v>
      </c>
      <c r="U83">
        <f t="shared" si="13"/>
        <v>0</v>
      </c>
    </row>
    <row r="84" spans="2:21">
      <c r="B84">
        <v>84</v>
      </c>
      <c r="C84" t="s">
        <v>135</v>
      </c>
      <c r="D84" t="s">
        <v>1</v>
      </c>
      <c r="O84" t="str">
        <f t="shared" si="10"/>
        <v xml:space="preserve">tab_epinpaymentsystem          </v>
      </c>
      <c r="P84">
        <f t="shared" si="11"/>
        <v>0</v>
      </c>
      <c r="Q84">
        <f t="shared" si="12"/>
        <v>0</v>
      </c>
      <c r="R84">
        <f t="shared" si="7"/>
        <v>1</v>
      </c>
      <c r="S84">
        <f t="shared" si="8"/>
        <v>0</v>
      </c>
      <c r="T84">
        <f t="shared" si="9"/>
        <v>0</v>
      </c>
      <c r="U84">
        <f t="shared" si="13"/>
        <v>0</v>
      </c>
    </row>
    <row r="85" spans="2:21">
      <c r="B85">
        <v>85</v>
      </c>
      <c r="C85" t="s">
        <v>118</v>
      </c>
      <c r="D85" t="s">
        <v>1</v>
      </c>
      <c r="O85" t="str">
        <f t="shared" si="10"/>
        <v xml:space="preserve">tab_epinpaymentsystem          </v>
      </c>
      <c r="P85">
        <f t="shared" si="11"/>
        <v>0</v>
      </c>
      <c r="Q85">
        <f t="shared" si="12"/>
        <v>0</v>
      </c>
      <c r="R85">
        <f t="shared" si="7"/>
        <v>1</v>
      </c>
      <c r="S85">
        <f t="shared" si="8"/>
        <v>0</v>
      </c>
      <c r="T85">
        <f t="shared" si="9"/>
        <v>0</v>
      </c>
      <c r="U85">
        <f t="shared" si="13"/>
        <v>0</v>
      </c>
    </row>
    <row r="86" spans="2:21">
      <c r="B86">
        <v>86</v>
      </c>
      <c r="C86" t="s">
        <v>136</v>
      </c>
      <c r="D86" t="s">
        <v>1</v>
      </c>
      <c r="O86" t="str">
        <f t="shared" si="10"/>
        <v xml:space="preserve">tab_epinpaymentsystem          </v>
      </c>
      <c r="P86">
        <f t="shared" si="11"/>
        <v>0</v>
      </c>
      <c r="Q86">
        <f t="shared" si="12"/>
        <v>0</v>
      </c>
      <c r="R86">
        <f t="shared" si="7"/>
        <v>1</v>
      </c>
      <c r="S86">
        <f t="shared" si="8"/>
        <v>0</v>
      </c>
      <c r="T86">
        <f t="shared" si="9"/>
        <v>0</v>
      </c>
      <c r="U86">
        <f t="shared" si="13"/>
        <v>0</v>
      </c>
    </row>
    <row r="87" spans="2:21">
      <c r="B87">
        <v>87</v>
      </c>
      <c r="C87" t="s">
        <v>137</v>
      </c>
      <c r="D87" t="s">
        <v>1</v>
      </c>
      <c r="O87" t="str">
        <f t="shared" si="10"/>
        <v xml:space="preserve">tab_epinpaymentsystem          </v>
      </c>
      <c r="P87">
        <f t="shared" si="11"/>
        <v>0</v>
      </c>
      <c r="Q87">
        <f t="shared" si="12"/>
        <v>0</v>
      </c>
      <c r="R87">
        <f t="shared" si="7"/>
        <v>1</v>
      </c>
      <c r="S87">
        <f t="shared" si="8"/>
        <v>0</v>
      </c>
      <c r="T87">
        <f t="shared" si="9"/>
        <v>0</v>
      </c>
      <c r="U87">
        <f t="shared" si="13"/>
        <v>0</v>
      </c>
    </row>
    <row r="88" spans="2:21">
      <c r="B88">
        <v>88</v>
      </c>
      <c r="C88" t="s">
        <v>138</v>
      </c>
      <c r="D88" t="s">
        <v>1</v>
      </c>
      <c r="O88" t="str">
        <f t="shared" si="10"/>
        <v xml:space="preserve">tab_epinpaymentsystem          </v>
      </c>
      <c r="P88">
        <f t="shared" si="11"/>
        <v>0</v>
      </c>
      <c r="Q88">
        <f t="shared" si="12"/>
        <v>0</v>
      </c>
      <c r="R88">
        <f t="shared" si="7"/>
        <v>1</v>
      </c>
      <c r="S88">
        <f t="shared" si="8"/>
        <v>0</v>
      </c>
      <c r="T88">
        <f t="shared" si="9"/>
        <v>0</v>
      </c>
      <c r="U88">
        <f t="shared" si="13"/>
        <v>0</v>
      </c>
    </row>
    <row r="89" spans="2:21">
      <c r="B89">
        <v>89</v>
      </c>
      <c r="C89" t="s">
        <v>139</v>
      </c>
      <c r="D89" t="s">
        <v>0</v>
      </c>
      <c r="E89" t="s">
        <v>1</v>
      </c>
      <c r="O89" t="str">
        <f t="shared" si="10"/>
        <v xml:space="preserve">tab_gateway tab_epinpaymentsystem         </v>
      </c>
      <c r="P89">
        <f t="shared" si="11"/>
        <v>1</v>
      </c>
      <c r="Q89">
        <f t="shared" si="12"/>
        <v>0</v>
      </c>
      <c r="R89">
        <f t="shared" si="7"/>
        <v>1</v>
      </c>
      <c r="S89">
        <f t="shared" si="8"/>
        <v>0</v>
      </c>
      <c r="T89">
        <f t="shared" si="9"/>
        <v>0</v>
      </c>
      <c r="U89">
        <f t="shared" si="13"/>
        <v>0</v>
      </c>
    </row>
    <row r="90" spans="2:21">
      <c r="B90">
        <v>90</v>
      </c>
      <c r="C90" t="s">
        <v>270</v>
      </c>
      <c r="D90" t="s">
        <v>0</v>
      </c>
      <c r="E90" t="s">
        <v>41</v>
      </c>
      <c r="F90" t="s">
        <v>42</v>
      </c>
      <c r="G90" t="s">
        <v>26</v>
      </c>
      <c r="H90" t="s">
        <v>27</v>
      </c>
      <c r="I90" t="s">
        <v>1</v>
      </c>
      <c r="O90" t="str">
        <f t="shared" si="10"/>
        <v xml:space="preserve">tab_gateway tab_mycardcard tab_mycardwallet tab_alipay tab_unionpay tab_epinpaymentsystem     </v>
      </c>
      <c r="P90">
        <f t="shared" si="11"/>
        <v>1</v>
      </c>
      <c r="Q90">
        <f t="shared" si="12"/>
        <v>0</v>
      </c>
      <c r="R90">
        <f t="shared" si="7"/>
        <v>1</v>
      </c>
      <c r="S90">
        <f t="shared" si="8"/>
        <v>0</v>
      </c>
      <c r="T90">
        <f t="shared" si="9"/>
        <v>0</v>
      </c>
      <c r="U90">
        <f t="shared" si="13"/>
        <v>0</v>
      </c>
    </row>
    <row r="91" spans="2:21">
      <c r="B91">
        <v>91</v>
      </c>
      <c r="C91" t="s">
        <v>140</v>
      </c>
      <c r="D91" t="s">
        <v>0</v>
      </c>
      <c r="E91" t="s">
        <v>1</v>
      </c>
      <c r="O91" t="str">
        <f t="shared" si="10"/>
        <v xml:space="preserve">tab_gateway tab_epinpaymentsystem         </v>
      </c>
      <c r="P91">
        <f t="shared" si="11"/>
        <v>1</v>
      </c>
      <c r="Q91">
        <f t="shared" si="12"/>
        <v>0</v>
      </c>
      <c r="R91">
        <f t="shared" si="7"/>
        <v>1</v>
      </c>
      <c r="S91">
        <f t="shared" si="8"/>
        <v>0</v>
      </c>
      <c r="T91">
        <f t="shared" si="9"/>
        <v>0</v>
      </c>
      <c r="U91">
        <f t="shared" si="13"/>
        <v>0</v>
      </c>
    </row>
    <row r="92" spans="2:21">
      <c r="B92">
        <v>92</v>
      </c>
      <c r="C92" t="s">
        <v>141</v>
      </c>
      <c r="D92" t="s">
        <v>0</v>
      </c>
      <c r="E92" t="s">
        <v>1</v>
      </c>
      <c r="O92" t="str">
        <f t="shared" si="10"/>
        <v xml:space="preserve">tab_gateway tab_epinpaymentsystem         </v>
      </c>
      <c r="P92">
        <f t="shared" si="11"/>
        <v>1</v>
      </c>
      <c r="Q92">
        <f t="shared" si="12"/>
        <v>0</v>
      </c>
      <c r="R92">
        <f t="shared" si="7"/>
        <v>1</v>
      </c>
      <c r="S92">
        <f t="shared" si="8"/>
        <v>0</v>
      </c>
      <c r="T92">
        <f t="shared" si="9"/>
        <v>0</v>
      </c>
      <c r="U92">
        <f t="shared" si="13"/>
        <v>0</v>
      </c>
    </row>
    <row r="93" spans="2:21">
      <c r="B93">
        <v>93</v>
      </c>
      <c r="C93" t="s">
        <v>142</v>
      </c>
      <c r="D93" t="s">
        <v>0</v>
      </c>
      <c r="E93" t="s">
        <v>36</v>
      </c>
      <c r="F93" t="s">
        <v>1</v>
      </c>
      <c r="O93" t="str">
        <f t="shared" si="10"/>
        <v xml:space="preserve">tab_gateway tab_mol tab_epinpaymentsystem        </v>
      </c>
      <c r="P93">
        <f t="shared" si="11"/>
        <v>1</v>
      </c>
      <c r="Q93">
        <f t="shared" si="12"/>
        <v>0</v>
      </c>
      <c r="R93">
        <f t="shared" si="7"/>
        <v>1</v>
      </c>
      <c r="S93">
        <f t="shared" si="8"/>
        <v>0</v>
      </c>
      <c r="T93">
        <f t="shared" si="9"/>
        <v>0</v>
      </c>
      <c r="U93">
        <f t="shared" si="13"/>
        <v>0</v>
      </c>
    </row>
    <row r="94" spans="2:21">
      <c r="B94">
        <v>94</v>
      </c>
      <c r="C94" t="s">
        <v>143</v>
      </c>
      <c r="D94" t="s">
        <v>43</v>
      </c>
      <c r="E94" t="s">
        <v>44</v>
      </c>
      <c r="F94" t="s">
        <v>45</v>
      </c>
      <c r="G94" t="s">
        <v>36</v>
      </c>
      <c r="H94" t="s">
        <v>46</v>
      </c>
      <c r="I94" t="s">
        <v>10</v>
      </c>
      <c r="J94" t="s">
        <v>1</v>
      </c>
      <c r="K94" t="s">
        <v>47</v>
      </c>
      <c r="O94" t="str">
        <f t="shared" si="10"/>
        <v xml:space="preserve">tab_cherrycredits tab_gudangvoucher tab_wavegame tab_mol tab_indomog tab_mobilegateway tab_epinpaymentsystem tab_unipinwallet   </v>
      </c>
      <c r="P94">
        <f t="shared" si="11"/>
        <v>0</v>
      </c>
      <c r="Q94">
        <f t="shared" si="12"/>
        <v>1</v>
      </c>
      <c r="R94">
        <f t="shared" si="7"/>
        <v>1</v>
      </c>
      <c r="S94">
        <f t="shared" si="8"/>
        <v>0</v>
      </c>
      <c r="T94">
        <f t="shared" si="9"/>
        <v>0</v>
      </c>
      <c r="U94">
        <f t="shared" si="13"/>
        <v>0</v>
      </c>
    </row>
    <row r="95" spans="2:21">
      <c r="B95">
        <v>95</v>
      </c>
      <c r="C95" t="s">
        <v>144</v>
      </c>
      <c r="O95" t="str">
        <f t="shared" si="10"/>
        <v xml:space="preserve">          </v>
      </c>
      <c r="P95">
        <f t="shared" si="11"/>
        <v>0</v>
      </c>
      <c r="Q95">
        <f t="shared" si="12"/>
        <v>0</v>
      </c>
      <c r="R95">
        <f t="shared" si="7"/>
        <v>0</v>
      </c>
      <c r="S95">
        <f t="shared" si="8"/>
        <v>0</v>
      </c>
      <c r="T95">
        <f t="shared" si="9"/>
        <v>0</v>
      </c>
      <c r="U95">
        <f t="shared" si="13"/>
        <v>0</v>
      </c>
    </row>
    <row r="96" spans="2:21">
      <c r="B96">
        <v>96</v>
      </c>
      <c r="C96" t="s">
        <v>145</v>
      </c>
      <c r="D96" t="s">
        <v>1</v>
      </c>
      <c r="O96" t="str">
        <f t="shared" si="10"/>
        <v xml:space="preserve">tab_epinpaymentsystem          </v>
      </c>
      <c r="P96">
        <f t="shared" si="11"/>
        <v>0</v>
      </c>
      <c r="Q96">
        <f t="shared" si="12"/>
        <v>0</v>
      </c>
      <c r="R96">
        <f t="shared" si="7"/>
        <v>1</v>
      </c>
      <c r="S96">
        <f t="shared" si="8"/>
        <v>0</v>
      </c>
      <c r="T96">
        <f t="shared" si="9"/>
        <v>0</v>
      </c>
      <c r="U96">
        <f t="shared" si="13"/>
        <v>0</v>
      </c>
    </row>
    <row r="97" spans="2:21">
      <c r="B97">
        <v>97</v>
      </c>
      <c r="C97" t="s">
        <v>146</v>
      </c>
      <c r="D97" t="s">
        <v>0</v>
      </c>
      <c r="E97" t="s">
        <v>1</v>
      </c>
      <c r="O97" t="str">
        <f t="shared" si="10"/>
        <v xml:space="preserve">tab_gateway tab_epinpaymentsystem         </v>
      </c>
      <c r="P97">
        <f t="shared" si="11"/>
        <v>1</v>
      </c>
      <c r="Q97">
        <f t="shared" si="12"/>
        <v>0</v>
      </c>
      <c r="R97">
        <f t="shared" si="7"/>
        <v>1</v>
      </c>
      <c r="S97">
        <f t="shared" si="8"/>
        <v>0</v>
      </c>
      <c r="T97">
        <f t="shared" si="9"/>
        <v>0</v>
      </c>
      <c r="U97">
        <f t="shared" si="13"/>
        <v>0</v>
      </c>
    </row>
    <row r="98" spans="2:21">
      <c r="B98">
        <v>98</v>
      </c>
      <c r="C98" t="s">
        <v>271</v>
      </c>
      <c r="D98" t="s">
        <v>0</v>
      </c>
      <c r="E98" t="s">
        <v>1</v>
      </c>
      <c r="O98" t="str">
        <f t="shared" si="10"/>
        <v xml:space="preserve">tab_gateway tab_epinpaymentsystem         </v>
      </c>
      <c r="P98">
        <f t="shared" si="11"/>
        <v>1</v>
      </c>
      <c r="Q98">
        <f t="shared" si="12"/>
        <v>0</v>
      </c>
      <c r="R98">
        <f t="shared" si="7"/>
        <v>1</v>
      </c>
      <c r="S98">
        <f t="shared" si="8"/>
        <v>0</v>
      </c>
      <c r="T98">
        <f t="shared" si="9"/>
        <v>0</v>
      </c>
      <c r="U98">
        <f t="shared" si="13"/>
        <v>0</v>
      </c>
    </row>
    <row r="99" spans="2:21">
      <c r="B99">
        <v>99</v>
      </c>
      <c r="C99" t="s">
        <v>147</v>
      </c>
      <c r="D99" t="s">
        <v>0</v>
      </c>
      <c r="E99" t="s">
        <v>7</v>
      </c>
      <c r="F99" t="s">
        <v>8</v>
      </c>
      <c r="G99" t="s">
        <v>1</v>
      </c>
      <c r="O99" t="str">
        <f t="shared" si="10"/>
        <v xml:space="preserve">tab_gateway tab_webmoney tab_yamoney tab_epinpaymentsystem       </v>
      </c>
      <c r="P99">
        <f t="shared" si="11"/>
        <v>1</v>
      </c>
      <c r="Q99">
        <f t="shared" si="12"/>
        <v>0</v>
      </c>
      <c r="R99">
        <f t="shared" si="7"/>
        <v>1</v>
      </c>
      <c r="S99">
        <f t="shared" si="8"/>
        <v>0</v>
      </c>
      <c r="T99">
        <f t="shared" si="9"/>
        <v>0</v>
      </c>
      <c r="U99">
        <f t="shared" si="13"/>
        <v>0</v>
      </c>
    </row>
    <row r="100" spans="2:21">
      <c r="B100">
        <v>100</v>
      </c>
      <c r="C100" t="s">
        <v>148</v>
      </c>
      <c r="D100" t="s">
        <v>0</v>
      </c>
      <c r="E100" t="s">
        <v>12</v>
      </c>
      <c r="F100" t="s">
        <v>4</v>
      </c>
      <c r="G100" t="s">
        <v>10</v>
      </c>
      <c r="H100" t="s">
        <v>1</v>
      </c>
      <c r="I100" t="s">
        <v>40</v>
      </c>
      <c r="O100" t="str">
        <f t="shared" si="10"/>
        <v xml:space="preserve">tab_gateway tab_sofortbanktransfer tab_neosurf tab_mobilegateway tab_epinpaymentsystem tab_sepadirectdebit     </v>
      </c>
      <c r="P100">
        <f t="shared" si="11"/>
        <v>1</v>
      </c>
      <c r="Q100">
        <f t="shared" si="12"/>
        <v>1</v>
      </c>
      <c r="R100">
        <f t="shared" si="7"/>
        <v>1</v>
      </c>
      <c r="S100">
        <f t="shared" si="8"/>
        <v>0</v>
      </c>
      <c r="T100">
        <f t="shared" si="9"/>
        <v>1</v>
      </c>
      <c r="U100">
        <f t="shared" si="13"/>
        <v>0</v>
      </c>
    </row>
    <row r="101" spans="2:21">
      <c r="B101">
        <v>101</v>
      </c>
      <c r="C101" t="s">
        <v>149</v>
      </c>
      <c r="D101" t="s">
        <v>1</v>
      </c>
      <c r="O101" t="str">
        <f t="shared" si="10"/>
        <v xml:space="preserve">tab_epinpaymentsystem          </v>
      </c>
      <c r="P101">
        <f t="shared" si="11"/>
        <v>0</v>
      </c>
      <c r="Q101">
        <f t="shared" si="12"/>
        <v>0</v>
      </c>
      <c r="R101">
        <f t="shared" si="7"/>
        <v>1</v>
      </c>
      <c r="S101">
        <f t="shared" si="8"/>
        <v>0</v>
      </c>
      <c r="T101">
        <f t="shared" si="9"/>
        <v>0</v>
      </c>
      <c r="U101">
        <f t="shared" si="13"/>
        <v>0</v>
      </c>
    </row>
    <row r="102" spans="2:21">
      <c r="B102">
        <v>102</v>
      </c>
      <c r="C102" t="s">
        <v>150</v>
      </c>
      <c r="D102" t="s">
        <v>0</v>
      </c>
      <c r="E102" t="s">
        <v>1</v>
      </c>
      <c r="O102" t="str">
        <f t="shared" si="10"/>
        <v xml:space="preserve">tab_gateway tab_epinpaymentsystem         </v>
      </c>
      <c r="P102">
        <f t="shared" si="11"/>
        <v>1</v>
      </c>
      <c r="Q102">
        <f t="shared" si="12"/>
        <v>0</v>
      </c>
      <c r="R102">
        <f t="shared" si="7"/>
        <v>1</v>
      </c>
      <c r="S102">
        <f t="shared" si="8"/>
        <v>0</v>
      </c>
      <c r="T102">
        <f t="shared" si="9"/>
        <v>0</v>
      </c>
      <c r="U102">
        <f t="shared" si="13"/>
        <v>0</v>
      </c>
    </row>
    <row r="103" spans="2:21">
      <c r="B103">
        <v>103</v>
      </c>
      <c r="C103" t="s">
        <v>151</v>
      </c>
      <c r="D103" t="s">
        <v>1</v>
      </c>
      <c r="O103" t="str">
        <f t="shared" si="10"/>
        <v xml:space="preserve">tab_epinpaymentsystem          </v>
      </c>
      <c r="P103">
        <f t="shared" si="11"/>
        <v>0</v>
      </c>
      <c r="Q103">
        <f t="shared" si="12"/>
        <v>0</v>
      </c>
      <c r="R103">
        <f t="shared" si="7"/>
        <v>1</v>
      </c>
      <c r="S103">
        <f t="shared" si="8"/>
        <v>0</v>
      </c>
      <c r="T103">
        <f t="shared" si="9"/>
        <v>0</v>
      </c>
      <c r="U103">
        <f t="shared" si="13"/>
        <v>0</v>
      </c>
    </row>
    <row r="104" spans="2:21">
      <c r="B104">
        <v>104</v>
      </c>
      <c r="C104" t="s">
        <v>152</v>
      </c>
      <c r="D104" t="s">
        <v>7</v>
      </c>
      <c r="E104" t="s">
        <v>8</v>
      </c>
      <c r="F104" t="s">
        <v>9</v>
      </c>
      <c r="G104" t="s">
        <v>1</v>
      </c>
      <c r="O104" t="str">
        <f t="shared" si="10"/>
        <v xml:space="preserve">tab_webmoney tab_yamoney tab_qiwiwallet tab_epinpaymentsystem       </v>
      </c>
      <c r="P104">
        <f t="shared" si="11"/>
        <v>0</v>
      </c>
      <c r="Q104">
        <f t="shared" si="12"/>
        <v>0</v>
      </c>
      <c r="R104">
        <f t="shared" si="7"/>
        <v>1</v>
      </c>
      <c r="S104">
        <f t="shared" si="8"/>
        <v>0</v>
      </c>
      <c r="T104">
        <f t="shared" si="9"/>
        <v>0</v>
      </c>
      <c r="U104">
        <f t="shared" si="13"/>
        <v>0</v>
      </c>
    </row>
    <row r="105" spans="2:21">
      <c r="B105">
        <v>105</v>
      </c>
      <c r="C105" t="s">
        <v>153</v>
      </c>
      <c r="D105" t="s">
        <v>1</v>
      </c>
      <c r="O105" t="str">
        <f t="shared" si="10"/>
        <v xml:space="preserve">tab_epinpaymentsystem          </v>
      </c>
      <c r="P105">
        <f t="shared" si="11"/>
        <v>0</v>
      </c>
      <c r="Q105">
        <f t="shared" si="12"/>
        <v>0</v>
      </c>
      <c r="R105">
        <f t="shared" si="7"/>
        <v>1</v>
      </c>
      <c r="S105">
        <f t="shared" si="8"/>
        <v>0</v>
      </c>
      <c r="T105">
        <f t="shared" si="9"/>
        <v>0</v>
      </c>
      <c r="U105">
        <f t="shared" si="13"/>
        <v>0</v>
      </c>
    </row>
    <row r="106" spans="2:21">
      <c r="B106">
        <v>106</v>
      </c>
      <c r="C106" t="s">
        <v>154</v>
      </c>
      <c r="D106" t="s">
        <v>1</v>
      </c>
      <c r="O106" t="str">
        <f t="shared" si="10"/>
        <v xml:space="preserve">tab_epinpaymentsystem          </v>
      </c>
      <c r="P106">
        <f t="shared" si="11"/>
        <v>0</v>
      </c>
      <c r="Q106">
        <f t="shared" si="12"/>
        <v>0</v>
      </c>
      <c r="R106">
        <f t="shared" si="7"/>
        <v>1</v>
      </c>
      <c r="S106">
        <f t="shared" si="8"/>
        <v>0</v>
      </c>
      <c r="T106">
        <f t="shared" si="9"/>
        <v>0</v>
      </c>
      <c r="U106">
        <f t="shared" si="13"/>
        <v>0</v>
      </c>
    </row>
    <row r="107" spans="2:21">
      <c r="B107">
        <v>107</v>
      </c>
      <c r="C107" t="s">
        <v>272</v>
      </c>
      <c r="O107" t="str">
        <f t="shared" si="10"/>
        <v xml:space="preserve">          </v>
      </c>
      <c r="P107">
        <f t="shared" si="11"/>
        <v>0</v>
      </c>
      <c r="Q107">
        <f t="shared" si="12"/>
        <v>0</v>
      </c>
      <c r="R107">
        <f t="shared" si="7"/>
        <v>0</v>
      </c>
      <c r="S107">
        <f t="shared" si="8"/>
        <v>0</v>
      </c>
      <c r="T107">
        <f t="shared" si="9"/>
        <v>0</v>
      </c>
      <c r="U107">
        <f t="shared" si="13"/>
        <v>0</v>
      </c>
    </row>
    <row r="108" spans="2:21">
      <c r="B108">
        <v>108</v>
      </c>
      <c r="C108" t="s">
        <v>273</v>
      </c>
      <c r="D108" t="s">
        <v>1</v>
      </c>
      <c r="O108" t="str">
        <f t="shared" si="10"/>
        <v xml:space="preserve">tab_epinpaymentsystem          </v>
      </c>
      <c r="P108">
        <f t="shared" si="11"/>
        <v>0</v>
      </c>
      <c r="Q108">
        <f t="shared" si="12"/>
        <v>0</v>
      </c>
      <c r="R108">
        <f t="shared" si="7"/>
        <v>1</v>
      </c>
      <c r="S108">
        <f t="shared" si="8"/>
        <v>0</v>
      </c>
      <c r="T108">
        <f t="shared" si="9"/>
        <v>0</v>
      </c>
      <c r="U108">
        <f t="shared" si="13"/>
        <v>0</v>
      </c>
    </row>
    <row r="109" spans="2:21">
      <c r="B109">
        <v>109</v>
      </c>
      <c r="C109" t="s">
        <v>155</v>
      </c>
      <c r="D109" t="s">
        <v>6</v>
      </c>
      <c r="E109" t="s">
        <v>10</v>
      </c>
      <c r="F109" t="s">
        <v>1</v>
      </c>
      <c r="O109" t="str">
        <f t="shared" si="10"/>
        <v xml:space="preserve">tab_onecard tab_mobilegateway tab_epinpaymentsystem        </v>
      </c>
      <c r="P109">
        <f t="shared" si="11"/>
        <v>0</v>
      </c>
      <c r="Q109">
        <f t="shared" si="12"/>
        <v>1</v>
      </c>
      <c r="R109">
        <f t="shared" si="7"/>
        <v>1</v>
      </c>
      <c r="S109">
        <f t="shared" si="8"/>
        <v>0</v>
      </c>
      <c r="T109">
        <f t="shared" si="9"/>
        <v>0</v>
      </c>
      <c r="U109">
        <f t="shared" si="13"/>
        <v>0</v>
      </c>
    </row>
    <row r="110" spans="2:21">
      <c r="B110">
        <v>110</v>
      </c>
      <c r="C110" t="s">
        <v>156</v>
      </c>
      <c r="D110" t="s">
        <v>7</v>
      </c>
      <c r="E110" t="s">
        <v>8</v>
      </c>
      <c r="F110" t="s">
        <v>9</v>
      </c>
      <c r="G110" t="s">
        <v>1</v>
      </c>
      <c r="O110" t="str">
        <f t="shared" si="10"/>
        <v xml:space="preserve">tab_webmoney tab_yamoney tab_qiwiwallet tab_epinpaymentsystem       </v>
      </c>
      <c r="P110">
        <f t="shared" si="11"/>
        <v>0</v>
      </c>
      <c r="Q110">
        <f t="shared" si="12"/>
        <v>0</v>
      </c>
      <c r="R110">
        <f t="shared" si="7"/>
        <v>1</v>
      </c>
      <c r="S110">
        <f t="shared" si="8"/>
        <v>0</v>
      </c>
      <c r="T110">
        <f t="shared" si="9"/>
        <v>0</v>
      </c>
      <c r="U110">
        <f t="shared" si="13"/>
        <v>0</v>
      </c>
    </row>
    <row r="111" spans="2:21">
      <c r="B111">
        <v>111</v>
      </c>
      <c r="C111" t="s">
        <v>157</v>
      </c>
      <c r="D111" t="s">
        <v>1</v>
      </c>
      <c r="O111" t="str">
        <f t="shared" si="10"/>
        <v xml:space="preserve">tab_epinpaymentsystem          </v>
      </c>
      <c r="P111">
        <f t="shared" si="11"/>
        <v>0</v>
      </c>
      <c r="Q111">
        <f t="shared" si="12"/>
        <v>0</v>
      </c>
      <c r="R111">
        <f t="shared" si="7"/>
        <v>1</v>
      </c>
      <c r="S111">
        <f t="shared" si="8"/>
        <v>0</v>
      </c>
      <c r="T111">
        <f t="shared" si="9"/>
        <v>0</v>
      </c>
      <c r="U111">
        <f t="shared" si="13"/>
        <v>0</v>
      </c>
    </row>
    <row r="112" spans="2:21">
      <c r="B112">
        <v>112</v>
      </c>
      <c r="C112" t="s">
        <v>158</v>
      </c>
      <c r="D112" t="s">
        <v>0</v>
      </c>
      <c r="E112" t="s">
        <v>7</v>
      </c>
      <c r="F112" t="s">
        <v>10</v>
      </c>
      <c r="G112" t="s">
        <v>1</v>
      </c>
      <c r="H112" t="s">
        <v>48</v>
      </c>
      <c r="I112" t="s">
        <v>49</v>
      </c>
      <c r="J112" t="s">
        <v>50</v>
      </c>
      <c r="O112" t="str">
        <f t="shared" si="10"/>
        <v xml:space="preserve">tab_gateway tab_webmoney tab_mobilegateway tab_epinpaymentsystem tab_btlatvia tab_maxima tab_banktransferlatvia    </v>
      </c>
      <c r="P112">
        <f t="shared" si="11"/>
        <v>1</v>
      </c>
      <c r="Q112">
        <f t="shared" si="12"/>
        <v>1</v>
      </c>
      <c r="R112">
        <f t="shared" si="7"/>
        <v>1</v>
      </c>
      <c r="S112">
        <f t="shared" si="8"/>
        <v>0</v>
      </c>
      <c r="T112">
        <f t="shared" si="9"/>
        <v>0</v>
      </c>
      <c r="U112">
        <f t="shared" si="13"/>
        <v>0</v>
      </c>
    </row>
    <row r="113" spans="2:21">
      <c r="B113">
        <v>113</v>
      </c>
      <c r="C113" t="s">
        <v>159</v>
      </c>
      <c r="D113" t="s">
        <v>6</v>
      </c>
      <c r="E113" t="s">
        <v>1</v>
      </c>
      <c r="O113" t="str">
        <f t="shared" si="10"/>
        <v xml:space="preserve">tab_onecard tab_epinpaymentsystem         </v>
      </c>
      <c r="P113">
        <f t="shared" si="11"/>
        <v>0</v>
      </c>
      <c r="Q113">
        <f t="shared" si="12"/>
        <v>0</v>
      </c>
      <c r="R113">
        <f t="shared" si="7"/>
        <v>1</v>
      </c>
      <c r="S113">
        <f t="shared" si="8"/>
        <v>0</v>
      </c>
      <c r="T113">
        <f t="shared" si="9"/>
        <v>0</v>
      </c>
      <c r="U113">
        <f t="shared" si="13"/>
        <v>0</v>
      </c>
    </row>
    <row r="114" spans="2:21">
      <c r="B114">
        <v>114</v>
      </c>
      <c r="C114" t="s">
        <v>160</v>
      </c>
      <c r="D114" t="s">
        <v>1</v>
      </c>
      <c r="O114" t="str">
        <f t="shared" si="10"/>
        <v xml:space="preserve">tab_epinpaymentsystem          </v>
      </c>
      <c r="P114">
        <f t="shared" si="11"/>
        <v>0</v>
      </c>
      <c r="Q114">
        <f t="shared" si="12"/>
        <v>0</v>
      </c>
      <c r="R114">
        <f t="shared" si="7"/>
        <v>1</v>
      </c>
      <c r="S114">
        <f t="shared" si="8"/>
        <v>0</v>
      </c>
      <c r="T114">
        <f t="shared" si="9"/>
        <v>0</v>
      </c>
      <c r="U114">
        <f t="shared" si="13"/>
        <v>0</v>
      </c>
    </row>
    <row r="115" spans="2:21">
      <c r="B115">
        <v>115</v>
      </c>
      <c r="C115" t="s">
        <v>161</v>
      </c>
      <c r="D115" t="s">
        <v>1</v>
      </c>
      <c r="O115" t="str">
        <f t="shared" si="10"/>
        <v xml:space="preserve">tab_epinpaymentsystem          </v>
      </c>
      <c r="P115">
        <f t="shared" si="11"/>
        <v>0</v>
      </c>
      <c r="Q115">
        <f t="shared" si="12"/>
        <v>0</v>
      </c>
      <c r="R115">
        <f t="shared" si="7"/>
        <v>1</v>
      </c>
      <c r="S115">
        <f t="shared" si="8"/>
        <v>0</v>
      </c>
      <c r="T115">
        <f t="shared" si="9"/>
        <v>0</v>
      </c>
      <c r="U115">
        <f t="shared" si="13"/>
        <v>0</v>
      </c>
    </row>
    <row r="116" spans="2:21">
      <c r="B116">
        <v>116</v>
      </c>
      <c r="C116" t="s">
        <v>162</v>
      </c>
      <c r="D116" t="s">
        <v>6</v>
      </c>
      <c r="E116" t="s">
        <v>1</v>
      </c>
      <c r="O116" t="str">
        <f t="shared" si="10"/>
        <v xml:space="preserve">tab_onecard tab_epinpaymentsystem         </v>
      </c>
      <c r="P116">
        <f t="shared" si="11"/>
        <v>0</v>
      </c>
      <c r="Q116">
        <f t="shared" si="12"/>
        <v>0</v>
      </c>
      <c r="R116">
        <f t="shared" si="7"/>
        <v>1</v>
      </c>
      <c r="S116">
        <f t="shared" si="8"/>
        <v>0</v>
      </c>
      <c r="T116">
        <f t="shared" si="9"/>
        <v>0</v>
      </c>
      <c r="U116">
        <f t="shared" si="13"/>
        <v>0</v>
      </c>
    </row>
    <row r="117" spans="2:21">
      <c r="B117">
        <v>117</v>
      </c>
      <c r="C117" t="s">
        <v>163</v>
      </c>
      <c r="D117" t="s">
        <v>0</v>
      </c>
      <c r="E117" t="s">
        <v>1</v>
      </c>
      <c r="O117" t="str">
        <f t="shared" si="10"/>
        <v xml:space="preserve">tab_gateway tab_epinpaymentsystem         </v>
      </c>
      <c r="P117">
        <f t="shared" si="11"/>
        <v>1</v>
      </c>
      <c r="Q117">
        <f t="shared" si="12"/>
        <v>0</v>
      </c>
      <c r="R117">
        <f t="shared" si="7"/>
        <v>1</v>
      </c>
      <c r="S117">
        <f t="shared" si="8"/>
        <v>0</v>
      </c>
      <c r="T117">
        <f t="shared" si="9"/>
        <v>0</v>
      </c>
      <c r="U117">
        <f t="shared" si="13"/>
        <v>0</v>
      </c>
    </row>
    <row r="118" spans="2:21">
      <c r="B118">
        <v>118</v>
      </c>
      <c r="C118" t="s">
        <v>164</v>
      </c>
      <c r="D118" t="s">
        <v>0</v>
      </c>
      <c r="E118" t="s">
        <v>7</v>
      </c>
      <c r="F118" t="s">
        <v>10</v>
      </c>
      <c r="G118" t="s">
        <v>1</v>
      </c>
      <c r="H118" t="s">
        <v>49</v>
      </c>
      <c r="I118" t="s">
        <v>51</v>
      </c>
      <c r="J118" t="s">
        <v>52</v>
      </c>
      <c r="K118" t="s">
        <v>53</v>
      </c>
      <c r="L118" t="s">
        <v>54</v>
      </c>
      <c r="M118" t="s">
        <v>55</v>
      </c>
      <c r="O118" t="str">
        <f t="shared" si="10"/>
        <v xml:space="preserve">tab_gateway tab_webmoney tab_mobilegateway tab_epinpaymentsystem tab_maxima tab_btlithuania tab_paypost tab_perlas tab_narvesen tab_banktransferlithuania </v>
      </c>
      <c r="P118">
        <f t="shared" si="11"/>
        <v>1</v>
      </c>
      <c r="Q118">
        <f t="shared" si="12"/>
        <v>1</v>
      </c>
      <c r="R118">
        <f t="shared" si="7"/>
        <v>1</v>
      </c>
      <c r="S118">
        <f t="shared" si="8"/>
        <v>0</v>
      </c>
      <c r="T118">
        <f t="shared" si="9"/>
        <v>0</v>
      </c>
      <c r="U118">
        <f t="shared" si="13"/>
        <v>0</v>
      </c>
    </row>
    <row r="119" spans="2:21">
      <c r="B119">
        <v>119</v>
      </c>
      <c r="C119" t="s">
        <v>165</v>
      </c>
      <c r="D119" t="s">
        <v>0</v>
      </c>
      <c r="E119" t="s">
        <v>1</v>
      </c>
      <c r="O119" t="str">
        <f t="shared" si="10"/>
        <v xml:space="preserve">tab_gateway tab_epinpaymentsystem         </v>
      </c>
      <c r="P119">
        <f t="shared" si="11"/>
        <v>1</v>
      </c>
      <c r="Q119">
        <f t="shared" si="12"/>
        <v>0</v>
      </c>
      <c r="R119">
        <f t="shared" si="7"/>
        <v>1</v>
      </c>
      <c r="S119">
        <f t="shared" si="8"/>
        <v>0</v>
      </c>
      <c r="T119">
        <f t="shared" si="9"/>
        <v>0</v>
      </c>
      <c r="U119">
        <f t="shared" si="13"/>
        <v>0</v>
      </c>
    </row>
    <row r="120" spans="2:21">
      <c r="B120">
        <v>120</v>
      </c>
      <c r="C120" t="s">
        <v>166</v>
      </c>
      <c r="D120" t="s">
        <v>1</v>
      </c>
      <c r="O120" t="str">
        <f t="shared" si="10"/>
        <v xml:space="preserve">tab_epinpaymentsystem          </v>
      </c>
      <c r="P120">
        <f t="shared" si="11"/>
        <v>0</v>
      </c>
      <c r="Q120">
        <f t="shared" si="12"/>
        <v>0</v>
      </c>
      <c r="R120">
        <f t="shared" si="7"/>
        <v>1</v>
      </c>
      <c r="S120">
        <f t="shared" si="8"/>
        <v>0</v>
      </c>
      <c r="T120">
        <f t="shared" si="9"/>
        <v>0</v>
      </c>
      <c r="U120">
        <f t="shared" si="13"/>
        <v>0</v>
      </c>
    </row>
    <row r="121" spans="2:21">
      <c r="B121">
        <v>121</v>
      </c>
      <c r="C121" t="s">
        <v>167</v>
      </c>
      <c r="D121" t="s">
        <v>1</v>
      </c>
      <c r="O121" t="str">
        <f t="shared" si="10"/>
        <v xml:space="preserve">tab_epinpaymentsystem          </v>
      </c>
      <c r="P121">
        <f t="shared" si="11"/>
        <v>0</v>
      </c>
      <c r="Q121">
        <f t="shared" si="12"/>
        <v>0</v>
      </c>
      <c r="R121">
        <f t="shared" si="7"/>
        <v>1</v>
      </c>
      <c r="S121">
        <f t="shared" si="8"/>
        <v>0</v>
      </c>
      <c r="T121">
        <f t="shared" si="9"/>
        <v>0</v>
      </c>
      <c r="U121">
        <f t="shared" si="13"/>
        <v>0</v>
      </c>
    </row>
    <row r="122" spans="2:21">
      <c r="B122">
        <v>122</v>
      </c>
      <c r="C122" t="s">
        <v>168</v>
      </c>
      <c r="D122" t="s">
        <v>1</v>
      </c>
      <c r="O122" t="str">
        <f t="shared" si="10"/>
        <v xml:space="preserve">tab_epinpaymentsystem          </v>
      </c>
      <c r="P122">
        <f t="shared" si="11"/>
        <v>0</v>
      </c>
      <c r="Q122">
        <f t="shared" si="12"/>
        <v>0</v>
      </c>
      <c r="R122">
        <f t="shared" si="7"/>
        <v>1</v>
      </c>
      <c r="S122">
        <f t="shared" si="8"/>
        <v>0</v>
      </c>
      <c r="T122">
        <f t="shared" si="9"/>
        <v>0</v>
      </c>
      <c r="U122">
        <f t="shared" si="13"/>
        <v>0</v>
      </c>
    </row>
    <row r="123" spans="2:21">
      <c r="B123">
        <v>123</v>
      </c>
      <c r="C123" t="s">
        <v>169</v>
      </c>
      <c r="D123" t="s">
        <v>1</v>
      </c>
      <c r="O123" t="str">
        <f t="shared" si="10"/>
        <v xml:space="preserve">tab_epinpaymentsystem          </v>
      </c>
      <c r="P123">
        <f t="shared" si="11"/>
        <v>0</v>
      </c>
      <c r="Q123">
        <f t="shared" si="12"/>
        <v>0</v>
      </c>
      <c r="R123">
        <f t="shared" si="7"/>
        <v>1</v>
      </c>
      <c r="S123">
        <f t="shared" si="8"/>
        <v>0</v>
      </c>
      <c r="T123">
        <f t="shared" si="9"/>
        <v>0</v>
      </c>
      <c r="U123">
        <f t="shared" si="13"/>
        <v>0</v>
      </c>
    </row>
    <row r="124" spans="2:21">
      <c r="B124">
        <v>124</v>
      </c>
      <c r="C124" t="s">
        <v>170</v>
      </c>
      <c r="D124" t="s">
        <v>0</v>
      </c>
      <c r="E124" t="s">
        <v>43</v>
      </c>
      <c r="F124" t="s">
        <v>56</v>
      </c>
      <c r="G124" t="s">
        <v>36</v>
      </c>
      <c r="H124" t="s">
        <v>57</v>
      </c>
      <c r="I124" t="s">
        <v>41</v>
      </c>
      <c r="J124" t="s">
        <v>42</v>
      </c>
      <c r="K124" t="s">
        <v>1</v>
      </c>
      <c r="O124" t="str">
        <f t="shared" si="10"/>
        <v xml:space="preserve">tab_gateway tab_cherrycredits tab_webcash tab_mol tab_ipay88 tab_mycardcard tab_mycardwallet tab_epinpaymentsystem   </v>
      </c>
      <c r="P124">
        <f t="shared" si="11"/>
        <v>1</v>
      </c>
      <c r="Q124">
        <f t="shared" si="12"/>
        <v>0</v>
      </c>
      <c r="R124">
        <f t="shared" si="7"/>
        <v>1</v>
      </c>
      <c r="S124">
        <f t="shared" si="8"/>
        <v>0</v>
      </c>
      <c r="T124">
        <f t="shared" si="9"/>
        <v>0</v>
      </c>
      <c r="U124">
        <f t="shared" si="13"/>
        <v>0</v>
      </c>
    </row>
    <row r="125" spans="2:21">
      <c r="B125">
        <v>125</v>
      </c>
      <c r="C125" t="s">
        <v>171</v>
      </c>
      <c r="D125" t="s">
        <v>0</v>
      </c>
      <c r="E125" t="s">
        <v>1</v>
      </c>
      <c r="O125" t="str">
        <f t="shared" si="10"/>
        <v xml:space="preserve">tab_gateway tab_epinpaymentsystem         </v>
      </c>
      <c r="P125">
        <f t="shared" si="11"/>
        <v>1</v>
      </c>
      <c r="Q125">
        <f t="shared" si="12"/>
        <v>0</v>
      </c>
      <c r="R125">
        <f t="shared" si="7"/>
        <v>1</v>
      </c>
      <c r="S125">
        <f t="shared" si="8"/>
        <v>0</v>
      </c>
      <c r="T125">
        <f t="shared" si="9"/>
        <v>0</v>
      </c>
      <c r="U125">
        <f t="shared" si="13"/>
        <v>0</v>
      </c>
    </row>
    <row r="126" spans="2:21">
      <c r="B126">
        <v>126</v>
      </c>
      <c r="C126" t="s">
        <v>172</v>
      </c>
      <c r="D126" t="s">
        <v>4</v>
      </c>
      <c r="E126" t="s">
        <v>1</v>
      </c>
      <c r="O126" t="str">
        <f t="shared" si="10"/>
        <v xml:space="preserve">tab_neosurf tab_epinpaymentsystem         </v>
      </c>
      <c r="P126">
        <f t="shared" si="11"/>
        <v>0</v>
      </c>
      <c r="Q126">
        <f t="shared" si="12"/>
        <v>0</v>
      </c>
      <c r="R126">
        <f t="shared" si="7"/>
        <v>1</v>
      </c>
      <c r="S126">
        <f t="shared" si="8"/>
        <v>0</v>
      </c>
      <c r="T126">
        <f t="shared" si="9"/>
        <v>0</v>
      </c>
      <c r="U126">
        <f t="shared" si="13"/>
        <v>0</v>
      </c>
    </row>
    <row r="127" spans="2:21">
      <c r="B127">
        <v>127</v>
      </c>
      <c r="C127" t="s">
        <v>173</v>
      </c>
      <c r="D127" t="s">
        <v>0</v>
      </c>
      <c r="E127" t="s">
        <v>1</v>
      </c>
      <c r="O127" t="str">
        <f t="shared" si="10"/>
        <v xml:space="preserve">tab_gateway tab_epinpaymentsystem         </v>
      </c>
      <c r="P127">
        <f t="shared" si="11"/>
        <v>1</v>
      </c>
      <c r="Q127">
        <f t="shared" si="12"/>
        <v>0</v>
      </c>
      <c r="R127">
        <f t="shared" si="7"/>
        <v>1</v>
      </c>
      <c r="S127">
        <f t="shared" si="8"/>
        <v>0</v>
      </c>
      <c r="T127">
        <f t="shared" si="9"/>
        <v>0</v>
      </c>
      <c r="U127">
        <f t="shared" si="13"/>
        <v>0</v>
      </c>
    </row>
    <row r="128" spans="2:21">
      <c r="B128">
        <v>128</v>
      </c>
      <c r="C128" t="s">
        <v>274</v>
      </c>
      <c r="D128" t="s">
        <v>1</v>
      </c>
      <c r="O128" t="str">
        <f t="shared" si="10"/>
        <v xml:space="preserve">tab_epinpaymentsystem          </v>
      </c>
      <c r="P128">
        <f t="shared" si="11"/>
        <v>0</v>
      </c>
      <c r="Q128">
        <f t="shared" si="12"/>
        <v>0</v>
      </c>
      <c r="R128">
        <f t="shared" si="7"/>
        <v>1</v>
      </c>
      <c r="S128">
        <f t="shared" si="8"/>
        <v>0</v>
      </c>
      <c r="T128">
        <f t="shared" si="9"/>
        <v>0</v>
      </c>
      <c r="U128">
        <f t="shared" si="13"/>
        <v>0</v>
      </c>
    </row>
    <row r="129" spans="2:21">
      <c r="B129">
        <v>129</v>
      </c>
      <c r="C129" t="s">
        <v>174</v>
      </c>
      <c r="D129" t="s">
        <v>0</v>
      </c>
      <c r="E129" t="s">
        <v>4</v>
      </c>
      <c r="F129" t="s">
        <v>5</v>
      </c>
      <c r="G129" t="s">
        <v>1</v>
      </c>
      <c r="O129" t="str">
        <f t="shared" si="10"/>
        <v xml:space="preserve">tab_gateway tab_neosurf tab_ticketsurf tab_epinpaymentsystem       </v>
      </c>
      <c r="P129">
        <f t="shared" si="11"/>
        <v>1</v>
      </c>
      <c r="Q129">
        <f t="shared" si="12"/>
        <v>0</v>
      </c>
      <c r="R129">
        <f t="shared" si="7"/>
        <v>1</v>
      </c>
      <c r="S129">
        <f t="shared" si="8"/>
        <v>0</v>
      </c>
      <c r="T129">
        <f t="shared" si="9"/>
        <v>0</v>
      </c>
      <c r="U129">
        <f t="shared" si="13"/>
        <v>0</v>
      </c>
    </row>
    <row r="130" spans="2:21">
      <c r="B130">
        <v>130</v>
      </c>
      <c r="C130" t="s">
        <v>175</v>
      </c>
      <c r="D130" t="s">
        <v>1</v>
      </c>
      <c r="O130" t="str">
        <f t="shared" si="10"/>
        <v xml:space="preserve">tab_epinpaymentsystem          </v>
      </c>
      <c r="P130">
        <f t="shared" si="11"/>
        <v>0</v>
      </c>
      <c r="Q130">
        <f t="shared" si="12"/>
        <v>0</v>
      </c>
      <c r="R130">
        <f t="shared" ref="R130:R193" si="14">COUNTIF($D130:$O130,"tab_epinpaymentsystem")</f>
        <v>1</v>
      </c>
      <c r="S130">
        <f t="shared" ref="S130:S193" si="15">COUNTIF($D130:$O130,"tab_idealpayments")</f>
        <v>0</v>
      </c>
      <c r="T130">
        <f t="shared" ref="T130:T193" si="16">COUNTIF($D130:$O130,"tab_sofortbanktransfer")</f>
        <v>0</v>
      </c>
      <c r="U130">
        <f t="shared" si="13"/>
        <v>0</v>
      </c>
    </row>
    <row r="131" spans="2:21">
      <c r="B131">
        <v>232</v>
      </c>
      <c r="C131" t="s">
        <v>176</v>
      </c>
      <c r="D131" t="s">
        <v>1</v>
      </c>
      <c r="O131" t="str">
        <f t="shared" ref="O131:O194" si="17">D131&amp;" "&amp;E131&amp;" "&amp;F131&amp;" "&amp;G131&amp;" "&amp;H131&amp;" "&amp;I131&amp;" "&amp;J131&amp;" "&amp;K131&amp;" "&amp;L131&amp;" "&amp;M131&amp;" "&amp;N131</f>
        <v xml:space="preserve">tab_epinpaymentsystem          </v>
      </c>
      <c r="P131">
        <f t="shared" ref="P131:P194" si="18">COUNTIF($D131:$O131,"tab_gateway")</f>
        <v>0</v>
      </c>
      <c r="Q131">
        <f t="shared" ref="Q131:Q194" si="19">COUNTIF(D131:O131,"tab_mobilegateway")</f>
        <v>0</v>
      </c>
      <c r="R131">
        <f t="shared" si="14"/>
        <v>1</v>
      </c>
      <c r="S131">
        <f t="shared" si="15"/>
        <v>0</v>
      </c>
      <c r="T131">
        <f t="shared" si="16"/>
        <v>0</v>
      </c>
      <c r="U131">
        <f t="shared" ref="U131:U194" si="20">COUNTIF($D131:$O131,"tab_boletobancario")</f>
        <v>0</v>
      </c>
    </row>
    <row r="132" spans="2:21">
      <c r="B132">
        <v>131</v>
      </c>
      <c r="C132" t="s">
        <v>177</v>
      </c>
      <c r="D132" t="s">
        <v>1</v>
      </c>
      <c r="O132" t="str">
        <f t="shared" si="17"/>
        <v xml:space="preserve">tab_epinpaymentsystem          </v>
      </c>
      <c r="P132">
        <f t="shared" si="18"/>
        <v>0</v>
      </c>
      <c r="Q132">
        <f t="shared" si="19"/>
        <v>0</v>
      </c>
      <c r="R132">
        <f t="shared" si="14"/>
        <v>1</v>
      </c>
      <c r="S132">
        <f t="shared" si="15"/>
        <v>0</v>
      </c>
      <c r="T132">
        <f t="shared" si="16"/>
        <v>0</v>
      </c>
      <c r="U132">
        <f t="shared" si="20"/>
        <v>0</v>
      </c>
    </row>
    <row r="133" spans="2:21">
      <c r="B133">
        <v>132</v>
      </c>
      <c r="C133" t="s">
        <v>178</v>
      </c>
      <c r="D133" t="s">
        <v>0</v>
      </c>
      <c r="E133" t="s">
        <v>58</v>
      </c>
      <c r="F133" t="s">
        <v>1</v>
      </c>
      <c r="G133" t="s">
        <v>20</v>
      </c>
      <c r="H133" t="s">
        <v>59</v>
      </c>
      <c r="O133" t="str">
        <f t="shared" si="17"/>
        <v xml:space="preserve">tab_gateway tab_todito tab_epinpaymentsystem tab_safetypay tab_banktransfermexico      </v>
      </c>
      <c r="P133">
        <f t="shared" si="18"/>
        <v>1</v>
      </c>
      <c r="Q133">
        <f t="shared" si="19"/>
        <v>0</v>
      </c>
      <c r="R133">
        <f t="shared" si="14"/>
        <v>1</v>
      </c>
      <c r="S133">
        <f t="shared" si="15"/>
        <v>0</v>
      </c>
      <c r="T133">
        <f t="shared" si="16"/>
        <v>0</v>
      </c>
      <c r="U133">
        <f t="shared" si="20"/>
        <v>0</v>
      </c>
    </row>
    <row r="134" spans="2:21">
      <c r="B134">
        <v>133</v>
      </c>
      <c r="C134" t="s">
        <v>179</v>
      </c>
      <c r="D134" t="s">
        <v>7</v>
      </c>
      <c r="E134" t="s">
        <v>8</v>
      </c>
      <c r="F134" t="s">
        <v>9</v>
      </c>
      <c r="G134" t="s">
        <v>1</v>
      </c>
      <c r="O134" t="str">
        <f t="shared" si="17"/>
        <v xml:space="preserve">tab_webmoney tab_yamoney tab_qiwiwallet tab_epinpaymentsystem       </v>
      </c>
      <c r="P134">
        <f t="shared" si="18"/>
        <v>0</v>
      </c>
      <c r="Q134">
        <f t="shared" si="19"/>
        <v>0</v>
      </c>
      <c r="R134">
        <f t="shared" si="14"/>
        <v>1</v>
      </c>
      <c r="S134">
        <f t="shared" si="15"/>
        <v>0</v>
      </c>
      <c r="T134">
        <f t="shared" si="16"/>
        <v>0</v>
      </c>
      <c r="U134">
        <f t="shared" si="20"/>
        <v>0</v>
      </c>
    </row>
    <row r="135" spans="2:21">
      <c r="B135">
        <v>134</v>
      </c>
      <c r="C135" t="s">
        <v>180</v>
      </c>
      <c r="D135" t="s">
        <v>0</v>
      </c>
      <c r="E135" t="s">
        <v>1</v>
      </c>
      <c r="O135" t="str">
        <f t="shared" si="17"/>
        <v xml:space="preserve">tab_gateway tab_epinpaymentsystem         </v>
      </c>
      <c r="P135">
        <f t="shared" si="18"/>
        <v>1</v>
      </c>
      <c r="Q135">
        <f t="shared" si="19"/>
        <v>0</v>
      </c>
      <c r="R135">
        <f t="shared" si="14"/>
        <v>1</v>
      </c>
      <c r="S135">
        <f t="shared" si="15"/>
        <v>0</v>
      </c>
      <c r="T135">
        <f t="shared" si="16"/>
        <v>0</v>
      </c>
      <c r="U135">
        <f t="shared" si="20"/>
        <v>0</v>
      </c>
    </row>
    <row r="136" spans="2:21">
      <c r="B136">
        <v>135</v>
      </c>
      <c r="C136" t="s">
        <v>181</v>
      </c>
      <c r="D136" t="s">
        <v>1</v>
      </c>
      <c r="O136" t="str">
        <f t="shared" si="17"/>
        <v xml:space="preserve">tab_epinpaymentsystem          </v>
      </c>
      <c r="P136">
        <f t="shared" si="18"/>
        <v>0</v>
      </c>
      <c r="Q136">
        <f t="shared" si="19"/>
        <v>0</v>
      </c>
      <c r="R136">
        <f t="shared" si="14"/>
        <v>1</v>
      </c>
      <c r="S136">
        <f t="shared" si="15"/>
        <v>0</v>
      </c>
      <c r="T136">
        <f t="shared" si="16"/>
        <v>0</v>
      </c>
      <c r="U136">
        <f t="shared" si="20"/>
        <v>0</v>
      </c>
    </row>
    <row r="137" spans="2:21">
      <c r="B137">
        <v>136</v>
      </c>
      <c r="C137" t="s">
        <v>182</v>
      </c>
      <c r="D137" t="s">
        <v>1</v>
      </c>
      <c r="O137" t="str">
        <f t="shared" si="17"/>
        <v xml:space="preserve">tab_epinpaymentsystem          </v>
      </c>
      <c r="P137">
        <f t="shared" si="18"/>
        <v>0</v>
      </c>
      <c r="Q137">
        <f t="shared" si="19"/>
        <v>0</v>
      </c>
      <c r="R137">
        <f t="shared" si="14"/>
        <v>1</v>
      </c>
      <c r="S137">
        <f t="shared" si="15"/>
        <v>0</v>
      </c>
      <c r="T137">
        <f t="shared" si="16"/>
        <v>0</v>
      </c>
      <c r="U137">
        <f t="shared" si="20"/>
        <v>0</v>
      </c>
    </row>
    <row r="138" spans="2:21">
      <c r="B138">
        <v>137</v>
      </c>
      <c r="C138" t="s">
        <v>183</v>
      </c>
      <c r="D138" t="s">
        <v>0</v>
      </c>
      <c r="E138" t="s">
        <v>1</v>
      </c>
      <c r="O138" t="str">
        <f t="shared" si="17"/>
        <v xml:space="preserve">tab_gateway tab_epinpaymentsystem         </v>
      </c>
      <c r="P138">
        <f t="shared" si="18"/>
        <v>1</v>
      </c>
      <c r="Q138">
        <f t="shared" si="19"/>
        <v>0</v>
      </c>
      <c r="R138">
        <f t="shared" si="14"/>
        <v>1</v>
      </c>
      <c r="S138">
        <f t="shared" si="15"/>
        <v>0</v>
      </c>
      <c r="T138">
        <f t="shared" si="16"/>
        <v>0</v>
      </c>
      <c r="U138">
        <f t="shared" si="20"/>
        <v>0</v>
      </c>
    </row>
    <row r="139" spans="2:21">
      <c r="B139">
        <v>138</v>
      </c>
      <c r="C139" t="s">
        <v>184</v>
      </c>
      <c r="D139" t="s">
        <v>6</v>
      </c>
      <c r="E139" t="s">
        <v>4</v>
      </c>
      <c r="F139" t="s">
        <v>5</v>
      </c>
      <c r="G139" t="s">
        <v>1</v>
      </c>
      <c r="O139" t="str">
        <f t="shared" si="17"/>
        <v xml:space="preserve">tab_onecard tab_neosurf tab_ticketsurf tab_epinpaymentsystem       </v>
      </c>
      <c r="P139">
        <f t="shared" si="18"/>
        <v>0</v>
      </c>
      <c r="Q139">
        <f t="shared" si="19"/>
        <v>0</v>
      </c>
      <c r="R139">
        <f t="shared" si="14"/>
        <v>1</v>
      </c>
      <c r="S139">
        <f t="shared" si="15"/>
        <v>0</v>
      </c>
      <c r="T139">
        <f t="shared" si="16"/>
        <v>0</v>
      </c>
      <c r="U139">
        <f t="shared" si="20"/>
        <v>0</v>
      </c>
    </row>
    <row r="140" spans="2:21">
      <c r="B140">
        <v>139</v>
      </c>
      <c r="C140" t="s">
        <v>185</v>
      </c>
      <c r="D140" t="s">
        <v>1</v>
      </c>
      <c r="O140" t="str">
        <f t="shared" si="17"/>
        <v xml:space="preserve">tab_epinpaymentsystem          </v>
      </c>
      <c r="P140">
        <f t="shared" si="18"/>
        <v>0</v>
      </c>
      <c r="Q140">
        <f t="shared" si="19"/>
        <v>0</v>
      </c>
      <c r="R140">
        <f t="shared" si="14"/>
        <v>1</v>
      </c>
      <c r="S140">
        <f t="shared" si="15"/>
        <v>0</v>
      </c>
      <c r="T140">
        <f t="shared" si="16"/>
        <v>0</v>
      </c>
      <c r="U140">
        <f t="shared" si="20"/>
        <v>0</v>
      </c>
    </row>
    <row r="141" spans="2:21">
      <c r="B141">
        <v>140</v>
      </c>
      <c r="C141" t="s">
        <v>186</v>
      </c>
      <c r="D141" t="s">
        <v>1</v>
      </c>
      <c r="O141" t="str">
        <f t="shared" si="17"/>
        <v xml:space="preserve">tab_epinpaymentsystem          </v>
      </c>
      <c r="P141">
        <f t="shared" si="18"/>
        <v>0</v>
      </c>
      <c r="Q141">
        <f t="shared" si="19"/>
        <v>0</v>
      </c>
      <c r="R141">
        <f t="shared" si="14"/>
        <v>1</v>
      </c>
      <c r="S141">
        <f t="shared" si="15"/>
        <v>0</v>
      </c>
      <c r="T141">
        <f t="shared" si="16"/>
        <v>0</v>
      </c>
      <c r="U141">
        <f t="shared" si="20"/>
        <v>0</v>
      </c>
    </row>
    <row r="142" spans="2:21">
      <c r="B142">
        <v>141</v>
      </c>
      <c r="C142" t="s">
        <v>187</v>
      </c>
      <c r="D142" t="s">
        <v>1</v>
      </c>
      <c r="O142" t="str">
        <f t="shared" si="17"/>
        <v xml:space="preserve">tab_epinpaymentsystem          </v>
      </c>
      <c r="P142">
        <f t="shared" si="18"/>
        <v>0</v>
      </c>
      <c r="Q142">
        <f t="shared" si="19"/>
        <v>0</v>
      </c>
      <c r="R142">
        <f t="shared" si="14"/>
        <v>1</v>
      </c>
      <c r="S142">
        <f t="shared" si="15"/>
        <v>0</v>
      </c>
      <c r="T142">
        <f t="shared" si="16"/>
        <v>0</v>
      </c>
      <c r="U142">
        <f t="shared" si="20"/>
        <v>0</v>
      </c>
    </row>
    <row r="143" spans="2:21">
      <c r="B143">
        <v>142</v>
      </c>
      <c r="C143" t="s">
        <v>188</v>
      </c>
      <c r="D143" t="s">
        <v>1</v>
      </c>
      <c r="O143" t="str">
        <f t="shared" si="17"/>
        <v xml:space="preserve">tab_epinpaymentsystem          </v>
      </c>
      <c r="P143">
        <f t="shared" si="18"/>
        <v>0</v>
      </c>
      <c r="Q143">
        <f t="shared" si="19"/>
        <v>0</v>
      </c>
      <c r="R143">
        <f t="shared" si="14"/>
        <v>1</v>
      </c>
      <c r="S143">
        <f t="shared" si="15"/>
        <v>0</v>
      </c>
      <c r="T143">
        <f t="shared" si="16"/>
        <v>0</v>
      </c>
      <c r="U143">
        <f t="shared" si="20"/>
        <v>0</v>
      </c>
    </row>
    <row r="144" spans="2:21">
      <c r="B144">
        <v>143</v>
      </c>
      <c r="C144" t="s">
        <v>189</v>
      </c>
      <c r="D144" t="s">
        <v>1</v>
      </c>
      <c r="O144" t="str">
        <f t="shared" si="17"/>
        <v xml:space="preserve">tab_epinpaymentsystem          </v>
      </c>
      <c r="P144">
        <f t="shared" si="18"/>
        <v>0</v>
      </c>
      <c r="Q144">
        <f t="shared" si="19"/>
        <v>0</v>
      </c>
      <c r="R144">
        <f t="shared" si="14"/>
        <v>1</v>
      </c>
      <c r="S144">
        <f t="shared" si="15"/>
        <v>0</v>
      </c>
      <c r="T144">
        <f t="shared" si="16"/>
        <v>0</v>
      </c>
      <c r="U144">
        <f t="shared" si="20"/>
        <v>0</v>
      </c>
    </row>
    <row r="145" spans="2:21">
      <c r="B145">
        <v>144</v>
      </c>
      <c r="C145" t="s">
        <v>190</v>
      </c>
      <c r="D145" t="s">
        <v>0</v>
      </c>
      <c r="E145" t="s">
        <v>12</v>
      </c>
      <c r="F145" t="s">
        <v>60</v>
      </c>
      <c r="G145" t="s">
        <v>10</v>
      </c>
      <c r="H145" t="s">
        <v>1</v>
      </c>
      <c r="I145" t="s">
        <v>40</v>
      </c>
      <c r="O145" t="str">
        <f t="shared" si="17"/>
        <v xml:space="preserve">tab_gateway tab_sofortbanktransfer tab_idealpayments tab_mobilegateway tab_epinpaymentsystem tab_sepadirectdebit     </v>
      </c>
      <c r="P145">
        <f t="shared" si="18"/>
        <v>1</v>
      </c>
      <c r="Q145">
        <f t="shared" si="19"/>
        <v>1</v>
      </c>
      <c r="R145">
        <f t="shared" si="14"/>
        <v>1</v>
      </c>
      <c r="S145">
        <f t="shared" si="15"/>
        <v>1</v>
      </c>
      <c r="T145">
        <f t="shared" si="16"/>
        <v>1</v>
      </c>
      <c r="U145">
        <f t="shared" si="20"/>
        <v>0</v>
      </c>
    </row>
    <row r="146" spans="2:21">
      <c r="B146">
        <v>145</v>
      </c>
      <c r="C146" t="s">
        <v>275</v>
      </c>
      <c r="D146" t="s">
        <v>1</v>
      </c>
      <c r="O146" t="str">
        <f t="shared" si="17"/>
        <v xml:space="preserve">tab_epinpaymentsystem          </v>
      </c>
      <c r="P146">
        <f t="shared" si="18"/>
        <v>0</v>
      </c>
      <c r="Q146">
        <f t="shared" si="19"/>
        <v>0</v>
      </c>
      <c r="R146">
        <f t="shared" si="14"/>
        <v>1</v>
      </c>
      <c r="S146">
        <f t="shared" si="15"/>
        <v>0</v>
      </c>
      <c r="T146">
        <f t="shared" si="16"/>
        <v>0</v>
      </c>
      <c r="U146">
        <f t="shared" si="20"/>
        <v>0</v>
      </c>
    </row>
    <row r="147" spans="2:21">
      <c r="B147">
        <v>146</v>
      </c>
      <c r="C147" t="s">
        <v>276</v>
      </c>
      <c r="D147" t="s">
        <v>0</v>
      </c>
      <c r="E147" t="s">
        <v>1</v>
      </c>
      <c r="O147" t="str">
        <f t="shared" si="17"/>
        <v xml:space="preserve">tab_gateway tab_epinpaymentsystem         </v>
      </c>
      <c r="P147">
        <f t="shared" si="18"/>
        <v>1</v>
      </c>
      <c r="Q147">
        <f t="shared" si="19"/>
        <v>0</v>
      </c>
      <c r="R147">
        <f t="shared" si="14"/>
        <v>1</v>
      </c>
      <c r="S147">
        <f t="shared" si="15"/>
        <v>0</v>
      </c>
      <c r="T147">
        <f t="shared" si="16"/>
        <v>0</v>
      </c>
      <c r="U147">
        <f t="shared" si="20"/>
        <v>0</v>
      </c>
    </row>
    <row r="148" spans="2:21">
      <c r="B148">
        <v>147</v>
      </c>
      <c r="C148" t="s">
        <v>277</v>
      </c>
      <c r="D148" t="s">
        <v>0</v>
      </c>
      <c r="E148" t="s">
        <v>1</v>
      </c>
      <c r="O148" t="str">
        <f t="shared" si="17"/>
        <v xml:space="preserve">tab_gateway tab_epinpaymentsystem         </v>
      </c>
      <c r="P148">
        <f t="shared" si="18"/>
        <v>1</v>
      </c>
      <c r="Q148">
        <f t="shared" si="19"/>
        <v>0</v>
      </c>
      <c r="R148">
        <f t="shared" si="14"/>
        <v>1</v>
      </c>
      <c r="S148">
        <f t="shared" si="15"/>
        <v>0</v>
      </c>
      <c r="T148">
        <f t="shared" si="16"/>
        <v>0</v>
      </c>
      <c r="U148">
        <f t="shared" si="20"/>
        <v>0</v>
      </c>
    </row>
    <row r="149" spans="2:21">
      <c r="B149">
        <v>148</v>
      </c>
      <c r="C149" t="s">
        <v>191</v>
      </c>
      <c r="D149" t="s">
        <v>1</v>
      </c>
      <c r="E149" t="s">
        <v>20</v>
      </c>
      <c r="O149" t="str">
        <f t="shared" si="17"/>
        <v xml:space="preserve">tab_epinpaymentsystem tab_safetypay         </v>
      </c>
      <c r="P149">
        <f t="shared" si="18"/>
        <v>0</v>
      </c>
      <c r="Q149">
        <f t="shared" si="19"/>
        <v>0</v>
      </c>
      <c r="R149">
        <f t="shared" si="14"/>
        <v>1</v>
      </c>
      <c r="S149">
        <f t="shared" si="15"/>
        <v>0</v>
      </c>
      <c r="T149">
        <f t="shared" si="16"/>
        <v>0</v>
      </c>
      <c r="U149">
        <f t="shared" si="20"/>
        <v>0</v>
      </c>
    </row>
    <row r="150" spans="2:21">
      <c r="B150">
        <v>149</v>
      </c>
      <c r="C150" t="s">
        <v>192</v>
      </c>
      <c r="D150" t="s">
        <v>1</v>
      </c>
      <c r="O150" t="str">
        <f t="shared" si="17"/>
        <v xml:space="preserve">tab_epinpaymentsystem          </v>
      </c>
      <c r="P150">
        <f t="shared" si="18"/>
        <v>0</v>
      </c>
      <c r="Q150">
        <f t="shared" si="19"/>
        <v>0</v>
      </c>
      <c r="R150">
        <f t="shared" si="14"/>
        <v>1</v>
      </c>
      <c r="S150">
        <f t="shared" si="15"/>
        <v>0</v>
      </c>
      <c r="T150">
        <f t="shared" si="16"/>
        <v>0</v>
      </c>
      <c r="U150">
        <f t="shared" si="20"/>
        <v>0</v>
      </c>
    </row>
    <row r="151" spans="2:21">
      <c r="B151">
        <v>150</v>
      </c>
      <c r="C151" t="s">
        <v>193</v>
      </c>
      <c r="D151" t="s">
        <v>1</v>
      </c>
      <c r="O151" t="str">
        <f t="shared" si="17"/>
        <v xml:space="preserve">tab_epinpaymentsystem          </v>
      </c>
      <c r="P151">
        <f t="shared" si="18"/>
        <v>0</v>
      </c>
      <c r="Q151">
        <f t="shared" si="19"/>
        <v>0</v>
      </c>
      <c r="R151">
        <f t="shared" si="14"/>
        <v>1</v>
      </c>
      <c r="S151">
        <f t="shared" si="15"/>
        <v>0</v>
      </c>
      <c r="T151">
        <f t="shared" si="16"/>
        <v>0</v>
      </c>
      <c r="U151">
        <f t="shared" si="20"/>
        <v>0</v>
      </c>
    </row>
    <row r="152" spans="2:21">
      <c r="B152">
        <v>151</v>
      </c>
      <c r="C152" t="s">
        <v>194</v>
      </c>
      <c r="D152" t="s">
        <v>1</v>
      </c>
      <c r="O152" t="str">
        <f t="shared" si="17"/>
        <v xml:space="preserve">tab_epinpaymentsystem          </v>
      </c>
      <c r="P152">
        <f t="shared" si="18"/>
        <v>0</v>
      </c>
      <c r="Q152">
        <f t="shared" si="19"/>
        <v>0</v>
      </c>
      <c r="R152">
        <f t="shared" si="14"/>
        <v>1</v>
      </c>
      <c r="S152">
        <f t="shared" si="15"/>
        <v>0</v>
      </c>
      <c r="T152">
        <f t="shared" si="16"/>
        <v>0</v>
      </c>
      <c r="U152">
        <f t="shared" si="20"/>
        <v>0</v>
      </c>
    </row>
    <row r="153" spans="2:21">
      <c r="B153">
        <v>152</v>
      </c>
      <c r="C153" t="s">
        <v>278</v>
      </c>
      <c r="D153" t="s">
        <v>1</v>
      </c>
      <c r="O153" t="str">
        <f t="shared" si="17"/>
        <v xml:space="preserve">tab_epinpaymentsystem          </v>
      </c>
      <c r="P153">
        <f t="shared" si="18"/>
        <v>0</v>
      </c>
      <c r="Q153">
        <f t="shared" si="19"/>
        <v>0</v>
      </c>
      <c r="R153">
        <f t="shared" si="14"/>
        <v>1</v>
      </c>
      <c r="S153">
        <f t="shared" si="15"/>
        <v>0</v>
      </c>
      <c r="T153">
        <f t="shared" si="16"/>
        <v>0</v>
      </c>
      <c r="U153">
        <f t="shared" si="20"/>
        <v>0</v>
      </c>
    </row>
    <row r="154" spans="2:21">
      <c r="B154">
        <v>153</v>
      </c>
      <c r="C154" t="s">
        <v>279</v>
      </c>
      <c r="D154" t="s">
        <v>1</v>
      </c>
      <c r="O154" t="str">
        <f t="shared" si="17"/>
        <v xml:space="preserve">tab_epinpaymentsystem          </v>
      </c>
      <c r="P154">
        <f t="shared" si="18"/>
        <v>0</v>
      </c>
      <c r="Q154">
        <f t="shared" si="19"/>
        <v>0</v>
      </c>
      <c r="R154">
        <f t="shared" si="14"/>
        <v>1</v>
      </c>
      <c r="S154">
        <f t="shared" si="15"/>
        <v>0</v>
      </c>
      <c r="T154">
        <f t="shared" si="16"/>
        <v>0</v>
      </c>
      <c r="U154">
        <f t="shared" si="20"/>
        <v>0</v>
      </c>
    </row>
    <row r="155" spans="2:21">
      <c r="B155">
        <v>154</v>
      </c>
      <c r="C155" t="s">
        <v>195</v>
      </c>
      <c r="D155" t="s">
        <v>0</v>
      </c>
      <c r="E155" t="s">
        <v>10</v>
      </c>
      <c r="F155" t="s">
        <v>1</v>
      </c>
      <c r="O155" t="str">
        <f t="shared" si="17"/>
        <v xml:space="preserve">tab_gateway tab_mobilegateway tab_epinpaymentsystem        </v>
      </c>
      <c r="P155">
        <f t="shared" si="18"/>
        <v>1</v>
      </c>
      <c r="Q155">
        <f t="shared" si="19"/>
        <v>1</v>
      </c>
      <c r="R155">
        <f t="shared" si="14"/>
        <v>1</v>
      </c>
      <c r="S155">
        <f t="shared" si="15"/>
        <v>0</v>
      </c>
      <c r="T155">
        <f t="shared" si="16"/>
        <v>0</v>
      </c>
      <c r="U155">
        <f t="shared" si="20"/>
        <v>0</v>
      </c>
    </row>
    <row r="156" spans="2:21">
      <c r="B156">
        <v>155</v>
      </c>
      <c r="C156" t="s">
        <v>196</v>
      </c>
      <c r="D156" t="s">
        <v>6</v>
      </c>
      <c r="E156" t="s">
        <v>1</v>
      </c>
      <c r="O156" t="str">
        <f t="shared" si="17"/>
        <v xml:space="preserve">tab_onecard tab_epinpaymentsystem         </v>
      </c>
      <c r="P156">
        <f t="shared" si="18"/>
        <v>0</v>
      </c>
      <c r="Q156">
        <f t="shared" si="19"/>
        <v>0</v>
      </c>
      <c r="R156">
        <f t="shared" si="14"/>
        <v>1</v>
      </c>
      <c r="S156">
        <f t="shared" si="15"/>
        <v>0</v>
      </c>
      <c r="T156">
        <f t="shared" si="16"/>
        <v>0</v>
      </c>
      <c r="U156">
        <f t="shared" si="20"/>
        <v>0</v>
      </c>
    </row>
    <row r="157" spans="2:21">
      <c r="B157">
        <v>156</v>
      </c>
      <c r="C157" t="s">
        <v>197</v>
      </c>
      <c r="D157" t="s">
        <v>10</v>
      </c>
      <c r="E157" t="s">
        <v>1</v>
      </c>
      <c r="O157" t="str">
        <f t="shared" si="17"/>
        <v xml:space="preserve">tab_mobilegateway tab_epinpaymentsystem         </v>
      </c>
      <c r="P157">
        <f t="shared" si="18"/>
        <v>0</v>
      </c>
      <c r="Q157">
        <f t="shared" si="19"/>
        <v>1</v>
      </c>
      <c r="R157">
        <f t="shared" si="14"/>
        <v>1</v>
      </c>
      <c r="S157">
        <f t="shared" si="15"/>
        <v>0</v>
      </c>
      <c r="T157">
        <f t="shared" si="16"/>
        <v>0</v>
      </c>
      <c r="U157">
        <f t="shared" si="20"/>
        <v>0</v>
      </c>
    </row>
    <row r="158" spans="2:21">
      <c r="B158">
        <v>157</v>
      </c>
      <c r="C158" t="s">
        <v>198</v>
      </c>
      <c r="D158" t="s">
        <v>1</v>
      </c>
      <c r="O158" t="str">
        <f t="shared" si="17"/>
        <v xml:space="preserve">tab_epinpaymentsystem          </v>
      </c>
      <c r="P158">
        <f t="shared" si="18"/>
        <v>0</v>
      </c>
      <c r="Q158">
        <f t="shared" si="19"/>
        <v>0</v>
      </c>
      <c r="R158">
        <f t="shared" si="14"/>
        <v>1</v>
      </c>
      <c r="S158">
        <f t="shared" si="15"/>
        <v>0</v>
      </c>
      <c r="T158">
        <f t="shared" si="16"/>
        <v>0</v>
      </c>
      <c r="U158">
        <f t="shared" si="20"/>
        <v>0</v>
      </c>
    </row>
    <row r="159" spans="2:21">
      <c r="B159">
        <v>231</v>
      </c>
      <c r="C159" t="s">
        <v>280</v>
      </c>
      <c r="D159" t="s">
        <v>1</v>
      </c>
      <c r="O159" t="str">
        <f t="shared" si="17"/>
        <v xml:space="preserve">tab_epinpaymentsystem          </v>
      </c>
      <c r="P159">
        <f t="shared" si="18"/>
        <v>0</v>
      </c>
      <c r="Q159">
        <f t="shared" si="19"/>
        <v>0</v>
      </c>
      <c r="R159">
        <f t="shared" si="14"/>
        <v>1</v>
      </c>
      <c r="S159">
        <f t="shared" si="15"/>
        <v>0</v>
      </c>
      <c r="T159">
        <f t="shared" si="16"/>
        <v>0</v>
      </c>
      <c r="U159">
        <f t="shared" si="20"/>
        <v>0</v>
      </c>
    </row>
    <row r="160" spans="2:21">
      <c r="B160">
        <v>158</v>
      </c>
      <c r="C160" t="s">
        <v>199</v>
      </c>
      <c r="D160" t="s">
        <v>1</v>
      </c>
      <c r="E160" t="s">
        <v>20</v>
      </c>
      <c r="O160" t="str">
        <f t="shared" si="17"/>
        <v xml:space="preserve">tab_epinpaymentsystem tab_safetypay         </v>
      </c>
      <c r="P160">
        <f t="shared" si="18"/>
        <v>0</v>
      </c>
      <c r="Q160">
        <f t="shared" si="19"/>
        <v>0</v>
      </c>
      <c r="R160">
        <f t="shared" si="14"/>
        <v>1</v>
      </c>
      <c r="S160">
        <f t="shared" si="15"/>
        <v>0</v>
      </c>
      <c r="T160">
        <f t="shared" si="16"/>
        <v>0</v>
      </c>
      <c r="U160">
        <f t="shared" si="20"/>
        <v>0</v>
      </c>
    </row>
    <row r="161" spans="2:21">
      <c r="B161">
        <v>159</v>
      </c>
      <c r="C161" t="s">
        <v>281</v>
      </c>
      <c r="D161" t="s">
        <v>1</v>
      </c>
      <c r="O161" t="str">
        <f t="shared" si="17"/>
        <v xml:space="preserve">tab_epinpaymentsystem          </v>
      </c>
      <c r="P161">
        <f t="shared" si="18"/>
        <v>0</v>
      </c>
      <c r="Q161">
        <f t="shared" si="19"/>
        <v>0</v>
      </c>
      <c r="R161">
        <f t="shared" si="14"/>
        <v>1</v>
      </c>
      <c r="S161">
        <f t="shared" si="15"/>
        <v>0</v>
      </c>
      <c r="T161">
        <f t="shared" si="16"/>
        <v>0</v>
      </c>
      <c r="U161">
        <f t="shared" si="20"/>
        <v>0</v>
      </c>
    </row>
    <row r="162" spans="2:21">
      <c r="B162">
        <v>160</v>
      </c>
      <c r="C162" t="s">
        <v>200</v>
      </c>
      <c r="D162" t="s">
        <v>1</v>
      </c>
      <c r="O162" t="str">
        <f t="shared" si="17"/>
        <v xml:space="preserve">tab_epinpaymentsystem          </v>
      </c>
      <c r="P162">
        <f t="shared" si="18"/>
        <v>0</v>
      </c>
      <c r="Q162">
        <f t="shared" si="19"/>
        <v>0</v>
      </c>
      <c r="R162">
        <f t="shared" si="14"/>
        <v>1</v>
      </c>
      <c r="S162">
        <f t="shared" si="15"/>
        <v>0</v>
      </c>
      <c r="T162">
        <f t="shared" si="16"/>
        <v>0</v>
      </c>
      <c r="U162">
        <f t="shared" si="20"/>
        <v>0</v>
      </c>
    </row>
    <row r="163" spans="2:21">
      <c r="B163">
        <v>161</v>
      </c>
      <c r="C163" t="s">
        <v>201</v>
      </c>
      <c r="D163" t="s">
        <v>0</v>
      </c>
      <c r="E163" t="s">
        <v>61</v>
      </c>
      <c r="F163" t="s">
        <v>1</v>
      </c>
      <c r="G163" t="s">
        <v>20</v>
      </c>
      <c r="O163" t="str">
        <f t="shared" si="17"/>
        <v xml:space="preserve">tab_gateway tab_btperu tab_epinpaymentsystem tab_safetypay       </v>
      </c>
      <c r="P163">
        <f t="shared" si="18"/>
        <v>1</v>
      </c>
      <c r="Q163">
        <f t="shared" si="19"/>
        <v>0</v>
      </c>
      <c r="R163">
        <f t="shared" si="14"/>
        <v>1</v>
      </c>
      <c r="S163">
        <f t="shared" si="15"/>
        <v>0</v>
      </c>
      <c r="T163">
        <f t="shared" si="16"/>
        <v>0</v>
      </c>
      <c r="U163">
        <f t="shared" si="20"/>
        <v>0</v>
      </c>
    </row>
    <row r="164" spans="2:21">
      <c r="B164">
        <v>162</v>
      </c>
      <c r="C164" t="s">
        <v>202</v>
      </c>
      <c r="D164" t="s">
        <v>43</v>
      </c>
      <c r="E164" t="s">
        <v>36</v>
      </c>
      <c r="F164" t="s">
        <v>62</v>
      </c>
      <c r="G164" t="s">
        <v>1</v>
      </c>
      <c r="O164" t="str">
        <f t="shared" si="17"/>
        <v xml:space="preserve">tab_cherrycredits tab_mol tab_dragonpay tab_epinpaymentsystem       </v>
      </c>
      <c r="P164">
        <f t="shared" si="18"/>
        <v>0</v>
      </c>
      <c r="Q164">
        <f t="shared" si="19"/>
        <v>0</v>
      </c>
      <c r="R164">
        <f t="shared" si="14"/>
        <v>1</v>
      </c>
      <c r="S164">
        <f t="shared" si="15"/>
        <v>0</v>
      </c>
      <c r="T164">
        <f t="shared" si="16"/>
        <v>0</v>
      </c>
      <c r="U164">
        <f t="shared" si="20"/>
        <v>0</v>
      </c>
    </row>
    <row r="165" spans="2:21">
      <c r="B165">
        <v>163</v>
      </c>
      <c r="C165" t="s">
        <v>203</v>
      </c>
      <c r="D165" t="s">
        <v>1</v>
      </c>
      <c r="O165" t="str">
        <f t="shared" si="17"/>
        <v xml:space="preserve">tab_epinpaymentsystem          </v>
      </c>
      <c r="P165">
        <f t="shared" si="18"/>
        <v>0</v>
      </c>
      <c r="Q165">
        <f t="shared" si="19"/>
        <v>0</v>
      </c>
      <c r="R165">
        <f t="shared" si="14"/>
        <v>1</v>
      </c>
      <c r="S165">
        <f t="shared" si="15"/>
        <v>0</v>
      </c>
      <c r="T165">
        <f t="shared" si="16"/>
        <v>0</v>
      </c>
      <c r="U165">
        <f t="shared" si="20"/>
        <v>0</v>
      </c>
    </row>
    <row r="166" spans="2:21">
      <c r="B166">
        <v>164</v>
      </c>
      <c r="C166" t="s">
        <v>204</v>
      </c>
      <c r="D166" t="s">
        <v>0</v>
      </c>
      <c r="E166" t="s">
        <v>63</v>
      </c>
      <c r="F166" t="s">
        <v>64</v>
      </c>
      <c r="G166" t="s">
        <v>10</v>
      </c>
      <c r="H166" t="s">
        <v>1</v>
      </c>
      <c r="O166" t="str">
        <f t="shared" si="17"/>
        <v xml:space="preserve">tab_gateway tab_przelewy24 tab_dotpay tab_mobilegateway tab_epinpaymentsystem      </v>
      </c>
      <c r="P166">
        <f t="shared" si="18"/>
        <v>1</v>
      </c>
      <c r="Q166">
        <f t="shared" si="19"/>
        <v>1</v>
      </c>
      <c r="R166">
        <f t="shared" si="14"/>
        <v>1</v>
      </c>
      <c r="S166">
        <f t="shared" si="15"/>
        <v>0</v>
      </c>
      <c r="T166">
        <f t="shared" si="16"/>
        <v>0</v>
      </c>
      <c r="U166">
        <f t="shared" si="20"/>
        <v>0</v>
      </c>
    </row>
    <row r="167" spans="2:21">
      <c r="B167">
        <v>165</v>
      </c>
      <c r="C167" t="s">
        <v>205</v>
      </c>
      <c r="D167" t="s">
        <v>0</v>
      </c>
      <c r="E167" t="s">
        <v>1</v>
      </c>
      <c r="O167" t="str">
        <f t="shared" si="17"/>
        <v xml:space="preserve">tab_gateway tab_epinpaymentsystem         </v>
      </c>
      <c r="P167">
        <f t="shared" si="18"/>
        <v>1</v>
      </c>
      <c r="Q167">
        <f t="shared" si="19"/>
        <v>0</v>
      </c>
      <c r="R167">
        <f t="shared" si="14"/>
        <v>1</v>
      </c>
      <c r="S167">
        <f t="shared" si="15"/>
        <v>0</v>
      </c>
      <c r="T167">
        <f t="shared" si="16"/>
        <v>0</v>
      </c>
      <c r="U167">
        <f t="shared" si="20"/>
        <v>0</v>
      </c>
    </row>
    <row r="168" spans="2:21">
      <c r="B168">
        <v>166</v>
      </c>
      <c r="C168" t="s">
        <v>282</v>
      </c>
      <c r="D168" t="s">
        <v>0</v>
      </c>
      <c r="E168" t="s">
        <v>1</v>
      </c>
      <c r="O168" t="str">
        <f t="shared" si="17"/>
        <v xml:space="preserve">tab_gateway tab_epinpaymentsystem         </v>
      </c>
      <c r="P168">
        <f t="shared" si="18"/>
        <v>1</v>
      </c>
      <c r="Q168">
        <f t="shared" si="19"/>
        <v>0</v>
      </c>
      <c r="R168">
        <f t="shared" si="14"/>
        <v>1</v>
      </c>
      <c r="S168">
        <f t="shared" si="15"/>
        <v>0</v>
      </c>
      <c r="T168">
        <f t="shared" si="16"/>
        <v>0</v>
      </c>
      <c r="U168">
        <f t="shared" si="20"/>
        <v>0</v>
      </c>
    </row>
    <row r="169" spans="2:21">
      <c r="B169">
        <v>167</v>
      </c>
      <c r="C169" t="s">
        <v>206</v>
      </c>
      <c r="D169" t="s">
        <v>6</v>
      </c>
      <c r="E169" t="s">
        <v>1</v>
      </c>
      <c r="O169" t="str">
        <f t="shared" si="17"/>
        <v xml:space="preserve">tab_onecard tab_epinpaymentsystem         </v>
      </c>
      <c r="P169">
        <f t="shared" si="18"/>
        <v>0</v>
      </c>
      <c r="Q169">
        <f t="shared" si="19"/>
        <v>0</v>
      </c>
      <c r="R169">
        <f t="shared" si="14"/>
        <v>1</v>
      </c>
      <c r="S169">
        <f t="shared" si="15"/>
        <v>0</v>
      </c>
      <c r="T169">
        <f t="shared" si="16"/>
        <v>0</v>
      </c>
      <c r="U169">
        <f t="shared" si="20"/>
        <v>0</v>
      </c>
    </row>
    <row r="170" spans="2:21">
      <c r="B170">
        <v>168</v>
      </c>
      <c r="C170" t="s">
        <v>207</v>
      </c>
      <c r="D170" t="s">
        <v>0</v>
      </c>
      <c r="E170" t="s">
        <v>1</v>
      </c>
      <c r="O170" t="str">
        <f t="shared" si="17"/>
        <v xml:space="preserve">tab_gateway tab_epinpaymentsystem         </v>
      </c>
      <c r="P170">
        <f t="shared" si="18"/>
        <v>1</v>
      </c>
      <c r="Q170">
        <f t="shared" si="19"/>
        <v>0</v>
      </c>
      <c r="R170">
        <f t="shared" si="14"/>
        <v>1</v>
      </c>
      <c r="S170">
        <f t="shared" si="15"/>
        <v>0</v>
      </c>
      <c r="T170">
        <f t="shared" si="16"/>
        <v>0</v>
      </c>
      <c r="U170">
        <f t="shared" si="20"/>
        <v>0</v>
      </c>
    </row>
    <row r="171" spans="2:21">
      <c r="B171">
        <v>169</v>
      </c>
      <c r="C171" t="s">
        <v>208</v>
      </c>
      <c r="D171" t="s">
        <v>1</v>
      </c>
      <c r="O171" t="str">
        <f t="shared" si="17"/>
        <v xml:space="preserve">tab_epinpaymentsystem          </v>
      </c>
      <c r="P171">
        <f t="shared" si="18"/>
        <v>0</v>
      </c>
      <c r="Q171">
        <f t="shared" si="19"/>
        <v>0</v>
      </c>
      <c r="R171">
        <f t="shared" si="14"/>
        <v>1</v>
      </c>
      <c r="S171">
        <f t="shared" si="15"/>
        <v>0</v>
      </c>
      <c r="T171">
        <f t="shared" si="16"/>
        <v>0</v>
      </c>
      <c r="U171">
        <f t="shared" si="20"/>
        <v>0</v>
      </c>
    </row>
    <row r="172" spans="2:21">
      <c r="B172">
        <v>170</v>
      </c>
      <c r="C172" t="s">
        <v>209</v>
      </c>
      <c r="D172" t="s">
        <v>0</v>
      </c>
      <c r="E172" t="s">
        <v>7</v>
      </c>
      <c r="F172" t="s">
        <v>8</v>
      </c>
      <c r="G172" t="s">
        <v>9</v>
      </c>
      <c r="H172" t="s">
        <v>1</v>
      </c>
      <c r="I172" t="s">
        <v>65</v>
      </c>
      <c r="J172" t="s">
        <v>66</v>
      </c>
      <c r="O172" t="str">
        <f t="shared" si="17"/>
        <v xml:space="preserve">tab_gateway tab_webmoney tab_yamoney tab_qiwiwallet tab_epinpaymentsystem tab_evroset tab_svyasnoi    </v>
      </c>
      <c r="P172">
        <f t="shared" si="18"/>
        <v>1</v>
      </c>
      <c r="Q172">
        <f t="shared" si="19"/>
        <v>0</v>
      </c>
      <c r="R172">
        <f t="shared" si="14"/>
        <v>1</v>
      </c>
      <c r="S172">
        <f t="shared" si="15"/>
        <v>0</v>
      </c>
      <c r="T172">
        <f t="shared" si="16"/>
        <v>0</v>
      </c>
      <c r="U172">
        <f t="shared" si="20"/>
        <v>0</v>
      </c>
    </row>
    <row r="173" spans="2:21">
      <c r="B173">
        <v>171</v>
      </c>
      <c r="C173" t="s">
        <v>210</v>
      </c>
      <c r="D173" t="s">
        <v>1</v>
      </c>
      <c r="O173" t="str">
        <f t="shared" si="17"/>
        <v xml:space="preserve">tab_epinpaymentsystem          </v>
      </c>
      <c r="P173">
        <f t="shared" si="18"/>
        <v>0</v>
      </c>
      <c r="Q173">
        <f t="shared" si="19"/>
        <v>0</v>
      </c>
      <c r="R173">
        <f t="shared" si="14"/>
        <v>1</v>
      </c>
      <c r="S173">
        <f t="shared" si="15"/>
        <v>0</v>
      </c>
      <c r="T173">
        <f t="shared" si="16"/>
        <v>0</v>
      </c>
      <c r="U173">
        <f t="shared" si="20"/>
        <v>0</v>
      </c>
    </row>
    <row r="174" spans="2:21">
      <c r="B174">
        <v>172</v>
      </c>
      <c r="C174" t="s">
        <v>283</v>
      </c>
      <c r="D174" t="s">
        <v>1</v>
      </c>
      <c r="O174" t="str">
        <f t="shared" si="17"/>
        <v xml:space="preserve">tab_epinpaymentsystem          </v>
      </c>
      <c r="P174">
        <f t="shared" si="18"/>
        <v>0</v>
      </c>
      <c r="Q174">
        <f t="shared" si="19"/>
        <v>0</v>
      </c>
      <c r="R174">
        <f t="shared" si="14"/>
        <v>1</v>
      </c>
      <c r="S174">
        <f t="shared" si="15"/>
        <v>0</v>
      </c>
      <c r="T174">
        <f t="shared" si="16"/>
        <v>0</v>
      </c>
      <c r="U174">
        <f t="shared" si="20"/>
        <v>0</v>
      </c>
    </row>
    <row r="175" spans="2:21">
      <c r="B175">
        <v>173</v>
      </c>
      <c r="C175" t="s">
        <v>284</v>
      </c>
      <c r="D175" t="s">
        <v>0</v>
      </c>
      <c r="E175" t="s">
        <v>1</v>
      </c>
      <c r="O175" t="str">
        <f t="shared" si="17"/>
        <v xml:space="preserve">tab_gateway tab_epinpaymentsystem         </v>
      </c>
      <c r="P175">
        <f t="shared" si="18"/>
        <v>1</v>
      </c>
      <c r="Q175">
        <f t="shared" si="19"/>
        <v>0</v>
      </c>
      <c r="R175">
        <f t="shared" si="14"/>
        <v>1</v>
      </c>
      <c r="S175">
        <f t="shared" si="15"/>
        <v>0</v>
      </c>
      <c r="T175">
        <f t="shared" si="16"/>
        <v>0</v>
      </c>
      <c r="U175">
        <f t="shared" si="20"/>
        <v>0</v>
      </c>
    </row>
    <row r="176" spans="2:21">
      <c r="B176">
        <v>174</v>
      </c>
      <c r="C176" t="s">
        <v>285</v>
      </c>
      <c r="D176" t="s">
        <v>1</v>
      </c>
      <c r="O176" t="str">
        <f t="shared" si="17"/>
        <v xml:space="preserve">tab_epinpaymentsystem          </v>
      </c>
      <c r="P176">
        <f t="shared" si="18"/>
        <v>0</v>
      </c>
      <c r="Q176">
        <f t="shared" si="19"/>
        <v>0</v>
      </c>
      <c r="R176">
        <f t="shared" si="14"/>
        <v>1</v>
      </c>
      <c r="S176">
        <f t="shared" si="15"/>
        <v>0</v>
      </c>
      <c r="T176">
        <f t="shared" si="16"/>
        <v>0</v>
      </c>
      <c r="U176">
        <f t="shared" si="20"/>
        <v>0</v>
      </c>
    </row>
    <row r="177" spans="2:21">
      <c r="B177">
        <v>175</v>
      </c>
      <c r="C177" t="s">
        <v>286</v>
      </c>
      <c r="D177" t="s">
        <v>6</v>
      </c>
      <c r="E177" t="s">
        <v>10</v>
      </c>
      <c r="F177" t="s">
        <v>1</v>
      </c>
      <c r="O177" t="str">
        <f t="shared" si="17"/>
        <v xml:space="preserve">tab_onecard tab_mobilegateway tab_epinpaymentsystem        </v>
      </c>
      <c r="P177">
        <f t="shared" si="18"/>
        <v>0</v>
      </c>
      <c r="Q177">
        <f t="shared" si="19"/>
        <v>1</v>
      </c>
      <c r="R177">
        <f t="shared" si="14"/>
        <v>1</v>
      </c>
      <c r="S177">
        <f t="shared" si="15"/>
        <v>0</v>
      </c>
      <c r="T177">
        <f t="shared" si="16"/>
        <v>0</v>
      </c>
      <c r="U177">
        <f t="shared" si="20"/>
        <v>0</v>
      </c>
    </row>
    <row r="178" spans="2:21">
      <c r="B178">
        <v>176</v>
      </c>
      <c r="C178" t="s">
        <v>211</v>
      </c>
      <c r="D178" t="s">
        <v>0</v>
      </c>
      <c r="E178" t="s">
        <v>4</v>
      </c>
      <c r="F178" t="s">
        <v>5</v>
      </c>
      <c r="G178" t="s">
        <v>1</v>
      </c>
      <c r="O178" t="str">
        <f t="shared" si="17"/>
        <v xml:space="preserve">tab_gateway tab_neosurf tab_ticketsurf tab_epinpaymentsystem       </v>
      </c>
      <c r="P178">
        <f t="shared" si="18"/>
        <v>1</v>
      </c>
      <c r="Q178">
        <f t="shared" si="19"/>
        <v>0</v>
      </c>
      <c r="R178">
        <f t="shared" si="14"/>
        <v>1</v>
      </c>
      <c r="S178">
        <f t="shared" si="15"/>
        <v>0</v>
      </c>
      <c r="T178">
        <f t="shared" si="16"/>
        <v>0</v>
      </c>
      <c r="U178">
        <f t="shared" si="20"/>
        <v>0</v>
      </c>
    </row>
    <row r="179" spans="2:21">
      <c r="B179">
        <v>177</v>
      </c>
      <c r="C179" t="s">
        <v>212</v>
      </c>
      <c r="D179" t="s">
        <v>1</v>
      </c>
      <c r="O179" t="str">
        <f t="shared" si="17"/>
        <v xml:space="preserve">tab_epinpaymentsystem          </v>
      </c>
      <c r="P179">
        <f t="shared" si="18"/>
        <v>0</v>
      </c>
      <c r="Q179">
        <f t="shared" si="19"/>
        <v>0</v>
      </c>
      <c r="R179">
        <f t="shared" si="14"/>
        <v>1</v>
      </c>
      <c r="S179">
        <f t="shared" si="15"/>
        <v>0</v>
      </c>
      <c r="T179">
        <f t="shared" si="16"/>
        <v>0</v>
      </c>
      <c r="U179">
        <f t="shared" si="20"/>
        <v>0</v>
      </c>
    </row>
    <row r="180" spans="2:21">
      <c r="B180">
        <v>178</v>
      </c>
      <c r="C180" t="s">
        <v>213</v>
      </c>
      <c r="D180" t="s">
        <v>0</v>
      </c>
      <c r="E180" t="s">
        <v>1</v>
      </c>
      <c r="O180" t="str">
        <f t="shared" si="17"/>
        <v xml:space="preserve">tab_gateway tab_epinpaymentsystem         </v>
      </c>
      <c r="P180">
        <f t="shared" si="18"/>
        <v>1</v>
      </c>
      <c r="Q180">
        <f t="shared" si="19"/>
        <v>0</v>
      </c>
      <c r="R180">
        <f t="shared" si="14"/>
        <v>1</v>
      </c>
      <c r="S180">
        <f t="shared" si="15"/>
        <v>0</v>
      </c>
      <c r="T180">
        <f t="shared" si="16"/>
        <v>0</v>
      </c>
      <c r="U180">
        <f t="shared" si="20"/>
        <v>0</v>
      </c>
    </row>
    <row r="181" spans="2:21">
      <c r="B181">
        <v>179</v>
      </c>
      <c r="C181" t="s">
        <v>287</v>
      </c>
      <c r="D181" t="s">
        <v>1</v>
      </c>
      <c r="O181" t="str">
        <f t="shared" si="17"/>
        <v xml:space="preserve">tab_epinpaymentsystem          </v>
      </c>
      <c r="P181">
        <f t="shared" si="18"/>
        <v>0</v>
      </c>
      <c r="Q181">
        <f t="shared" si="19"/>
        <v>0</v>
      </c>
      <c r="R181">
        <f t="shared" si="14"/>
        <v>1</v>
      </c>
      <c r="S181">
        <f t="shared" si="15"/>
        <v>0</v>
      </c>
      <c r="T181">
        <f t="shared" si="16"/>
        <v>0</v>
      </c>
      <c r="U181">
        <f t="shared" si="20"/>
        <v>0</v>
      </c>
    </row>
    <row r="182" spans="2:21">
      <c r="B182">
        <v>180</v>
      </c>
      <c r="C182" t="s">
        <v>214</v>
      </c>
      <c r="D182" t="s">
        <v>0</v>
      </c>
      <c r="E182" t="s">
        <v>43</v>
      </c>
      <c r="F182" t="s">
        <v>36</v>
      </c>
      <c r="G182" t="s">
        <v>10</v>
      </c>
      <c r="H182" t="s">
        <v>1</v>
      </c>
      <c r="O182" t="str">
        <f t="shared" si="17"/>
        <v xml:space="preserve">tab_gateway tab_cherrycredits tab_mol tab_mobilegateway tab_epinpaymentsystem      </v>
      </c>
      <c r="P182">
        <f t="shared" si="18"/>
        <v>1</v>
      </c>
      <c r="Q182">
        <f t="shared" si="19"/>
        <v>1</v>
      </c>
      <c r="R182">
        <f t="shared" si="14"/>
        <v>1</v>
      </c>
      <c r="S182">
        <f t="shared" si="15"/>
        <v>0</v>
      </c>
      <c r="T182">
        <f t="shared" si="16"/>
        <v>0</v>
      </c>
      <c r="U182">
        <f t="shared" si="20"/>
        <v>0</v>
      </c>
    </row>
    <row r="183" spans="2:21">
      <c r="B183">
        <v>181</v>
      </c>
      <c r="C183" t="s">
        <v>215</v>
      </c>
      <c r="D183" t="s">
        <v>0</v>
      </c>
      <c r="E183" t="s">
        <v>1</v>
      </c>
      <c r="F183" t="s">
        <v>67</v>
      </c>
      <c r="O183" t="str">
        <f t="shared" si="17"/>
        <v xml:space="preserve">tab_gateway tab_epinpaymentsystem tab_btslovakia        </v>
      </c>
      <c r="P183">
        <f t="shared" si="18"/>
        <v>1</v>
      </c>
      <c r="Q183">
        <f t="shared" si="19"/>
        <v>0</v>
      </c>
      <c r="R183">
        <f t="shared" si="14"/>
        <v>1</v>
      </c>
      <c r="S183">
        <f t="shared" si="15"/>
        <v>0</v>
      </c>
      <c r="T183">
        <f t="shared" si="16"/>
        <v>0</v>
      </c>
      <c r="U183">
        <f t="shared" si="20"/>
        <v>0</v>
      </c>
    </row>
    <row r="184" spans="2:21">
      <c r="B184">
        <v>182</v>
      </c>
      <c r="C184" t="s">
        <v>216</v>
      </c>
      <c r="D184" t="s">
        <v>0</v>
      </c>
      <c r="E184" t="s">
        <v>10</v>
      </c>
      <c r="F184" t="s">
        <v>1</v>
      </c>
      <c r="O184" t="str">
        <f t="shared" si="17"/>
        <v xml:space="preserve">tab_gateway tab_mobilegateway tab_epinpaymentsystem        </v>
      </c>
      <c r="P184">
        <f t="shared" si="18"/>
        <v>1</v>
      </c>
      <c r="Q184">
        <f t="shared" si="19"/>
        <v>1</v>
      </c>
      <c r="R184">
        <f t="shared" si="14"/>
        <v>1</v>
      </c>
      <c r="S184">
        <f t="shared" si="15"/>
        <v>0</v>
      </c>
      <c r="T184">
        <f t="shared" si="16"/>
        <v>0</v>
      </c>
      <c r="U184">
        <f t="shared" si="20"/>
        <v>0</v>
      </c>
    </row>
    <row r="185" spans="2:21">
      <c r="B185">
        <v>183</v>
      </c>
      <c r="C185" t="s">
        <v>288</v>
      </c>
      <c r="D185" t="s">
        <v>1</v>
      </c>
      <c r="O185" t="str">
        <f t="shared" si="17"/>
        <v xml:space="preserve">tab_epinpaymentsystem          </v>
      </c>
      <c r="P185">
        <f t="shared" si="18"/>
        <v>0</v>
      </c>
      <c r="Q185">
        <f t="shared" si="19"/>
        <v>0</v>
      </c>
      <c r="R185">
        <f t="shared" si="14"/>
        <v>1</v>
      </c>
      <c r="S185">
        <f t="shared" si="15"/>
        <v>0</v>
      </c>
      <c r="T185">
        <f t="shared" si="16"/>
        <v>0</v>
      </c>
      <c r="U185">
        <f t="shared" si="20"/>
        <v>0</v>
      </c>
    </row>
    <row r="186" spans="2:21">
      <c r="B186">
        <v>184</v>
      </c>
      <c r="C186" t="s">
        <v>217</v>
      </c>
      <c r="D186" t="s">
        <v>1</v>
      </c>
      <c r="O186" t="str">
        <f t="shared" si="17"/>
        <v xml:space="preserve">tab_epinpaymentsystem          </v>
      </c>
      <c r="P186">
        <f t="shared" si="18"/>
        <v>0</v>
      </c>
      <c r="Q186">
        <f t="shared" si="19"/>
        <v>0</v>
      </c>
      <c r="R186">
        <f t="shared" si="14"/>
        <v>1</v>
      </c>
      <c r="S186">
        <f t="shared" si="15"/>
        <v>0</v>
      </c>
      <c r="T186">
        <f t="shared" si="16"/>
        <v>0</v>
      </c>
      <c r="U186">
        <f t="shared" si="20"/>
        <v>0</v>
      </c>
    </row>
    <row r="187" spans="2:21">
      <c r="B187">
        <v>185</v>
      </c>
      <c r="C187" t="s">
        <v>289</v>
      </c>
      <c r="D187" t="s">
        <v>0</v>
      </c>
      <c r="E187" t="s">
        <v>1</v>
      </c>
      <c r="O187" t="str">
        <f t="shared" si="17"/>
        <v xml:space="preserve">tab_gateway tab_epinpaymentsystem         </v>
      </c>
      <c r="P187">
        <f t="shared" si="18"/>
        <v>1</v>
      </c>
      <c r="Q187">
        <f t="shared" si="19"/>
        <v>0</v>
      </c>
      <c r="R187">
        <f t="shared" si="14"/>
        <v>1</v>
      </c>
      <c r="S187">
        <f t="shared" si="15"/>
        <v>0</v>
      </c>
      <c r="T187">
        <f t="shared" si="16"/>
        <v>0</v>
      </c>
      <c r="U187">
        <f t="shared" si="20"/>
        <v>0</v>
      </c>
    </row>
    <row r="188" spans="2:21">
      <c r="B188">
        <v>186</v>
      </c>
      <c r="C188" t="s">
        <v>290</v>
      </c>
      <c r="D188" t="s">
        <v>1</v>
      </c>
      <c r="O188" t="str">
        <f t="shared" si="17"/>
        <v xml:space="preserve">tab_epinpaymentsystem          </v>
      </c>
      <c r="P188">
        <f t="shared" si="18"/>
        <v>0</v>
      </c>
      <c r="Q188">
        <f t="shared" si="19"/>
        <v>0</v>
      </c>
      <c r="R188">
        <f t="shared" si="14"/>
        <v>1</v>
      </c>
      <c r="S188">
        <f t="shared" si="15"/>
        <v>0</v>
      </c>
      <c r="T188">
        <f t="shared" si="16"/>
        <v>0</v>
      </c>
      <c r="U188">
        <f t="shared" si="20"/>
        <v>0</v>
      </c>
    </row>
    <row r="189" spans="2:21">
      <c r="B189">
        <v>187</v>
      </c>
      <c r="C189" t="s">
        <v>218</v>
      </c>
      <c r="D189" t="s">
        <v>0</v>
      </c>
      <c r="E189" t="s">
        <v>4</v>
      </c>
      <c r="F189" t="s">
        <v>1</v>
      </c>
      <c r="G189" t="s">
        <v>20</v>
      </c>
      <c r="O189" t="str">
        <f t="shared" si="17"/>
        <v xml:space="preserve">tab_gateway tab_neosurf tab_epinpaymentsystem tab_safetypay       </v>
      </c>
      <c r="P189">
        <f t="shared" si="18"/>
        <v>1</v>
      </c>
      <c r="Q189">
        <f t="shared" si="19"/>
        <v>0</v>
      </c>
      <c r="R189">
        <f t="shared" si="14"/>
        <v>1</v>
      </c>
      <c r="S189">
        <f t="shared" si="15"/>
        <v>0</v>
      </c>
      <c r="T189">
        <f t="shared" si="16"/>
        <v>0</v>
      </c>
      <c r="U189">
        <f t="shared" si="20"/>
        <v>0</v>
      </c>
    </row>
    <row r="190" spans="2:21">
      <c r="B190">
        <v>188</v>
      </c>
      <c r="C190" t="s">
        <v>291</v>
      </c>
      <c r="D190" t="s">
        <v>0</v>
      </c>
      <c r="E190" t="s">
        <v>1</v>
      </c>
      <c r="O190" t="str">
        <f t="shared" si="17"/>
        <v xml:space="preserve">tab_gateway tab_epinpaymentsystem         </v>
      </c>
      <c r="P190">
        <f t="shared" si="18"/>
        <v>1</v>
      </c>
      <c r="Q190">
        <f t="shared" si="19"/>
        <v>0</v>
      </c>
      <c r="R190">
        <f t="shared" si="14"/>
        <v>1</v>
      </c>
      <c r="S190">
        <f t="shared" si="15"/>
        <v>0</v>
      </c>
      <c r="T190">
        <f t="shared" si="16"/>
        <v>0</v>
      </c>
      <c r="U190">
        <f t="shared" si="20"/>
        <v>0</v>
      </c>
    </row>
    <row r="191" spans="2:21">
      <c r="B191">
        <v>189</v>
      </c>
      <c r="C191" t="s">
        <v>292</v>
      </c>
      <c r="D191" t="s">
        <v>0</v>
      </c>
      <c r="E191" t="s">
        <v>1</v>
      </c>
      <c r="O191" t="str">
        <f t="shared" si="17"/>
        <v xml:space="preserve">tab_gateway tab_epinpaymentsystem         </v>
      </c>
      <c r="P191">
        <f t="shared" si="18"/>
        <v>1</v>
      </c>
      <c r="Q191">
        <f t="shared" si="19"/>
        <v>0</v>
      </c>
      <c r="R191">
        <f t="shared" si="14"/>
        <v>1</v>
      </c>
      <c r="S191">
        <f t="shared" si="15"/>
        <v>0</v>
      </c>
      <c r="T191">
        <f t="shared" si="16"/>
        <v>0</v>
      </c>
      <c r="U191">
        <f t="shared" si="20"/>
        <v>0</v>
      </c>
    </row>
    <row r="192" spans="2:21">
      <c r="B192">
        <v>190</v>
      </c>
      <c r="C192" t="s">
        <v>293</v>
      </c>
      <c r="D192" t="s">
        <v>0</v>
      </c>
      <c r="E192" t="s">
        <v>1</v>
      </c>
      <c r="O192" t="str">
        <f t="shared" si="17"/>
        <v xml:space="preserve">tab_gateway tab_epinpaymentsystem         </v>
      </c>
      <c r="P192">
        <f t="shared" si="18"/>
        <v>1</v>
      </c>
      <c r="Q192">
        <f t="shared" si="19"/>
        <v>0</v>
      </c>
      <c r="R192">
        <f t="shared" si="14"/>
        <v>1</v>
      </c>
      <c r="S192">
        <f t="shared" si="15"/>
        <v>0</v>
      </c>
      <c r="T192">
        <f t="shared" si="16"/>
        <v>0</v>
      </c>
      <c r="U192">
        <f t="shared" si="20"/>
        <v>0</v>
      </c>
    </row>
    <row r="193" spans="2:21">
      <c r="B193">
        <v>191</v>
      </c>
      <c r="C193" t="s">
        <v>294</v>
      </c>
      <c r="D193" t="s">
        <v>0</v>
      </c>
      <c r="E193" t="s">
        <v>1</v>
      </c>
      <c r="O193" t="str">
        <f t="shared" si="17"/>
        <v xml:space="preserve">tab_gateway tab_epinpaymentsystem         </v>
      </c>
      <c r="P193">
        <f t="shared" si="18"/>
        <v>1</v>
      </c>
      <c r="Q193">
        <f t="shared" si="19"/>
        <v>0</v>
      </c>
      <c r="R193">
        <f t="shared" si="14"/>
        <v>1</v>
      </c>
      <c r="S193">
        <f t="shared" si="15"/>
        <v>0</v>
      </c>
      <c r="T193">
        <f t="shared" si="16"/>
        <v>0</v>
      </c>
      <c r="U193">
        <f t="shared" si="20"/>
        <v>0</v>
      </c>
    </row>
    <row r="194" spans="2:21">
      <c r="B194">
        <v>192</v>
      </c>
      <c r="C194" t="s">
        <v>219</v>
      </c>
      <c r="O194" t="str">
        <f t="shared" si="17"/>
        <v xml:space="preserve">          </v>
      </c>
      <c r="P194">
        <f t="shared" si="18"/>
        <v>0</v>
      </c>
      <c r="Q194">
        <f t="shared" si="19"/>
        <v>0</v>
      </c>
      <c r="R194">
        <f t="shared" ref="R194:R234" si="21">COUNTIF($D194:$O194,"tab_epinpaymentsystem")</f>
        <v>0</v>
      </c>
      <c r="S194">
        <f t="shared" ref="S194:S234" si="22">COUNTIF($D194:$O194,"tab_idealpayments")</f>
        <v>0</v>
      </c>
      <c r="T194">
        <f t="shared" ref="T194:T234" si="23">COUNTIF($D194:$O194,"tab_sofortbanktransfer")</f>
        <v>0</v>
      </c>
      <c r="U194">
        <f t="shared" si="20"/>
        <v>0</v>
      </c>
    </row>
    <row r="195" spans="2:21">
      <c r="B195">
        <v>193</v>
      </c>
      <c r="C195" t="s">
        <v>220</v>
      </c>
      <c r="D195" t="s">
        <v>1</v>
      </c>
      <c r="O195" t="str">
        <f t="shared" ref="O195:O234" si="24">D195&amp;" "&amp;E195&amp;" "&amp;F195&amp;" "&amp;G195&amp;" "&amp;H195&amp;" "&amp;I195&amp;" "&amp;J195&amp;" "&amp;K195&amp;" "&amp;L195&amp;" "&amp;M195&amp;" "&amp;N195</f>
        <v xml:space="preserve">tab_epinpaymentsystem          </v>
      </c>
      <c r="P195">
        <f t="shared" ref="P195:P234" si="25">COUNTIF($D195:$O195,"tab_gateway")</f>
        <v>0</v>
      </c>
      <c r="Q195">
        <f t="shared" ref="Q195:Q234" si="26">COUNTIF(D195:O195,"tab_mobilegateway")</f>
        <v>0</v>
      </c>
      <c r="R195">
        <f t="shared" si="21"/>
        <v>1</v>
      </c>
      <c r="S195">
        <f t="shared" si="22"/>
        <v>0</v>
      </c>
      <c r="T195">
        <f t="shared" si="23"/>
        <v>0</v>
      </c>
      <c r="U195">
        <f t="shared" ref="U195:U234" si="27">COUNTIF($D195:$O195,"tab_boletobancario")</f>
        <v>0</v>
      </c>
    </row>
    <row r="196" spans="2:21">
      <c r="B196">
        <v>194</v>
      </c>
      <c r="C196" t="s">
        <v>221</v>
      </c>
      <c r="D196" t="s">
        <v>1</v>
      </c>
      <c r="O196" t="str">
        <f t="shared" si="24"/>
        <v xml:space="preserve">tab_epinpaymentsystem          </v>
      </c>
      <c r="P196">
        <f t="shared" si="25"/>
        <v>0</v>
      </c>
      <c r="Q196">
        <f t="shared" si="26"/>
        <v>0</v>
      </c>
      <c r="R196">
        <f t="shared" si="21"/>
        <v>1</v>
      </c>
      <c r="S196">
        <f t="shared" si="22"/>
        <v>0</v>
      </c>
      <c r="T196">
        <f t="shared" si="23"/>
        <v>0</v>
      </c>
      <c r="U196">
        <f t="shared" si="27"/>
        <v>0</v>
      </c>
    </row>
    <row r="197" spans="2:21">
      <c r="B197">
        <v>195</v>
      </c>
      <c r="C197" t="s">
        <v>222</v>
      </c>
      <c r="D197" t="s">
        <v>0</v>
      </c>
      <c r="E197" t="s">
        <v>10</v>
      </c>
      <c r="F197" t="s">
        <v>1</v>
      </c>
      <c r="O197" t="str">
        <f t="shared" si="24"/>
        <v xml:space="preserve">tab_gateway tab_mobilegateway tab_epinpaymentsystem        </v>
      </c>
      <c r="P197">
        <f t="shared" si="25"/>
        <v>1</v>
      </c>
      <c r="Q197">
        <f t="shared" si="26"/>
        <v>1</v>
      </c>
      <c r="R197">
        <f t="shared" si="21"/>
        <v>1</v>
      </c>
      <c r="S197">
        <f t="shared" si="22"/>
        <v>0</v>
      </c>
      <c r="T197">
        <f t="shared" si="23"/>
        <v>0</v>
      </c>
      <c r="U197">
        <f t="shared" si="27"/>
        <v>0</v>
      </c>
    </row>
    <row r="198" spans="2:21">
      <c r="B198">
        <v>196</v>
      </c>
      <c r="C198" t="s">
        <v>223</v>
      </c>
      <c r="D198" t="s">
        <v>0</v>
      </c>
      <c r="E198" t="s">
        <v>12</v>
      </c>
      <c r="F198" t="s">
        <v>4</v>
      </c>
      <c r="G198" t="s">
        <v>10</v>
      </c>
      <c r="H198" t="s">
        <v>1</v>
      </c>
      <c r="O198" t="str">
        <f t="shared" si="24"/>
        <v xml:space="preserve">tab_gateway tab_sofortbanktransfer tab_neosurf tab_mobilegateway tab_epinpaymentsystem      </v>
      </c>
      <c r="P198">
        <f t="shared" si="25"/>
        <v>1</v>
      </c>
      <c r="Q198">
        <f t="shared" si="26"/>
        <v>1</v>
      </c>
      <c r="R198">
        <f t="shared" si="21"/>
        <v>1</v>
      </c>
      <c r="S198">
        <f t="shared" si="22"/>
        <v>0</v>
      </c>
      <c r="T198">
        <f t="shared" si="23"/>
        <v>1</v>
      </c>
      <c r="U198">
        <f t="shared" si="27"/>
        <v>0</v>
      </c>
    </row>
    <row r="199" spans="2:21">
      <c r="B199">
        <v>197</v>
      </c>
      <c r="C199" t="s">
        <v>295</v>
      </c>
      <c r="O199" t="str">
        <f t="shared" si="24"/>
        <v xml:space="preserve">          </v>
      </c>
      <c r="P199">
        <f t="shared" si="25"/>
        <v>0</v>
      </c>
      <c r="Q199">
        <f t="shared" si="26"/>
        <v>0</v>
      </c>
      <c r="R199">
        <f t="shared" si="21"/>
        <v>0</v>
      </c>
      <c r="S199">
        <f t="shared" si="22"/>
        <v>0</v>
      </c>
      <c r="T199">
        <f t="shared" si="23"/>
        <v>0</v>
      </c>
      <c r="U199">
        <f t="shared" si="27"/>
        <v>0</v>
      </c>
    </row>
    <row r="200" spans="2:21">
      <c r="B200">
        <v>198</v>
      </c>
      <c r="C200" t="s">
        <v>224</v>
      </c>
      <c r="D200" t="s">
        <v>0</v>
      </c>
      <c r="E200" t="s">
        <v>68</v>
      </c>
      <c r="F200" t="s">
        <v>41</v>
      </c>
      <c r="G200" t="s">
        <v>42</v>
      </c>
      <c r="H200" t="s">
        <v>1</v>
      </c>
      <c r="O200" t="str">
        <f t="shared" si="24"/>
        <v xml:space="preserve">tab_gateway tab_pinhall tab_mycardcard tab_mycardwallet tab_epinpaymentsystem      </v>
      </c>
      <c r="P200">
        <f t="shared" si="25"/>
        <v>1</v>
      </c>
      <c r="Q200">
        <f t="shared" si="26"/>
        <v>0</v>
      </c>
      <c r="R200">
        <f t="shared" si="21"/>
        <v>1</v>
      </c>
      <c r="S200">
        <f t="shared" si="22"/>
        <v>0</v>
      </c>
      <c r="T200">
        <f t="shared" si="23"/>
        <v>0</v>
      </c>
      <c r="U200">
        <f t="shared" si="27"/>
        <v>0</v>
      </c>
    </row>
    <row r="201" spans="2:21">
      <c r="B201">
        <v>199</v>
      </c>
      <c r="C201" t="s">
        <v>225</v>
      </c>
      <c r="D201" t="s">
        <v>7</v>
      </c>
      <c r="E201" t="s">
        <v>8</v>
      </c>
      <c r="F201" t="s">
        <v>9</v>
      </c>
      <c r="G201" t="s">
        <v>1</v>
      </c>
      <c r="O201" t="str">
        <f t="shared" si="24"/>
        <v xml:space="preserve">tab_webmoney tab_yamoney tab_qiwiwallet tab_epinpaymentsystem       </v>
      </c>
      <c r="P201">
        <f t="shared" si="25"/>
        <v>0</v>
      </c>
      <c r="Q201">
        <f t="shared" si="26"/>
        <v>0</v>
      </c>
      <c r="R201">
        <f t="shared" si="21"/>
        <v>1</v>
      </c>
      <c r="S201">
        <f t="shared" si="22"/>
        <v>0</v>
      </c>
      <c r="T201">
        <f t="shared" si="23"/>
        <v>0</v>
      </c>
      <c r="U201">
        <f t="shared" si="27"/>
        <v>0</v>
      </c>
    </row>
    <row r="202" spans="2:21">
      <c r="B202">
        <v>200</v>
      </c>
      <c r="C202" t="s">
        <v>226</v>
      </c>
      <c r="D202" t="s">
        <v>1</v>
      </c>
      <c r="O202" t="str">
        <f t="shared" si="24"/>
        <v xml:space="preserve">tab_epinpaymentsystem          </v>
      </c>
      <c r="P202">
        <f t="shared" si="25"/>
        <v>0</v>
      </c>
      <c r="Q202">
        <f t="shared" si="26"/>
        <v>0</v>
      </c>
      <c r="R202">
        <f t="shared" si="21"/>
        <v>1</v>
      </c>
      <c r="S202">
        <f t="shared" si="22"/>
        <v>0</v>
      </c>
      <c r="T202">
        <f t="shared" si="23"/>
        <v>0</v>
      </c>
      <c r="U202">
        <f t="shared" si="27"/>
        <v>0</v>
      </c>
    </row>
    <row r="203" spans="2:21">
      <c r="B203">
        <v>201</v>
      </c>
      <c r="C203" t="s">
        <v>227</v>
      </c>
      <c r="D203" t="s">
        <v>0</v>
      </c>
      <c r="E203" t="s">
        <v>7</v>
      </c>
      <c r="F203" t="s">
        <v>57</v>
      </c>
      <c r="G203" t="s">
        <v>1</v>
      </c>
      <c r="O203" t="str">
        <f t="shared" si="24"/>
        <v xml:space="preserve">tab_gateway tab_webmoney tab_ipay88 tab_epinpaymentsystem       </v>
      </c>
      <c r="P203">
        <f t="shared" si="25"/>
        <v>1</v>
      </c>
      <c r="Q203">
        <f t="shared" si="26"/>
        <v>0</v>
      </c>
      <c r="R203">
        <f t="shared" si="21"/>
        <v>1</v>
      </c>
      <c r="S203">
        <f t="shared" si="22"/>
        <v>0</v>
      </c>
      <c r="T203">
        <f t="shared" si="23"/>
        <v>0</v>
      </c>
      <c r="U203">
        <f t="shared" si="27"/>
        <v>0</v>
      </c>
    </row>
    <row r="204" spans="2:21">
      <c r="B204">
        <v>202</v>
      </c>
      <c r="C204" t="s">
        <v>228</v>
      </c>
      <c r="D204" t="s">
        <v>1</v>
      </c>
      <c r="O204" t="str">
        <f t="shared" si="24"/>
        <v xml:space="preserve">tab_epinpaymentsystem          </v>
      </c>
      <c r="P204">
        <f t="shared" si="25"/>
        <v>0</v>
      </c>
      <c r="Q204">
        <f t="shared" si="26"/>
        <v>0</v>
      </c>
      <c r="R204">
        <f t="shared" si="21"/>
        <v>1</v>
      </c>
      <c r="S204">
        <f t="shared" si="22"/>
        <v>0</v>
      </c>
      <c r="T204">
        <f t="shared" si="23"/>
        <v>0</v>
      </c>
      <c r="U204">
        <f t="shared" si="27"/>
        <v>0</v>
      </c>
    </row>
    <row r="205" spans="2:21">
      <c r="B205">
        <v>203</v>
      </c>
      <c r="C205" t="s">
        <v>229</v>
      </c>
      <c r="D205" t="s">
        <v>1</v>
      </c>
      <c r="O205" t="str">
        <f t="shared" si="24"/>
        <v xml:space="preserve">tab_epinpaymentsystem          </v>
      </c>
      <c r="P205">
        <f t="shared" si="25"/>
        <v>0</v>
      </c>
      <c r="Q205">
        <f t="shared" si="26"/>
        <v>0</v>
      </c>
      <c r="R205">
        <f t="shared" si="21"/>
        <v>1</v>
      </c>
      <c r="S205">
        <f t="shared" si="22"/>
        <v>0</v>
      </c>
      <c r="T205">
        <f t="shared" si="23"/>
        <v>0</v>
      </c>
      <c r="U205">
        <f t="shared" si="27"/>
        <v>0</v>
      </c>
    </row>
    <row r="206" spans="2:21">
      <c r="B206">
        <v>204</v>
      </c>
      <c r="C206" t="s">
        <v>230</v>
      </c>
      <c r="D206" t="s">
        <v>1</v>
      </c>
      <c r="O206" t="str">
        <f t="shared" si="24"/>
        <v xml:space="preserve">tab_epinpaymentsystem          </v>
      </c>
      <c r="P206">
        <f t="shared" si="25"/>
        <v>0</v>
      </c>
      <c r="Q206">
        <f t="shared" si="26"/>
        <v>0</v>
      </c>
      <c r="R206">
        <f t="shared" si="21"/>
        <v>1</v>
      </c>
      <c r="S206">
        <f t="shared" si="22"/>
        <v>0</v>
      </c>
      <c r="T206">
        <f t="shared" si="23"/>
        <v>0</v>
      </c>
      <c r="U206">
        <f t="shared" si="27"/>
        <v>0</v>
      </c>
    </row>
    <row r="207" spans="2:21">
      <c r="B207">
        <v>205</v>
      </c>
      <c r="C207" t="s">
        <v>231</v>
      </c>
      <c r="D207" t="s">
        <v>1</v>
      </c>
      <c r="O207" t="str">
        <f t="shared" si="24"/>
        <v xml:space="preserve">tab_epinpaymentsystem          </v>
      </c>
      <c r="P207">
        <f t="shared" si="25"/>
        <v>0</v>
      </c>
      <c r="Q207">
        <f t="shared" si="26"/>
        <v>0</v>
      </c>
      <c r="R207">
        <f t="shared" si="21"/>
        <v>1</v>
      </c>
      <c r="S207">
        <f t="shared" si="22"/>
        <v>0</v>
      </c>
      <c r="T207">
        <f t="shared" si="23"/>
        <v>0</v>
      </c>
      <c r="U207">
        <f t="shared" si="27"/>
        <v>0</v>
      </c>
    </row>
    <row r="208" spans="2:21">
      <c r="B208">
        <v>206</v>
      </c>
      <c r="C208" t="s">
        <v>296</v>
      </c>
      <c r="D208" t="s">
        <v>0</v>
      </c>
      <c r="E208" t="s">
        <v>1</v>
      </c>
      <c r="O208" t="str">
        <f t="shared" si="24"/>
        <v xml:space="preserve">tab_gateway tab_epinpaymentsystem         </v>
      </c>
      <c r="P208">
        <f t="shared" si="25"/>
        <v>1</v>
      </c>
      <c r="Q208">
        <f t="shared" si="26"/>
        <v>0</v>
      </c>
      <c r="R208">
        <f t="shared" si="21"/>
        <v>1</v>
      </c>
      <c r="S208">
        <f t="shared" si="22"/>
        <v>0</v>
      </c>
      <c r="T208">
        <f t="shared" si="23"/>
        <v>0</v>
      </c>
      <c r="U208">
        <f t="shared" si="27"/>
        <v>0</v>
      </c>
    </row>
    <row r="209" spans="2:21">
      <c r="B209">
        <v>207</v>
      </c>
      <c r="C209" t="s">
        <v>232</v>
      </c>
      <c r="D209" t="s">
        <v>6</v>
      </c>
      <c r="E209" t="s">
        <v>1</v>
      </c>
      <c r="O209" t="str">
        <f t="shared" si="24"/>
        <v xml:space="preserve">tab_onecard tab_epinpaymentsystem         </v>
      </c>
      <c r="P209">
        <f t="shared" si="25"/>
        <v>0</v>
      </c>
      <c r="Q209">
        <f t="shared" si="26"/>
        <v>0</v>
      </c>
      <c r="R209">
        <f t="shared" si="21"/>
        <v>1</v>
      </c>
      <c r="S209">
        <f t="shared" si="22"/>
        <v>0</v>
      </c>
      <c r="T209">
        <f t="shared" si="23"/>
        <v>0</v>
      </c>
      <c r="U209">
        <f t="shared" si="27"/>
        <v>0</v>
      </c>
    </row>
    <row r="210" spans="2:21">
      <c r="B210">
        <v>208</v>
      </c>
      <c r="C210" t="s">
        <v>233</v>
      </c>
      <c r="D210" t="s">
        <v>0</v>
      </c>
      <c r="E210" t="s">
        <v>10</v>
      </c>
      <c r="F210" t="s">
        <v>1</v>
      </c>
      <c r="O210" t="str">
        <f t="shared" si="24"/>
        <v xml:space="preserve">tab_gateway tab_mobilegateway tab_epinpaymentsystem        </v>
      </c>
      <c r="P210">
        <f t="shared" si="25"/>
        <v>1</v>
      </c>
      <c r="Q210">
        <f t="shared" si="26"/>
        <v>1</v>
      </c>
      <c r="R210">
        <f t="shared" si="21"/>
        <v>1</v>
      </c>
      <c r="S210">
        <f t="shared" si="22"/>
        <v>0</v>
      </c>
      <c r="T210">
        <f t="shared" si="23"/>
        <v>0</v>
      </c>
      <c r="U210">
        <f t="shared" si="27"/>
        <v>0</v>
      </c>
    </row>
    <row r="211" spans="2:21">
      <c r="B211">
        <v>209</v>
      </c>
      <c r="C211" t="s">
        <v>234</v>
      </c>
      <c r="D211" t="s">
        <v>7</v>
      </c>
      <c r="E211" t="s">
        <v>8</v>
      </c>
      <c r="F211" t="s">
        <v>9</v>
      </c>
      <c r="G211" t="s">
        <v>1</v>
      </c>
      <c r="O211" t="str">
        <f t="shared" si="24"/>
        <v xml:space="preserve">tab_webmoney tab_yamoney tab_qiwiwallet tab_epinpaymentsystem       </v>
      </c>
      <c r="P211">
        <f t="shared" si="25"/>
        <v>0</v>
      </c>
      <c r="Q211">
        <f t="shared" si="26"/>
        <v>0</v>
      </c>
      <c r="R211">
        <f t="shared" si="21"/>
        <v>1</v>
      </c>
      <c r="S211">
        <f t="shared" si="22"/>
        <v>0</v>
      </c>
      <c r="T211">
        <f t="shared" si="23"/>
        <v>0</v>
      </c>
      <c r="U211">
        <f t="shared" si="27"/>
        <v>0</v>
      </c>
    </row>
    <row r="212" spans="2:21">
      <c r="B212">
        <v>210</v>
      </c>
      <c r="C212" t="s">
        <v>297</v>
      </c>
      <c r="D212" t="s">
        <v>1</v>
      </c>
      <c r="O212" t="str">
        <f t="shared" si="24"/>
        <v xml:space="preserve">tab_epinpaymentsystem          </v>
      </c>
      <c r="P212">
        <f t="shared" si="25"/>
        <v>0</v>
      </c>
      <c r="Q212">
        <f t="shared" si="26"/>
        <v>0</v>
      </c>
      <c r="R212">
        <f t="shared" si="21"/>
        <v>1</v>
      </c>
      <c r="S212">
        <f t="shared" si="22"/>
        <v>0</v>
      </c>
      <c r="T212">
        <f t="shared" si="23"/>
        <v>0</v>
      </c>
      <c r="U212">
        <f t="shared" si="27"/>
        <v>0</v>
      </c>
    </row>
    <row r="213" spans="2:21">
      <c r="B213">
        <v>211</v>
      </c>
      <c r="C213" t="s">
        <v>235</v>
      </c>
      <c r="D213" t="s">
        <v>1</v>
      </c>
      <c r="O213" t="str">
        <f t="shared" si="24"/>
        <v xml:space="preserve">tab_epinpaymentsystem          </v>
      </c>
      <c r="P213">
        <f t="shared" si="25"/>
        <v>0</v>
      </c>
      <c r="Q213">
        <f t="shared" si="26"/>
        <v>0</v>
      </c>
      <c r="R213">
        <f t="shared" si="21"/>
        <v>1</v>
      </c>
      <c r="S213">
        <f t="shared" si="22"/>
        <v>0</v>
      </c>
      <c r="T213">
        <f t="shared" si="23"/>
        <v>0</v>
      </c>
      <c r="U213">
        <f t="shared" si="27"/>
        <v>0</v>
      </c>
    </row>
    <row r="214" spans="2:21">
      <c r="B214">
        <v>212</v>
      </c>
      <c r="C214" t="s">
        <v>236</v>
      </c>
      <c r="D214" t="s">
        <v>1</v>
      </c>
      <c r="O214" t="str">
        <f t="shared" si="24"/>
        <v xml:space="preserve">tab_epinpaymentsystem          </v>
      </c>
      <c r="P214">
        <f t="shared" si="25"/>
        <v>0</v>
      </c>
      <c r="Q214">
        <f t="shared" si="26"/>
        <v>0</v>
      </c>
      <c r="R214">
        <f t="shared" si="21"/>
        <v>1</v>
      </c>
      <c r="S214">
        <f t="shared" si="22"/>
        <v>0</v>
      </c>
      <c r="T214">
        <f t="shared" si="23"/>
        <v>0</v>
      </c>
      <c r="U214">
        <f t="shared" si="27"/>
        <v>0</v>
      </c>
    </row>
    <row r="215" spans="2:21">
      <c r="B215">
        <v>213</v>
      </c>
      <c r="C215" t="s">
        <v>237</v>
      </c>
      <c r="D215" t="s">
        <v>0</v>
      </c>
      <c r="E215" t="s">
        <v>7</v>
      </c>
      <c r="F215" t="s">
        <v>8</v>
      </c>
      <c r="G215" t="s">
        <v>9</v>
      </c>
      <c r="H215" t="s">
        <v>1</v>
      </c>
      <c r="O215" t="str">
        <f t="shared" si="24"/>
        <v xml:space="preserve">tab_gateway tab_webmoney tab_yamoney tab_qiwiwallet tab_epinpaymentsystem      </v>
      </c>
      <c r="P215">
        <f t="shared" si="25"/>
        <v>1</v>
      </c>
      <c r="Q215">
        <f t="shared" si="26"/>
        <v>0</v>
      </c>
      <c r="R215">
        <f t="shared" si="21"/>
        <v>1</v>
      </c>
      <c r="S215">
        <f t="shared" si="22"/>
        <v>0</v>
      </c>
      <c r="T215">
        <f t="shared" si="23"/>
        <v>0</v>
      </c>
      <c r="U215">
        <f t="shared" si="27"/>
        <v>0</v>
      </c>
    </row>
    <row r="216" spans="2:21">
      <c r="B216">
        <v>214</v>
      </c>
      <c r="C216" t="s">
        <v>298</v>
      </c>
      <c r="D216" t="s">
        <v>0</v>
      </c>
      <c r="E216" t="s">
        <v>6</v>
      </c>
      <c r="F216" t="s">
        <v>1</v>
      </c>
      <c r="O216" t="str">
        <f t="shared" si="24"/>
        <v xml:space="preserve">tab_gateway tab_onecard tab_epinpaymentsystem        </v>
      </c>
      <c r="P216">
        <f t="shared" si="25"/>
        <v>1</v>
      </c>
      <c r="Q216">
        <f t="shared" si="26"/>
        <v>0</v>
      </c>
      <c r="R216">
        <f t="shared" si="21"/>
        <v>1</v>
      </c>
      <c r="S216">
        <f t="shared" si="22"/>
        <v>0</v>
      </c>
      <c r="T216">
        <f t="shared" si="23"/>
        <v>0</v>
      </c>
      <c r="U216">
        <f t="shared" si="27"/>
        <v>0</v>
      </c>
    </row>
    <row r="217" spans="2:21">
      <c r="B217">
        <v>215</v>
      </c>
      <c r="C217" t="s">
        <v>299</v>
      </c>
      <c r="D217" t="s">
        <v>0</v>
      </c>
      <c r="E217" t="s">
        <v>69</v>
      </c>
      <c r="F217" t="s">
        <v>10</v>
      </c>
      <c r="G217" t="s">
        <v>1</v>
      </c>
      <c r="O217" t="str">
        <f t="shared" si="24"/>
        <v xml:space="preserve">tab_gateway tab_fasterpay tab_mobilegateway tab_epinpaymentsystem       </v>
      </c>
      <c r="P217">
        <f t="shared" si="25"/>
        <v>1</v>
      </c>
      <c r="Q217">
        <f t="shared" si="26"/>
        <v>1</v>
      </c>
      <c r="R217">
        <f t="shared" si="21"/>
        <v>1</v>
      </c>
      <c r="S217">
        <f t="shared" si="22"/>
        <v>0</v>
      </c>
      <c r="T217">
        <f t="shared" si="23"/>
        <v>0</v>
      </c>
      <c r="U217">
        <f t="shared" si="27"/>
        <v>0</v>
      </c>
    </row>
    <row r="218" spans="2:21">
      <c r="B218">
        <v>216</v>
      </c>
      <c r="C218" t="s">
        <v>238</v>
      </c>
      <c r="D218" t="s">
        <v>1</v>
      </c>
      <c r="E218" t="s">
        <v>70</v>
      </c>
      <c r="O218" t="str">
        <f t="shared" si="24"/>
        <v xml:space="preserve">tab_epinpaymentsystem tab_redpagos         </v>
      </c>
      <c r="P218">
        <f t="shared" si="25"/>
        <v>0</v>
      </c>
      <c r="Q218">
        <f t="shared" si="26"/>
        <v>0</v>
      </c>
      <c r="R218">
        <f t="shared" si="21"/>
        <v>1</v>
      </c>
      <c r="S218">
        <f t="shared" si="22"/>
        <v>0</v>
      </c>
      <c r="T218">
        <f t="shared" si="23"/>
        <v>0</v>
      </c>
      <c r="U218">
        <f t="shared" si="27"/>
        <v>0</v>
      </c>
    </row>
    <row r="219" spans="2:21">
      <c r="B219">
        <v>217</v>
      </c>
      <c r="C219" t="s">
        <v>239</v>
      </c>
      <c r="D219" t="s">
        <v>7</v>
      </c>
      <c r="E219" t="s">
        <v>8</v>
      </c>
      <c r="F219" t="s">
        <v>9</v>
      </c>
      <c r="G219" t="s">
        <v>1</v>
      </c>
      <c r="O219" t="str">
        <f t="shared" si="24"/>
        <v xml:space="preserve">tab_webmoney tab_yamoney tab_qiwiwallet tab_epinpaymentsystem       </v>
      </c>
      <c r="P219">
        <f t="shared" si="25"/>
        <v>0</v>
      </c>
      <c r="Q219">
        <f t="shared" si="26"/>
        <v>0</v>
      </c>
      <c r="R219">
        <f t="shared" si="21"/>
        <v>1</v>
      </c>
      <c r="S219">
        <f t="shared" si="22"/>
        <v>0</v>
      </c>
      <c r="T219">
        <f t="shared" si="23"/>
        <v>0</v>
      </c>
      <c r="U219">
        <f t="shared" si="27"/>
        <v>0</v>
      </c>
    </row>
    <row r="220" spans="2:21">
      <c r="B220">
        <v>218</v>
      </c>
      <c r="C220" t="s">
        <v>240</v>
      </c>
      <c r="D220" t="s">
        <v>1</v>
      </c>
      <c r="O220" t="str">
        <f t="shared" si="24"/>
        <v xml:space="preserve">tab_epinpaymentsystem          </v>
      </c>
      <c r="P220">
        <f t="shared" si="25"/>
        <v>0</v>
      </c>
      <c r="Q220">
        <f t="shared" si="26"/>
        <v>0</v>
      </c>
      <c r="R220">
        <f t="shared" si="21"/>
        <v>1</v>
      </c>
      <c r="S220">
        <f t="shared" si="22"/>
        <v>0</v>
      </c>
      <c r="T220">
        <f t="shared" si="23"/>
        <v>0</v>
      </c>
      <c r="U220">
        <f t="shared" si="27"/>
        <v>0</v>
      </c>
    </row>
    <row r="221" spans="2:21">
      <c r="B221">
        <v>219</v>
      </c>
      <c r="C221" t="s">
        <v>241</v>
      </c>
      <c r="D221" t="s">
        <v>1</v>
      </c>
      <c r="O221" t="str">
        <f t="shared" si="24"/>
        <v xml:space="preserve">tab_epinpaymentsystem          </v>
      </c>
      <c r="P221">
        <f t="shared" si="25"/>
        <v>0</v>
      </c>
      <c r="Q221">
        <f t="shared" si="26"/>
        <v>0</v>
      </c>
      <c r="R221">
        <f t="shared" si="21"/>
        <v>1</v>
      </c>
      <c r="S221">
        <f t="shared" si="22"/>
        <v>0</v>
      </c>
      <c r="T221">
        <f t="shared" si="23"/>
        <v>0</v>
      </c>
      <c r="U221">
        <f t="shared" si="27"/>
        <v>0</v>
      </c>
    </row>
    <row r="222" spans="2:21">
      <c r="B222">
        <v>220</v>
      </c>
      <c r="C222" t="s">
        <v>242</v>
      </c>
      <c r="D222" t="s">
        <v>1</v>
      </c>
      <c r="E222" t="s">
        <v>71</v>
      </c>
      <c r="F222" t="s">
        <v>72</v>
      </c>
      <c r="G222" t="s">
        <v>73</v>
      </c>
      <c r="O222" t="str">
        <f t="shared" si="24"/>
        <v xml:space="preserve">tab_epinpaymentsystem tab_vtc tab_vtctelcocard tab_vcoincard       </v>
      </c>
      <c r="P222">
        <f t="shared" si="25"/>
        <v>0</v>
      </c>
      <c r="Q222">
        <f t="shared" si="26"/>
        <v>0</v>
      </c>
      <c r="R222">
        <f t="shared" si="21"/>
        <v>1</v>
      </c>
      <c r="S222">
        <f t="shared" si="22"/>
        <v>0</v>
      </c>
      <c r="T222">
        <f t="shared" si="23"/>
        <v>0</v>
      </c>
      <c r="U222">
        <f t="shared" si="27"/>
        <v>0</v>
      </c>
    </row>
    <row r="223" spans="2:21">
      <c r="B223">
        <v>221</v>
      </c>
      <c r="C223" t="s">
        <v>300</v>
      </c>
      <c r="D223" t="s">
        <v>1</v>
      </c>
      <c r="O223" t="str">
        <f t="shared" si="24"/>
        <v xml:space="preserve">tab_epinpaymentsystem          </v>
      </c>
      <c r="P223">
        <f t="shared" si="25"/>
        <v>0</v>
      </c>
      <c r="Q223">
        <f t="shared" si="26"/>
        <v>0</v>
      </c>
      <c r="R223">
        <f t="shared" si="21"/>
        <v>1</v>
      </c>
      <c r="S223">
        <f t="shared" si="22"/>
        <v>0</v>
      </c>
      <c r="T223">
        <f t="shared" si="23"/>
        <v>0</v>
      </c>
      <c r="U223">
        <f t="shared" si="27"/>
        <v>0</v>
      </c>
    </row>
    <row r="224" spans="2:21">
      <c r="B224">
        <v>222</v>
      </c>
      <c r="C224" t="s">
        <v>301</v>
      </c>
      <c r="D224" t="s">
        <v>1</v>
      </c>
      <c r="O224" t="str">
        <f t="shared" si="24"/>
        <v xml:space="preserve">tab_epinpaymentsystem          </v>
      </c>
      <c r="P224">
        <f t="shared" si="25"/>
        <v>0</v>
      </c>
      <c r="Q224">
        <f t="shared" si="26"/>
        <v>0</v>
      </c>
      <c r="R224">
        <f t="shared" si="21"/>
        <v>1</v>
      </c>
      <c r="S224">
        <f t="shared" si="22"/>
        <v>0</v>
      </c>
      <c r="T224">
        <f t="shared" si="23"/>
        <v>0</v>
      </c>
      <c r="U224">
        <f t="shared" si="27"/>
        <v>0</v>
      </c>
    </row>
    <row r="225" spans="2:21">
      <c r="B225">
        <v>223</v>
      </c>
      <c r="C225" t="s">
        <v>302</v>
      </c>
      <c r="D225" t="s">
        <v>1</v>
      </c>
      <c r="O225" t="str">
        <f t="shared" si="24"/>
        <v xml:space="preserve">tab_epinpaymentsystem          </v>
      </c>
      <c r="P225">
        <f t="shared" si="25"/>
        <v>0</v>
      </c>
      <c r="Q225">
        <f t="shared" si="26"/>
        <v>0</v>
      </c>
      <c r="R225">
        <f t="shared" si="21"/>
        <v>1</v>
      </c>
      <c r="S225">
        <f t="shared" si="22"/>
        <v>0</v>
      </c>
      <c r="T225">
        <f t="shared" si="23"/>
        <v>0</v>
      </c>
      <c r="U225">
        <f t="shared" si="27"/>
        <v>0</v>
      </c>
    </row>
    <row r="226" spans="2:21">
      <c r="B226">
        <v>224</v>
      </c>
      <c r="C226" t="s">
        <v>303</v>
      </c>
      <c r="D226" t="s">
        <v>1</v>
      </c>
      <c r="O226" t="str">
        <f t="shared" si="24"/>
        <v xml:space="preserve">tab_epinpaymentsystem          </v>
      </c>
      <c r="P226">
        <f t="shared" si="25"/>
        <v>0</v>
      </c>
      <c r="Q226">
        <f t="shared" si="26"/>
        <v>0</v>
      </c>
      <c r="R226">
        <f t="shared" si="21"/>
        <v>1</v>
      </c>
      <c r="S226">
        <f t="shared" si="22"/>
        <v>0</v>
      </c>
      <c r="T226">
        <f t="shared" si="23"/>
        <v>0</v>
      </c>
      <c r="U226">
        <f t="shared" si="27"/>
        <v>0</v>
      </c>
    </row>
    <row r="227" spans="2:21">
      <c r="B227">
        <v>225</v>
      </c>
      <c r="C227" t="s">
        <v>243</v>
      </c>
      <c r="D227" t="s">
        <v>6</v>
      </c>
      <c r="E227" t="s">
        <v>1</v>
      </c>
      <c r="O227" t="str">
        <f t="shared" si="24"/>
        <v xml:space="preserve">tab_onecard tab_epinpaymentsystem         </v>
      </c>
      <c r="P227">
        <f t="shared" si="25"/>
        <v>0</v>
      </c>
      <c r="Q227">
        <f t="shared" si="26"/>
        <v>0</v>
      </c>
      <c r="R227">
        <f t="shared" si="21"/>
        <v>1</v>
      </c>
      <c r="S227">
        <f t="shared" si="22"/>
        <v>0</v>
      </c>
      <c r="T227">
        <f t="shared" si="23"/>
        <v>0</v>
      </c>
      <c r="U227">
        <f t="shared" si="27"/>
        <v>0</v>
      </c>
    </row>
    <row r="228" spans="2:21">
      <c r="B228">
        <v>227</v>
      </c>
      <c r="C228" t="s">
        <v>304</v>
      </c>
      <c r="D228" t="s">
        <v>1</v>
      </c>
      <c r="O228" t="str">
        <f t="shared" si="24"/>
        <v xml:space="preserve">tab_epinpaymentsystem          </v>
      </c>
      <c r="P228">
        <f t="shared" si="25"/>
        <v>0</v>
      </c>
      <c r="Q228">
        <f t="shared" si="26"/>
        <v>0</v>
      </c>
      <c r="R228">
        <f t="shared" si="21"/>
        <v>1</v>
      </c>
      <c r="S228">
        <f t="shared" si="22"/>
        <v>0</v>
      </c>
      <c r="T228">
        <f t="shared" si="23"/>
        <v>0</v>
      </c>
      <c r="U228">
        <f t="shared" si="27"/>
        <v>0</v>
      </c>
    </row>
    <row r="229" spans="2:21">
      <c r="B229">
        <v>228</v>
      </c>
      <c r="C229" t="s">
        <v>244</v>
      </c>
      <c r="D229" t="s">
        <v>1</v>
      </c>
      <c r="O229" t="str">
        <f t="shared" si="24"/>
        <v xml:space="preserve">tab_epinpaymentsystem          </v>
      </c>
      <c r="P229">
        <f t="shared" si="25"/>
        <v>0</v>
      </c>
      <c r="Q229">
        <f t="shared" si="26"/>
        <v>0</v>
      </c>
      <c r="R229">
        <f t="shared" si="21"/>
        <v>1</v>
      </c>
      <c r="S229">
        <f t="shared" si="22"/>
        <v>0</v>
      </c>
      <c r="T229">
        <f t="shared" si="23"/>
        <v>0</v>
      </c>
      <c r="U229">
        <f t="shared" si="27"/>
        <v>0</v>
      </c>
    </row>
    <row r="230" spans="2:21">
      <c r="B230">
        <v>229</v>
      </c>
      <c r="C230" t="s">
        <v>245</v>
      </c>
      <c r="D230" t="s">
        <v>1</v>
      </c>
      <c r="O230" t="str">
        <f t="shared" si="24"/>
        <v xml:space="preserve">tab_epinpaymentsystem          </v>
      </c>
      <c r="P230">
        <f t="shared" si="25"/>
        <v>0</v>
      </c>
      <c r="Q230">
        <f t="shared" si="26"/>
        <v>0</v>
      </c>
      <c r="R230">
        <f t="shared" si="21"/>
        <v>1</v>
      </c>
      <c r="S230">
        <f t="shared" si="22"/>
        <v>0</v>
      </c>
      <c r="T230">
        <f t="shared" si="23"/>
        <v>0</v>
      </c>
      <c r="U230">
        <f t="shared" si="27"/>
        <v>0</v>
      </c>
    </row>
    <row r="231" spans="2:21">
      <c r="B231">
        <v>230</v>
      </c>
      <c r="C231" t="s">
        <v>305</v>
      </c>
      <c r="D231" t="s">
        <v>1</v>
      </c>
      <c r="O231" t="str">
        <f t="shared" si="24"/>
        <v xml:space="preserve">tab_epinpaymentsystem          </v>
      </c>
      <c r="P231">
        <f t="shared" si="25"/>
        <v>0</v>
      </c>
      <c r="Q231">
        <f t="shared" si="26"/>
        <v>0</v>
      </c>
      <c r="R231">
        <f t="shared" si="21"/>
        <v>1</v>
      </c>
      <c r="S231">
        <f t="shared" si="22"/>
        <v>0</v>
      </c>
      <c r="T231">
        <f t="shared" si="23"/>
        <v>0</v>
      </c>
      <c r="U231">
        <f t="shared" si="27"/>
        <v>0</v>
      </c>
    </row>
    <row r="232" spans="2:21">
      <c r="B232">
        <v>13</v>
      </c>
      <c r="C232" t="s">
        <v>306</v>
      </c>
      <c r="D232" t="s">
        <v>0</v>
      </c>
      <c r="E232" t="s">
        <v>1</v>
      </c>
      <c r="O232" t="str">
        <f t="shared" si="24"/>
        <v xml:space="preserve">tab_gateway tab_epinpaymentsystem         </v>
      </c>
      <c r="P232">
        <f t="shared" si="25"/>
        <v>1</v>
      </c>
      <c r="Q232">
        <f t="shared" si="26"/>
        <v>0</v>
      </c>
      <c r="R232">
        <f t="shared" si="21"/>
        <v>1</v>
      </c>
      <c r="S232">
        <f t="shared" si="22"/>
        <v>0</v>
      </c>
      <c r="T232">
        <f t="shared" si="23"/>
        <v>0</v>
      </c>
      <c r="U232">
        <f t="shared" si="27"/>
        <v>0</v>
      </c>
    </row>
    <row r="233" spans="2:21">
      <c r="B233">
        <v>234</v>
      </c>
      <c r="C233" t="s">
        <v>246</v>
      </c>
      <c r="O233" t="str">
        <f t="shared" si="24"/>
        <v xml:space="preserve">          </v>
      </c>
      <c r="P233">
        <f t="shared" si="25"/>
        <v>0</v>
      </c>
      <c r="Q233">
        <f t="shared" si="26"/>
        <v>0</v>
      </c>
      <c r="R233">
        <f t="shared" si="21"/>
        <v>0</v>
      </c>
      <c r="S233">
        <f t="shared" si="22"/>
        <v>0</v>
      </c>
      <c r="T233">
        <f t="shared" si="23"/>
        <v>0</v>
      </c>
      <c r="U233">
        <f t="shared" si="27"/>
        <v>0</v>
      </c>
    </row>
    <row r="234" spans="2:21">
      <c r="B234">
        <v>235</v>
      </c>
      <c r="C234" t="s">
        <v>247</v>
      </c>
      <c r="O234" t="str">
        <f t="shared" si="24"/>
        <v xml:space="preserve">          </v>
      </c>
      <c r="P234">
        <f t="shared" si="25"/>
        <v>0</v>
      </c>
      <c r="Q234">
        <f t="shared" si="26"/>
        <v>0</v>
      </c>
      <c r="R234">
        <f t="shared" si="21"/>
        <v>0</v>
      </c>
      <c r="S234">
        <f t="shared" si="22"/>
        <v>0</v>
      </c>
      <c r="T234">
        <f t="shared" si="23"/>
        <v>0</v>
      </c>
      <c r="U234">
        <f t="shared" si="27"/>
        <v>0</v>
      </c>
    </row>
  </sheetData>
  <conditionalFormatting sqref="Q1:Q1048576">
    <cfRule type="cellIs" dxfId="12" priority="8" operator="equal">
      <formula>1</formula>
    </cfRule>
  </conditionalFormatting>
  <conditionalFormatting sqref="R1:R1048576">
    <cfRule type="cellIs" dxfId="11" priority="7" operator="equal">
      <formula>1</formula>
    </cfRule>
  </conditionalFormatting>
  <conditionalFormatting sqref="S1:S1048576">
    <cfRule type="cellIs" dxfId="10" priority="6" operator="equal">
      <formula>1</formula>
    </cfRule>
  </conditionalFormatting>
  <conditionalFormatting sqref="T1:T1048576">
    <cfRule type="cellIs" dxfId="9" priority="5" operator="equal">
      <formula>1</formula>
    </cfRule>
  </conditionalFormatting>
  <conditionalFormatting sqref="U1:U1048576">
    <cfRule type="cellIs" dxfId="8" priority="4" operator="equal">
      <formula>1</formula>
    </cfRule>
  </conditionalFormatting>
  <conditionalFormatting sqref="D2:O234">
    <cfRule type="expression" dxfId="7" priority="2">
      <formula>COUNTIF($P$1:$AC$1,D2)=1</formula>
    </cfRule>
  </conditionalFormatting>
  <conditionalFormatting sqref="P1:P1048576">
    <cfRule type="cellIs" dxfId="6" priority="1" operator="equal">
      <formula>1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76"/>
  <sheetViews>
    <sheetView tabSelected="1" workbookViewId="0">
      <pane ySplit="1" topLeftCell="A2" activePane="bottomLeft" state="frozen"/>
      <selection pane="bottomLeft" activeCell="B2" sqref="B2"/>
    </sheetView>
  </sheetViews>
  <sheetFormatPr defaultRowHeight="15"/>
  <cols>
    <col min="4" max="4" width="23.42578125" bestFit="1" customWidth="1"/>
    <col min="5" max="5" width="5.7109375" bestFit="1" customWidth="1"/>
    <col min="6" max="6" width="12.85546875" bestFit="1" customWidth="1"/>
    <col min="7" max="8" width="23.42578125" bestFit="1" customWidth="1"/>
    <col min="10" max="10" width="20.42578125" bestFit="1" customWidth="1"/>
  </cols>
  <sheetData>
    <row r="1" spans="1:28">
      <c r="A1" t="s">
        <v>320</v>
      </c>
      <c r="B1" t="s">
        <v>405</v>
      </c>
      <c r="C1" t="s">
        <v>654</v>
      </c>
      <c r="D1" t="s">
        <v>401</v>
      </c>
      <c r="E1" t="s">
        <v>307</v>
      </c>
      <c r="F1" t="s">
        <v>308</v>
      </c>
      <c r="G1" t="s">
        <v>325</v>
      </c>
      <c r="H1" t="s">
        <v>324</v>
      </c>
      <c r="I1" t="s">
        <v>326</v>
      </c>
      <c r="J1" t="s">
        <v>402</v>
      </c>
    </row>
    <row r="2" spans="1:28">
      <c r="A2">
        <f t="shared" ref="A2:A33" si="0">ROW()-1</f>
        <v>1</v>
      </c>
      <c r="B2" s="1">
        <v>145</v>
      </c>
      <c r="C2" s="1" t="s">
        <v>528</v>
      </c>
      <c r="D2" t="s">
        <v>1</v>
      </c>
      <c r="E2">
        <v>1</v>
      </c>
      <c r="F2" t="str">
        <f>VLOOKUP($E2,Sheet1!$B$2:$C$234,2,FALSE)</f>
        <v>United States</v>
      </c>
      <c r="G2">
        <v>1</v>
      </c>
      <c r="H2">
        <v>226</v>
      </c>
      <c r="I2">
        <v>1</v>
      </c>
      <c r="J2" s="1" t="s">
        <v>328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>
      <c r="A3">
        <f t="shared" si="0"/>
        <v>2</v>
      </c>
      <c r="B3" s="1">
        <v>132</v>
      </c>
      <c r="C3" s="1" t="s">
        <v>327</v>
      </c>
      <c r="D3" t="s">
        <v>0</v>
      </c>
      <c r="E3">
        <v>1</v>
      </c>
      <c r="F3" t="str">
        <f>VLOOKUP($E3,Sheet1!$B$2:$C$234,2,FALSE)</f>
        <v>United States</v>
      </c>
      <c r="G3">
        <v>1</v>
      </c>
      <c r="H3">
        <v>90</v>
      </c>
      <c r="I3">
        <v>1</v>
      </c>
      <c r="J3" s="1" t="s">
        <v>327</v>
      </c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>
      <c r="A4">
        <f t="shared" si="0"/>
        <v>3</v>
      </c>
      <c r="B4" s="1">
        <v>144</v>
      </c>
      <c r="C4" s="1" t="s">
        <v>530</v>
      </c>
      <c r="D4" t="s">
        <v>10</v>
      </c>
      <c r="E4">
        <v>14</v>
      </c>
      <c r="F4" t="str">
        <f>VLOOKUP($E4,Sheet1!$B$2:$C$234,2,FALSE)</f>
        <v>Australia</v>
      </c>
      <c r="G4">
        <v>1</v>
      </c>
      <c r="H4">
        <v>27</v>
      </c>
      <c r="I4">
        <v>1</v>
      </c>
      <c r="J4" s="1" t="s">
        <v>331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>
      <c r="A5">
        <f t="shared" si="0"/>
        <v>4</v>
      </c>
      <c r="B5" s="1">
        <v>57</v>
      </c>
      <c r="C5" s="1" t="s">
        <v>333</v>
      </c>
      <c r="D5" t="s">
        <v>12</v>
      </c>
      <c r="E5">
        <v>15</v>
      </c>
      <c r="F5" t="str">
        <f>VLOOKUP($E5,Sheet1!$B$2:$C$234,2,FALSE)</f>
        <v>Austria</v>
      </c>
      <c r="G5">
        <v>1</v>
      </c>
      <c r="H5">
        <v>6</v>
      </c>
      <c r="I5">
        <v>1</v>
      </c>
      <c r="J5" s="1" t="s">
        <v>333</v>
      </c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>
      <c r="A6">
        <f t="shared" si="0"/>
        <v>5</v>
      </c>
      <c r="B6" s="1">
        <v>165</v>
      </c>
      <c r="C6" s="1" t="s">
        <v>336</v>
      </c>
      <c r="D6" t="s">
        <v>18</v>
      </c>
      <c r="E6">
        <v>30</v>
      </c>
      <c r="F6" t="str">
        <f>VLOOKUP($E6,Sheet1!$B$2:$C$234,2,FALSE)</f>
        <v>Brazil</v>
      </c>
      <c r="G6">
        <v>1</v>
      </c>
      <c r="H6">
        <v>1</v>
      </c>
      <c r="I6">
        <v>1</v>
      </c>
      <c r="J6" s="1" t="s">
        <v>336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>
      <c r="A7">
        <f t="shared" si="0"/>
        <v>6</v>
      </c>
      <c r="B7" s="1">
        <v>137</v>
      </c>
      <c r="C7" s="1" t="s">
        <v>341</v>
      </c>
      <c r="D7" t="s">
        <v>60</v>
      </c>
      <c r="E7">
        <v>144</v>
      </c>
      <c r="F7" t="str">
        <f>VLOOKUP($E7,Sheet1!$B$2:$C$234,2,FALSE)</f>
        <v>Netherlands</v>
      </c>
      <c r="G7">
        <v>1</v>
      </c>
      <c r="H7">
        <v>1</v>
      </c>
      <c r="I7">
        <v>1</v>
      </c>
      <c r="J7" s="1" t="s">
        <v>341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>
      <c r="A8">
        <f t="shared" si="0"/>
        <v>7</v>
      </c>
      <c r="B8" s="1">
        <v>15</v>
      </c>
      <c r="C8" s="1" t="s">
        <v>343</v>
      </c>
      <c r="D8" t="s">
        <v>7</v>
      </c>
      <c r="E8">
        <v>12</v>
      </c>
      <c r="F8" t="str">
        <f>VLOOKUP($E8,Sheet1!$B$2:$C$234,2,FALSE)</f>
        <v>Armenia</v>
      </c>
      <c r="G8">
        <v>1</v>
      </c>
      <c r="H8">
        <v>19</v>
      </c>
      <c r="I8">
        <v>0</v>
      </c>
      <c r="J8" s="1" t="s">
        <v>343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>
      <c r="A9">
        <f t="shared" si="0"/>
        <v>8</v>
      </c>
      <c r="B9" s="1">
        <v>83</v>
      </c>
      <c r="C9" s="1" t="s">
        <v>346</v>
      </c>
      <c r="D9" t="s">
        <v>4</v>
      </c>
      <c r="E9">
        <v>2</v>
      </c>
      <c r="F9" t="str">
        <f>VLOOKUP($E9,Sheet1!$B$2:$C$234,2,FALSE)</f>
        <v>Canada</v>
      </c>
      <c r="G9">
        <v>1</v>
      </c>
      <c r="H9">
        <v>16</v>
      </c>
      <c r="I9">
        <v>0</v>
      </c>
      <c r="J9" s="1" t="s">
        <v>346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>
      <c r="A10">
        <f t="shared" si="0"/>
        <v>9</v>
      </c>
      <c r="B10" s="1">
        <v>82</v>
      </c>
      <c r="C10" s="1" t="s">
        <v>344</v>
      </c>
      <c r="D10" t="s">
        <v>8</v>
      </c>
      <c r="E10">
        <v>12</v>
      </c>
      <c r="F10" t="str">
        <f>VLOOKUP($E10,Sheet1!$B$2:$C$234,2,FALSE)</f>
        <v>Armenia</v>
      </c>
      <c r="G10">
        <v>1</v>
      </c>
      <c r="H10">
        <v>14</v>
      </c>
      <c r="I10">
        <v>0</v>
      </c>
      <c r="J10" s="1" t="s">
        <v>344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>
      <c r="A11">
        <f t="shared" si="0"/>
        <v>10</v>
      </c>
      <c r="B11" s="1">
        <v>47</v>
      </c>
      <c r="C11" s="1" t="s">
        <v>348</v>
      </c>
      <c r="D11" t="s">
        <v>6</v>
      </c>
      <c r="E11">
        <v>5</v>
      </c>
      <c r="F11" t="str">
        <f>VLOOKUP($E11,Sheet1!$B$2:$C$234,2,FALSE)</f>
        <v>Algeria</v>
      </c>
      <c r="G11">
        <v>1</v>
      </c>
      <c r="H11">
        <v>13</v>
      </c>
      <c r="I11">
        <v>0</v>
      </c>
      <c r="J11" s="1" t="s">
        <v>348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>
      <c r="A12">
        <f t="shared" si="0"/>
        <v>11</v>
      </c>
      <c r="B12" s="1">
        <v>127</v>
      </c>
      <c r="C12" s="1" t="s">
        <v>345</v>
      </c>
      <c r="D12" t="s">
        <v>9</v>
      </c>
      <c r="E12">
        <v>12</v>
      </c>
      <c r="F12" t="str">
        <f>VLOOKUP($E12,Sheet1!$B$2:$C$234,2,FALSE)</f>
        <v>Armenia</v>
      </c>
      <c r="G12">
        <v>1</v>
      </c>
      <c r="H12">
        <v>12</v>
      </c>
      <c r="I12">
        <v>0</v>
      </c>
      <c r="J12" s="1" t="s">
        <v>345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 spans="1:28">
      <c r="A13">
        <f t="shared" si="0"/>
        <v>12</v>
      </c>
      <c r="B13" s="1">
        <v>97</v>
      </c>
      <c r="C13" s="1" t="s">
        <v>347</v>
      </c>
      <c r="D13" t="s">
        <v>5</v>
      </c>
      <c r="E13">
        <v>2</v>
      </c>
      <c r="F13" t="str">
        <f>VLOOKUP($E13,Sheet1!$B$2:$C$234,2,FALSE)</f>
        <v>Canada</v>
      </c>
      <c r="G13">
        <v>1</v>
      </c>
      <c r="H13">
        <v>8</v>
      </c>
      <c r="I13">
        <v>0</v>
      </c>
      <c r="J13" s="1" t="s">
        <v>347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 spans="1:28">
      <c r="A14">
        <f t="shared" si="0"/>
        <v>13</v>
      </c>
      <c r="B14" s="1">
        <v>172</v>
      </c>
      <c r="C14" s="1" t="s">
        <v>338</v>
      </c>
      <c r="D14" t="s">
        <v>20</v>
      </c>
      <c r="E14">
        <v>30</v>
      </c>
      <c r="F14" t="str">
        <f>VLOOKUP($E14,Sheet1!$B$2:$C$234,2,FALSE)</f>
        <v>Brazil</v>
      </c>
      <c r="G14">
        <v>1</v>
      </c>
      <c r="H14">
        <v>8</v>
      </c>
      <c r="I14">
        <v>0</v>
      </c>
      <c r="J14" s="1" t="s">
        <v>338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 spans="1:28">
      <c r="A15">
        <f t="shared" si="0"/>
        <v>14</v>
      </c>
      <c r="B15" s="1">
        <v>17</v>
      </c>
      <c r="C15" s="1" t="s">
        <v>349</v>
      </c>
      <c r="D15" t="s">
        <v>43</v>
      </c>
      <c r="E15">
        <v>94</v>
      </c>
      <c r="F15" t="str">
        <f>VLOOKUP($E15,Sheet1!$B$2:$C$234,2,FALSE)</f>
        <v>Indonesia</v>
      </c>
      <c r="G15">
        <v>1</v>
      </c>
      <c r="H15">
        <v>4</v>
      </c>
      <c r="I15">
        <v>0</v>
      </c>
      <c r="J15" s="1" t="s">
        <v>349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 spans="1:28">
      <c r="A16">
        <f t="shared" si="0"/>
        <v>15</v>
      </c>
      <c r="B16" s="1">
        <v>226</v>
      </c>
      <c r="C16" s="1" t="s">
        <v>342</v>
      </c>
      <c r="D16" t="s">
        <v>40</v>
      </c>
      <c r="E16">
        <v>76</v>
      </c>
      <c r="F16" t="str">
        <f>VLOOKUP($E16,Sheet1!$B$2:$C$234,2,FALSE)</f>
        <v>Germany</v>
      </c>
      <c r="G16">
        <v>1</v>
      </c>
      <c r="H16">
        <v>3</v>
      </c>
      <c r="I16">
        <v>0</v>
      </c>
      <c r="J16" s="1" t="s">
        <v>342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 spans="1:28">
      <c r="A17">
        <f t="shared" si="0"/>
        <v>16</v>
      </c>
      <c r="B17" s="1">
        <v>84</v>
      </c>
      <c r="C17" s="1" t="s">
        <v>358</v>
      </c>
      <c r="D17" t="s">
        <v>41</v>
      </c>
      <c r="E17">
        <v>90</v>
      </c>
      <c r="F17" t="str">
        <f>VLOOKUP($E17,Sheet1!$B$2:$C$234,2,FALSE)</f>
        <v>Hong Kong</v>
      </c>
      <c r="G17">
        <v>1</v>
      </c>
      <c r="H17">
        <v>3</v>
      </c>
      <c r="I17">
        <v>0</v>
      </c>
      <c r="J17" s="1" t="s">
        <v>358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 spans="1:28">
      <c r="A18">
        <f t="shared" si="0"/>
        <v>17</v>
      </c>
      <c r="B18" s="1">
        <v>86</v>
      </c>
      <c r="C18" s="1" t="s">
        <v>359</v>
      </c>
      <c r="D18" t="s">
        <v>42</v>
      </c>
      <c r="E18">
        <v>90</v>
      </c>
      <c r="F18" t="str">
        <f>VLOOKUP($E18,Sheet1!$B$2:$C$234,2,FALSE)</f>
        <v>Hong Kong</v>
      </c>
      <c r="G18">
        <v>1</v>
      </c>
      <c r="H18">
        <v>3</v>
      </c>
      <c r="I18">
        <v>0</v>
      </c>
      <c r="J18" s="1" t="s">
        <v>359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 spans="1:28">
      <c r="A19">
        <f t="shared" si="0"/>
        <v>18</v>
      </c>
      <c r="B19" s="1">
        <v>209</v>
      </c>
      <c r="C19" s="1" t="s">
        <v>329</v>
      </c>
      <c r="D19" t="s">
        <v>2</v>
      </c>
      <c r="E19">
        <v>1</v>
      </c>
      <c r="F19" t="str">
        <f>VLOOKUP($E19,Sheet1!$B$2:$C$234,2,FALSE)</f>
        <v>United States</v>
      </c>
      <c r="G19">
        <v>1</v>
      </c>
      <c r="H19">
        <v>2</v>
      </c>
      <c r="I19">
        <v>0</v>
      </c>
      <c r="J19" s="1" t="s">
        <v>329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>
      <c r="A20">
        <f t="shared" si="0"/>
        <v>19</v>
      </c>
      <c r="B20" s="1" t="e">
        <v>#N/A</v>
      </c>
      <c r="C20" s="1" t="e">
        <v>#N/A</v>
      </c>
      <c r="D20" t="s">
        <v>3</v>
      </c>
      <c r="E20">
        <v>1</v>
      </c>
      <c r="F20" t="str">
        <f>VLOOKUP($E20,Sheet1!$B$2:$C$234,2,FALSE)</f>
        <v>United States</v>
      </c>
      <c r="G20">
        <v>1</v>
      </c>
      <c r="H20">
        <v>2</v>
      </c>
      <c r="I20">
        <v>0</v>
      </c>
      <c r="J20" s="1" t="s">
        <v>330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>
      <c r="A21">
        <f t="shared" si="0"/>
        <v>20</v>
      </c>
      <c r="B21" s="1">
        <v>215</v>
      </c>
      <c r="C21" s="1" t="s">
        <v>357</v>
      </c>
      <c r="D21" t="s">
        <v>14</v>
      </c>
      <c r="E21">
        <v>22</v>
      </c>
      <c r="F21" t="str">
        <f>VLOOKUP($E21,Sheet1!$B$2:$C$234,2,FALSE)</f>
        <v>Belgium</v>
      </c>
      <c r="G21">
        <v>1</v>
      </c>
      <c r="H21">
        <v>2</v>
      </c>
      <c r="I21">
        <v>0</v>
      </c>
      <c r="J21" s="1" t="s">
        <v>357</v>
      </c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 spans="1:28">
      <c r="A22">
        <f t="shared" si="0"/>
        <v>21</v>
      </c>
      <c r="B22" s="1">
        <v>141</v>
      </c>
      <c r="C22" s="1" t="s">
        <v>360</v>
      </c>
      <c r="D22" t="s">
        <v>27</v>
      </c>
      <c r="E22">
        <v>44</v>
      </c>
      <c r="F22" t="str">
        <f>VLOOKUP($E22,Sheet1!$B$2:$C$234,2,FALSE)</f>
        <v>China</v>
      </c>
      <c r="G22">
        <v>1</v>
      </c>
      <c r="H22">
        <v>2</v>
      </c>
      <c r="I22">
        <v>0</v>
      </c>
      <c r="J22" s="1" t="s">
        <v>360</v>
      </c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spans="1:28">
      <c r="A23">
        <f t="shared" si="0"/>
        <v>22</v>
      </c>
      <c r="B23" s="1">
        <v>230</v>
      </c>
      <c r="C23" s="1" t="s">
        <v>364</v>
      </c>
      <c r="D23" t="s">
        <v>49</v>
      </c>
      <c r="E23">
        <v>112</v>
      </c>
      <c r="F23" t="str">
        <f>VLOOKUP($E23,Sheet1!$B$2:$C$234,2,FALSE)</f>
        <v>Latvia</v>
      </c>
      <c r="G23">
        <v>1</v>
      </c>
      <c r="H23">
        <v>2</v>
      </c>
      <c r="I23">
        <v>0</v>
      </c>
      <c r="J23" s="1" t="s">
        <v>364</v>
      </c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 spans="1:28">
      <c r="A24">
        <f t="shared" si="0"/>
        <v>23</v>
      </c>
      <c r="B24" s="1">
        <v>218</v>
      </c>
      <c r="C24" s="1" t="s">
        <v>332</v>
      </c>
      <c r="D24" t="s">
        <v>11</v>
      </c>
      <c r="E24">
        <v>14</v>
      </c>
      <c r="F24" t="str">
        <f>VLOOKUP($E24,Sheet1!$B$2:$C$234,2,FALSE)</f>
        <v>Australia</v>
      </c>
      <c r="G24">
        <v>1</v>
      </c>
      <c r="H24">
        <v>1</v>
      </c>
      <c r="I24">
        <v>0</v>
      </c>
      <c r="J24" s="1" t="s">
        <v>332</v>
      </c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 spans="1:28">
      <c r="A25">
        <f t="shared" si="0"/>
        <v>24</v>
      </c>
      <c r="B25" s="1">
        <v>103</v>
      </c>
      <c r="C25" s="1" t="s">
        <v>361</v>
      </c>
      <c r="D25" t="s">
        <v>13</v>
      </c>
      <c r="E25">
        <v>22</v>
      </c>
      <c r="F25" t="str">
        <f>VLOOKUP($E25,Sheet1!$B$2:$C$234,2,FALSE)</f>
        <v>Belgium</v>
      </c>
      <c r="G25">
        <v>1</v>
      </c>
      <c r="H25">
        <v>1</v>
      </c>
      <c r="I25">
        <v>0</v>
      </c>
      <c r="J25" s="1" t="s">
        <v>361</v>
      </c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 spans="1:28">
      <c r="A26">
        <f t="shared" si="0"/>
        <v>25</v>
      </c>
      <c r="B26" s="1">
        <v>220</v>
      </c>
      <c r="C26" s="1" t="s">
        <v>362</v>
      </c>
      <c r="D26" t="s">
        <v>15</v>
      </c>
      <c r="E26">
        <v>22</v>
      </c>
      <c r="F26" t="str">
        <f>VLOOKUP($E26,Sheet1!$B$2:$C$234,2,FALSE)</f>
        <v>Belgium</v>
      </c>
      <c r="G26">
        <v>1</v>
      </c>
      <c r="H26">
        <v>1</v>
      </c>
      <c r="I26">
        <v>0</v>
      </c>
      <c r="J26" s="1" t="s">
        <v>362</v>
      </c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1:28">
      <c r="A27">
        <f t="shared" si="0"/>
        <v>26</v>
      </c>
      <c r="B27" s="1">
        <v>48</v>
      </c>
      <c r="C27" s="1" t="s">
        <v>334</v>
      </c>
      <c r="D27" t="s">
        <v>16</v>
      </c>
      <c r="E27">
        <v>30</v>
      </c>
      <c r="F27" t="str">
        <f>VLOOKUP($E27,Sheet1!$B$2:$C$234,2,FALSE)</f>
        <v>Brazil</v>
      </c>
      <c r="G27">
        <v>1</v>
      </c>
      <c r="H27">
        <v>1</v>
      </c>
      <c r="I27">
        <v>0</v>
      </c>
      <c r="J27" s="1" t="s">
        <v>334</v>
      </c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>
      <c r="A28">
        <f t="shared" si="0"/>
        <v>27</v>
      </c>
      <c r="B28" s="1">
        <v>93</v>
      </c>
      <c r="C28" s="1" t="s">
        <v>335</v>
      </c>
      <c r="D28" t="s">
        <v>17</v>
      </c>
      <c r="E28">
        <v>30</v>
      </c>
      <c r="F28" t="str">
        <f>VLOOKUP($E28,Sheet1!$B$2:$C$234,2,FALSE)</f>
        <v>Brazil</v>
      </c>
      <c r="G28">
        <v>1</v>
      </c>
      <c r="H28">
        <v>1</v>
      </c>
      <c r="I28">
        <v>0</v>
      </c>
      <c r="J28" s="1" t="s">
        <v>335</v>
      </c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>
      <c r="A29">
        <f t="shared" si="0"/>
        <v>28</v>
      </c>
      <c r="B29" s="1">
        <v>166</v>
      </c>
      <c r="C29" s="1" t="s">
        <v>502</v>
      </c>
      <c r="D29" t="s">
        <v>19</v>
      </c>
      <c r="E29">
        <v>30</v>
      </c>
      <c r="F29" t="str">
        <f>VLOOKUP($E29,Sheet1!$B$2:$C$234,2,FALSE)</f>
        <v>Brazil</v>
      </c>
      <c r="G29">
        <v>1</v>
      </c>
      <c r="H29">
        <v>1</v>
      </c>
      <c r="I29">
        <v>0</v>
      </c>
      <c r="J29" s="1" t="s">
        <v>337</v>
      </c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>
      <c r="A30">
        <f t="shared" si="0"/>
        <v>29</v>
      </c>
      <c r="B30" s="1">
        <v>200</v>
      </c>
      <c r="C30" s="1" t="s">
        <v>339</v>
      </c>
      <c r="D30" t="s">
        <v>21</v>
      </c>
      <c r="E30">
        <v>30</v>
      </c>
      <c r="F30" t="str">
        <f>VLOOKUP($E30,Sheet1!$B$2:$C$234,2,FALSE)</f>
        <v>Brazil</v>
      </c>
      <c r="G30">
        <v>1</v>
      </c>
      <c r="H30">
        <v>1</v>
      </c>
      <c r="I30">
        <v>0</v>
      </c>
      <c r="J30" s="1" t="s">
        <v>339</v>
      </c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>
      <c r="A31">
        <f t="shared" si="0"/>
        <v>30</v>
      </c>
      <c r="B31" s="1">
        <v>201</v>
      </c>
      <c r="C31" s="1" t="s">
        <v>340</v>
      </c>
      <c r="D31" t="s">
        <v>22</v>
      </c>
      <c r="E31">
        <v>30</v>
      </c>
      <c r="F31" t="str">
        <f>VLOOKUP($E31,Sheet1!$B$2:$C$234,2,FALSE)</f>
        <v>Brazil</v>
      </c>
      <c r="G31">
        <v>1</v>
      </c>
      <c r="H31">
        <v>1</v>
      </c>
      <c r="I31">
        <v>0</v>
      </c>
      <c r="J31" s="1" t="s">
        <v>340</v>
      </c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>
      <c r="A32">
        <f t="shared" si="0"/>
        <v>31</v>
      </c>
      <c r="B32" s="1">
        <v>198</v>
      </c>
      <c r="C32" s="1" t="s">
        <v>366</v>
      </c>
      <c r="D32" t="s">
        <v>23</v>
      </c>
      <c r="E32">
        <v>43</v>
      </c>
      <c r="F32" t="str">
        <f>VLOOKUP($E32,Sheet1!$B$2:$C$234,2,FALSE)</f>
        <v>Chile</v>
      </c>
      <c r="G32">
        <v>1</v>
      </c>
      <c r="H32">
        <v>1</v>
      </c>
      <c r="I32">
        <v>0</v>
      </c>
      <c r="J32" s="1" t="s">
        <v>366</v>
      </c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1:28">
      <c r="A33">
        <f t="shared" si="0"/>
        <v>32</v>
      </c>
      <c r="B33" s="1" t="e">
        <v>#N/A</v>
      </c>
      <c r="C33" s="1" t="e">
        <v>#N/A</v>
      </c>
      <c r="D33" t="s">
        <v>24</v>
      </c>
      <c r="E33">
        <v>43</v>
      </c>
      <c r="F33" t="str">
        <f>VLOOKUP($E33,Sheet1!$B$2:$C$234,2,FALSE)</f>
        <v>Chile</v>
      </c>
      <c r="G33">
        <v>1</v>
      </c>
      <c r="H33">
        <v>1</v>
      </c>
      <c r="I33">
        <v>0</v>
      </c>
      <c r="J33" s="1" t="s">
        <v>367</v>
      </c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1:28">
      <c r="A34">
        <f t="shared" ref="A34:A65" si="1">ROW()-1</f>
        <v>33</v>
      </c>
      <c r="B34" s="1" t="e">
        <v>#N/A</v>
      </c>
      <c r="C34" s="1" t="e">
        <v>#N/A</v>
      </c>
      <c r="D34" t="s">
        <v>25</v>
      </c>
      <c r="E34">
        <v>43</v>
      </c>
      <c r="F34" t="str">
        <f>VLOOKUP($E34,Sheet1!$B$2:$C$234,2,FALSE)</f>
        <v>Chile</v>
      </c>
      <c r="G34">
        <v>1</v>
      </c>
      <c r="H34">
        <v>1</v>
      </c>
      <c r="I34">
        <v>0</v>
      </c>
      <c r="J34" s="1" t="s">
        <v>368</v>
      </c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1:28">
      <c r="A35">
        <f t="shared" si="1"/>
        <v>34</v>
      </c>
      <c r="B35" s="1">
        <v>107</v>
      </c>
      <c r="C35" s="1" t="s">
        <v>369</v>
      </c>
      <c r="D35" t="s">
        <v>28</v>
      </c>
      <c r="E35">
        <v>45</v>
      </c>
      <c r="F35" t="str">
        <f>VLOOKUP($E35,Sheet1!$B$2:$C$234,2,FALSE)</f>
        <v>Colombia</v>
      </c>
      <c r="G35">
        <v>1</v>
      </c>
      <c r="H35">
        <v>1</v>
      </c>
      <c r="I35">
        <v>0</v>
      </c>
      <c r="J35" s="1" t="s">
        <v>369</v>
      </c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1:28">
      <c r="A36">
        <f t="shared" si="1"/>
        <v>35</v>
      </c>
      <c r="B36" s="1">
        <v>109</v>
      </c>
      <c r="C36" s="1" t="s">
        <v>370</v>
      </c>
      <c r="D36" t="s">
        <v>29</v>
      </c>
      <c r="E36">
        <v>45</v>
      </c>
      <c r="F36" t="str">
        <f>VLOOKUP($E36,Sheet1!$B$2:$C$234,2,FALSE)</f>
        <v>Colombia</v>
      </c>
      <c r="G36">
        <v>1</v>
      </c>
      <c r="H36">
        <v>1</v>
      </c>
      <c r="I36">
        <v>0</v>
      </c>
      <c r="J36" s="1" t="s">
        <v>370</v>
      </c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1:28">
      <c r="A37">
        <f t="shared" si="1"/>
        <v>36</v>
      </c>
      <c r="B37" s="1">
        <v>111</v>
      </c>
      <c r="C37" s="1" t="s">
        <v>371</v>
      </c>
      <c r="D37" t="s">
        <v>30</v>
      </c>
      <c r="E37">
        <v>45</v>
      </c>
      <c r="F37" t="str">
        <f>VLOOKUP($E37,Sheet1!$B$2:$C$234,2,FALSE)</f>
        <v>Colombia</v>
      </c>
      <c r="G37">
        <v>1</v>
      </c>
      <c r="H37">
        <v>1</v>
      </c>
      <c r="I37">
        <v>0</v>
      </c>
      <c r="J37" s="1" t="s">
        <v>371</v>
      </c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1:28">
      <c r="A38">
        <f t="shared" si="1"/>
        <v>37</v>
      </c>
      <c r="B38" s="1">
        <v>113</v>
      </c>
      <c r="C38" s="1" t="s">
        <v>372</v>
      </c>
      <c r="D38" t="s">
        <v>31</v>
      </c>
      <c r="E38">
        <v>45</v>
      </c>
      <c r="F38" t="str">
        <f>VLOOKUP($E38,Sheet1!$B$2:$C$234,2,FALSE)</f>
        <v>Colombia</v>
      </c>
      <c r="G38">
        <v>1</v>
      </c>
      <c r="H38">
        <v>1</v>
      </c>
      <c r="I38">
        <v>0</v>
      </c>
      <c r="J38" s="1" t="s">
        <v>372</v>
      </c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1:28">
      <c r="A39">
        <f t="shared" si="1"/>
        <v>38</v>
      </c>
      <c r="B39" s="1">
        <v>238</v>
      </c>
      <c r="C39" s="1" t="s">
        <v>373</v>
      </c>
      <c r="D39" t="s">
        <v>32</v>
      </c>
      <c r="E39">
        <v>45</v>
      </c>
      <c r="F39" t="str">
        <f>VLOOKUP($E39,Sheet1!$B$2:$C$234,2,FALSE)</f>
        <v>Colombia</v>
      </c>
      <c r="G39">
        <v>1</v>
      </c>
      <c r="H39">
        <v>1</v>
      </c>
      <c r="I39">
        <v>0</v>
      </c>
      <c r="J39" s="1" t="s">
        <v>373</v>
      </c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1:28">
      <c r="A40">
        <f t="shared" si="1"/>
        <v>39</v>
      </c>
      <c r="B40" s="1">
        <v>239</v>
      </c>
      <c r="C40" s="1" t="s">
        <v>374</v>
      </c>
      <c r="D40" t="s">
        <v>33</v>
      </c>
      <c r="E40">
        <v>45</v>
      </c>
      <c r="F40" t="str">
        <f>VLOOKUP($E40,Sheet1!$B$2:$C$234,2,FALSE)</f>
        <v>Colombia</v>
      </c>
      <c r="G40">
        <v>1</v>
      </c>
      <c r="H40">
        <v>1</v>
      </c>
      <c r="I40">
        <v>0</v>
      </c>
      <c r="J40" s="1" t="s">
        <v>374</v>
      </c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1:28">
      <c r="A41">
        <f t="shared" si="1"/>
        <v>40</v>
      </c>
      <c r="B41" s="1" t="e">
        <v>#N/A</v>
      </c>
      <c r="C41" s="1" t="e">
        <v>#N/A</v>
      </c>
      <c r="D41" t="s">
        <v>34</v>
      </c>
      <c r="E41">
        <v>45</v>
      </c>
      <c r="F41" t="str">
        <f>VLOOKUP($E41,Sheet1!$B$2:$C$234,2,FALSE)</f>
        <v>Colombia</v>
      </c>
      <c r="G41">
        <v>1</v>
      </c>
      <c r="H41">
        <v>1</v>
      </c>
      <c r="I41">
        <v>0</v>
      </c>
      <c r="J41" s="1" t="s">
        <v>375</v>
      </c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1:28">
      <c r="A42">
        <f t="shared" si="1"/>
        <v>41</v>
      </c>
      <c r="B42" s="1">
        <v>228</v>
      </c>
      <c r="C42" s="1" t="s">
        <v>376</v>
      </c>
      <c r="D42" t="s">
        <v>37</v>
      </c>
      <c r="E42">
        <v>64</v>
      </c>
      <c r="F42" t="str">
        <f>VLOOKUP($E42,Sheet1!$B$2:$C$234,2,FALSE)</f>
        <v>Estonia</v>
      </c>
      <c r="G42">
        <v>1</v>
      </c>
      <c r="H42">
        <v>1</v>
      </c>
      <c r="I42">
        <v>0</v>
      </c>
      <c r="J42" s="1" t="s">
        <v>376</v>
      </c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1:28">
      <c r="A43">
        <f t="shared" si="1"/>
        <v>42</v>
      </c>
      <c r="B43" s="1">
        <v>98</v>
      </c>
      <c r="C43" s="1" t="s">
        <v>356</v>
      </c>
      <c r="D43" t="s">
        <v>39</v>
      </c>
      <c r="E43">
        <v>76</v>
      </c>
      <c r="F43" t="str">
        <f>VLOOKUP($E43,Sheet1!$B$2:$C$234,2,FALSE)</f>
        <v>Germany</v>
      </c>
      <c r="G43">
        <v>1</v>
      </c>
      <c r="H43">
        <v>1</v>
      </c>
      <c r="I43">
        <v>0</v>
      </c>
      <c r="J43" s="1" t="s">
        <v>356</v>
      </c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1:28">
      <c r="A44">
        <f t="shared" si="1"/>
        <v>43</v>
      </c>
      <c r="B44" s="1">
        <v>34</v>
      </c>
      <c r="C44" s="1" t="s">
        <v>350</v>
      </c>
      <c r="D44" t="s">
        <v>44</v>
      </c>
      <c r="E44">
        <v>94</v>
      </c>
      <c r="F44" t="str">
        <f>VLOOKUP($E44,Sheet1!$B$2:$C$234,2,FALSE)</f>
        <v>Indonesia</v>
      </c>
      <c r="G44">
        <v>1</v>
      </c>
      <c r="H44">
        <v>1</v>
      </c>
      <c r="I44">
        <v>0</v>
      </c>
      <c r="J44" s="1" t="s">
        <v>350</v>
      </c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1:28">
      <c r="A45">
        <f t="shared" si="1"/>
        <v>44</v>
      </c>
      <c r="B45" s="1">
        <v>38</v>
      </c>
      <c r="C45" s="1" t="s">
        <v>351</v>
      </c>
      <c r="D45" t="s">
        <v>45</v>
      </c>
      <c r="E45">
        <v>94</v>
      </c>
      <c r="F45" t="str">
        <f>VLOOKUP($E45,Sheet1!$B$2:$C$234,2,FALSE)</f>
        <v>Indonesia</v>
      </c>
      <c r="G45">
        <v>1</v>
      </c>
      <c r="H45">
        <v>1</v>
      </c>
      <c r="I45">
        <v>0</v>
      </c>
      <c r="J45" s="1" t="s">
        <v>351</v>
      </c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1:28">
      <c r="A46">
        <f t="shared" si="1"/>
        <v>45</v>
      </c>
      <c r="B46" s="1" t="e">
        <v>#N/A</v>
      </c>
      <c r="C46" s="1" t="e">
        <v>#N/A</v>
      </c>
      <c r="D46" t="s">
        <v>46</v>
      </c>
      <c r="E46">
        <v>94</v>
      </c>
      <c r="F46" t="str">
        <f>VLOOKUP($E46,Sheet1!$B$2:$C$234,2,FALSE)</f>
        <v>Indonesia</v>
      </c>
      <c r="G46">
        <v>1</v>
      </c>
      <c r="H46">
        <v>1</v>
      </c>
      <c r="I46">
        <v>0</v>
      </c>
      <c r="J46" s="1" t="s">
        <v>353</v>
      </c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1:28">
      <c r="A47">
        <f t="shared" si="1"/>
        <v>46</v>
      </c>
      <c r="B47" s="1" t="e">
        <v>#N/A</v>
      </c>
      <c r="C47" s="1" t="e">
        <v>#N/A</v>
      </c>
      <c r="D47" t="s">
        <v>50</v>
      </c>
      <c r="E47">
        <v>112</v>
      </c>
      <c r="F47" t="str">
        <f>VLOOKUP($E47,Sheet1!$B$2:$C$234,2,FALSE)</f>
        <v>Latvia</v>
      </c>
      <c r="G47">
        <v>1</v>
      </c>
      <c r="H47">
        <v>1</v>
      </c>
      <c r="I47">
        <v>0</v>
      </c>
      <c r="J47" s="1" t="s">
        <v>365</v>
      </c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1:28">
      <c r="A48">
        <f t="shared" si="1"/>
        <v>47</v>
      </c>
      <c r="B48" s="1">
        <v>232</v>
      </c>
      <c r="C48" s="1" t="s">
        <v>379</v>
      </c>
      <c r="D48" t="s">
        <v>52</v>
      </c>
      <c r="E48">
        <v>118</v>
      </c>
      <c r="F48" t="str">
        <f>VLOOKUP($E48,Sheet1!$B$2:$C$234,2,FALSE)</f>
        <v>Lithuania</v>
      </c>
      <c r="G48">
        <v>1</v>
      </c>
      <c r="H48">
        <v>1</v>
      </c>
      <c r="I48">
        <v>0</v>
      </c>
      <c r="J48" s="1" t="s">
        <v>379</v>
      </c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1:28">
      <c r="A49">
        <f t="shared" si="1"/>
        <v>48</v>
      </c>
      <c r="B49" s="1">
        <v>233</v>
      </c>
      <c r="C49" s="1" t="s">
        <v>380</v>
      </c>
      <c r="D49" t="s">
        <v>53</v>
      </c>
      <c r="E49">
        <v>118</v>
      </c>
      <c r="F49" t="str">
        <f>VLOOKUP($E49,Sheet1!$B$2:$C$234,2,FALSE)</f>
        <v>Lithuania</v>
      </c>
      <c r="G49">
        <v>1</v>
      </c>
      <c r="H49">
        <v>1</v>
      </c>
      <c r="I49">
        <v>0</v>
      </c>
      <c r="J49" s="1" t="s">
        <v>380</v>
      </c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1:28">
      <c r="A50">
        <f t="shared" si="1"/>
        <v>49</v>
      </c>
      <c r="B50" s="1">
        <v>234</v>
      </c>
      <c r="C50" s="1" t="s">
        <v>381</v>
      </c>
      <c r="D50" t="s">
        <v>54</v>
      </c>
      <c r="E50">
        <v>118</v>
      </c>
      <c r="F50" t="str">
        <f>VLOOKUP($E50,Sheet1!$B$2:$C$234,2,FALSE)</f>
        <v>Lithuania</v>
      </c>
      <c r="G50">
        <v>1</v>
      </c>
      <c r="H50">
        <v>1</v>
      </c>
      <c r="I50">
        <v>0</v>
      </c>
      <c r="J50" s="1" t="s">
        <v>381</v>
      </c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1:28">
      <c r="A51">
        <f t="shared" si="1"/>
        <v>50</v>
      </c>
      <c r="B51" s="1">
        <v>22</v>
      </c>
      <c r="C51" s="1" t="s">
        <v>383</v>
      </c>
      <c r="D51" t="s">
        <v>56</v>
      </c>
      <c r="E51">
        <v>124</v>
      </c>
      <c r="F51" t="str">
        <f>VLOOKUP($E51,Sheet1!$B$2:$C$234,2,FALSE)</f>
        <v>Malaysia</v>
      </c>
      <c r="G51">
        <v>1</v>
      </c>
      <c r="H51">
        <v>1</v>
      </c>
      <c r="I51">
        <v>0</v>
      </c>
      <c r="J51" s="1" t="s">
        <v>383</v>
      </c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1:28">
      <c r="A52">
        <f t="shared" si="1"/>
        <v>51</v>
      </c>
      <c r="B52" s="1">
        <v>26</v>
      </c>
      <c r="C52" s="1" t="s">
        <v>385</v>
      </c>
      <c r="D52" t="s">
        <v>58</v>
      </c>
      <c r="E52">
        <v>132</v>
      </c>
      <c r="F52" t="str">
        <f>VLOOKUP($E52,Sheet1!$B$2:$C$234,2,FALSE)</f>
        <v>Mexico</v>
      </c>
      <c r="G52">
        <v>1</v>
      </c>
      <c r="H52">
        <v>1</v>
      </c>
      <c r="I52">
        <v>0</v>
      </c>
      <c r="J52" s="1" t="s">
        <v>385</v>
      </c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1:28">
      <c r="A53">
        <f t="shared" si="1"/>
        <v>52</v>
      </c>
      <c r="B53" s="1">
        <v>188</v>
      </c>
      <c r="C53" s="1" t="s">
        <v>386</v>
      </c>
      <c r="D53" t="s">
        <v>59</v>
      </c>
      <c r="E53">
        <v>132</v>
      </c>
      <c r="F53" t="str">
        <f>VLOOKUP($E53,Sheet1!$B$2:$C$234,2,FALSE)</f>
        <v>Mexico</v>
      </c>
      <c r="G53">
        <v>1</v>
      </c>
      <c r="H53">
        <v>1</v>
      </c>
      <c r="I53">
        <v>0</v>
      </c>
      <c r="J53" s="1" t="s">
        <v>386</v>
      </c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1:28">
      <c r="A54">
        <f t="shared" si="1"/>
        <v>53</v>
      </c>
      <c r="B54" s="1">
        <v>115</v>
      </c>
      <c r="C54" s="1" t="s">
        <v>387</v>
      </c>
      <c r="D54" t="s">
        <v>61</v>
      </c>
      <c r="E54">
        <v>161</v>
      </c>
      <c r="F54" t="str">
        <f>VLOOKUP($E54,Sheet1!$B$2:$C$234,2,FALSE)</f>
        <v>Peru</v>
      </c>
      <c r="G54">
        <v>1</v>
      </c>
      <c r="H54">
        <v>1</v>
      </c>
      <c r="I54">
        <v>0</v>
      </c>
      <c r="J54" s="1" t="s">
        <v>387</v>
      </c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1:28">
      <c r="A55">
        <f t="shared" si="1"/>
        <v>54</v>
      </c>
      <c r="B55" s="1">
        <v>55</v>
      </c>
      <c r="C55" s="1" t="s">
        <v>485</v>
      </c>
      <c r="D55" t="s">
        <v>62</v>
      </c>
      <c r="E55">
        <v>162</v>
      </c>
      <c r="F55" t="str">
        <f>VLOOKUP($E55,Sheet1!$B$2:$C$234,2,FALSE)</f>
        <v>Philippines</v>
      </c>
      <c r="G55">
        <v>1</v>
      </c>
      <c r="H55">
        <v>1</v>
      </c>
      <c r="I55">
        <v>0</v>
      </c>
      <c r="J55" s="1" t="s">
        <v>388</v>
      </c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1:28">
      <c r="A56">
        <f t="shared" si="1"/>
        <v>55</v>
      </c>
      <c r="B56" s="1">
        <v>81</v>
      </c>
      <c r="C56" s="1" t="s">
        <v>389</v>
      </c>
      <c r="D56" t="s">
        <v>63</v>
      </c>
      <c r="E56">
        <v>164</v>
      </c>
      <c r="F56" t="str">
        <f>VLOOKUP($E56,Sheet1!$B$2:$C$234,2,FALSE)</f>
        <v>Poland</v>
      </c>
      <c r="G56">
        <v>1</v>
      </c>
      <c r="H56">
        <v>1</v>
      </c>
      <c r="I56">
        <v>0</v>
      </c>
      <c r="J56" s="1" t="s">
        <v>389</v>
      </c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1:28">
      <c r="A57">
        <f t="shared" si="1"/>
        <v>56</v>
      </c>
      <c r="B57" s="1">
        <v>88</v>
      </c>
      <c r="C57" s="1" t="s">
        <v>390</v>
      </c>
      <c r="D57" t="s">
        <v>64</v>
      </c>
      <c r="E57">
        <v>164</v>
      </c>
      <c r="F57" t="str">
        <f>VLOOKUP($E57,Sheet1!$B$2:$C$234,2,FALSE)</f>
        <v>Poland</v>
      </c>
      <c r="G57">
        <v>1</v>
      </c>
      <c r="H57">
        <v>1</v>
      </c>
      <c r="I57">
        <v>0</v>
      </c>
      <c r="J57" s="1" t="s">
        <v>390</v>
      </c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1:28">
      <c r="A58">
        <f t="shared" si="1"/>
        <v>57</v>
      </c>
      <c r="B58" s="1">
        <v>216</v>
      </c>
      <c r="C58" s="1" t="s">
        <v>391</v>
      </c>
      <c r="D58" t="s">
        <v>65</v>
      </c>
      <c r="E58">
        <v>170</v>
      </c>
      <c r="F58" t="str">
        <f>VLOOKUP($E58,Sheet1!$B$2:$C$234,2,FALSE)</f>
        <v>Russia</v>
      </c>
      <c r="G58">
        <v>1</v>
      </c>
      <c r="H58">
        <v>1</v>
      </c>
      <c r="I58">
        <v>0</v>
      </c>
      <c r="J58" s="1" t="s">
        <v>391</v>
      </c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1:28">
      <c r="A59">
        <f t="shared" si="1"/>
        <v>58</v>
      </c>
      <c r="B59" s="1">
        <v>217</v>
      </c>
      <c r="C59" s="1" t="s">
        <v>392</v>
      </c>
      <c r="D59" t="s">
        <v>66</v>
      </c>
      <c r="E59">
        <v>170</v>
      </c>
      <c r="F59" t="str">
        <f>VLOOKUP($E59,Sheet1!$B$2:$C$234,2,FALSE)</f>
        <v>Russia</v>
      </c>
      <c r="G59">
        <v>1</v>
      </c>
      <c r="H59">
        <v>1</v>
      </c>
      <c r="I59">
        <v>0</v>
      </c>
      <c r="J59" s="1" t="s">
        <v>392</v>
      </c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1:28">
      <c r="A60">
        <f t="shared" si="1"/>
        <v>59</v>
      </c>
      <c r="B60" s="1">
        <v>199</v>
      </c>
      <c r="C60" s="1" t="s">
        <v>393</v>
      </c>
      <c r="D60" t="s">
        <v>70</v>
      </c>
      <c r="E60">
        <v>216</v>
      </c>
      <c r="F60" t="str">
        <f>VLOOKUP($E60,Sheet1!$B$2:$C$234,2,FALSE)</f>
        <v>Uruguay</v>
      </c>
      <c r="G60">
        <v>1</v>
      </c>
      <c r="H60">
        <v>1</v>
      </c>
      <c r="I60">
        <v>0</v>
      </c>
      <c r="J60" s="1" t="s">
        <v>393</v>
      </c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1:28">
      <c r="A61">
        <f t="shared" si="1"/>
        <v>60</v>
      </c>
      <c r="B61" s="1" t="e">
        <v>#N/A</v>
      </c>
      <c r="C61" s="1" t="e">
        <v>#N/A</v>
      </c>
      <c r="D61" t="s">
        <v>72</v>
      </c>
      <c r="E61">
        <v>220</v>
      </c>
      <c r="F61" t="str">
        <f>VLOOKUP($E61,Sheet1!$B$2:$C$234,2,FALSE)</f>
        <v>Vietnam</v>
      </c>
      <c r="G61">
        <v>1</v>
      </c>
      <c r="H61">
        <v>1</v>
      </c>
      <c r="I61">
        <v>0</v>
      </c>
      <c r="J61" s="1" t="s">
        <v>395</v>
      </c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1:28">
      <c r="A62">
        <f t="shared" si="1"/>
        <v>61</v>
      </c>
      <c r="B62" s="1" t="e">
        <v>#N/A</v>
      </c>
      <c r="C62" s="1" t="e">
        <v>#N/A</v>
      </c>
      <c r="D62" t="s">
        <v>73</v>
      </c>
      <c r="E62">
        <v>220</v>
      </c>
      <c r="F62" t="str">
        <f>VLOOKUP($E62,Sheet1!$B$2:$C$234,2,FALSE)</f>
        <v>Vietnam</v>
      </c>
      <c r="G62">
        <v>1</v>
      </c>
      <c r="H62">
        <v>1</v>
      </c>
      <c r="I62">
        <v>0</v>
      </c>
      <c r="J62" s="1" t="s">
        <v>396</v>
      </c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1:28">
      <c r="A63">
        <f t="shared" si="1"/>
        <v>62</v>
      </c>
      <c r="B63" s="1">
        <v>40</v>
      </c>
      <c r="C63" s="1" t="s">
        <v>352</v>
      </c>
      <c r="D63" t="s">
        <v>36</v>
      </c>
      <c r="E63">
        <v>60</v>
      </c>
      <c r="F63" t="str">
        <f>VLOOKUP($E63,Sheet1!$B$2:$C$234,2,FALSE)</f>
        <v>Egypt</v>
      </c>
      <c r="G63">
        <v>0</v>
      </c>
      <c r="H63">
        <v>6</v>
      </c>
      <c r="I63">
        <v>0</v>
      </c>
      <c r="J63" s="1" t="s">
        <v>352</v>
      </c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1:28">
      <c r="A64">
        <f t="shared" si="1"/>
        <v>63</v>
      </c>
      <c r="B64" s="1">
        <v>91</v>
      </c>
      <c r="C64" s="1" t="s">
        <v>355</v>
      </c>
      <c r="D64" t="s">
        <v>26</v>
      </c>
      <c r="E64">
        <v>44</v>
      </c>
      <c r="F64" t="str">
        <f>VLOOKUP($E64,Sheet1!$B$2:$C$234,2,FALSE)</f>
        <v>China</v>
      </c>
      <c r="G64">
        <v>0</v>
      </c>
      <c r="H64">
        <v>3</v>
      </c>
      <c r="I64">
        <v>0</v>
      </c>
      <c r="J64" s="1" t="s">
        <v>355</v>
      </c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1:28">
      <c r="A65">
        <f t="shared" si="1"/>
        <v>64</v>
      </c>
      <c r="B65" s="1">
        <v>54</v>
      </c>
      <c r="C65" s="1" t="s">
        <v>516</v>
      </c>
      <c r="D65" t="s">
        <v>57</v>
      </c>
      <c r="E65">
        <v>124</v>
      </c>
      <c r="F65" t="str">
        <f>VLOOKUP($E65,Sheet1!$B$2:$C$234,2,FALSE)</f>
        <v>Malaysia</v>
      </c>
      <c r="G65">
        <v>0</v>
      </c>
      <c r="H65">
        <v>2</v>
      </c>
      <c r="I65">
        <v>0</v>
      </c>
      <c r="J65" s="1" t="s">
        <v>384</v>
      </c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1:28">
      <c r="A66">
        <f t="shared" ref="A66:A75" si="2">ROW()-1</f>
        <v>65</v>
      </c>
      <c r="B66" s="1" t="e">
        <v>#N/A</v>
      </c>
      <c r="C66" s="1" t="e">
        <v>#N/A</v>
      </c>
      <c r="D66" t="s">
        <v>35</v>
      </c>
      <c r="E66">
        <v>54</v>
      </c>
      <c r="F66" t="str">
        <f>VLOOKUP($E66,Sheet1!$B$2:$C$234,2,FALSE)</f>
        <v>Czech Republic</v>
      </c>
      <c r="G66">
        <v>0</v>
      </c>
      <c r="H66">
        <v>1</v>
      </c>
      <c r="I66">
        <v>0</v>
      </c>
      <c r="J66" s="1" t="s">
        <v>397</v>
      </c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1:28">
      <c r="A67">
        <f t="shared" si="2"/>
        <v>66</v>
      </c>
      <c r="B67" s="1" t="e">
        <v>#N/A</v>
      </c>
      <c r="C67" s="1" t="e">
        <v>#N/A</v>
      </c>
      <c r="D67" t="s">
        <v>38</v>
      </c>
      <c r="E67">
        <v>64</v>
      </c>
      <c r="F67" t="str">
        <f>VLOOKUP($E67,Sheet1!$B$2:$C$234,2,FALSE)</f>
        <v>Estonia</v>
      </c>
      <c r="G67">
        <v>0</v>
      </c>
      <c r="H67">
        <v>1</v>
      </c>
      <c r="I67">
        <v>0</v>
      </c>
      <c r="J67" s="1" t="s">
        <v>377</v>
      </c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1:28">
      <c r="A68">
        <f t="shared" si="2"/>
        <v>67</v>
      </c>
      <c r="B68" s="1">
        <v>203</v>
      </c>
      <c r="C68" s="1" t="s">
        <v>354</v>
      </c>
      <c r="D68" t="s">
        <v>47</v>
      </c>
      <c r="E68">
        <v>94</v>
      </c>
      <c r="F68" t="str">
        <f>VLOOKUP($E68,Sheet1!$B$2:$C$234,2,FALSE)</f>
        <v>Indonesia</v>
      </c>
      <c r="G68">
        <v>0</v>
      </c>
      <c r="H68">
        <v>1</v>
      </c>
      <c r="I68">
        <v>0</v>
      </c>
      <c r="J68" s="1" t="s">
        <v>354</v>
      </c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1:28">
      <c r="A69">
        <f t="shared" si="2"/>
        <v>68</v>
      </c>
      <c r="B69" s="1">
        <v>229</v>
      </c>
      <c r="C69" s="1" t="s">
        <v>363</v>
      </c>
      <c r="D69" t="s">
        <v>48</v>
      </c>
      <c r="E69">
        <v>112</v>
      </c>
      <c r="F69" t="str">
        <f>VLOOKUP($E69,Sheet1!$B$2:$C$234,2,FALSE)</f>
        <v>Latvia</v>
      </c>
      <c r="G69">
        <v>0</v>
      </c>
      <c r="H69">
        <v>1</v>
      </c>
      <c r="I69">
        <v>0</v>
      </c>
      <c r="J69" s="1" t="s">
        <v>363</v>
      </c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1:28">
      <c r="A70">
        <f t="shared" si="2"/>
        <v>69</v>
      </c>
      <c r="B70" s="1">
        <v>231</v>
      </c>
      <c r="C70" s="1" t="s">
        <v>378</v>
      </c>
      <c r="D70" t="s">
        <v>51</v>
      </c>
      <c r="E70">
        <v>118</v>
      </c>
      <c r="F70" t="str">
        <f>VLOOKUP($E70,Sheet1!$B$2:$C$234,2,FALSE)</f>
        <v>Lithuania</v>
      </c>
      <c r="G70">
        <v>0</v>
      </c>
      <c r="H70">
        <v>1</v>
      </c>
      <c r="I70">
        <v>0</v>
      </c>
      <c r="J70" s="1" t="s">
        <v>378</v>
      </c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1:28">
      <c r="A71">
        <f t="shared" si="2"/>
        <v>70</v>
      </c>
      <c r="B71" s="1" t="e">
        <v>#N/A</v>
      </c>
      <c r="C71" s="1" t="e">
        <v>#N/A</v>
      </c>
      <c r="D71" t="s">
        <v>55</v>
      </c>
      <c r="E71">
        <v>118</v>
      </c>
      <c r="F71" t="str">
        <f>VLOOKUP($E71,Sheet1!$B$2:$C$234,2,FALSE)</f>
        <v>Lithuania</v>
      </c>
      <c r="G71">
        <v>0</v>
      </c>
      <c r="H71">
        <v>1</v>
      </c>
      <c r="I71">
        <v>0</v>
      </c>
      <c r="J71" s="1" t="s">
        <v>382</v>
      </c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1:28">
      <c r="A72">
        <f t="shared" si="2"/>
        <v>71</v>
      </c>
      <c r="B72" s="1" t="e">
        <v>#N/A</v>
      </c>
      <c r="C72" s="1" t="e">
        <v>#N/A</v>
      </c>
      <c r="D72" t="s">
        <v>67</v>
      </c>
      <c r="E72">
        <v>181</v>
      </c>
      <c r="F72" t="str">
        <f>VLOOKUP($E72,Sheet1!$B$2:$C$234,2,FALSE)</f>
        <v>Slovakia</v>
      </c>
      <c r="G72">
        <v>0</v>
      </c>
      <c r="H72">
        <v>1</v>
      </c>
      <c r="I72">
        <v>0</v>
      </c>
      <c r="J72" s="1" t="s">
        <v>398</v>
      </c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1:28">
      <c r="A73">
        <f t="shared" si="2"/>
        <v>72</v>
      </c>
      <c r="B73" s="1" t="e">
        <v>#N/A</v>
      </c>
      <c r="C73" s="1" t="e">
        <v>#N/A</v>
      </c>
      <c r="D73" t="s">
        <v>68</v>
      </c>
      <c r="E73">
        <v>198</v>
      </c>
      <c r="F73" t="str">
        <f>VLOOKUP($E73,Sheet1!$B$2:$C$234,2,FALSE)</f>
        <v>Taiwan</v>
      </c>
      <c r="G73">
        <v>0</v>
      </c>
      <c r="H73">
        <v>1</v>
      </c>
      <c r="I73">
        <v>0</v>
      </c>
      <c r="J73" s="1" t="s">
        <v>399</v>
      </c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1:28">
      <c r="A74">
        <f t="shared" si="2"/>
        <v>73</v>
      </c>
      <c r="B74" s="1">
        <v>45</v>
      </c>
      <c r="C74" s="1" t="s">
        <v>400</v>
      </c>
      <c r="D74" t="s">
        <v>69</v>
      </c>
      <c r="E74">
        <v>215</v>
      </c>
      <c r="F74" t="str">
        <f>VLOOKUP($E74,Sheet1!$B$2:$C$234,2,FALSE)</f>
        <v>United Kingdom</v>
      </c>
      <c r="G74">
        <v>0</v>
      </c>
      <c r="H74">
        <v>1</v>
      </c>
      <c r="I74">
        <v>0</v>
      </c>
      <c r="J74" s="1" t="s">
        <v>400</v>
      </c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1:28">
      <c r="A75">
        <f t="shared" si="2"/>
        <v>74</v>
      </c>
      <c r="B75" s="1">
        <v>169</v>
      </c>
      <c r="C75" s="1" t="s">
        <v>394</v>
      </c>
      <c r="D75" t="s">
        <v>71</v>
      </c>
      <c r="E75">
        <v>220</v>
      </c>
      <c r="F75" t="str">
        <f>VLOOKUP($E75,Sheet1!$B$2:$C$234,2,FALSE)</f>
        <v>Vietnam</v>
      </c>
      <c r="G75">
        <v>0</v>
      </c>
      <c r="H75">
        <v>1</v>
      </c>
      <c r="I75">
        <v>0</v>
      </c>
      <c r="J75" s="1" t="s">
        <v>394</v>
      </c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1:28">
      <c r="B76" s="1"/>
      <c r="C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</sheetData>
  <sortState ref="A2:I75">
    <sortCondition descending="1" ref="I2:I75"/>
    <sortCondition descending="1" ref="G2:G75"/>
    <sortCondition descending="1" ref="H2:H75"/>
    <sortCondition ref="E2:E75"/>
  </sortState>
  <conditionalFormatting sqref="T2:U5 T66:U66 T7:U22 T6 T24:U33 T23 T35:U37 U34 T39:U41 U38 T44:U45 U42 T43 T47:U50 U46 T68:U68 T67 T71:U73 U69 T70 C2:D75">
    <cfRule type="expression" dxfId="5" priority="9">
      <formula>COUNTIF($L$3:$Y$3,C2)=1</formula>
    </cfRule>
  </conditionalFormatting>
  <conditionalFormatting sqref="B2:D75">
    <cfRule type="duplicateValues" dxfId="4" priority="28"/>
  </conditionalFormatting>
  <conditionalFormatting sqref="Q3">
    <cfRule type="expression" dxfId="3" priority="6">
      <formula>COUNTIF($L$3:$Y$3,Q3)=1</formula>
    </cfRule>
  </conditionalFormatting>
  <conditionalFormatting sqref="Q69:S69 Q3 R20 R68:V68 R2 R17 T2:V5 T66:V66 T6 V6 T7:V20 Q21:U21 Q22 S22:V22 Q23:T23 V23 Q24:R25 T24:V25 T67 V67 U69:V69">
    <cfRule type="duplicateValues" dxfId="2" priority="7"/>
  </conditionalFormatting>
  <conditionalFormatting sqref="J2:J1048576">
    <cfRule type="duplicateValues" dxfId="1" priority="5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36"/>
  <sheetViews>
    <sheetView topLeftCell="A2" workbookViewId="0">
      <selection activeCell="D1" sqref="D1:D1048576"/>
    </sheetView>
  </sheetViews>
  <sheetFormatPr defaultRowHeight="15"/>
  <cols>
    <col min="1" max="1" width="50.28515625" customWidth="1"/>
    <col min="3" max="3" width="19" bestFit="1" customWidth="1"/>
  </cols>
  <sheetData>
    <row r="1" spans="1:7" ht="15.75" thickBot="1">
      <c r="A1" s="2" t="s">
        <v>403</v>
      </c>
      <c r="B1" s="4" t="s">
        <v>405</v>
      </c>
      <c r="C1" s="3" t="s">
        <v>404</v>
      </c>
      <c r="D1" s="4" t="s">
        <v>405</v>
      </c>
      <c r="E1" s="4" t="s">
        <v>406</v>
      </c>
      <c r="F1" s="4" t="s">
        <v>407</v>
      </c>
      <c r="G1" s="4" t="s">
        <v>408</v>
      </c>
    </row>
    <row r="2" spans="1:7" ht="15.75" thickBot="1">
      <c r="A2" s="6" t="s">
        <v>409</v>
      </c>
      <c r="B2" s="8">
        <v>91</v>
      </c>
      <c r="C2" s="7" t="s">
        <v>355</v>
      </c>
      <c r="D2" s="8">
        <v>91</v>
      </c>
      <c r="E2" s="5" t="s">
        <v>410</v>
      </c>
      <c r="F2" s="9">
        <v>1</v>
      </c>
      <c r="G2" s="5" t="s">
        <v>409</v>
      </c>
    </row>
    <row r="3" spans="1:7" ht="15.75" thickBot="1">
      <c r="A3" s="6" t="s">
        <v>411</v>
      </c>
      <c r="B3" s="8">
        <v>129</v>
      </c>
      <c r="C3" s="7" t="s">
        <v>412</v>
      </c>
      <c r="D3" s="8">
        <v>129</v>
      </c>
      <c r="E3" s="5" t="s">
        <v>413</v>
      </c>
      <c r="F3" s="9">
        <v>1</v>
      </c>
      <c r="G3" s="5"/>
    </row>
    <row r="4" spans="1:7" ht="15.75" thickBot="1">
      <c r="A4" s="6" t="s">
        <v>414</v>
      </c>
      <c r="B4" s="8">
        <v>190</v>
      </c>
      <c r="C4" s="7" t="s">
        <v>415</v>
      </c>
      <c r="D4" s="8">
        <v>190</v>
      </c>
      <c r="E4" s="5" t="s">
        <v>410</v>
      </c>
      <c r="F4" s="9">
        <v>1</v>
      </c>
      <c r="G4" s="5" t="s">
        <v>414</v>
      </c>
    </row>
    <row r="5" spans="1:7" ht="15.75" thickBot="1">
      <c r="A5" s="6" t="s">
        <v>416</v>
      </c>
      <c r="B5" s="8">
        <v>189</v>
      </c>
      <c r="C5" s="7" t="s">
        <v>417</v>
      </c>
      <c r="D5" s="8">
        <v>189</v>
      </c>
      <c r="E5" s="5" t="s">
        <v>410</v>
      </c>
      <c r="F5" s="9">
        <v>1</v>
      </c>
      <c r="G5" s="5" t="s">
        <v>416</v>
      </c>
    </row>
    <row r="6" spans="1:7" ht="15.75" thickBot="1">
      <c r="A6" s="6" t="s">
        <v>418</v>
      </c>
      <c r="B6" s="8">
        <v>248</v>
      </c>
      <c r="C6" s="7" t="s">
        <v>419</v>
      </c>
      <c r="D6" s="8">
        <v>248</v>
      </c>
      <c r="E6" s="5" t="s">
        <v>410</v>
      </c>
      <c r="F6" s="9">
        <v>1</v>
      </c>
      <c r="G6" s="5" t="s">
        <v>420</v>
      </c>
    </row>
    <row r="7" spans="1:7" ht="15.75" thickBot="1">
      <c r="A7" s="6" t="s">
        <v>421</v>
      </c>
      <c r="B7" s="8">
        <v>188</v>
      </c>
      <c r="C7" s="7" t="s">
        <v>386</v>
      </c>
      <c r="D7" s="8">
        <v>188</v>
      </c>
      <c r="E7" s="5" t="s">
        <v>410</v>
      </c>
      <c r="F7" s="9">
        <v>1</v>
      </c>
      <c r="G7" s="5" t="s">
        <v>422</v>
      </c>
    </row>
    <row r="8" spans="1:7" ht="15.75" thickBot="1">
      <c r="A8" s="6" t="s">
        <v>423</v>
      </c>
      <c r="B8" s="8">
        <v>182</v>
      </c>
      <c r="C8" s="7" t="s">
        <v>424</v>
      </c>
      <c r="D8" s="8">
        <v>182</v>
      </c>
      <c r="E8" s="5" t="s">
        <v>410</v>
      </c>
      <c r="F8" s="9">
        <v>1</v>
      </c>
      <c r="G8" s="5" t="s">
        <v>423</v>
      </c>
    </row>
    <row r="9" spans="1:7" ht="15.75" thickBot="1">
      <c r="A9" s="6" t="s">
        <v>425</v>
      </c>
      <c r="B9" s="8">
        <v>239</v>
      </c>
      <c r="C9" s="7" t="s">
        <v>374</v>
      </c>
      <c r="D9" s="8">
        <v>239</v>
      </c>
      <c r="E9" s="5" t="s">
        <v>410</v>
      </c>
      <c r="F9" s="9">
        <v>1</v>
      </c>
      <c r="G9" s="5" t="s">
        <v>425</v>
      </c>
    </row>
    <row r="10" spans="1:7" ht="15.75" thickBot="1">
      <c r="A10" s="6" t="s">
        <v>426</v>
      </c>
      <c r="B10" s="8">
        <v>238</v>
      </c>
      <c r="C10" s="7" t="s">
        <v>373</v>
      </c>
      <c r="D10" s="8">
        <v>238</v>
      </c>
      <c r="E10" s="5" t="s">
        <v>410</v>
      </c>
      <c r="F10" s="9">
        <v>1</v>
      </c>
      <c r="G10" s="5" t="s">
        <v>426</v>
      </c>
    </row>
    <row r="11" spans="1:7" ht="15.75" thickBot="1">
      <c r="A11" s="6" t="s">
        <v>427</v>
      </c>
      <c r="B11" s="8">
        <v>193</v>
      </c>
      <c r="C11" s="7" t="s">
        <v>428</v>
      </c>
      <c r="D11" s="8">
        <v>193</v>
      </c>
      <c r="E11" s="5" t="s">
        <v>410</v>
      </c>
      <c r="F11" s="9">
        <v>1</v>
      </c>
      <c r="G11" s="5" t="s">
        <v>427</v>
      </c>
    </row>
    <row r="12" spans="1:7" ht="15.75" thickBot="1">
      <c r="A12" s="6" t="s">
        <v>429</v>
      </c>
      <c r="B12" s="8">
        <v>236</v>
      </c>
      <c r="C12" s="7" t="s">
        <v>430</v>
      </c>
      <c r="D12" s="8">
        <v>236</v>
      </c>
      <c r="E12" s="5" t="s">
        <v>410</v>
      </c>
      <c r="F12" s="9">
        <v>1</v>
      </c>
      <c r="G12" s="5" t="s">
        <v>429</v>
      </c>
    </row>
    <row r="13" spans="1:7" ht="15.75" thickBot="1">
      <c r="A13" s="6" t="s">
        <v>431</v>
      </c>
      <c r="B13" s="8">
        <v>237</v>
      </c>
      <c r="C13" s="7" t="s">
        <v>432</v>
      </c>
      <c r="D13" s="8">
        <v>237</v>
      </c>
      <c r="E13" s="5" t="s">
        <v>410</v>
      </c>
      <c r="F13" s="9">
        <v>1</v>
      </c>
      <c r="G13" s="5" t="s">
        <v>431</v>
      </c>
    </row>
    <row r="14" spans="1:7" ht="15.75" thickBot="1">
      <c r="A14" s="6" t="s">
        <v>433</v>
      </c>
      <c r="B14" s="8">
        <v>198</v>
      </c>
      <c r="C14" s="7" t="s">
        <v>366</v>
      </c>
      <c r="D14" s="8">
        <v>198</v>
      </c>
      <c r="E14" s="5" t="s">
        <v>410</v>
      </c>
      <c r="F14" s="9">
        <v>1</v>
      </c>
      <c r="G14" s="5" t="s">
        <v>433</v>
      </c>
    </row>
    <row r="15" spans="1:7" ht="15.75" thickBot="1">
      <c r="A15" s="6" t="s">
        <v>434</v>
      </c>
      <c r="B15" s="8">
        <v>199</v>
      </c>
      <c r="C15" s="7" t="s">
        <v>393</v>
      </c>
      <c r="D15" s="8">
        <v>199</v>
      </c>
      <c r="E15" s="5" t="s">
        <v>410</v>
      </c>
      <c r="F15" s="9">
        <v>1</v>
      </c>
      <c r="G15" s="5" t="s">
        <v>434</v>
      </c>
    </row>
    <row r="16" spans="1:7" ht="15.75" thickBot="1">
      <c r="A16" s="6" t="s">
        <v>435</v>
      </c>
      <c r="B16" s="8">
        <v>191</v>
      </c>
      <c r="C16" s="7" t="s">
        <v>436</v>
      </c>
      <c r="D16" s="8">
        <v>191</v>
      </c>
      <c r="E16" s="5" t="s">
        <v>410</v>
      </c>
      <c r="F16" s="9">
        <v>1</v>
      </c>
      <c r="G16" s="5" t="s">
        <v>435</v>
      </c>
    </row>
    <row r="17" spans="1:7" ht="15.75" thickBot="1">
      <c r="A17" s="6" t="s">
        <v>437</v>
      </c>
      <c r="B17" s="8">
        <v>183</v>
      </c>
      <c r="C17" s="7" t="s">
        <v>438</v>
      </c>
      <c r="D17" s="8">
        <v>183</v>
      </c>
      <c r="E17" s="5" t="s">
        <v>410</v>
      </c>
      <c r="F17" s="9">
        <v>1</v>
      </c>
      <c r="G17" s="5" t="s">
        <v>439</v>
      </c>
    </row>
    <row r="18" spans="1:7" ht="15.75" thickBot="1">
      <c r="A18" s="6" t="s">
        <v>440</v>
      </c>
      <c r="B18" s="8">
        <v>61</v>
      </c>
      <c r="C18" s="7" t="s">
        <v>441</v>
      </c>
      <c r="D18" s="8">
        <v>61</v>
      </c>
      <c r="E18" s="5" t="s">
        <v>413</v>
      </c>
      <c r="F18" s="9">
        <v>1</v>
      </c>
      <c r="G18" s="5"/>
    </row>
    <row r="19" spans="1:7" ht="15.75" thickBot="1">
      <c r="A19" s="6" t="s">
        <v>442</v>
      </c>
      <c r="B19" s="8">
        <v>24</v>
      </c>
      <c r="C19" s="7" t="s">
        <v>443</v>
      </c>
      <c r="D19" s="8">
        <v>24</v>
      </c>
      <c r="E19" s="5" t="s">
        <v>413</v>
      </c>
      <c r="F19" s="9">
        <v>1</v>
      </c>
      <c r="G19" s="5"/>
    </row>
    <row r="20" spans="1:7" ht="15.75" thickBot="1">
      <c r="A20" s="6" t="s">
        <v>444</v>
      </c>
      <c r="B20" s="8">
        <v>17</v>
      </c>
      <c r="C20" s="7" t="s">
        <v>349</v>
      </c>
      <c r="D20" s="8">
        <v>17</v>
      </c>
      <c r="E20" s="5" t="s">
        <v>410</v>
      </c>
      <c r="F20" s="9">
        <v>1</v>
      </c>
      <c r="G20" s="5" t="s">
        <v>445</v>
      </c>
    </row>
    <row r="21" spans="1:7" ht="15.75" thickBot="1">
      <c r="A21" s="6" t="s">
        <v>446</v>
      </c>
      <c r="B21" s="8">
        <v>167</v>
      </c>
      <c r="C21" s="7" t="s">
        <v>447</v>
      </c>
      <c r="D21" s="8">
        <v>167</v>
      </c>
      <c r="E21" s="5" t="s">
        <v>413</v>
      </c>
      <c r="F21" s="9">
        <v>1</v>
      </c>
      <c r="G21" s="5"/>
    </row>
    <row r="22" spans="1:7" ht="15.75" thickBot="1">
      <c r="A22" s="6" t="s">
        <v>448</v>
      </c>
      <c r="B22" s="8">
        <v>272</v>
      </c>
      <c r="C22" s="7" t="s">
        <v>449</v>
      </c>
      <c r="D22" s="8">
        <v>272</v>
      </c>
      <c r="E22" s="5" t="s">
        <v>410</v>
      </c>
      <c r="F22" s="9">
        <v>1</v>
      </c>
      <c r="G22" s="5" t="s">
        <v>448</v>
      </c>
    </row>
    <row r="23" spans="1:7" ht="15.75" thickBot="1">
      <c r="A23" s="6" t="s">
        <v>450</v>
      </c>
      <c r="B23" s="8">
        <v>130</v>
      </c>
      <c r="C23" s="7" t="s">
        <v>451</v>
      </c>
      <c r="D23" s="8">
        <v>130</v>
      </c>
      <c r="E23" s="5" t="s">
        <v>410</v>
      </c>
      <c r="F23" s="9">
        <v>1</v>
      </c>
      <c r="G23" s="5" t="s">
        <v>450</v>
      </c>
    </row>
    <row r="24" spans="1:7" ht="15.75" thickBot="1">
      <c r="A24" s="6" t="s">
        <v>452</v>
      </c>
      <c r="B24" s="8">
        <v>160</v>
      </c>
      <c r="C24" s="7" t="s">
        <v>453</v>
      </c>
      <c r="D24" s="8">
        <v>160</v>
      </c>
      <c r="E24" s="5" t="s">
        <v>410</v>
      </c>
      <c r="F24" s="9">
        <v>1</v>
      </c>
      <c r="G24" s="5" t="s">
        <v>452</v>
      </c>
    </row>
    <row r="25" spans="1:7" ht="15.75" thickBot="1">
      <c r="A25" s="6" t="s">
        <v>454</v>
      </c>
      <c r="B25" s="8">
        <v>128</v>
      </c>
      <c r="C25" s="7" t="s">
        <v>455</v>
      </c>
      <c r="D25" s="8">
        <v>128</v>
      </c>
      <c r="E25" s="5" t="s">
        <v>410</v>
      </c>
      <c r="F25" s="9">
        <v>1</v>
      </c>
      <c r="G25" s="5" t="s">
        <v>454</v>
      </c>
    </row>
    <row r="26" spans="1:7" ht="15.75" thickBot="1">
      <c r="A26" s="6" t="s">
        <v>456</v>
      </c>
      <c r="B26" s="8">
        <v>139</v>
      </c>
      <c r="C26" s="7" t="s">
        <v>457</v>
      </c>
      <c r="D26" s="8">
        <v>139</v>
      </c>
      <c r="E26" s="5" t="s">
        <v>413</v>
      </c>
      <c r="F26" s="9">
        <v>1</v>
      </c>
      <c r="G26" s="5"/>
    </row>
    <row r="27" spans="1:7" ht="15.75" thickBot="1">
      <c r="A27" s="6" t="s">
        <v>458</v>
      </c>
      <c r="B27" s="8">
        <v>242</v>
      </c>
      <c r="C27" s="7" t="s">
        <v>459</v>
      </c>
      <c r="D27" s="8">
        <v>242</v>
      </c>
      <c r="E27" s="5" t="s">
        <v>413</v>
      </c>
      <c r="F27" s="9">
        <v>1</v>
      </c>
      <c r="G27" s="5"/>
    </row>
    <row r="28" spans="1:7" ht="15.75" thickBot="1">
      <c r="A28" s="6" t="s">
        <v>460</v>
      </c>
      <c r="B28" s="8">
        <v>241</v>
      </c>
      <c r="C28" s="7" t="s">
        <v>461</v>
      </c>
      <c r="D28" s="8">
        <v>241</v>
      </c>
      <c r="E28" s="5" t="s">
        <v>413</v>
      </c>
      <c r="F28" s="9">
        <v>1</v>
      </c>
      <c r="G28" s="5"/>
    </row>
    <row r="29" spans="1:7" ht="15.75" thickBot="1">
      <c r="A29" s="6" t="s">
        <v>462</v>
      </c>
      <c r="B29" s="8">
        <v>243</v>
      </c>
      <c r="C29" s="7" t="s">
        <v>463</v>
      </c>
      <c r="D29" s="8">
        <v>243</v>
      </c>
      <c r="E29" s="5" t="s">
        <v>410</v>
      </c>
      <c r="F29" s="9">
        <v>1</v>
      </c>
      <c r="G29" s="5" t="s">
        <v>464</v>
      </c>
    </row>
    <row r="30" spans="1:7" ht="15.75" thickBot="1">
      <c r="A30" s="6" t="s">
        <v>465</v>
      </c>
      <c r="B30" s="8">
        <v>88</v>
      </c>
      <c r="C30" s="7" t="s">
        <v>390</v>
      </c>
      <c r="D30" s="8">
        <v>88</v>
      </c>
      <c r="E30" s="5" t="s">
        <v>410</v>
      </c>
      <c r="F30" s="9">
        <v>1</v>
      </c>
      <c r="G30" s="5" t="s">
        <v>465</v>
      </c>
    </row>
    <row r="31" spans="1:7" ht="15.75" thickBot="1">
      <c r="A31" s="6" t="s">
        <v>466</v>
      </c>
      <c r="B31" s="8">
        <v>120</v>
      </c>
      <c r="C31" s="7" t="s">
        <v>467</v>
      </c>
      <c r="D31" s="8">
        <v>120</v>
      </c>
      <c r="E31" s="5" t="s">
        <v>410</v>
      </c>
      <c r="F31" s="9">
        <v>1</v>
      </c>
      <c r="G31" s="5" t="s">
        <v>468</v>
      </c>
    </row>
    <row r="32" spans="1:7" ht="15.75" thickBot="1">
      <c r="A32" s="6" t="s">
        <v>469</v>
      </c>
      <c r="B32" s="8">
        <v>122</v>
      </c>
      <c r="C32" s="7" t="s">
        <v>470</v>
      </c>
      <c r="D32" s="8">
        <v>122</v>
      </c>
      <c r="E32" s="5" t="s">
        <v>410</v>
      </c>
      <c r="F32" s="9">
        <v>1</v>
      </c>
      <c r="G32" s="5" t="s">
        <v>471</v>
      </c>
    </row>
    <row r="33" spans="1:7" ht="15.75" thickBot="1">
      <c r="A33" s="6" t="s">
        <v>472</v>
      </c>
      <c r="B33" s="8">
        <v>123</v>
      </c>
      <c r="C33" s="7" t="s">
        <v>473</v>
      </c>
      <c r="D33" s="8">
        <v>123</v>
      </c>
      <c r="E33" s="5" t="s">
        <v>410</v>
      </c>
      <c r="F33" s="9">
        <v>1</v>
      </c>
      <c r="G33" s="5" t="s">
        <v>474</v>
      </c>
    </row>
    <row r="34" spans="1:7" ht="15.75" thickBot="1">
      <c r="A34" s="6" t="s">
        <v>475</v>
      </c>
      <c r="B34" s="8">
        <v>117</v>
      </c>
      <c r="C34" s="7" t="s">
        <v>476</v>
      </c>
      <c r="D34" s="8">
        <v>117</v>
      </c>
      <c r="E34" s="5" t="s">
        <v>410</v>
      </c>
      <c r="F34" s="9">
        <v>1</v>
      </c>
      <c r="G34" s="5" t="s">
        <v>477</v>
      </c>
    </row>
    <row r="35" spans="1:7" ht="15.75" thickBot="1">
      <c r="A35" s="6" t="s">
        <v>478</v>
      </c>
      <c r="B35" s="8">
        <v>121</v>
      </c>
      <c r="C35" s="7" t="s">
        <v>479</v>
      </c>
      <c r="D35" s="8">
        <v>121</v>
      </c>
      <c r="E35" s="5" t="s">
        <v>410</v>
      </c>
      <c r="F35" s="9">
        <v>1</v>
      </c>
      <c r="G35" s="5" t="s">
        <v>480</v>
      </c>
    </row>
    <row r="36" spans="1:7" ht="15.75" thickBot="1">
      <c r="A36" s="6" t="s">
        <v>481</v>
      </c>
      <c r="B36" s="8">
        <v>124</v>
      </c>
      <c r="C36" s="7" t="s">
        <v>482</v>
      </c>
      <c r="D36" s="8">
        <v>124</v>
      </c>
      <c r="E36" s="5" t="s">
        <v>410</v>
      </c>
      <c r="F36" s="9">
        <v>1</v>
      </c>
      <c r="G36" s="5" t="s">
        <v>483</v>
      </c>
    </row>
    <row r="37" spans="1:7" ht="15.75" thickBot="1">
      <c r="A37" s="6" t="s">
        <v>484</v>
      </c>
      <c r="B37" s="8">
        <v>55</v>
      </c>
      <c r="C37" s="7" t="s">
        <v>485</v>
      </c>
      <c r="D37" s="8">
        <v>55</v>
      </c>
      <c r="E37" s="5" t="s">
        <v>410</v>
      </c>
      <c r="F37" s="9">
        <v>1</v>
      </c>
      <c r="G37" s="5" t="s">
        <v>486</v>
      </c>
    </row>
    <row r="38" spans="1:7" ht="15.75" thickBot="1">
      <c r="A38" s="6" t="s">
        <v>487</v>
      </c>
      <c r="B38" s="8">
        <v>101</v>
      </c>
      <c r="C38" s="7" t="s">
        <v>488</v>
      </c>
      <c r="D38" s="8">
        <v>101</v>
      </c>
      <c r="E38" s="5" t="s">
        <v>410</v>
      </c>
      <c r="F38" s="9">
        <v>1</v>
      </c>
      <c r="G38" s="5" t="s">
        <v>487</v>
      </c>
    </row>
    <row r="39" spans="1:7" ht="15.75" thickBot="1">
      <c r="A39" s="6" t="s">
        <v>489</v>
      </c>
      <c r="B39" s="8">
        <v>200</v>
      </c>
      <c r="C39" s="7" t="s">
        <v>339</v>
      </c>
      <c r="D39" s="8">
        <v>200</v>
      </c>
      <c r="E39" s="5" t="s">
        <v>410</v>
      </c>
      <c r="F39" s="9">
        <v>1</v>
      </c>
      <c r="G39" s="5" t="s">
        <v>490</v>
      </c>
    </row>
    <row r="40" spans="1:7" ht="15.75" thickBot="1">
      <c r="A40" s="6" t="s">
        <v>491</v>
      </c>
      <c r="B40" s="8">
        <v>201</v>
      </c>
      <c r="C40" s="7" t="s">
        <v>340</v>
      </c>
      <c r="D40" s="8">
        <v>201</v>
      </c>
      <c r="E40" s="5" t="s">
        <v>410</v>
      </c>
      <c r="F40" s="9">
        <v>1</v>
      </c>
      <c r="G40" s="5" t="s">
        <v>492</v>
      </c>
    </row>
    <row r="41" spans="1:7" ht="15.75" thickBot="1">
      <c r="A41" s="6" t="s">
        <v>493</v>
      </c>
      <c r="B41" s="8">
        <v>224</v>
      </c>
      <c r="C41" s="7" t="s">
        <v>494</v>
      </c>
      <c r="D41" s="8">
        <v>224</v>
      </c>
      <c r="E41" s="5" t="s">
        <v>410</v>
      </c>
      <c r="F41" s="9">
        <v>1</v>
      </c>
      <c r="G41" s="5" t="s">
        <v>493</v>
      </c>
    </row>
    <row r="42" spans="1:7" ht="15.75" thickBot="1">
      <c r="A42" s="6" t="s">
        <v>495</v>
      </c>
      <c r="B42" s="8">
        <v>222</v>
      </c>
      <c r="C42" s="7" t="s">
        <v>496</v>
      </c>
      <c r="D42" s="8">
        <v>222</v>
      </c>
      <c r="E42" s="5" t="s">
        <v>410</v>
      </c>
      <c r="F42" s="9">
        <v>1</v>
      </c>
      <c r="G42" s="5" t="s">
        <v>495</v>
      </c>
    </row>
    <row r="43" spans="1:7" ht="15.75" thickBot="1">
      <c r="A43" s="6" t="s">
        <v>497</v>
      </c>
      <c r="B43" s="8">
        <v>223</v>
      </c>
      <c r="C43" s="7" t="s">
        <v>498</v>
      </c>
      <c r="D43" s="8">
        <v>223</v>
      </c>
      <c r="E43" s="5" t="s">
        <v>410</v>
      </c>
      <c r="F43" s="9">
        <v>1</v>
      </c>
      <c r="G43" s="5" t="s">
        <v>497</v>
      </c>
    </row>
    <row r="44" spans="1:7" ht="15.75" thickBot="1">
      <c r="A44" s="6" t="s">
        <v>499</v>
      </c>
      <c r="B44" s="8">
        <v>221</v>
      </c>
      <c r="C44" s="7" t="s">
        <v>500</v>
      </c>
      <c r="D44" s="8">
        <v>221</v>
      </c>
      <c r="E44" s="5" t="s">
        <v>410</v>
      </c>
      <c r="F44" s="9">
        <v>1</v>
      </c>
      <c r="G44" s="5" t="s">
        <v>499</v>
      </c>
    </row>
    <row r="45" spans="1:7" ht="15.75" thickBot="1">
      <c r="A45" s="6" t="s">
        <v>501</v>
      </c>
      <c r="B45" s="8">
        <v>166</v>
      </c>
      <c r="C45" s="7" t="s">
        <v>502</v>
      </c>
      <c r="D45" s="8">
        <v>166</v>
      </c>
      <c r="E45" s="5" t="s">
        <v>410</v>
      </c>
      <c r="F45" s="9">
        <v>1</v>
      </c>
      <c r="G45" s="5" t="s">
        <v>501</v>
      </c>
    </row>
    <row r="46" spans="1:7" ht="15.75" thickBot="1">
      <c r="A46" s="6" t="s">
        <v>503</v>
      </c>
      <c r="B46" s="8">
        <v>46</v>
      </c>
      <c r="C46" s="7" t="s">
        <v>504</v>
      </c>
      <c r="D46" s="8">
        <v>46</v>
      </c>
      <c r="E46" s="5" t="s">
        <v>410</v>
      </c>
      <c r="F46" s="9">
        <v>1</v>
      </c>
      <c r="G46" s="5" t="s">
        <v>505</v>
      </c>
    </row>
    <row r="47" spans="1:7" ht="15.75" thickBot="1">
      <c r="A47" s="6" t="s">
        <v>506</v>
      </c>
      <c r="B47" s="8">
        <v>45</v>
      </c>
      <c r="C47" s="7" t="s">
        <v>400</v>
      </c>
      <c r="D47" s="8">
        <v>45</v>
      </c>
      <c r="E47" s="5" t="s">
        <v>413</v>
      </c>
      <c r="F47" s="9">
        <v>1</v>
      </c>
      <c r="G47" s="5"/>
    </row>
    <row r="48" spans="1:7" ht="15.75" thickBot="1">
      <c r="A48" s="6" t="s">
        <v>507</v>
      </c>
      <c r="B48" s="8">
        <v>157</v>
      </c>
      <c r="C48" s="7" t="s">
        <v>508</v>
      </c>
      <c r="D48" s="8">
        <v>157</v>
      </c>
      <c r="E48" s="5" t="s">
        <v>410</v>
      </c>
      <c r="F48" s="9">
        <v>1</v>
      </c>
      <c r="G48" s="5" t="s">
        <v>507</v>
      </c>
    </row>
    <row r="49" spans="1:7" ht="15.75" thickBot="1">
      <c r="A49" s="6" t="s">
        <v>509</v>
      </c>
      <c r="B49" s="8">
        <v>132</v>
      </c>
      <c r="C49" s="7" t="s">
        <v>327</v>
      </c>
      <c r="D49" s="8">
        <v>132</v>
      </c>
      <c r="E49" s="5" t="s">
        <v>413</v>
      </c>
      <c r="F49" s="9">
        <v>1</v>
      </c>
      <c r="G49" s="5"/>
    </row>
    <row r="50" spans="1:7" ht="15.75" thickBot="1">
      <c r="A50" s="6" t="s">
        <v>510</v>
      </c>
      <c r="B50" s="8">
        <v>98</v>
      </c>
      <c r="C50" s="7" t="s">
        <v>356</v>
      </c>
      <c r="D50" s="8">
        <v>98</v>
      </c>
      <c r="E50" s="5" t="s">
        <v>410</v>
      </c>
      <c r="F50" s="9">
        <v>1</v>
      </c>
      <c r="G50" s="5" t="s">
        <v>510</v>
      </c>
    </row>
    <row r="51" spans="1:7" ht="15.75" thickBot="1">
      <c r="A51" s="6" t="s">
        <v>511</v>
      </c>
      <c r="B51" s="8">
        <v>34</v>
      </c>
      <c r="C51" s="7" t="s">
        <v>350</v>
      </c>
      <c r="D51" s="8">
        <v>34</v>
      </c>
      <c r="E51" s="5" t="s">
        <v>410</v>
      </c>
      <c r="F51" s="9">
        <v>1</v>
      </c>
      <c r="G51" s="5" t="s">
        <v>511</v>
      </c>
    </row>
    <row r="52" spans="1:7" ht="15.75" thickBot="1">
      <c r="A52" s="6" t="s">
        <v>512</v>
      </c>
      <c r="B52" s="8">
        <v>219</v>
      </c>
      <c r="C52" s="7" t="s">
        <v>513</v>
      </c>
      <c r="D52" s="8">
        <v>219</v>
      </c>
      <c r="E52" s="5" t="s">
        <v>410</v>
      </c>
      <c r="F52" s="9">
        <v>1</v>
      </c>
      <c r="G52" s="5" t="s">
        <v>514</v>
      </c>
    </row>
    <row r="53" spans="1:7" ht="15.75" thickBot="1">
      <c r="A53" s="6" t="s">
        <v>515</v>
      </c>
      <c r="B53" s="8">
        <v>54</v>
      </c>
      <c r="C53" s="7" t="s">
        <v>516</v>
      </c>
      <c r="D53" s="8">
        <v>54</v>
      </c>
      <c r="E53" s="5" t="s">
        <v>410</v>
      </c>
      <c r="F53" s="9">
        <v>1</v>
      </c>
      <c r="G53" s="5" t="s">
        <v>517</v>
      </c>
    </row>
    <row r="54" spans="1:7" ht="15.75" thickBot="1">
      <c r="A54" s="6" t="s">
        <v>518</v>
      </c>
      <c r="B54" s="8">
        <v>57</v>
      </c>
      <c r="C54" s="7" t="s">
        <v>333</v>
      </c>
      <c r="D54" s="8">
        <v>57</v>
      </c>
      <c r="E54" s="5" t="s">
        <v>413</v>
      </c>
      <c r="F54" s="9">
        <v>1</v>
      </c>
      <c r="G54" s="5"/>
    </row>
    <row r="55" spans="1:7" ht="15.75" thickBot="1">
      <c r="A55" s="6" t="s">
        <v>519</v>
      </c>
      <c r="B55" s="8">
        <v>283</v>
      </c>
      <c r="C55" s="7" t="s">
        <v>520</v>
      </c>
      <c r="D55" s="8">
        <v>283</v>
      </c>
      <c r="E55" s="5" t="s">
        <v>410</v>
      </c>
      <c r="F55" s="9">
        <v>1</v>
      </c>
      <c r="G55" s="5" t="s">
        <v>521</v>
      </c>
    </row>
    <row r="56" spans="1:7" ht="15.75" thickBot="1">
      <c r="A56" s="6" t="s">
        <v>522</v>
      </c>
      <c r="B56" s="8">
        <v>48</v>
      </c>
      <c r="C56" s="7" t="s">
        <v>334</v>
      </c>
      <c r="D56" s="8">
        <v>48</v>
      </c>
      <c r="E56" s="5" t="s">
        <v>410</v>
      </c>
      <c r="F56" s="9">
        <v>1</v>
      </c>
      <c r="G56" s="5" t="s">
        <v>523</v>
      </c>
    </row>
    <row r="57" spans="1:7" ht="15.75" thickBot="1">
      <c r="A57" s="6" t="s">
        <v>524</v>
      </c>
      <c r="B57" s="8">
        <v>276</v>
      </c>
      <c r="C57" s="7" t="s">
        <v>525</v>
      </c>
      <c r="D57" s="8">
        <v>276</v>
      </c>
      <c r="E57" s="5" t="s">
        <v>410</v>
      </c>
      <c r="F57" s="9">
        <v>1</v>
      </c>
      <c r="G57" s="5" t="s">
        <v>526</v>
      </c>
    </row>
    <row r="58" spans="1:7" ht="15.75" thickBot="1">
      <c r="A58" s="6" t="s">
        <v>527</v>
      </c>
      <c r="B58" s="8">
        <v>145</v>
      </c>
      <c r="C58" s="7" t="s">
        <v>528</v>
      </c>
      <c r="D58" s="8">
        <v>145</v>
      </c>
      <c r="E58" s="5" t="s">
        <v>413</v>
      </c>
      <c r="F58" s="9">
        <v>1</v>
      </c>
      <c r="G58" s="5"/>
    </row>
    <row r="59" spans="1:7" ht="15.75" thickBot="1">
      <c r="A59" s="6" t="s">
        <v>529</v>
      </c>
      <c r="B59" s="8">
        <v>144</v>
      </c>
      <c r="C59" s="7" t="s">
        <v>530</v>
      </c>
      <c r="D59" s="8">
        <v>144</v>
      </c>
      <c r="E59" s="5" t="s">
        <v>413</v>
      </c>
      <c r="F59" s="9">
        <v>1</v>
      </c>
      <c r="G59" s="5"/>
    </row>
    <row r="60" spans="1:7" ht="15.75" thickBot="1">
      <c r="A60" s="6" t="s">
        <v>531</v>
      </c>
      <c r="B60" s="8">
        <v>178</v>
      </c>
      <c r="C60" s="7" t="s">
        <v>532</v>
      </c>
      <c r="D60" s="8">
        <v>178</v>
      </c>
      <c r="E60" s="5" t="s">
        <v>413</v>
      </c>
      <c r="F60" s="9">
        <v>1</v>
      </c>
      <c r="G60" s="5"/>
    </row>
    <row r="61" spans="1:7" ht="15.75" thickBot="1">
      <c r="A61" s="6" t="s">
        <v>533</v>
      </c>
      <c r="B61" s="8">
        <v>220</v>
      </c>
      <c r="C61" s="7" t="s">
        <v>362</v>
      </c>
      <c r="D61" s="8">
        <v>220</v>
      </c>
      <c r="E61" s="5" t="s">
        <v>413</v>
      </c>
      <c r="F61" s="9">
        <v>1</v>
      </c>
      <c r="G61" s="5"/>
    </row>
    <row r="62" spans="1:7" ht="15.75" thickBot="1">
      <c r="A62" s="6" t="s">
        <v>534</v>
      </c>
      <c r="B62" s="8">
        <v>213</v>
      </c>
      <c r="C62" s="7" t="s">
        <v>535</v>
      </c>
      <c r="D62" s="8">
        <v>213</v>
      </c>
      <c r="E62" s="5" t="s">
        <v>410</v>
      </c>
      <c r="F62" s="9">
        <v>1</v>
      </c>
      <c r="G62" s="5" t="s">
        <v>536</v>
      </c>
    </row>
    <row r="63" spans="1:7" ht="15.75" thickBot="1">
      <c r="A63" s="6" t="s">
        <v>537</v>
      </c>
      <c r="B63" s="8">
        <v>103</v>
      </c>
      <c r="C63" s="7" t="s">
        <v>361</v>
      </c>
      <c r="D63" s="8">
        <v>103</v>
      </c>
      <c r="E63" s="5" t="s">
        <v>413</v>
      </c>
      <c r="F63" s="9">
        <v>1</v>
      </c>
      <c r="G63" s="5"/>
    </row>
    <row r="64" spans="1:7" ht="15.75" thickBot="1">
      <c r="A64" s="6" t="s">
        <v>538</v>
      </c>
      <c r="B64" s="8">
        <v>215</v>
      </c>
      <c r="C64" s="7" t="s">
        <v>357</v>
      </c>
      <c r="D64" s="8">
        <v>215</v>
      </c>
      <c r="E64" s="5" t="s">
        <v>410</v>
      </c>
      <c r="F64" s="9">
        <v>1</v>
      </c>
      <c r="G64" s="5" t="s">
        <v>539</v>
      </c>
    </row>
    <row r="65" spans="1:7" ht="15.75" thickBot="1">
      <c r="A65" s="6" t="s">
        <v>540</v>
      </c>
      <c r="B65" s="8">
        <v>84</v>
      </c>
      <c r="C65" s="7" t="s">
        <v>358</v>
      </c>
      <c r="D65" s="8">
        <v>84</v>
      </c>
      <c r="E65" s="5" t="s">
        <v>410</v>
      </c>
      <c r="F65" s="9">
        <v>1</v>
      </c>
      <c r="G65" s="5" t="s">
        <v>540</v>
      </c>
    </row>
    <row r="66" spans="1:7" ht="15.75" thickBot="1">
      <c r="A66" s="6" t="s">
        <v>541</v>
      </c>
      <c r="B66" s="8">
        <v>86</v>
      </c>
      <c r="C66" s="7" t="s">
        <v>359</v>
      </c>
      <c r="D66" s="8">
        <v>86</v>
      </c>
      <c r="E66" s="5" t="s">
        <v>410</v>
      </c>
      <c r="F66" s="9">
        <v>1</v>
      </c>
      <c r="G66" s="5" t="s">
        <v>541</v>
      </c>
    </row>
    <row r="67" spans="1:7" ht="15.75" thickBot="1">
      <c r="A67" s="6" t="s">
        <v>542</v>
      </c>
      <c r="B67" s="8">
        <v>83</v>
      </c>
      <c r="C67" s="7" t="s">
        <v>346</v>
      </c>
      <c r="D67" s="8">
        <v>83</v>
      </c>
      <c r="E67" s="5" t="s">
        <v>410</v>
      </c>
      <c r="F67" s="9">
        <v>1</v>
      </c>
      <c r="G67" s="5" t="s">
        <v>543</v>
      </c>
    </row>
    <row r="68" spans="1:7" ht="15.75" thickBot="1">
      <c r="A68" s="6" t="s">
        <v>544</v>
      </c>
      <c r="B68" s="8">
        <v>47</v>
      </c>
      <c r="C68" s="7" t="s">
        <v>348</v>
      </c>
      <c r="D68" s="8">
        <v>47</v>
      </c>
      <c r="E68" s="5" t="s">
        <v>410</v>
      </c>
      <c r="F68" s="9">
        <v>1</v>
      </c>
      <c r="G68" s="5" t="s">
        <v>544</v>
      </c>
    </row>
    <row r="69" spans="1:7" ht="15.75" thickBot="1">
      <c r="A69" s="6" t="s">
        <v>545</v>
      </c>
      <c r="B69" s="8">
        <v>170</v>
      </c>
      <c r="C69" s="7" t="s">
        <v>546</v>
      </c>
      <c r="D69" s="8">
        <v>170</v>
      </c>
      <c r="E69" s="5" t="s">
        <v>410</v>
      </c>
      <c r="F69" s="9">
        <v>1</v>
      </c>
      <c r="G69" s="5" t="s">
        <v>545</v>
      </c>
    </row>
    <row r="70" spans="1:7" ht="15.75" thickBot="1">
      <c r="A70" s="6" t="s">
        <v>547</v>
      </c>
      <c r="B70" s="8">
        <v>280</v>
      </c>
      <c r="C70" s="7" t="s">
        <v>548</v>
      </c>
      <c r="D70" s="8">
        <v>280</v>
      </c>
      <c r="E70" s="5" t="s">
        <v>410</v>
      </c>
      <c r="F70" s="9">
        <v>1</v>
      </c>
      <c r="G70" s="5" t="s">
        <v>547</v>
      </c>
    </row>
    <row r="71" spans="1:7" ht="15.75" thickBot="1">
      <c r="A71" s="6" t="s">
        <v>549</v>
      </c>
      <c r="B71" s="8">
        <v>208</v>
      </c>
      <c r="C71" s="7" t="s">
        <v>550</v>
      </c>
      <c r="D71" s="8">
        <v>208</v>
      </c>
      <c r="E71" s="5" t="s">
        <v>410</v>
      </c>
      <c r="F71" s="9">
        <v>1</v>
      </c>
      <c r="G71" s="5" t="s">
        <v>551</v>
      </c>
    </row>
    <row r="72" spans="1:7" ht="15.75" thickBot="1">
      <c r="A72" s="6" t="s">
        <v>552</v>
      </c>
      <c r="B72" s="8">
        <v>209</v>
      </c>
      <c r="C72" s="7" t="s">
        <v>329</v>
      </c>
      <c r="D72" s="8">
        <v>209</v>
      </c>
      <c r="E72" s="5" t="s">
        <v>410</v>
      </c>
      <c r="F72" s="9">
        <v>1</v>
      </c>
      <c r="G72" s="5" t="s">
        <v>552</v>
      </c>
    </row>
    <row r="73" spans="1:7" ht="15.75" thickBot="1">
      <c r="A73" s="6" t="s">
        <v>553</v>
      </c>
      <c r="B73" s="8">
        <v>279</v>
      </c>
      <c r="C73" s="7" t="s">
        <v>554</v>
      </c>
      <c r="D73" s="8">
        <v>279</v>
      </c>
      <c r="E73" s="5" t="s">
        <v>410</v>
      </c>
      <c r="F73" s="9">
        <v>1</v>
      </c>
      <c r="G73" s="5" t="s">
        <v>553</v>
      </c>
    </row>
    <row r="74" spans="1:7" ht="15.75" thickBot="1">
      <c r="A74" s="6" t="s">
        <v>555</v>
      </c>
      <c r="B74" s="8">
        <v>278</v>
      </c>
      <c r="C74" s="7" t="s">
        <v>556</v>
      </c>
      <c r="D74" s="8">
        <v>278</v>
      </c>
      <c r="E74" s="5" t="s">
        <v>410</v>
      </c>
      <c r="F74" s="9">
        <v>1</v>
      </c>
      <c r="G74" s="5" t="s">
        <v>555</v>
      </c>
    </row>
    <row r="75" spans="1:7" ht="15.75" thickBot="1">
      <c r="A75" s="6" t="s">
        <v>557</v>
      </c>
      <c r="B75" s="8">
        <v>93</v>
      </c>
      <c r="C75" s="7" t="s">
        <v>335</v>
      </c>
      <c r="D75" s="8">
        <v>93</v>
      </c>
      <c r="E75" s="5" t="s">
        <v>410</v>
      </c>
      <c r="F75" s="9">
        <v>1</v>
      </c>
      <c r="G75" s="5" t="s">
        <v>557</v>
      </c>
    </row>
    <row r="76" spans="1:7" ht="15.75" thickBot="1">
      <c r="A76" s="6" t="s">
        <v>558</v>
      </c>
      <c r="B76" s="8">
        <v>19</v>
      </c>
      <c r="C76" s="7" t="s">
        <v>559</v>
      </c>
      <c r="D76" s="8">
        <v>19</v>
      </c>
      <c r="E76" s="5" t="s">
        <v>413</v>
      </c>
      <c r="F76" s="9">
        <v>1</v>
      </c>
      <c r="G76" s="5"/>
    </row>
    <row r="77" spans="1:7" ht="15.75" thickBot="1">
      <c r="A77" s="6" t="s">
        <v>560</v>
      </c>
      <c r="B77" s="8">
        <v>56</v>
      </c>
      <c r="C77" s="7" t="s">
        <v>561</v>
      </c>
      <c r="D77" s="8">
        <v>56</v>
      </c>
      <c r="E77" s="5" t="s">
        <v>413</v>
      </c>
      <c r="F77" s="9">
        <v>1</v>
      </c>
      <c r="G77" s="5"/>
    </row>
    <row r="78" spans="1:7" ht="15.75" thickBot="1">
      <c r="A78" s="6" t="s">
        <v>562</v>
      </c>
      <c r="B78" s="8">
        <v>253</v>
      </c>
      <c r="C78" s="7" t="s">
        <v>563</v>
      </c>
      <c r="D78" s="8">
        <v>253</v>
      </c>
      <c r="E78" s="5" t="s">
        <v>413</v>
      </c>
      <c r="F78" s="9">
        <v>1</v>
      </c>
      <c r="G78" s="5"/>
    </row>
    <row r="79" spans="1:7" ht="15.75" thickBot="1">
      <c r="A79" s="6" t="s">
        <v>564</v>
      </c>
      <c r="B79" s="8">
        <v>246</v>
      </c>
      <c r="C79" s="7" t="s">
        <v>565</v>
      </c>
      <c r="D79" s="8">
        <v>246</v>
      </c>
      <c r="E79" s="5" t="s">
        <v>413</v>
      </c>
      <c r="F79" s="9">
        <v>1</v>
      </c>
      <c r="G79" s="5"/>
    </row>
    <row r="80" spans="1:7" ht="15.75" thickBot="1">
      <c r="A80" s="6" t="s">
        <v>566</v>
      </c>
      <c r="B80" s="8">
        <v>80</v>
      </c>
      <c r="C80" s="7" t="s">
        <v>567</v>
      </c>
      <c r="D80" s="8">
        <v>80</v>
      </c>
      <c r="E80" s="5" t="s">
        <v>413</v>
      </c>
      <c r="F80" s="9">
        <v>1</v>
      </c>
      <c r="G80" s="5"/>
    </row>
    <row r="81" spans="1:7" ht="15.75" thickBot="1">
      <c r="A81" s="6" t="s">
        <v>568</v>
      </c>
      <c r="B81" s="8">
        <v>36</v>
      </c>
      <c r="C81" s="7" t="s">
        <v>569</v>
      </c>
      <c r="D81" s="8">
        <v>36</v>
      </c>
      <c r="E81" s="5" t="s">
        <v>413</v>
      </c>
      <c r="F81" s="9">
        <v>1</v>
      </c>
      <c r="G81" s="5"/>
    </row>
    <row r="82" spans="1:7" ht="15.75" thickBot="1">
      <c r="A82" s="6" t="s">
        <v>570</v>
      </c>
      <c r="B82" s="8">
        <v>23</v>
      </c>
      <c r="C82" s="7" t="s">
        <v>571</v>
      </c>
      <c r="D82" s="8">
        <v>23</v>
      </c>
      <c r="E82" s="5" t="s">
        <v>413</v>
      </c>
      <c r="F82" s="9">
        <v>1</v>
      </c>
      <c r="G82" s="5"/>
    </row>
    <row r="83" spans="1:7" ht="15.75" thickBot="1">
      <c r="A83" s="6" t="s">
        <v>572</v>
      </c>
      <c r="B83" s="8">
        <v>78</v>
      </c>
      <c r="C83" s="7" t="s">
        <v>573</v>
      </c>
      <c r="D83" s="8">
        <v>78</v>
      </c>
      <c r="E83" s="5" t="s">
        <v>413</v>
      </c>
      <c r="F83" s="9">
        <v>1</v>
      </c>
      <c r="G83" s="5"/>
    </row>
    <row r="84" spans="1:7" ht="15.75" thickBot="1">
      <c r="A84" s="6" t="s">
        <v>574</v>
      </c>
      <c r="B84" s="8">
        <v>42</v>
      </c>
      <c r="C84" s="7" t="s">
        <v>575</v>
      </c>
      <c r="D84" s="8">
        <v>42</v>
      </c>
      <c r="E84" s="5" t="s">
        <v>413</v>
      </c>
      <c r="F84" s="9">
        <v>1</v>
      </c>
      <c r="G84" s="5"/>
    </row>
    <row r="85" spans="1:7" ht="15.75" thickBot="1">
      <c r="A85" s="6" t="s">
        <v>576</v>
      </c>
      <c r="B85" s="8">
        <v>41</v>
      </c>
      <c r="C85" s="7" t="s">
        <v>577</v>
      </c>
      <c r="D85" s="8">
        <v>41</v>
      </c>
      <c r="E85" s="5" t="s">
        <v>413</v>
      </c>
      <c r="F85" s="9">
        <v>1</v>
      </c>
      <c r="G85" s="5"/>
    </row>
    <row r="86" spans="1:7" ht="15.75" thickBot="1">
      <c r="A86" s="6" t="s">
        <v>578</v>
      </c>
      <c r="B86" s="8">
        <v>1</v>
      </c>
      <c r="C86" s="7" t="s">
        <v>579</v>
      </c>
      <c r="D86" s="8">
        <v>1</v>
      </c>
      <c r="E86" s="5" t="s">
        <v>410</v>
      </c>
      <c r="F86" s="9">
        <v>1</v>
      </c>
      <c r="G86" s="5" t="s">
        <v>578</v>
      </c>
    </row>
    <row r="87" spans="1:7" ht="15.75" thickBot="1">
      <c r="A87" s="6" t="s">
        <v>580</v>
      </c>
      <c r="B87" s="8">
        <v>30</v>
      </c>
      <c r="C87" s="7" t="s">
        <v>581</v>
      </c>
      <c r="D87" s="8">
        <v>30</v>
      </c>
      <c r="E87" s="5" t="s">
        <v>413</v>
      </c>
      <c r="F87" s="9">
        <v>1</v>
      </c>
      <c r="G87" s="5"/>
    </row>
    <row r="88" spans="1:7" ht="15.75" thickBot="1">
      <c r="A88" s="6" t="s">
        <v>582</v>
      </c>
      <c r="B88" s="8">
        <v>228</v>
      </c>
      <c r="C88" s="7" t="s">
        <v>376</v>
      </c>
      <c r="D88" s="8">
        <v>228</v>
      </c>
      <c r="E88" s="5" t="s">
        <v>413</v>
      </c>
      <c r="F88" s="9">
        <v>1</v>
      </c>
      <c r="G88" s="5"/>
    </row>
    <row r="89" spans="1:7" ht="15.75" thickBot="1">
      <c r="A89" s="6" t="s">
        <v>583</v>
      </c>
      <c r="B89" s="8">
        <v>229</v>
      </c>
      <c r="C89" s="7" t="s">
        <v>363</v>
      </c>
      <c r="D89" s="8">
        <v>229</v>
      </c>
      <c r="E89" s="5" t="s">
        <v>413</v>
      </c>
      <c r="F89" s="9">
        <v>1</v>
      </c>
      <c r="G89" s="5"/>
    </row>
    <row r="90" spans="1:7" ht="15.75" thickBot="1">
      <c r="A90" s="6" t="s">
        <v>584</v>
      </c>
      <c r="B90" s="8">
        <v>231</v>
      </c>
      <c r="C90" s="7" t="s">
        <v>378</v>
      </c>
      <c r="D90" s="8">
        <v>231</v>
      </c>
      <c r="E90" s="5" t="s">
        <v>413</v>
      </c>
      <c r="F90" s="9">
        <v>1</v>
      </c>
      <c r="G90" s="5"/>
    </row>
    <row r="91" spans="1:7" ht="15.75" thickBot="1">
      <c r="A91" s="6" t="s">
        <v>585</v>
      </c>
      <c r="B91" s="8">
        <v>230</v>
      </c>
      <c r="C91" s="7" t="s">
        <v>364</v>
      </c>
      <c r="D91" s="8">
        <v>230</v>
      </c>
      <c r="E91" s="5" t="s">
        <v>413</v>
      </c>
      <c r="F91" s="9">
        <v>1</v>
      </c>
      <c r="G91" s="5"/>
    </row>
    <row r="92" spans="1:7" ht="15.75" thickBot="1">
      <c r="A92" s="6" t="s">
        <v>586</v>
      </c>
      <c r="B92" s="8">
        <v>234</v>
      </c>
      <c r="C92" s="7" t="s">
        <v>381</v>
      </c>
      <c r="D92" s="8">
        <v>234</v>
      </c>
      <c r="E92" s="5" t="s">
        <v>413</v>
      </c>
      <c r="F92" s="9">
        <v>1</v>
      </c>
      <c r="G92" s="5"/>
    </row>
    <row r="93" spans="1:7" ht="15.75" thickBot="1">
      <c r="A93" s="6" t="s">
        <v>587</v>
      </c>
      <c r="B93" s="8">
        <v>232</v>
      </c>
      <c r="C93" s="7" t="s">
        <v>379</v>
      </c>
      <c r="D93" s="8">
        <v>232</v>
      </c>
      <c r="E93" s="5" t="s">
        <v>413</v>
      </c>
      <c r="F93" s="9">
        <v>1</v>
      </c>
      <c r="G93" s="5"/>
    </row>
    <row r="94" spans="1:7" ht="15.75" thickBot="1">
      <c r="A94" s="6" t="s">
        <v>588</v>
      </c>
      <c r="B94" s="8">
        <v>233</v>
      </c>
      <c r="C94" s="7" t="s">
        <v>380</v>
      </c>
      <c r="D94" s="8">
        <v>233</v>
      </c>
      <c r="E94" s="5" t="s">
        <v>413</v>
      </c>
      <c r="F94" s="9">
        <v>1</v>
      </c>
      <c r="G94" s="5"/>
    </row>
    <row r="95" spans="1:7" ht="15.75" thickBot="1">
      <c r="A95" s="6" t="s">
        <v>589</v>
      </c>
      <c r="B95" s="8">
        <v>109</v>
      </c>
      <c r="C95" s="7" t="s">
        <v>370</v>
      </c>
      <c r="D95" s="8">
        <v>109</v>
      </c>
      <c r="E95" s="5" t="s">
        <v>410</v>
      </c>
      <c r="F95" s="9">
        <v>1</v>
      </c>
      <c r="G95" s="5" t="s">
        <v>589</v>
      </c>
    </row>
    <row r="96" spans="1:7" ht="15.75" thickBot="1">
      <c r="A96" s="6" t="s">
        <v>590</v>
      </c>
      <c r="B96" s="8">
        <v>107</v>
      </c>
      <c r="C96" s="7" t="s">
        <v>369</v>
      </c>
      <c r="D96" s="8">
        <v>107</v>
      </c>
      <c r="E96" s="5" t="s">
        <v>410</v>
      </c>
      <c r="F96" s="9">
        <v>1</v>
      </c>
      <c r="G96" s="5" t="s">
        <v>590</v>
      </c>
    </row>
    <row r="97" spans="1:7" ht="15.75" thickBot="1">
      <c r="A97" s="6" t="s">
        <v>591</v>
      </c>
      <c r="B97" s="8">
        <v>115</v>
      </c>
      <c r="C97" s="7" t="s">
        <v>387</v>
      </c>
      <c r="D97" s="8">
        <v>115</v>
      </c>
      <c r="E97" s="5" t="s">
        <v>410</v>
      </c>
      <c r="F97" s="9">
        <v>1</v>
      </c>
      <c r="G97" s="5" t="s">
        <v>591</v>
      </c>
    </row>
    <row r="98" spans="1:7" ht="15.75" thickBot="1">
      <c r="A98" s="6" t="s">
        <v>592</v>
      </c>
      <c r="B98" s="8">
        <v>90</v>
      </c>
      <c r="C98" s="7" t="s">
        <v>593</v>
      </c>
      <c r="D98" s="8">
        <v>90</v>
      </c>
      <c r="E98" s="5" t="s">
        <v>410</v>
      </c>
      <c r="F98" s="9">
        <v>1</v>
      </c>
      <c r="G98" s="5" t="s">
        <v>592</v>
      </c>
    </row>
    <row r="99" spans="1:7" ht="15.75" thickBot="1">
      <c r="A99" s="6" t="s">
        <v>594</v>
      </c>
      <c r="B99" s="8">
        <v>111</v>
      </c>
      <c r="C99" s="7" t="s">
        <v>371</v>
      </c>
      <c r="D99" s="8">
        <v>111</v>
      </c>
      <c r="E99" s="5" t="s">
        <v>410</v>
      </c>
      <c r="F99" s="9">
        <v>1</v>
      </c>
      <c r="G99" s="5" t="s">
        <v>594</v>
      </c>
    </row>
    <row r="100" spans="1:7" ht="15.75" thickBot="1">
      <c r="A100" s="6" t="s">
        <v>595</v>
      </c>
      <c r="B100" s="8">
        <v>113</v>
      </c>
      <c r="C100" s="7" t="s">
        <v>372</v>
      </c>
      <c r="D100" s="8">
        <v>113</v>
      </c>
      <c r="E100" s="5" t="s">
        <v>410</v>
      </c>
      <c r="F100" s="9">
        <v>1</v>
      </c>
      <c r="G100" s="5" t="s">
        <v>595</v>
      </c>
    </row>
    <row r="101" spans="1:7" ht="15.75" thickBot="1">
      <c r="A101" s="6" t="s">
        <v>596</v>
      </c>
      <c r="B101" s="8">
        <v>218</v>
      </c>
      <c r="C101" s="7" t="s">
        <v>332</v>
      </c>
      <c r="D101" s="8">
        <v>218</v>
      </c>
      <c r="E101" s="5" t="s">
        <v>410</v>
      </c>
      <c r="F101" s="9">
        <v>1</v>
      </c>
      <c r="G101" s="5" t="s">
        <v>597</v>
      </c>
    </row>
    <row r="102" spans="1:7" ht="15.75" thickBot="1">
      <c r="A102" s="6" t="s">
        <v>598</v>
      </c>
      <c r="B102" s="8">
        <v>6</v>
      </c>
      <c r="C102" s="7" t="s">
        <v>599</v>
      </c>
      <c r="D102" s="8">
        <v>6</v>
      </c>
      <c r="E102" s="5" t="s">
        <v>410</v>
      </c>
      <c r="F102" s="9">
        <v>1</v>
      </c>
      <c r="G102" s="5" t="s">
        <v>598</v>
      </c>
    </row>
    <row r="103" spans="1:7" ht="15.75" thickBot="1">
      <c r="A103" s="6" t="s">
        <v>600</v>
      </c>
      <c r="B103" s="8">
        <v>226</v>
      </c>
      <c r="C103" s="7" t="s">
        <v>342</v>
      </c>
      <c r="D103" s="8">
        <v>226</v>
      </c>
      <c r="E103" s="5" t="s">
        <v>413</v>
      </c>
      <c r="F103" s="9">
        <v>1</v>
      </c>
      <c r="G103" s="5"/>
    </row>
    <row r="104" spans="1:7" ht="15.75" thickBot="1">
      <c r="A104" s="6" t="s">
        <v>601</v>
      </c>
      <c r="B104" s="8">
        <v>5</v>
      </c>
      <c r="C104" s="7" t="s">
        <v>602</v>
      </c>
      <c r="D104" s="8">
        <v>5</v>
      </c>
      <c r="E104" s="5" t="s">
        <v>410</v>
      </c>
      <c r="F104" s="9">
        <v>1</v>
      </c>
      <c r="G104" s="5" t="s">
        <v>601</v>
      </c>
    </row>
    <row r="105" spans="1:7" ht="15.75" thickBot="1">
      <c r="A105" s="6" t="s">
        <v>603</v>
      </c>
      <c r="B105" s="8">
        <v>137</v>
      </c>
      <c r="C105" s="7" t="s">
        <v>341</v>
      </c>
      <c r="D105" s="8">
        <v>137</v>
      </c>
      <c r="E105" s="5" t="s">
        <v>410</v>
      </c>
      <c r="F105" s="9">
        <v>1</v>
      </c>
      <c r="G105" s="5" t="s">
        <v>603</v>
      </c>
    </row>
    <row r="106" spans="1:7" ht="15.75" thickBot="1">
      <c r="A106" s="6" t="s">
        <v>604</v>
      </c>
      <c r="B106" s="8">
        <v>176</v>
      </c>
      <c r="C106" s="7" t="s">
        <v>605</v>
      </c>
      <c r="D106" s="8">
        <v>176</v>
      </c>
      <c r="E106" s="5" t="s">
        <v>410</v>
      </c>
      <c r="F106" s="9">
        <v>1</v>
      </c>
      <c r="G106" s="5" t="s">
        <v>604</v>
      </c>
    </row>
    <row r="107" spans="1:7" ht="15.75" thickBot="1">
      <c r="A107" s="6" t="s">
        <v>606</v>
      </c>
      <c r="B107" s="8">
        <v>64</v>
      </c>
      <c r="C107" s="7" t="s">
        <v>607</v>
      </c>
      <c r="D107" s="8">
        <v>64</v>
      </c>
      <c r="E107" s="5" t="s">
        <v>410</v>
      </c>
      <c r="F107" s="9">
        <v>1</v>
      </c>
      <c r="G107" s="5" t="s">
        <v>606</v>
      </c>
    </row>
    <row r="108" spans="1:7" ht="15.75" thickBot="1">
      <c r="A108" s="6" t="s">
        <v>608</v>
      </c>
      <c r="B108" s="8">
        <v>81</v>
      </c>
      <c r="C108" s="7" t="s">
        <v>389</v>
      </c>
      <c r="D108" s="8">
        <v>81</v>
      </c>
      <c r="E108" s="5" t="s">
        <v>410</v>
      </c>
      <c r="F108" s="9">
        <v>1</v>
      </c>
      <c r="G108" s="5" t="s">
        <v>608</v>
      </c>
    </row>
    <row r="109" spans="1:7" ht="15.75" thickBot="1">
      <c r="A109" s="6" t="s">
        <v>609</v>
      </c>
      <c r="B109" s="8">
        <v>127</v>
      </c>
      <c r="C109" s="7" t="s">
        <v>345</v>
      </c>
      <c r="D109" s="8">
        <v>127</v>
      </c>
      <c r="E109" s="5" t="s">
        <v>413</v>
      </c>
      <c r="F109" s="9">
        <v>1</v>
      </c>
      <c r="G109" s="5"/>
    </row>
    <row r="110" spans="1:7" ht="15.75" thickBot="1">
      <c r="A110" s="6" t="s">
        <v>610</v>
      </c>
      <c r="B110" s="8">
        <v>216</v>
      </c>
      <c r="C110" s="7" t="s">
        <v>391</v>
      </c>
      <c r="D110" s="8">
        <v>216</v>
      </c>
      <c r="E110" s="5" t="s">
        <v>413</v>
      </c>
      <c r="F110" s="9">
        <v>1</v>
      </c>
      <c r="G110" s="5"/>
    </row>
    <row r="111" spans="1:7" ht="15.75" thickBot="1">
      <c r="A111" s="6" t="s">
        <v>611</v>
      </c>
      <c r="B111" s="8">
        <v>217</v>
      </c>
      <c r="C111" s="7" t="s">
        <v>392</v>
      </c>
      <c r="D111" s="8">
        <v>217</v>
      </c>
      <c r="E111" s="5" t="s">
        <v>413</v>
      </c>
      <c r="F111" s="9">
        <v>1</v>
      </c>
      <c r="G111" s="5"/>
    </row>
    <row r="112" spans="1:7" ht="15.75" thickBot="1">
      <c r="A112" s="6" t="s">
        <v>612</v>
      </c>
      <c r="B112" s="8">
        <v>172</v>
      </c>
      <c r="C112" s="7" t="s">
        <v>338</v>
      </c>
      <c r="D112" s="8">
        <v>172</v>
      </c>
      <c r="E112" s="5" t="s">
        <v>413</v>
      </c>
      <c r="F112" s="9">
        <v>1</v>
      </c>
      <c r="G112" s="5"/>
    </row>
    <row r="113" spans="1:7" ht="15.75" thickBot="1">
      <c r="A113" s="6" t="s">
        <v>613</v>
      </c>
      <c r="B113" s="8">
        <v>174</v>
      </c>
      <c r="C113" s="7" t="s">
        <v>614</v>
      </c>
      <c r="D113" s="8">
        <v>174</v>
      </c>
      <c r="E113" s="5" t="s">
        <v>413</v>
      </c>
      <c r="F113" s="9">
        <v>1</v>
      </c>
      <c r="G113" s="5"/>
    </row>
    <row r="114" spans="1:7" ht="15.75" thickBot="1">
      <c r="A114" s="6" t="s">
        <v>615</v>
      </c>
      <c r="B114" s="8">
        <v>274</v>
      </c>
      <c r="C114" s="7" t="s">
        <v>616</v>
      </c>
      <c r="D114" s="8">
        <v>274</v>
      </c>
      <c r="E114" s="5" t="s">
        <v>410</v>
      </c>
      <c r="F114" s="9">
        <v>1</v>
      </c>
      <c r="G114" s="5" t="s">
        <v>615</v>
      </c>
    </row>
    <row r="115" spans="1:7" ht="15.75" thickBot="1">
      <c r="A115" s="6" t="s">
        <v>617</v>
      </c>
      <c r="B115" s="8">
        <v>140</v>
      </c>
      <c r="C115" s="7" t="s">
        <v>618</v>
      </c>
      <c r="D115" s="8">
        <v>140</v>
      </c>
      <c r="E115" s="5" t="s">
        <v>413</v>
      </c>
      <c r="F115" s="9">
        <v>1</v>
      </c>
      <c r="G115" s="5"/>
    </row>
    <row r="116" spans="1:7" ht="15.75" thickBot="1">
      <c r="A116" s="6" t="s">
        <v>619</v>
      </c>
      <c r="B116" s="8">
        <v>97</v>
      </c>
      <c r="C116" s="7" t="s">
        <v>347</v>
      </c>
      <c r="D116" s="8">
        <v>97</v>
      </c>
      <c r="E116" s="5" t="s">
        <v>410</v>
      </c>
      <c r="F116" s="9">
        <v>1</v>
      </c>
      <c r="G116" s="5" t="s">
        <v>620</v>
      </c>
    </row>
    <row r="117" spans="1:7" ht="15.75" thickBot="1">
      <c r="A117" s="6" t="s">
        <v>621</v>
      </c>
      <c r="B117" s="8">
        <v>26</v>
      </c>
      <c r="C117" s="7" t="s">
        <v>385</v>
      </c>
      <c r="D117" s="8">
        <v>26</v>
      </c>
      <c r="E117" s="5" t="s">
        <v>410</v>
      </c>
      <c r="F117" s="9">
        <v>1</v>
      </c>
      <c r="G117" s="5" t="s">
        <v>622</v>
      </c>
    </row>
    <row r="118" spans="1:7" ht="15.75" thickBot="1">
      <c r="A118" s="6" t="s">
        <v>623</v>
      </c>
      <c r="B118" s="8">
        <v>277</v>
      </c>
      <c r="C118" s="7" t="s">
        <v>624</v>
      </c>
      <c r="D118" s="8">
        <v>277</v>
      </c>
      <c r="E118" s="5" t="s">
        <v>410</v>
      </c>
      <c r="F118" s="9">
        <v>1</v>
      </c>
      <c r="G118" s="5" t="s">
        <v>623</v>
      </c>
    </row>
    <row r="119" spans="1:7" ht="15.75" thickBot="1">
      <c r="A119" s="6" t="s">
        <v>625</v>
      </c>
      <c r="B119" s="8">
        <v>251</v>
      </c>
      <c r="C119" s="7" t="s">
        <v>626</v>
      </c>
      <c r="D119" s="8">
        <v>251</v>
      </c>
      <c r="E119" s="5" t="s">
        <v>410</v>
      </c>
      <c r="F119" s="9">
        <v>1</v>
      </c>
      <c r="G119" s="5" t="s">
        <v>625</v>
      </c>
    </row>
    <row r="120" spans="1:7" ht="15.75" thickBot="1">
      <c r="A120" s="6" t="s">
        <v>627</v>
      </c>
      <c r="B120" s="8">
        <v>275</v>
      </c>
      <c r="C120" s="7" t="s">
        <v>628</v>
      </c>
      <c r="D120" s="8">
        <v>275</v>
      </c>
      <c r="E120" s="5" t="s">
        <v>410</v>
      </c>
      <c r="F120" s="9">
        <v>1</v>
      </c>
      <c r="G120" s="5" t="s">
        <v>627</v>
      </c>
    </row>
    <row r="121" spans="1:7" ht="15.75" thickBot="1">
      <c r="A121" s="6" t="s">
        <v>629</v>
      </c>
      <c r="B121" s="8">
        <v>141</v>
      </c>
      <c r="C121" s="7" t="s">
        <v>360</v>
      </c>
      <c r="D121" s="8">
        <v>141</v>
      </c>
      <c r="E121" s="5" t="s">
        <v>410</v>
      </c>
      <c r="F121" s="9">
        <v>1</v>
      </c>
      <c r="G121" s="5" t="s">
        <v>629</v>
      </c>
    </row>
    <row r="122" spans="1:7" ht="15.75" thickBot="1">
      <c r="A122" s="6" t="s">
        <v>630</v>
      </c>
      <c r="B122" s="8">
        <v>180</v>
      </c>
      <c r="C122" s="7" t="s">
        <v>631</v>
      </c>
      <c r="D122" s="8">
        <v>180</v>
      </c>
      <c r="E122" s="5" t="s">
        <v>410</v>
      </c>
      <c r="F122" s="9">
        <v>1</v>
      </c>
      <c r="G122" s="5" t="s">
        <v>630</v>
      </c>
    </row>
    <row r="123" spans="1:7" ht="15.75" thickBot="1">
      <c r="A123" s="6" t="s">
        <v>632</v>
      </c>
      <c r="B123" s="8">
        <v>203</v>
      </c>
      <c r="C123" s="7" t="s">
        <v>354</v>
      </c>
      <c r="D123" s="8">
        <v>203</v>
      </c>
      <c r="E123" s="5" t="s">
        <v>410</v>
      </c>
      <c r="F123" s="9">
        <v>1</v>
      </c>
      <c r="G123" s="5" t="s">
        <v>632</v>
      </c>
    </row>
    <row r="124" spans="1:7" ht="15.75" thickBot="1">
      <c r="A124" s="6" t="s">
        <v>633</v>
      </c>
      <c r="B124" s="8">
        <v>169</v>
      </c>
      <c r="C124" s="7" t="s">
        <v>394</v>
      </c>
      <c r="D124" s="8">
        <v>169</v>
      </c>
      <c r="E124" s="5" t="s">
        <v>410</v>
      </c>
      <c r="F124" s="9">
        <v>1</v>
      </c>
      <c r="G124" s="5" t="s">
        <v>633</v>
      </c>
    </row>
    <row r="125" spans="1:7" ht="15.75" thickBot="1">
      <c r="A125" s="6" t="s">
        <v>634</v>
      </c>
      <c r="B125" s="8">
        <v>38</v>
      </c>
      <c r="C125" s="7" t="s">
        <v>351</v>
      </c>
      <c r="D125" s="8">
        <v>38</v>
      </c>
      <c r="E125" s="5" t="s">
        <v>413</v>
      </c>
      <c r="F125" s="9">
        <v>1</v>
      </c>
      <c r="G125" s="5"/>
    </row>
    <row r="126" spans="1:7" ht="15.75" thickBot="1">
      <c r="A126" s="6" t="s">
        <v>635</v>
      </c>
      <c r="B126" s="8">
        <v>22</v>
      </c>
      <c r="C126" s="7" t="s">
        <v>383</v>
      </c>
      <c r="D126" s="8">
        <v>22</v>
      </c>
      <c r="E126" s="5" t="s">
        <v>413</v>
      </c>
      <c r="F126" s="9">
        <v>1</v>
      </c>
      <c r="G126" s="5"/>
    </row>
    <row r="127" spans="1:7" ht="15.75" thickBot="1">
      <c r="A127" s="6" t="s">
        <v>636</v>
      </c>
      <c r="B127" s="8">
        <v>15</v>
      </c>
      <c r="C127" s="7" t="s">
        <v>343</v>
      </c>
      <c r="D127" s="8">
        <v>15</v>
      </c>
      <c r="E127" s="5" t="s">
        <v>410</v>
      </c>
      <c r="F127" s="9">
        <v>1</v>
      </c>
      <c r="G127" s="5" t="s">
        <v>637</v>
      </c>
    </row>
    <row r="128" spans="1:7" ht="15.75" thickBot="1">
      <c r="A128" s="6" t="s">
        <v>638</v>
      </c>
      <c r="B128" s="8">
        <v>254</v>
      </c>
      <c r="C128" s="7" t="s">
        <v>639</v>
      </c>
      <c r="D128" s="8">
        <v>254</v>
      </c>
      <c r="E128" s="5" t="s">
        <v>413</v>
      </c>
      <c r="F128" s="9">
        <v>1</v>
      </c>
      <c r="G128" s="5"/>
    </row>
    <row r="129" spans="1:7" ht="15.75" thickBot="1">
      <c r="A129" s="6" t="s">
        <v>640</v>
      </c>
      <c r="B129" s="8">
        <v>82</v>
      </c>
      <c r="C129" s="7" t="s">
        <v>344</v>
      </c>
      <c r="D129" s="8">
        <v>82</v>
      </c>
      <c r="E129" s="5" t="s">
        <v>410</v>
      </c>
      <c r="F129" s="9">
        <v>1</v>
      </c>
      <c r="G129" s="5" t="s">
        <v>640</v>
      </c>
    </row>
    <row r="130" spans="1:7" ht="15.75" thickBot="1">
      <c r="A130" s="6" t="s">
        <v>641</v>
      </c>
      <c r="B130" s="8">
        <v>285</v>
      </c>
      <c r="C130" s="7" t="s">
        <v>642</v>
      </c>
      <c r="D130" s="8">
        <v>285</v>
      </c>
      <c r="E130" s="5" t="s">
        <v>410</v>
      </c>
      <c r="F130" s="9">
        <v>1</v>
      </c>
      <c r="G130" s="5" t="s">
        <v>641</v>
      </c>
    </row>
    <row r="131" spans="1:7" ht="15.75" thickBot="1">
      <c r="A131" s="6" t="s">
        <v>643</v>
      </c>
      <c r="B131" s="8">
        <v>286</v>
      </c>
      <c r="C131" s="7" t="s">
        <v>644</v>
      </c>
      <c r="D131" s="8">
        <v>286</v>
      </c>
      <c r="E131" s="5" t="s">
        <v>410</v>
      </c>
      <c r="F131" s="9">
        <v>1</v>
      </c>
      <c r="G131" s="5" t="s">
        <v>643</v>
      </c>
    </row>
    <row r="132" spans="1:7" ht="15.75" thickBot="1">
      <c r="A132" s="6" t="s">
        <v>645</v>
      </c>
      <c r="B132" s="8">
        <v>284</v>
      </c>
      <c r="C132" s="7" t="s">
        <v>646</v>
      </c>
      <c r="D132" s="8">
        <v>284</v>
      </c>
      <c r="E132" s="5" t="s">
        <v>410</v>
      </c>
      <c r="F132" s="9">
        <v>1</v>
      </c>
      <c r="G132" s="5" t="s">
        <v>645</v>
      </c>
    </row>
    <row r="133" spans="1:7" ht="15.75" thickBot="1">
      <c r="A133" s="6" t="s">
        <v>647</v>
      </c>
      <c r="B133" s="8">
        <v>287</v>
      </c>
      <c r="C133" s="7" t="s">
        <v>648</v>
      </c>
      <c r="D133" s="8">
        <v>287</v>
      </c>
      <c r="E133" s="5" t="s">
        <v>410</v>
      </c>
      <c r="F133" s="9">
        <v>1</v>
      </c>
      <c r="G133" s="5" t="s">
        <v>647</v>
      </c>
    </row>
    <row r="134" spans="1:7" ht="15.75" thickBot="1">
      <c r="A134" s="6" t="s">
        <v>649</v>
      </c>
      <c r="B134" s="8">
        <v>281</v>
      </c>
      <c r="C134" s="7" t="s">
        <v>650</v>
      </c>
      <c r="D134" s="8">
        <v>281</v>
      </c>
      <c r="E134" s="5" t="s">
        <v>410</v>
      </c>
      <c r="F134" s="9">
        <v>1</v>
      </c>
      <c r="G134" s="5" t="s">
        <v>649</v>
      </c>
    </row>
    <row r="135" spans="1:7" ht="15.75" thickBot="1">
      <c r="A135" s="6" t="s">
        <v>651</v>
      </c>
      <c r="B135" s="8">
        <v>40</v>
      </c>
      <c r="C135" s="7" t="s">
        <v>352</v>
      </c>
      <c r="D135" s="8">
        <v>40</v>
      </c>
      <c r="E135" s="5" t="s">
        <v>410</v>
      </c>
      <c r="F135" s="9">
        <v>1</v>
      </c>
      <c r="G135" s="5" t="s">
        <v>652</v>
      </c>
    </row>
    <row r="136" spans="1:7" ht="15.75" thickBot="1">
      <c r="A136" t="s">
        <v>653</v>
      </c>
      <c r="B136" s="8">
        <v>165</v>
      </c>
      <c r="C136" s="7" t="s">
        <v>336</v>
      </c>
      <c r="D136" s="8">
        <v>165</v>
      </c>
      <c r="E136" s="5" t="s">
        <v>410</v>
      </c>
      <c r="F136" s="9">
        <v>1</v>
      </c>
      <c r="G136" s="5"/>
    </row>
  </sheetData>
  <conditionalFormatting sqref="A1:A1048576">
    <cfRule type="duplicateValues" dxfId="0" priority="1"/>
  </conditionalFormatting>
  <hyperlinks>
    <hyperlink ref="A1" r:id="rId1" display="https://api.paymentwall.com/admin/payment-systems?sort%5bfield%5d=ps_name&amp;sort%5border%5d=asc&amp;search%5Bps_active%5D=1" xr:uid="{BBDB6547-218E-4BD1-B683-54823101C3D3}"/>
    <hyperlink ref="A2" r:id="rId2" display="https://api.paymentwall.com/admin/payment-system-profile?search%5bps_id%5d=91" xr:uid="{CE56DF5F-528B-4D38-9A13-76F99DB6BDD3}"/>
    <hyperlink ref="A3" r:id="rId3" display="https://api.paymentwall.com/admin/payment-system-profile?search%5bps_id%5d=129" xr:uid="{059E9E68-FD4F-479E-9A84-9539B6E10AF1}"/>
    <hyperlink ref="A4" r:id="rId4" display="https://api.paymentwall.com/admin/payment-system-profile?search%5bps_id%5d=190" xr:uid="{5855BDA5-B8A5-40E1-A5A9-0A7D5B5EB117}"/>
    <hyperlink ref="A5" r:id="rId5" display="https://api.paymentwall.com/admin/payment-system-profile?search%5bps_id%5d=189" xr:uid="{AC716E4B-EF68-4930-ADA0-0274F0BA1382}"/>
    <hyperlink ref="A6" r:id="rId6" display="https://api.paymentwall.com/admin/payment-system-profile?search%5bps_id%5d=248" xr:uid="{79F1CDC7-B7AA-440D-933D-99209603150C}"/>
    <hyperlink ref="A7" r:id="rId7" display="https://api.paymentwall.com/admin/payment-system-profile?search%5bps_id%5d=188" xr:uid="{1420838B-D8D6-4E77-AA60-BA783C327831}"/>
    <hyperlink ref="A8" r:id="rId8" display="https://api.paymentwall.com/admin/payment-system-profile?search%5bps_id%5d=182" xr:uid="{F8DE3187-0885-4E6F-BF55-DB53FBEA8723}"/>
    <hyperlink ref="A9" r:id="rId9" display="https://api.paymentwall.com/admin/payment-system-profile?search%5bps_id%5d=239" xr:uid="{5F4BF082-9FD3-414A-ACA7-A8CE0A0CFA45}"/>
    <hyperlink ref="A10" r:id="rId10" display="https://api.paymentwall.com/admin/payment-system-profile?search%5bps_id%5d=238" xr:uid="{157ABFD0-D123-4920-B582-1892EE4AEF96}"/>
    <hyperlink ref="A11" r:id="rId11" display="https://api.paymentwall.com/admin/payment-system-profile?search%5bps_id%5d=193" xr:uid="{6770CE62-9433-484B-93FC-5AB081F39D83}"/>
    <hyperlink ref="A12" r:id="rId12" display="https://api.paymentwall.com/admin/payment-system-profile?search%5bps_id%5d=236" xr:uid="{CBBDB9E3-3F7F-4FD9-AD35-AD9C4207821F}"/>
    <hyperlink ref="A13" r:id="rId13" display="https://api.paymentwall.com/admin/payment-system-profile?search%5bps_id%5d=237" xr:uid="{7A556F41-2B00-4E65-9AC0-9E06AC05BF5C}"/>
    <hyperlink ref="A14" r:id="rId14" display="https://api.paymentwall.com/admin/payment-system-profile?search%5bps_id%5d=198" xr:uid="{D7D525F0-543C-43CC-9C3C-014F1544FD0B}"/>
    <hyperlink ref="A15" r:id="rId15" display="https://api.paymentwall.com/admin/payment-system-profile?search%5bps_id%5d=199" xr:uid="{8E620AC5-7ADF-4309-ABC5-A3458E3E7921}"/>
    <hyperlink ref="A16" r:id="rId16" display="https://api.paymentwall.com/admin/payment-system-profile?search%5bps_id%5d=191" xr:uid="{A7818058-6931-4C92-96C0-3C74EC31F451}"/>
    <hyperlink ref="A17" r:id="rId17" display="https://api.paymentwall.com/admin/payment-system-profile?search%5bps_id%5d=183" xr:uid="{F769FCDC-AC16-4B2D-92FE-CDB516218D36}"/>
    <hyperlink ref="A18" r:id="rId18" display="https://api.paymentwall.com/admin/payment-system-profile?search%5bps_id%5d=61" xr:uid="{7C15B925-91E5-473B-8198-A8B0C51B745C}"/>
    <hyperlink ref="A19" r:id="rId19" display="https://api.paymentwall.com/admin/payment-system-profile?search%5bps_id%5d=24" xr:uid="{49D1970C-95F3-4470-80FD-986BCA62EE5F}"/>
    <hyperlink ref="A20" r:id="rId20" display="https://api.paymentwall.com/admin/payment-system-profile?search%5bps_id%5d=17" xr:uid="{B66D076E-7B08-4638-A436-37FA353AB406}"/>
    <hyperlink ref="A21" r:id="rId21" display="https://api.paymentwall.com/admin/payment-system-profile?search%5bps_id%5d=167" xr:uid="{30E088B0-5EBB-4497-B6F5-9C1E13E47E97}"/>
    <hyperlink ref="A22" r:id="rId22" display="https://api.paymentwall.com/admin/payment-system-profile?search%5bps_id%5d=272" xr:uid="{F184E891-84C7-49B5-BA33-21EDD65470CE}"/>
    <hyperlink ref="A23" r:id="rId23" display="https://api.paymentwall.com/admin/payment-system-profile?search%5bps_id%5d=130" xr:uid="{0537AF2F-C564-4F80-A643-7F6E9B0538AE}"/>
    <hyperlink ref="A24" r:id="rId24" display="https://api.paymentwall.com/admin/payment-system-profile?search%5bps_id%5d=160" xr:uid="{C9F71CD0-CB66-4A3B-80E6-3124EB667DB8}"/>
    <hyperlink ref="A25" r:id="rId25" display="https://api.paymentwall.com/admin/payment-system-profile?search%5bps_id%5d=128" xr:uid="{0AF429C1-F912-4386-87E1-F5D5C520B41D}"/>
    <hyperlink ref="A26" r:id="rId26" display="https://api.paymentwall.com/admin/payment-system-profile?search%5bps_id%5d=139" xr:uid="{0105F341-F234-4C9D-A3C7-83FEFBDE9C05}"/>
    <hyperlink ref="A27" r:id="rId27" display="https://api.paymentwall.com/admin/payment-system-profile?search%5bps_id%5d=242" xr:uid="{474AD2FA-C8A3-43B4-9BA8-0C9EC168843D}"/>
    <hyperlink ref="A28" r:id="rId28" display="https://api.paymentwall.com/admin/payment-system-profile?search%5bps_id%5d=241" xr:uid="{F6780259-7486-4DE2-9597-0A0EF1C9F365}"/>
    <hyperlink ref="A29" r:id="rId29" display="https://api.paymentwall.com/admin/payment-system-profile?search%5bps_id%5d=243" xr:uid="{D07A0252-C827-4204-96C6-D36FBB67D6CE}"/>
    <hyperlink ref="A30" r:id="rId30" display="https://api.paymentwall.com/admin/payment-system-profile?search%5bps_id%5d=88" xr:uid="{E685CFEF-9728-4D13-BDB0-160FDB244F53}"/>
    <hyperlink ref="A31" r:id="rId31" display="https://api.paymentwall.com/admin/payment-system-profile?search%5bps_id%5d=120" xr:uid="{73D1A710-6624-4AB1-9A97-D61FFBF07BEE}"/>
    <hyperlink ref="A32" r:id="rId32" display="https://api.paymentwall.com/admin/payment-system-profile?search%5bps_id%5d=122" xr:uid="{160A2365-E67F-41D2-81B6-8C6C0FA074BC}"/>
    <hyperlink ref="A33" r:id="rId33" display="https://api.paymentwall.com/admin/payment-system-profile?search%5bps_id%5d=123" xr:uid="{E1FD6119-0A5F-41C2-BAA7-CC8170663A3A}"/>
    <hyperlink ref="A34" r:id="rId34" display="https://api.paymentwall.com/admin/payment-system-profile?search%5bps_id%5d=117" xr:uid="{9EEACD67-33FE-4B69-A453-AC70A205B12B}"/>
    <hyperlink ref="A35" r:id="rId35" display="https://api.paymentwall.com/admin/payment-system-profile?search%5bps_id%5d=121" xr:uid="{299FEE43-48B6-4A38-8684-792FEFB40663}"/>
    <hyperlink ref="A36" r:id="rId36" display="https://api.paymentwall.com/admin/payment-system-profile?search%5bps_id%5d=124" xr:uid="{D6A8D02F-06DF-4CCD-8C48-1F484AC94406}"/>
    <hyperlink ref="A37" r:id="rId37" display="https://api.paymentwall.com/admin/payment-system-profile?search%5bps_id%5d=55" xr:uid="{87C1E24F-65C4-43E4-8A6F-BD67D8FA83B9}"/>
    <hyperlink ref="A38" r:id="rId38" display="https://api.paymentwall.com/admin/payment-system-profile?search%5bps_id%5d=101" xr:uid="{1AB90C05-F452-4EA0-88C9-5624291A739E}"/>
    <hyperlink ref="A39" r:id="rId39" display="https://api.paymentwall.com/admin/payment-system-profile?search%5bps_id%5d=200" xr:uid="{F3D70283-A340-4494-ABF7-A6A2008368E8}"/>
    <hyperlink ref="A40" r:id="rId40" display="https://api.paymentwall.com/admin/payment-system-profile?search%5bps_id%5d=201" xr:uid="{A1B2818D-791E-487D-B588-F3AFD8CF0426}"/>
    <hyperlink ref="A41" r:id="rId41" display="https://api.paymentwall.com/admin/payment-system-profile?search%5bps_id%5d=224" xr:uid="{E933A78F-FBEB-4FDA-A1C4-5534787D7CC0}"/>
    <hyperlink ref="A42" r:id="rId42" display="https://api.paymentwall.com/admin/payment-system-profile?search%5bps_id%5d=222" xr:uid="{99173645-9153-4A46-81D3-322F9BCB93D0}"/>
    <hyperlink ref="A43" r:id="rId43" display="https://api.paymentwall.com/admin/payment-system-profile?search%5bps_id%5d=223" xr:uid="{1B87AE1F-5D5D-429E-BA50-BE7246B6D2B8}"/>
    <hyperlink ref="A44" r:id="rId44" display="https://api.paymentwall.com/admin/payment-system-profile?search%5bps_id%5d=221" xr:uid="{9A7A4599-29AE-4FAF-93B5-86D17059EB1F}"/>
    <hyperlink ref="A45" r:id="rId45" display="https://api.paymentwall.com/admin/payment-system-profile?search%5bps_id%5d=166" xr:uid="{0DF035FF-B5FD-49E4-B0C1-F2BCC71CB88F}"/>
    <hyperlink ref="A46" r:id="rId46" display="https://api.paymentwall.com/admin/payment-system-profile?search%5bps_id%5d=46" xr:uid="{D3367530-CF6A-4BB4-9E5A-D5B38E970BB9}"/>
    <hyperlink ref="A47" r:id="rId47" display="https://api.paymentwall.com/admin/payment-system-profile?search%5bps_id%5d=45" xr:uid="{DA027FCC-A9B4-41A8-AE85-FD20C42BDC87}"/>
    <hyperlink ref="A48" r:id="rId48" display="https://api.paymentwall.com/admin/payment-system-profile?search%5bps_id%5d=157" xr:uid="{F68BB5F9-4966-4F5E-93CC-E9E76B10CA0A}"/>
    <hyperlink ref="A49" r:id="rId49" display="https://api.paymentwall.com/admin/payment-system-profile?search%5bps_id%5d=132" xr:uid="{70D4B5DD-B20A-4262-8102-AA1350A3FF66}"/>
    <hyperlink ref="A50" r:id="rId50" display="https://api.paymentwall.com/admin/payment-system-profile?search%5bps_id%5d=98" xr:uid="{C262AB5D-C22A-4F18-9049-824CF0B60D7F}"/>
    <hyperlink ref="A51" r:id="rId51" display="https://api.paymentwall.com/admin/payment-system-profile?search%5bps_id%5d=34" xr:uid="{3782B140-CC61-4926-84D9-298CADBDA086}"/>
    <hyperlink ref="A52" r:id="rId52" display="https://api.paymentwall.com/admin/payment-system-profile?search%5bps_id%5d=219" xr:uid="{700F880D-C2DE-430A-8AC4-A32C82E9494D}"/>
    <hyperlink ref="A53" r:id="rId53" display="https://api.paymentwall.com/admin/payment-system-profile?search%5bps_id%5d=54" xr:uid="{F509AD70-98E7-4152-9B89-3F2F36DA68C1}"/>
    <hyperlink ref="A54" r:id="rId54" display="https://api.paymentwall.com/admin/payment-system-profile?search%5bps_id%5d=57" xr:uid="{ADB1D4CD-1C31-47E0-ABF0-3A7EB395F5DB}"/>
    <hyperlink ref="A55" r:id="rId55" display="https://api.paymentwall.com/admin/payment-system-profile?search%5bps_id%5d=283" xr:uid="{D2554AF0-6DEB-4921-B6C4-A4135EFF4DA6}"/>
    <hyperlink ref="A56" r:id="rId56" display="https://api.paymentwall.com/admin/payment-system-profile?search%5bps_id%5d=48" xr:uid="{86CF1344-6A6F-4CFD-ACDA-293C3AA3401F}"/>
    <hyperlink ref="A57" r:id="rId57" display="https://api.paymentwall.com/admin/payment-system-profile?search%5bps_id%5d=276" xr:uid="{4EABA04B-0EF6-48B6-9DAF-BB9FC2B59A80}"/>
    <hyperlink ref="A58" r:id="rId58" display="https://api.paymentwall.com/admin/payment-system-profile?search%5bps_id%5d=145" xr:uid="{4D4F9427-676D-4170-9EA9-49BE7E7B6894}"/>
    <hyperlink ref="A59" r:id="rId59" display="https://api.paymentwall.com/admin/payment-system-profile?search%5bps_id%5d=144" xr:uid="{E27005B5-85A8-4044-B2FD-216C643A2929}"/>
    <hyperlink ref="A60" r:id="rId60" display="https://api.paymentwall.com/admin/payment-system-profile?search%5bps_id%5d=178" xr:uid="{74D9D047-3048-45A1-A80B-D0DD0F6C3433}"/>
    <hyperlink ref="A61" r:id="rId61" display="https://api.paymentwall.com/admin/payment-system-profile?search%5bps_id%5d=220" xr:uid="{3E15AD35-BB63-4747-AA8E-8BC18E488F97}"/>
    <hyperlink ref="A62" r:id="rId62" display="https://api.paymentwall.com/admin/payment-system-profile?search%5bps_id%5d=213" xr:uid="{EE067C76-CE28-4763-A04E-6AFA310E05AA}"/>
    <hyperlink ref="A63" r:id="rId63" display="https://api.paymentwall.com/admin/payment-system-profile?search%5bps_id%5d=103" xr:uid="{DB42FD3C-F1AB-4D74-9B7A-95D46AD2BB03}"/>
    <hyperlink ref="A64" r:id="rId64" display="https://api.paymentwall.com/admin/payment-system-profile?search%5bps_id%5d=215" xr:uid="{52A823AB-7956-430C-A166-E7651059FDBE}"/>
    <hyperlink ref="A65" r:id="rId65" display="https://api.paymentwall.com/admin/payment-system-profile?search%5bps_id%5d=84" xr:uid="{E99B9AF2-6183-447F-AB3A-DB798F82803F}"/>
    <hyperlink ref="A66" r:id="rId66" display="https://api.paymentwall.com/admin/payment-system-profile?search%5bps_id%5d=86" xr:uid="{665FB65D-007D-4B7B-8593-E7103A49F700}"/>
    <hyperlink ref="A67" r:id="rId67" display="https://api.paymentwall.com/admin/payment-system-profile?search%5bps_id%5d=83" xr:uid="{DA9F0075-F65F-4183-922E-0ACF2762DFB5}"/>
    <hyperlink ref="A68" r:id="rId68" display="https://api.paymentwall.com/admin/payment-system-profile?search%5bps_id%5d=47" xr:uid="{488B773D-772D-4275-BF29-FC7540E214F1}"/>
    <hyperlink ref="A69" r:id="rId69" display="https://api.paymentwall.com/admin/payment-system-profile?search%5bps_id%5d=170" xr:uid="{C85D0D10-CD60-42EE-890B-E305F6921FB2}"/>
    <hyperlink ref="A70" r:id="rId70" display="https://api.paymentwall.com/admin/payment-system-profile?search%5bps_id%5d=280" xr:uid="{7E9E92FB-3E5C-403D-BBEC-48B7ABBD00CF}"/>
    <hyperlink ref="A71" r:id="rId71" display="https://api.paymentwall.com/admin/payment-system-profile?search%5bps_id%5d=208" xr:uid="{26DA32F2-562B-4A7A-BEDA-21587CB6C1CF}"/>
    <hyperlink ref="A72" r:id="rId72" display="https://api.paymentwall.com/admin/payment-system-profile?search%5bps_id%5d=209" xr:uid="{A1A8DB38-659D-4A14-8378-578764BF60E5}"/>
    <hyperlink ref="A73" r:id="rId73" display="https://api.paymentwall.com/admin/payment-system-profile?search%5bps_id%5d=279" xr:uid="{CED0BB89-B77E-4509-BCB2-84119C03F6A9}"/>
    <hyperlink ref="A74" r:id="rId74" display="https://api.paymentwall.com/admin/payment-system-profile?search%5bps_id%5d=278" xr:uid="{A681896B-7217-4D26-8D5D-1ED0F93FD065}"/>
    <hyperlink ref="A75" r:id="rId75" display="https://api.paymentwall.com/admin/payment-system-profile?search%5bps_id%5d=93" xr:uid="{59723E4E-8097-4CBE-BD1E-79258FF0CACB}"/>
    <hyperlink ref="A76" r:id="rId76" display="https://api.paymentwall.com/admin/payment-system-profile?search%5bps_id%5d=19" xr:uid="{92EBCDF2-A8EF-4343-B94F-7DACFED66C79}"/>
    <hyperlink ref="A77" r:id="rId77" display="https://api.paymentwall.com/admin/payment-system-profile?search%5bps_id%5d=56" xr:uid="{E83AF057-760C-4AA1-9DFB-083E0B4271F6}"/>
    <hyperlink ref="A78" r:id="rId78" display="https://api.paymentwall.com/admin/payment-system-profile?search%5bps_id%5d=253" xr:uid="{7960163A-B9B5-4531-A6F6-D68669555C15}"/>
    <hyperlink ref="A79" r:id="rId79" display="https://api.paymentwall.com/admin/payment-system-profile?search%5bps_id%5d=246" xr:uid="{CFFC8A57-05EA-4294-B137-3EC0CCAD09D1}"/>
    <hyperlink ref="A80" r:id="rId80" display="https://api.paymentwall.com/admin/payment-system-profile?search%5bps_id%5d=80" xr:uid="{16FEFE82-F215-44F9-A992-C4B32F6EA49E}"/>
    <hyperlink ref="A81" r:id="rId81" display="https://api.paymentwall.com/admin/payment-system-profile?search%5bps_id%5d=36" xr:uid="{C76186FB-1072-4922-A349-B50F8425E6E9}"/>
    <hyperlink ref="A82" r:id="rId82" display="https://api.paymentwall.com/admin/payment-system-profile?search%5bps_id%5d=23" xr:uid="{66330CA6-0C84-440D-B528-7992BC192551}"/>
    <hyperlink ref="A83" r:id="rId83" display="https://api.paymentwall.com/admin/payment-system-profile?search%5bps_id%5d=78" xr:uid="{F9E57ACB-DED5-4A1E-8A46-F16EEF53BB79}"/>
    <hyperlink ref="A84" r:id="rId84" display="https://api.paymentwall.com/admin/payment-system-profile?search%5bps_id%5d=42" xr:uid="{6BA467CB-2F35-45C8-9DFD-B848169520E9}"/>
    <hyperlink ref="A85" r:id="rId85" display="https://api.paymentwall.com/admin/payment-system-profile?search%5bps_id%5d=41" xr:uid="{FE75F147-F8DB-45D7-B6B5-DFBE5D817216}"/>
    <hyperlink ref="A86" r:id="rId86" display="https://api.paymentwall.com/admin/payment-system-profile?search%5bps_id%5d=1" xr:uid="{62EE50A7-0698-4FD1-91CF-C00423A4BB9F}"/>
    <hyperlink ref="A87" r:id="rId87" display="https://api.paymentwall.com/admin/payment-system-profile?search%5bps_id%5d=30" xr:uid="{16A1ADDD-E487-41E1-8A84-E437DA50BA5C}"/>
    <hyperlink ref="A88" r:id="rId88" display="https://api.paymentwall.com/admin/payment-system-profile?search%5bps_id%5d=228" xr:uid="{C23DF4C5-BDB6-4D53-80CD-9CAE14CB1EC6}"/>
    <hyperlink ref="A89" r:id="rId89" display="https://api.paymentwall.com/admin/payment-system-profile?search%5bps_id%5d=229" xr:uid="{AD9027CD-FF99-4319-AE6B-FEF2D9051F6F}"/>
    <hyperlink ref="A90" r:id="rId90" display="https://api.paymentwall.com/admin/payment-system-profile?search%5bps_id%5d=231" xr:uid="{063A42FF-62C1-447F-BDFB-30AE5921A687}"/>
    <hyperlink ref="A91" r:id="rId91" display="https://api.paymentwall.com/admin/payment-system-profile?search%5bps_id%5d=230" xr:uid="{8D91706A-FAEB-4246-8015-9F90CD1C7F33}"/>
    <hyperlink ref="A92" r:id="rId92" display="https://api.paymentwall.com/admin/payment-system-profile?search%5bps_id%5d=234" xr:uid="{18E3E641-EBCC-4222-A435-3D86723CFE18}"/>
    <hyperlink ref="A93" r:id="rId93" display="https://api.paymentwall.com/admin/payment-system-profile?search%5bps_id%5d=232" xr:uid="{AEA21885-5548-4AA7-958B-66DCBED6F410}"/>
    <hyperlink ref="A94" r:id="rId94" display="https://api.paymentwall.com/admin/payment-system-profile?search%5bps_id%5d=233" xr:uid="{07E9BABE-0992-40D4-A17A-1FFEDC339A0D}"/>
    <hyperlink ref="A95" r:id="rId95" display="https://api.paymentwall.com/admin/payment-system-profile?search%5bps_id%5d=109" xr:uid="{3C94791E-F867-48B2-A31B-804480EE7E04}"/>
    <hyperlink ref="A96" r:id="rId96" display="https://api.paymentwall.com/admin/payment-system-profile?search%5bps_id%5d=107" xr:uid="{D4AA68B4-DECD-49FC-A41D-DAD84B114B72}"/>
    <hyperlink ref="A97" r:id="rId97" display="https://api.paymentwall.com/admin/payment-system-profile?search%5bps_id%5d=115" xr:uid="{84AD61A8-EB6D-4633-AB65-EE21D2486F2F}"/>
    <hyperlink ref="A98" r:id="rId98" display="https://api.paymentwall.com/admin/payment-system-profile?search%5bps_id%5d=90" xr:uid="{872340A6-5A3A-4429-B456-CC42114710E9}"/>
    <hyperlink ref="A99" r:id="rId99" display="https://api.paymentwall.com/admin/payment-system-profile?search%5bps_id%5d=111" xr:uid="{8E6B058A-0EAE-4E30-9C2D-839C5094B6C4}"/>
    <hyperlink ref="A100" r:id="rId100" display="https://api.paymentwall.com/admin/payment-system-profile?search%5bps_id%5d=113" xr:uid="{A1E00B61-542D-4904-A473-89A6DE082FE8}"/>
    <hyperlink ref="A101" r:id="rId101" display="https://api.paymentwall.com/admin/payment-system-profile?search%5bps_id%5d=218" xr:uid="{8A0AC063-BB22-43AF-BFF8-5D26033C21AA}"/>
    <hyperlink ref="A102" r:id="rId102" display="https://api.paymentwall.com/admin/payment-system-profile?search%5bps_id%5d=6" xr:uid="{6640293A-EA6B-41D7-BEE4-DE05BB6AE82B}"/>
    <hyperlink ref="A103" r:id="rId103" display="https://api.paymentwall.com/admin/payment-system-profile?search%5bps_id%5d=226" xr:uid="{002A0DE3-05F1-451F-939F-3673208CC74D}"/>
    <hyperlink ref="A104" r:id="rId104" display="https://api.paymentwall.com/admin/payment-system-profile?search%5bps_id%5d=5" xr:uid="{F8A38BCD-E701-4B42-91D9-82E1877F9C97}"/>
    <hyperlink ref="A105" r:id="rId105" display="https://api.paymentwall.com/admin/payment-system-profile?search%5bps_id%5d=137" xr:uid="{9C649B5C-E1DF-4C06-B489-E46B4091DF0E}"/>
    <hyperlink ref="A106" r:id="rId106" display="https://api.paymentwall.com/admin/payment-system-profile?search%5bps_id%5d=176" xr:uid="{448B44EB-8BB0-4E03-8B4C-412FC430DCA9}"/>
    <hyperlink ref="A107" r:id="rId107" display="https://api.paymentwall.com/admin/payment-system-profile?search%5bps_id%5d=64" xr:uid="{25A10968-4972-48F6-9519-38752D50A410}"/>
    <hyperlink ref="A108" r:id="rId108" display="https://api.paymentwall.com/admin/payment-system-profile?search%5bps_id%5d=81" xr:uid="{E5BB121C-00DD-45A7-8633-FC8FA43D223A}"/>
    <hyperlink ref="A109" r:id="rId109" display="https://api.paymentwall.com/admin/payment-system-profile?search%5bps_id%5d=127" xr:uid="{0825ABD2-9F4F-42FF-BAAC-FCAE2561FC7E}"/>
    <hyperlink ref="A110" r:id="rId110" display="https://api.paymentwall.com/admin/payment-system-profile?search%5bps_id%5d=216" xr:uid="{847888E9-7A2E-473F-88EE-40154EC70070}"/>
    <hyperlink ref="A111" r:id="rId111" display="https://api.paymentwall.com/admin/payment-system-profile?search%5bps_id%5d=217" xr:uid="{BEA51649-E921-4F14-A914-F4E6BBBAE474}"/>
    <hyperlink ref="A112" r:id="rId112" display="https://api.paymentwall.com/admin/payment-system-profile?search%5bps_id%5d=172" xr:uid="{4A96FE9A-959D-44FD-852E-4664C201C97A}"/>
    <hyperlink ref="A113" r:id="rId113" display="https://api.paymentwall.com/admin/payment-system-profile?search%5bps_id%5d=174" xr:uid="{04237423-3046-45E0-82A8-E8A5CB8488FE}"/>
    <hyperlink ref="A114" r:id="rId114" display="https://api.paymentwall.com/admin/payment-system-profile?search%5bps_id%5d=274" xr:uid="{073B9AC8-6C63-4313-82BF-A6C3C718B15F}"/>
    <hyperlink ref="A115" r:id="rId115" display="https://api.paymentwall.com/admin/payment-system-profile?search%5bps_id%5d=140" xr:uid="{BBB181C3-59F0-469C-ABFB-35B4BE130E5C}"/>
    <hyperlink ref="A116" r:id="rId116" display="https://api.paymentwall.com/admin/payment-system-profile?search%5bps_id%5d=97" xr:uid="{A24C8A82-F218-4182-90CF-937C2451FA17}"/>
    <hyperlink ref="A117" r:id="rId117" display="https://api.paymentwall.com/admin/payment-system-profile?search%5bps_id%5d=26" xr:uid="{6697631A-35A8-415D-B516-5638C4381203}"/>
    <hyperlink ref="A118" r:id="rId118" display="https://api.paymentwall.com/admin/payment-system-profile?search%5bps_id%5d=277" xr:uid="{B9418B82-59AE-42DB-974B-FF194F2723D9}"/>
    <hyperlink ref="A119" r:id="rId119" display="https://api.paymentwall.com/admin/payment-system-profile?search%5bps_id%5d=251" xr:uid="{6A5DCCEF-FDB4-4289-85D0-56B9C498D1E1}"/>
    <hyperlink ref="A120" r:id="rId120" display="https://api.paymentwall.com/admin/payment-system-profile?search%5bps_id%5d=275" xr:uid="{71DD4AA1-E6FE-474E-95B2-03978FF00611}"/>
    <hyperlink ref="A121" r:id="rId121" display="https://api.paymentwall.com/admin/payment-system-profile?search%5bps_id%5d=141" xr:uid="{37FD7E31-6EFC-4D64-B0D1-D4AE0FD87DEC}"/>
    <hyperlink ref="A122" r:id="rId122" display="https://api.paymentwall.com/admin/payment-system-profile?search%5bps_id%5d=180" xr:uid="{F4FD26E9-82EF-490C-9968-086B2064ABCC}"/>
    <hyperlink ref="A123" r:id="rId123" display="https://api.paymentwall.com/admin/payment-system-profile?search%5bps_id%5d=203" xr:uid="{2F3A079E-4F0D-42C6-82B2-0391ED879928}"/>
    <hyperlink ref="A124" r:id="rId124" display="https://api.paymentwall.com/admin/payment-system-profile?search%5bps_id%5d=169" xr:uid="{8B0CBFB6-CFDF-4708-AE7F-D62FFF14DD3D}"/>
    <hyperlink ref="A125" r:id="rId125" display="https://api.paymentwall.com/admin/payment-system-profile?search%5bps_id%5d=38" xr:uid="{C1AE9794-9D4B-4C8C-B72B-09E9F198EE28}"/>
    <hyperlink ref="A126" r:id="rId126" display="https://api.paymentwall.com/admin/payment-system-profile?search%5bps_id%5d=22" xr:uid="{E4D03930-B66E-4ED2-A807-03074ED1CCAE}"/>
    <hyperlink ref="A127" r:id="rId127" display="https://api.paymentwall.com/admin/payment-system-profile?search%5bps_id%5d=15" xr:uid="{E9247EE7-CBF1-4E52-B68C-604457FAD3B7}"/>
    <hyperlink ref="A128" r:id="rId128" display="https://api.paymentwall.com/admin/payment-system-profile?search%5bps_id%5d=254" xr:uid="{28E774D3-5B5C-4D9E-8651-AC4EAE5C4F4B}"/>
    <hyperlink ref="A129" r:id="rId129" display="https://api.paymentwall.com/admin/payment-system-profile?search%5bps_id%5d=82" xr:uid="{D70903C3-064D-4D8E-AF5B-BB01BF42ABDB}"/>
    <hyperlink ref="A130" r:id="rId130" display="https://api.paymentwall.com/admin/payment-system-profile?search%5bps_id%5d=285" xr:uid="{EC7F7F13-421D-4A9A-A6B3-C36AB78F115C}"/>
    <hyperlink ref="A131" r:id="rId131" display="https://api.paymentwall.com/admin/payment-system-profile?search%5bps_id%5d=286" xr:uid="{1D481D2A-A607-4BC1-B4F5-4F4617F7D2D3}"/>
    <hyperlink ref="A132" r:id="rId132" display="https://api.paymentwall.com/admin/payment-system-profile?search%5bps_id%5d=284" xr:uid="{7AA56830-F8C0-469B-9459-DE205ACC7D0C}"/>
    <hyperlink ref="A133" r:id="rId133" display="https://api.paymentwall.com/admin/payment-system-profile?search%5bps_id%5d=287" xr:uid="{2771D6B0-9288-47FB-80F9-F926C056ACDF}"/>
    <hyperlink ref="A134" r:id="rId134" display="https://api.paymentwall.com/admin/payment-system-profile?search%5bps_id%5d=281" xr:uid="{C6E02E31-1B00-4011-8196-8FCB7E06BB32}"/>
    <hyperlink ref="A135" r:id="rId135" display="https://api.paymentwall.com/admin/payment-system-profile?search%5bps_id%5d=40" xr:uid="{3F06D940-E28C-4FC6-A510-594A56F7323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paymentMethod</vt:lpstr>
      <vt:lpstr>shortcode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2019-09-09T08:42:40Z</dcterms:modified>
</cp:coreProperties>
</file>