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A1FD6ABB-30DF-4C78-BDAB-C0801E797824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data" sheetId="1" r:id="rId1"/>
    <sheet name="Sheet2" sheetId="2" r:id="rId2"/>
    <sheet name="Sheet3" sheetId="4" r:id="rId3"/>
    <sheet name="Sheet1" sheetId="3" r:id="rId4"/>
    <sheet name="backup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" i="1"/>
  <c r="AI3" i="1"/>
  <c r="AQ3" i="1" s="1"/>
  <c r="AI4" i="1"/>
  <c r="AQ4" i="1" s="1"/>
  <c r="AI5" i="1"/>
  <c r="AQ5" i="1" s="1"/>
  <c r="AI6" i="1"/>
  <c r="AQ6" i="1" s="1"/>
  <c r="AI7" i="1"/>
  <c r="AQ7" i="1" s="1"/>
  <c r="AI8" i="1"/>
  <c r="AQ8" i="1" s="1"/>
  <c r="AI9" i="1"/>
  <c r="AQ9" i="1" s="1"/>
  <c r="AI10" i="1"/>
  <c r="AQ10" i="1" s="1"/>
  <c r="AI11" i="1"/>
  <c r="AQ11" i="1" s="1"/>
  <c r="AI12" i="1"/>
  <c r="AQ12" i="1" s="1"/>
  <c r="AI13" i="1"/>
  <c r="AQ13" i="1" s="1"/>
  <c r="AI14" i="1"/>
  <c r="AQ14" i="1" s="1"/>
  <c r="AI15" i="1"/>
  <c r="AQ15" i="1" s="1"/>
  <c r="AI16" i="1"/>
  <c r="AQ16" i="1" s="1"/>
  <c r="AI17" i="1"/>
  <c r="AQ17" i="1" s="1"/>
  <c r="AI18" i="1"/>
  <c r="AQ18" i="1" s="1"/>
  <c r="AI19" i="1"/>
  <c r="AQ19" i="1" s="1"/>
  <c r="AI20" i="1"/>
  <c r="AQ20" i="1" s="1"/>
  <c r="AI21" i="1"/>
  <c r="AQ21" i="1" s="1"/>
  <c r="AI22" i="1"/>
  <c r="AQ22" i="1" s="1"/>
  <c r="AI23" i="1"/>
  <c r="AQ23" i="1" s="1"/>
  <c r="AI24" i="1"/>
  <c r="AQ24" i="1" s="1"/>
  <c r="AI25" i="1"/>
  <c r="AQ25" i="1" s="1"/>
  <c r="AI26" i="1"/>
  <c r="AQ26" i="1" s="1"/>
  <c r="AI27" i="1"/>
  <c r="AQ27" i="1" s="1"/>
  <c r="AI28" i="1"/>
  <c r="AQ28" i="1" s="1"/>
  <c r="AI29" i="1"/>
  <c r="AQ29" i="1" s="1"/>
  <c r="AI30" i="1"/>
  <c r="AQ30" i="1" s="1"/>
  <c r="AI31" i="1"/>
  <c r="AQ31" i="1" s="1"/>
  <c r="AI32" i="1"/>
  <c r="AQ32" i="1" s="1"/>
  <c r="AI33" i="1"/>
  <c r="AQ33" i="1" s="1"/>
  <c r="AI34" i="1"/>
  <c r="AQ34" i="1" s="1"/>
  <c r="AI35" i="1"/>
  <c r="AQ35" i="1" s="1"/>
  <c r="AI36" i="1"/>
  <c r="AQ36" i="1" s="1"/>
  <c r="AI37" i="1"/>
  <c r="AQ37" i="1" s="1"/>
  <c r="AI2" i="1"/>
  <c r="AQ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AA3" i="1"/>
  <c r="AA4" i="1"/>
  <c r="AA5" i="1"/>
  <c r="AN5" i="1" s="1"/>
  <c r="AO5" i="1" s="1"/>
  <c r="AA6" i="1"/>
  <c r="AN6" i="1" s="1"/>
  <c r="AO6" i="1" s="1"/>
  <c r="AA7" i="1"/>
  <c r="AA8" i="1"/>
  <c r="AA9" i="1"/>
  <c r="AA10" i="1"/>
  <c r="AN10" i="1" s="1"/>
  <c r="AO10" i="1" s="1"/>
  <c r="AA11" i="1"/>
  <c r="AN11" i="1" s="1"/>
  <c r="AO11" i="1" s="1"/>
  <c r="AA12" i="1"/>
  <c r="AA13" i="1"/>
  <c r="AN13" i="1" s="1"/>
  <c r="AO13" i="1" s="1"/>
  <c r="AA14" i="1"/>
  <c r="AN14" i="1" s="1"/>
  <c r="AO14" i="1" s="1"/>
  <c r="AA15" i="1"/>
  <c r="AA16" i="1"/>
  <c r="AA17" i="1"/>
  <c r="AN17" i="1" s="1"/>
  <c r="AO17" i="1" s="1"/>
  <c r="AA18" i="1"/>
  <c r="AN18" i="1" s="1"/>
  <c r="AO18" i="1" s="1"/>
  <c r="AA19" i="1"/>
  <c r="AA20" i="1"/>
  <c r="AA21" i="1"/>
  <c r="AN21" i="1" s="1"/>
  <c r="AO21" i="1" s="1"/>
  <c r="AA22" i="1"/>
  <c r="AN22" i="1" s="1"/>
  <c r="AO22" i="1" s="1"/>
  <c r="AA23" i="1"/>
  <c r="AA24" i="1"/>
  <c r="AA25" i="1"/>
  <c r="AA26" i="1"/>
  <c r="AA27" i="1"/>
  <c r="AN27" i="1" s="1"/>
  <c r="AO27" i="1" s="1"/>
  <c r="AA28" i="1"/>
  <c r="AA29" i="1"/>
  <c r="AN29" i="1" s="1"/>
  <c r="AO29" i="1" s="1"/>
  <c r="AA30" i="1"/>
  <c r="AN30" i="1" s="1"/>
  <c r="AO30" i="1" s="1"/>
  <c r="AA31" i="1"/>
  <c r="AN31" i="1" s="1"/>
  <c r="AO31" i="1" s="1"/>
  <c r="AA32" i="1"/>
  <c r="AA33" i="1"/>
  <c r="AN33" i="1" s="1"/>
  <c r="AO33" i="1" s="1"/>
  <c r="AA34" i="1"/>
  <c r="AN34" i="1" s="1"/>
  <c r="AO34" i="1" s="1"/>
  <c r="AA35" i="1"/>
  <c r="AN35" i="1" s="1"/>
  <c r="AO35" i="1" s="1"/>
  <c r="AA36" i="1"/>
  <c r="AA37" i="1"/>
  <c r="AN37" i="1" s="1"/>
  <c r="AO37" i="1" s="1"/>
  <c r="AA2" i="1"/>
  <c r="AN2" i="1" s="1"/>
  <c r="AO2" i="1" s="1"/>
  <c r="AN28" i="1" l="1"/>
  <c r="AO28" i="1" s="1"/>
  <c r="AN16" i="1"/>
  <c r="AO16" i="1" s="1"/>
  <c r="AN32" i="1"/>
  <c r="AO32" i="1" s="1"/>
  <c r="AN4" i="1"/>
  <c r="AO4" i="1" s="1"/>
  <c r="AN19" i="1"/>
  <c r="AO19" i="1" s="1"/>
  <c r="AN3" i="1"/>
  <c r="AO3" i="1" s="1"/>
  <c r="AN20" i="1"/>
  <c r="AO20" i="1" s="1"/>
  <c r="AN36" i="1"/>
  <c r="AO36" i="1" s="1"/>
  <c r="AN8" i="1"/>
  <c r="AO8" i="1" s="1"/>
  <c r="AN25" i="1"/>
  <c r="AO25" i="1" s="1"/>
  <c r="AN9" i="1"/>
  <c r="AO9" i="1" s="1"/>
  <c r="AN26" i="1"/>
  <c r="AO26" i="1" s="1"/>
  <c r="AN23" i="1"/>
  <c r="AO23" i="1" s="1"/>
  <c r="AN7" i="1"/>
  <c r="AO7" i="1" s="1"/>
  <c r="AN24" i="1"/>
  <c r="AO24" i="1" s="1"/>
  <c r="AN12" i="1"/>
  <c r="AO12" i="1" s="1"/>
  <c r="AN15" i="1"/>
  <c r="AO15" i="1" s="1"/>
  <c r="Z2" i="1"/>
  <c r="AM2" i="1" s="1"/>
  <c r="Z3" i="1"/>
  <c r="AL3" i="1" s="1"/>
  <c r="Z4" i="1"/>
  <c r="AL4" i="1" s="1"/>
  <c r="Z5" i="1"/>
  <c r="AL5" i="1" s="1"/>
  <c r="Z6" i="1"/>
  <c r="AM6" i="1" s="1"/>
  <c r="Z7" i="1"/>
  <c r="AM7" i="1" s="1"/>
  <c r="Z8" i="1"/>
  <c r="AL8" i="1" s="1"/>
  <c r="Z9" i="1"/>
  <c r="AL9" i="1" s="1"/>
  <c r="Z10" i="1"/>
  <c r="AL10" i="1" s="1"/>
  <c r="Z11" i="1"/>
  <c r="AL11" i="1" s="1"/>
  <c r="Z12" i="1"/>
  <c r="AM12" i="1" s="1"/>
  <c r="Z13" i="1"/>
  <c r="AM13" i="1" s="1"/>
  <c r="Z14" i="1"/>
  <c r="AL14" i="1" s="1"/>
  <c r="Z15" i="1"/>
  <c r="AM15" i="1" s="1"/>
  <c r="Z16" i="1"/>
  <c r="AM16" i="1" s="1"/>
  <c r="Z17" i="1"/>
  <c r="Z18" i="1"/>
  <c r="AL18" i="1" s="1"/>
  <c r="Z19" i="1"/>
  <c r="AL19" i="1" s="1"/>
  <c r="Z20" i="1"/>
  <c r="AM20" i="1" s="1"/>
  <c r="Z21" i="1"/>
  <c r="AL21" i="1" s="1"/>
  <c r="Z22" i="1"/>
  <c r="AM22" i="1" s="1"/>
  <c r="Z23" i="1"/>
  <c r="AM23" i="1" s="1"/>
  <c r="Z24" i="1"/>
  <c r="AL24" i="1" s="1"/>
  <c r="Z25" i="1"/>
  <c r="AL25" i="1" s="1"/>
  <c r="Z26" i="1"/>
  <c r="AM26" i="1" s="1"/>
  <c r="Z27" i="1"/>
  <c r="AL27" i="1" s="1"/>
  <c r="Z28" i="1"/>
  <c r="AM28" i="1" s="1"/>
  <c r="Z29" i="1"/>
  <c r="AM29" i="1" s="1"/>
  <c r="Z30" i="1"/>
  <c r="AM30" i="1" s="1"/>
  <c r="Z31" i="1"/>
  <c r="AL31" i="1" s="1"/>
  <c r="Z32" i="1"/>
  <c r="AL32" i="1" s="1"/>
  <c r="Z33" i="1"/>
  <c r="AM33" i="1" s="1"/>
  <c r="Z34" i="1"/>
  <c r="AM34" i="1" s="1"/>
  <c r="Z35" i="1"/>
  <c r="AL35" i="1" s="1"/>
  <c r="Z36" i="1"/>
  <c r="AM36" i="1" s="1"/>
  <c r="Z37" i="1"/>
  <c r="AL37" i="1" s="1"/>
  <c r="AH3" i="1"/>
  <c r="AP3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M4" i="1" l="1"/>
  <c r="AM3" i="1"/>
  <c r="AP2" i="1"/>
  <c r="AJ2" i="1"/>
  <c r="AL36" i="1"/>
  <c r="AM19" i="1"/>
  <c r="AM27" i="1"/>
  <c r="AM32" i="1"/>
  <c r="AL6" i="1"/>
  <c r="AL28" i="1"/>
  <c r="AL33" i="1"/>
  <c r="AM14" i="1"/>
  <c r="AL34" i="1"/>
  <c r="AM24" i="1"/>
  <c r="AM11" i="1"/>
  <c r="AM8" i="1"/>
  <c r="AL16" i="1"/>
  <c r="AL12" i="1"/>
  <c r="AL23" i="1"/>
  <c r="AM37" i="1"/>
  <c r="AM31" i="1"/>
  <c r="AL22" i="1"/>
  <c r="AM9" i="1"/>
  <c r="AM18" i="1"/>
  <c r="AL2" i="1"/>
  <c r="AL15" i="1"/>
  <c r="AM5" i="1"/>
  <c r="AL13" i="1"/>
  <c r="AL7" i="1"/>
  <c r="AL20" i="1"/>
  <c r="AM21" i="1"/>
  <c r="AL17" i="1"/>
  <c r="AM17" i="1"/>
  <c r="AM35" i="1"/>
  <c r="AL30" i="1"/>
  <c r="AL29" i="1"/>
  <c r="AM10" i="1"/>
  <c r="AL26" i="1"/>
  <c r="AM25" i="1"/>
  <c r="AP26" i="1"/>
  <c r="AP22" i="1"/>
  <c r="AP18" i="1"/>
  <c r="AP10" i="1"/>
  <c r="AP6" i="1"/>
  <c r="AP33" i="1"/>
  <c r="AP25" i="1"/>
  <c r="AP21" i="1"/>
  <c r="AP13" i="1"/>
  <c r="AP32" i="1"/>
  <c r="AP28" i="1"/>
  <c r="AP24" i="1"/>
  <c r="AP20" i="1"/>
  <c r="AP16" i="1"/>
  <c r="AP12" i="1"/>
  <c r="AP8" i="1"/>
  <c r="AP4" i="1"/>
  <c r="AP34" i="1"/>
  <c r="AP30" i="1"/>
  <c r="AP14" i="1"/>
  <c r="AP37" i="1"/>
  <c r="AP29" i="1"/>
  <c r="AP17" i="1"/>
  <c r="AP9" i="1"/>
  <c r="AP5" i="1"/>
  <c r="AP36" i="1"/>
  <c r="AP35" i="1"/>
  <c r="AP31" i="1"/>
  <c r="AP27" i="1"/>
  <c r="AP23" i="1"/>
  <c r="AP19" i="1"/>
  <c r="AP15" i="1"/>
  <c r="AP11" i="1"/>
  <c r="AP7" i="1"/>
  <c r="AJ15" i="1"/>
  <c r="AJ35" i="1"/>
  <c r="AJ27" i="1"/>
  <c r="AJ19" i="1"/>
  <c r="AJ11" i="1"/>
  <c r="AJ3" i="1"/>
  <c r="AJ34" i="1"/>
  <c r="AJ30" i="1"/>
  <c r="AJ26" i="1"/>
  <c r="AJ22" i="1"/>
  <c r="AJ18" i="1"/>
  <c r="AJ14" i="1"/>
  <c r="AJ10" i="1"/>
  <c r="AJ6" i="1"/>
  <c r="AJ31" i="1"/>
  <c r="AJ23" i="1"/>
  <c r="AJ7" i="1"/>
  <c r="AJ37" i="1"/>
  <c r="AJ33" i="1"/>
  <c r="AJ29" i="1"/>
  <c r="AJ25" i="1"/>
  <c r="AJ21" i="1"/>
  <c r="AJ17" i="1"/>
  <c r="AJ13" i="1"/>
  <c r="AJ9" i="1"/>
  <c r="AJ5" i="1"/>
  <c r="AJ36" i="1"/>
  <c r="AJ32" i="1"/>
  <c r="AJ28" i="1"/>
  <c r="AJ24" i="1"/>
  <c r="AJ20" i="1"/>
  <c r="AJ16" i="1"/>
  <c r="AJ12" i="1"/>
  <c r="AJ8" i="1"/>
  <c r="AJ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AK2" i="1" l="1"/>
  <c r="AR2" i="1"/>
  <c r="AS2" i="1" s="1"/>
  <c r="AK3" i="1"/>
  <c r="AR3" i="1"/>
  <c r="AS3" i="1" s="1"/>
  <c r="AK19" i="1"/>
  <c r="AR19" i="1"/>
  <c r="AS19" i="1" s="1"/>
  <c r="AK35" i="1"/>
  <c r="AR35" i="1"/>
  <c r="AS35" i="1" s="1"/>
  <c r="AK16" i="1"/>
  <c r="AR16" i="1"/>
  <c r="AS16" i="1" s="1"/>
  <c r="AK32" i="1"/>
  <c r="AR32" i="1"/>
  <c r="AS32" i="1" s="1"/>
  <c r="AK14" i="1"/>
  <c r="AR14" i="1"/>
  <c r="AS14" i="1" s="1"/>
  <c r="AK30" i="1"/>
  <c r="AR30" i="1"/>
  <c r="AS30" i="1" s="1"/>
  <c r="AK13" i="1"/>
  <c r="AR13" i="1"/>
  <c r="AK29" i="1"/>
  <c r="AR29" i="1"/>
  <c r="AS29" i="1" s="1"/>
  <c r="AK7" i="1"/>
  <c r="AR7" i="1"/>
  <c r="AS7" i="1" s="1"/>
  <c r="AK23" i="1"/>
  <c r="AR23" i="1"/>
  <c r="AS23" i="1" s="1"/>
  <c r="AK4" i="1"/>
  <c r="AR4" i="1"/>
  <c r="AS4" i="1" s="1"/>
  <c r="AK20" i="1"/>
  <c r="AR20" i="1"/>
  <c r="AS20" i="1" s="1"/>
  <c r="AK36" i="1"/>
  <c r="AR36" i="1"/>
  <c r="AS36" i="1" s="1"/>
  <c r="AK18" i="1"/>
  <c r="AR18" i="1"/>
  <c r="AS18" i="1" s="1"/>
  <c r="AK34" i="1"/>
  <c r="AR34" i="1"/>
  <c r="AS34" i="1" s="1"/>
  <c r="AK17" i="1"/>
  <c r="AR17" i="1"/>
  <c r="AS17" i="1" s="1"/>
  <c r="AK33" i="1"/>
  <c r="AR33" i="1"/>
  <c r="AS33" i="1" s="1"/>
  <c r="AK11" i="1"/>
  <c r="AR11" i="1"/>
  <c r="AS11" i="1" s="1"/>
  <c r="AK8" i="1"/>
  <c r="AR8" i="1"/>
  <c r="AS8" i="1" s="1"/>
  <c r="AK24" i="1"/>
  <c r="AR24" i="1"/>
  <c r="AS24" i="1" s="1"/>
  <c r="AK6" i="1"/>
  <c r="AR6" i="1"/>
  <c r="AS6" i="1" s="1"/>
  <c r="AK22" i="1"/>
  <c r="AR22" i="1"/>
  <c r="AS22" i="1" s="1"/>
  <c r="AK5" i="1"/>
  <c r="AR5" i="1"/>
  <c r="AS5" i="1" s="1"/>
  <c r="AK21" i="1"/>
  <c r="AR21" i="1"/>
  <c r="AS21" i="1" s="1"/>
  <c r="AK37" i="1"/>
  <c r="AR37" i="1"/>
  <c r="AS37" i="1" s="1"/>
  <c r="AK27" i="1"/>
  <c r="AR27" i="1"/>
  <c r="AS27" i="1" s="1"/>
  <c r="AK15" i="1"/>
  <c r="AR15" i="1"/>
  <c r="AS15" i="1" s="1"/>
  <c r="AK31" i="1"/>
  <c r="AR31" i="1"/>
  <c r="AS31" i="1" s="1"/>
  <c r="AK12" i="1"/>
  <c r="AR12" i="1"/>
  <c r="AS12" i="1" s="1"/>
  <c r="AK28" i="1"/>
  <c r="AR28" i="1"/>
  <c r="AS28" i="1" s="1"/>
  <c r="AK10" i="1"/>
  <c r="AR10" i="1"/>
  <c r="AS10" i="1" s="1"/>
  <c r="AK26" i="1"/>
  <c r="AR26" i="1"/>
  <c r="AS26" i="1" s="1"/>
  <c r="AK9" i="1"/>
  <c r="AR9" i="1"/>
  <c r="AS9" i="1" s="1"/>
  <c r="AK25" i="1"/>
  <c r="AR25" i="1"/>
  <c r="AS25" i="1" s="1"/>
</calcChain>
</file>

<file path=xl/sharedStrings.xml><?xml version="1.0" encoding="utf-8"?>
<sst xmlns="http://schemas.openxmlformats.org/spreadsheetml/2006/main" count="1993" uniqueCount="261">
  <si>
    <t>caseID</t>
  </si>
  <si>
    <t>testName</t>
  </si>
  <si>
    <t>Scenario</t>
  </si>
  <si>
    <t>expected_results_lookup</t>
  </si>
  <si>
    <t>expected_results_authentication</t>
  </si>
  <si>
    <t>merchant_action</t>
  </si>
  <si>
    <t>Test Case 1: Successful Frictionless Authentication</t>
  </si>
  <si>
    <t>Successful frictionless authentication.</t>
  </si>
  <si>
    <t>cmpi_lookup response
Enrolled = Y
PAResStatus = Y
SignatureVerification = Y
Cavv = &lt;Cavv value&gt;
EciFlag = 05
ACSUrl = &lt;blank&gt;
Payload = &lt;blank&gt;
ErrorNo = 0
ErrorDesc = &lt;blank&gt;</t>
  </si>
  <si>
    <t>cmpi_authenticate response
N/A</t>
  </si>
  <si>
    <t>Merchant should append the Cavv and EciFlag values to the authorization message.</t>
  </si>
  <si>
    <t>Test Case 2: Failed Frictionless Authentication</t>
  </si>
  <si>
    <t>Failed frictionless authentication.</t>
  </si>
  <si>
    <t>cmpi_lookup response
Enrolled = Y
PAResStatus = N
SignatureVerification = Y
Cavv = &lt;blank&gt;
EciFlag = 07
ACSUrl = &lt;blank&gt;
Payload = &lt;blank&gt;
ErrorNo = 0
ErrorDesc = &lt;blank&gt;</t>
  </si>
  <si>
    <t>Merchant should NOT continue authorization. Merchant should prompt for another form of payment and is not permitted to submit this transaction for authorization.</t>
  </si>
  <si>
    <t>Test Case 3: Attempts Frictionless Authentication</t>
  </si>
  <si>
    <t>Attempts frictionless authentication.</t>
  </si>
  <si>
    <t>cmpi_lookup response
Enrolled = Y
PAResStatus = A
SignatureVerification = Y
Cavv = &lt;value&gt;
EciFlag = 06
ACSUrl = &lt;blank&gt;
Payload = &lt;blank&gt;
ErrorNo = 0
ErrorDesc = &lt;blank&gt;</t>
  </si>
  <si>
    <t>Merchant should append Cavv and EciFlag to the authorization message.</t>
  </si>
  <si>
    <t>Test Case 4: Unavailable Frictionless Authentication from the Issuer</t>
  </si>
  <si>
    <t>Unavailable frictionless authentication from the issuer.</t>
  </si>
  <si>
    <t>cmpi_lookup response
Enrolled = Y
PAResStatus = U
SignatureVerification = Y
Cavv = &lt;blank&gt;
EciFlag = 07
ACSUrl = &lt;blank&gt;
Payload = &lt;blank&gt;
ErrorNo = 0
ErrorDesc = &lt;blank&gt;</t>
  </si>
  <si>
    <t>Merchant should proceed with the authorization message.</t>
  </si>
  <si>
    <t>Test Case 5: Rejected Frictionless Authentication by the Issuer</t>
  </si>
  <si>
    <t>Rejected frictionless authentication by the issuer.</t>
  </si>
  <si>
    <t>cmpi_lookup response
Enrolled = Y
PAResStatus = R
SignatureVerification = Y
Cavv = &lt;blank&gt;
EciFlag = 07
ACSUrl = &lt;blank&gt;
Payload = &lt;blank&gt;
ErrorNo = 0
ErrorDesc = &lt;blank&gt;</t>
  </si>
  <si>
    <t>Merchant should NOT continue with authorization. Merchant should prompt for another form of payment and is not permitted to submit this transaction for authorization.</t>
  </si>
  <si>
    <t>Test Case 6: Authentication Not Available on Lookup</t>
  </si>
  <si>
    <t>Authentication not available on lookup.</t>
  </si>
  <si>
    <t>cmpi_lookup response
Enrolled = U
PAResStatus = &lt;blank&gt;
SignatureVerification = &lt;blank&gt;
Cavv = &lt;blank&gt;
EciFlag = 07
ACSUrl = &lt;blank&gt;
Payload = &lt;blank&gt;
ErrorNo = 0
ErrorDesc = &lt;blank&gt;</t>
  </si>
  <si>
    <t>Test Case 7: Error on Lookup</t>
  </si>
  <si>
    <t>Error on lookup.</t>
  </si>
  <si>
    <t>cmpi_lookup response
Enrolled = &lt;blank&gt;
PAResStatus = &lt;blank&gt;
SignatureVerification = &lt;blank&gt;
Cavv = &lt;blank&gt;
EciFlag = 07
ACSUrl = &lt;blank&gt;
Payload = &lt;blank&gt;
ErrorNo = &lt;value&gt;
ErrorDesc = &lt;value&gt;</t>
  </si>
  <si>
    <t>Test Case 8: Timeout on cmpi_lookup Transaction</t>
  </si>
  <si>
    <t>Timeout on cmpi_lookup transaction.</t>
  </si>
  <si>
    <t>cmpi_lookup response
Enrolled = &lt;blank&gt;
PAResStatus = &lt;blank&gt;
SignatureVerification = &lt;blank&gt;
Cavv = &lt;blank&gt;
EciFlag = &lt;blank&gt;
ACSUrl = &lt;blank&gt;
Payload = &lt;blank&gt;
ErrorNo = &lt;value&gt;
ErrorDesc = &lt;value&gt;</t>
  </si>
  <si>
    <t>Test Case 9: Bypassed Authentication</t>
  </si>
  <si>
    <t>Bypassed authentication.</t>
  </si>
  <si>
    <t>cmpi_lookup response
Enrolled = B
PAResStatus = &lt;blank&gt;
SignatureVerification = &lt;blank&gt;
Cavv = &lt;blank&gt;
EciFlag = 07
ACSUrl = &lt;blank&gt;
Payload = &lt;blank&gt;
ErrorNo = 0
ErrorDesc = &lt;blank&gt;</t>
  </si>
  <si>
    <t>Test Case 10: Successful Step Up Authentication</t>
  </si>
  <si>
    <t>Successful step up authentication.</t>
  </si>
  <si>
    <t>cmpi_lookup response
Enrolled = Y
PAResStatus = C
SignatureVerification = Y
Cavv = &lt;blank&gt;
EciFlag = &lt;value&gt;
ACSUrl = &lt;value&gt;
Payload = &lt;value&gt;
ErrorNo = 0
ErrorDesc = &lt;blank&gt;</t>
  </si>
  <si>
    <t>cmpi_authenticate response
PAResStatus = Y
SignatureVerification = Y
Cavv = &lt;value&gt;
EciFlag = 05
ErrorNo = 0
ErrorDesc = &lt;blank&gt;</t>
  </si>
  <si>
    <t>Test Case 11: Failed Step Up Authentication</t>
  </si>
  <si>
    <t>Failed step up authentication.</t>
  </si>
  <si>
    <t>cmpi_authenticate response
PAResStatus = N
SignatureVerification = Y
Cavv = &lt;blank&gt;
EciFlag = 07
ErrorNo = 0
ErrorDesc = &lt;blank&gt;</t>
  </si>
  <si>
    <t>Test Case 12: Step Up Authentication is Unavailable</t>
  </si>
  <si>
    <t>Step up authentication is unavailable.</t>
  </si>
  <si>
    <t>cmpi_authenticate response
PAResStatus = U
SignatureVerification = Y
Cavv = &lt;blank&gt;
EciFlag =07
ErrorNo = 0
ErrorDesc = &lt;blank&gt;</t>
  </si>
  <si>
    <t>Merchant can retry authentication or process authorization as merchant liability.</t>
  </si>
  <si>
    <t>Test Case 13: Error on Authentication</t>
  </si>
  <si>
    <t>Error on authentication.</t>
  </si>
  <si>
    <t>cmpi_authenticate response
PAResStatus = &lt;blank&gt;
SignatureVerification = &lt;blank&gt;
Cavv = &lt;blank&gt;
EciFlag = &lt;blank&gt;
ErrorNo = &lt;value&gt;
ErrorDesc = &lt;value&gt;</t>
  </si>
  <si>
    <t>Merchants have the option of retaining the liability and submitting the transaction as non-authenticated. An alternative action would be to prompt for another form of payment.</t>
  </si>
  <si>
    <t>Test Case 14: Step Up Authentication with Merchant Bypass</t>
  </si>
  <si>
    <t>Step up authentication with merchant bypass.</t>
  </si>
  <si>
    <t>cmpi_authenticate response
PAResStatus = B
SignatureVerification = Y
Cavv = &lt;blank&gt;
EciFlag = &lt;value&gt;
ErrorNo = 0
ErrorDesc = &lt;blank&gt;</t>
  </si>
  <si>
    <t>Test Case 15: Require MethodURL</t>
  </si>
  <si>
    <t>Require MethodURL</t>
  </si>
  <si>
    <t>cmpi_lookup response
Enrolled = Y
PAResStatus = Y
SignatureVerification = Y
Cavv = &lt;value&gt;
EciFlag = &lt;value&gt;
ACSUrl = &lt;blank&gt;
Payload = &lt;blank&gt;
ErrorNo = 0
ErrorDesc = &lt;blank&gt;</t>
  </si>
  <si>
    <t>Prompt for Whitelist</t>
  </si>
  <si>
    <t>Test Case 16: Prompt for Whitelist</t>
  </si>
  <si>
    <t>cmpi_authenticate response
PAResStatus = Y
SignatureVerification = Y
Cavv = &lt;value&gt;
EciFlag = &lt;value&gt;
ErrorNo = 0
ErrorDesc = &lt;blank&gt;</t>
  </si>
  <si>
    <t>Test Case 17: Pre-Whitelisted</t>
  </si>
  <si>
    <t>Pre-Whitelisted</t>
  </si>
  <si>
    <t>cmpi_lookup response
Enrolled = Y
PAResStatus = Y
SignatureVerification = Y
whiteListStatus = Y
Cavv = &lt;value&gt;
EciFlag = &lt;value&gt;
whiteListStatusSource = &lt;value.&gt;
ACSUrl = &lt;blank&gt;
Payload = &lt;blank&gt;
ErrorNo = 0
ErrorDesc = &lt;blank&gt;</t>
  </si>
  <si>
    <t>Support TransStatus I</t>
  </si>
  <si>
    <t>Test Case 18: Support TransStatus I</t>
  </si>
  <si>
    <t>cmpi_lookup response
Enrolled = Y
PAResStatus = I
SignatureVerification = Y
Cavv = &lt;value&gt;
EciFlag = &lt;value&gt;
ACSUrl = &lt;blank&gt;
Payload = &lt;blank&gt;
ErrorNo = 0
ErrorDesc = &lt;blank&gt;</t>
  </si>
  <si>
    <t>cmpi_lookup response
Enrolled = Y
PAResStatus = Y
SignatureVerification = Y
Cavv = &lt;value&gt;
EciFlag = 02
ACSUrl = &lt;blank&gt;
Payload = &lt;blank&gt;
ErrorNo = 0
ErrorDesc = &lt;blank&gt;</t>
  </si>
  <si>
    <t>cmpi_lookup response
Enrolled = Y
PAResStatus = N
SignatureVerification = Y
Cavv = &lt;blank&gt;
EciFlag = 00
ACSUrl = &lt;blank&gt;
Payload = &lt;blank&gt;
ErrorNo = 0
ErrorDesc = &lt;blank&gt;</t>
  </si>
  <si>
    <t>cmpi_lookup response
Enrolled = Y
PAResStatus = A
SignatureVerification = Y
Cavv = &lt;value&gt;
EciFlag = 01
ACSUrl = &lt;blank&gt;
Payload = &lt;blank&gt;
ErrorNo = 0
ErrorDesc = &lt;blank&gt;</t>
  </si>
  <si>
    <t>cmpi_lookup response
Enrolled = Y
PAResStatus = U
SignatureVerification = Y
Cavv = &lt;blank&gt;
EciFlag = 00
ACSUrl = &lt;blank&gt;
Payload = &lt;blank&gt;
ErrorNo = 0
ErrorDesc = &lt;blank&gt;</t>
  </si>
  <si>
    <t>cmpi_lookup response
Enrolled = Y
PAResStatus = R
SignatureVerification = Y
Cavv = &lt;blank&gt;
EciFlag = 00
ACSUrl = &lt;blank&gt;
Payload = &lt;blank&gt;
ErrorNo = 0
ErrorDesc = &lt;blank&gt;</t>
  </si>
  <si>
    <t>cmpi_lookup response
Enrolled = U
PAResStatus = &lt;blank&gt;
SignatureVerification = &lt;blank&gt;
Cavv = &lt;blank&gt;
EciFlag = 01
ACSUrl = &lt;blank&gt;
Payload = &lt;blank&gt;
ErrorNo = 0
ErrorDesc = &lt;blank&gt;</t>
  </si>
  <si>
    <t>cmpi_lookup response
Enrolled = &lt;blank&gt;
PAResStatus = &lt;blank&gt;
SignatureVerification = &lt;blank&gt;
Cavv = &lt;blank&gt;
EciFlag = 00
ACSUrl = &lt;blank&gt;
Payload = &lt;blank&gt;
ErrorNo = &lt;value&gt;
ErrorDesc = &lt;value&gt;</t>
  </si>
  <si>
    <t>cmpi_lookup response
Enrolled = B
PAResStatus = &lt;blank&gt;
SignatureVerification = &lt;blank&gt;
Cavv = &lt;blank&gt;
EciFlag = 00
ACSUrl = &lt;blank&gt;
Payload = &lt;blank&gt;
ErrorNo = 0
ErrorDesc = &lt;blank&gt;</t>
  </si>
  <si>
    <t>cmpi_authenticate response
PAResStatus = Y
SignatureVerification = Y
Cavv = &lt;value&gt;
EciFlag = 02
ErrorNo = 0
ErrorDesc = &lt;blank&gt;</t>
  </si>
  <si>
    <t>cmpi_lookup response
Enrolled = Y
PAResStatus = C
SignatureVerification = Y
Cavv = &lt;blank&gt;
EciFlag = 00
ACSUrl = &lt;value&gt;
Payload = &lt;value&gt;
ErrorNo = 0
ErrorDesc = &lt;blank&gt;</t>
  </si>
  <si>
    <t>cmpi_authenticate response
PAResStatus = N
SignatureVerification = Y
Cavv = &lt;blank&gt;
EciFlag = 00
ErrorNo = 0
ErrorDesc = &lt;blank&gt;</t>
  </si>
  <si>
    <t>cmpi_authenticate response
PAResStatus = U
SignatureVerification = Y
Cavv = &lt;blank&gt;
EciFlag = 00
ErrorNo = 0
ErrorDesc = &lt;blank&gt;</t>
  </si>
  <si>
    <t>cmpi_authenticate response
PAResStatus = &lt;blank&gt;
SignatureVerification = &lt;blank&gt;
Cavv = &lt;blank&gt;
EciFlag = 00
ErrorNo = &lt;value&gt;
ErrorDesc = &lt;value&gt;</t>
  </si>
  <si>
    <t>PAN</t>
  </si>
  <si>
    <t>EXP Date: 01/****
PAN: 4000000000001000</t>
  </si>
  <si>
    <t>EXP Date: 01/****
PAN: 4000000000001018</t>
  </si>
  <si>
    <t>EXP Date: 01/****
PAN: 4000000000001026</t>
  </si>
  <si>
    <t>EXP Date: 01/****
PAN: 4000000000001034</t>
  </si>
  <si>
    <t>EXP Date: 01/****
PAN: 4000000000001042</t>
  </si>
  <si>
    <t>EXP Date: 01/****
PAN: 4000000000001059</t>
  </si>
  <si>
    <t>EXP Date: 01/****
PAN: 4000000000001067</t>
  </si>
  <si>
    <t>EXP Date: 01/****
PAN: 4000000000001075</t>
  </si>
  <si>
    <t>EXP Date: 01/****
PAN: 4000000000001083</t>
  </si>
  <si>
    <t>EXP Date: 01/****
PAN: 4000000000001091</t>
  </si>
  <si>
    <t>EXP Date: 01/****
PAN: 4000000000001109</t>
  </si>
  <si>
    <t>EXP Date: 01/****
PAN: 4000000000001117</t>
  </si>
  <si>
    <t>EXP Date: 01/****
PAN: 4000000000001125</t>
  </si>
  <si>
    <t>EXP Date: 01/****
PAN: 4000000000001133</t>
  </si>
  <si>
    <t>EXP Date: 01/****
PAN: 4000000000001141</t>
  </si>
  <si>
    <t>EXP Date: 01/****
PAN: 4000000000002008</t>
  </si>
  <si>
    <t>EXP Date: 01/****
PAN: 4000000000002016</t>
  </si>
  <si>
    <t>EXP Date: 01/****
PAN: 4000000000002024</t>
  </si>
  <si>
    <t>EXP Date: 01/****
PAN: 5200000000001005</t>
  </si>
  <si>
    <t>EXP Date: 01/****
PAN: 5200000000001013</t>
  </si>
  <si>
    <t>EXP Date: 01/****
PAN: 5200000000001021</t>
  </si>
  <si>
    <t>EXP Date: 01/****
PAN: 5200000000001039</t>
  </si>
  <si>
    <t>EXP Date: 01/****
PAN: 5200000000001047</t>
  </si>
  <si>
    <t>EXP Date: 01/****
PAN: 5200000000001054</t>
  </si>
  <si>
    <t>EXP Date: 01/****
PAN: 5200000000001062</t>
  </si>
  <si>
    <t>EXP Date: 01/****
PAN: 5200000000001070</t>
  </si>
  <si>
    <t>EXP Date: 01/****
PAN: 5200000000001088</t>
  </si>
  <si>
    <t>EXP Date: 01/****
PAN: 5200000000001096</t>
  </si>
  <si>
    <t>EXP Date: 01/****
PAN: 5200000000001104</t>
  </si>
  <si>
    <t>EXP Date: 01/****
PAN: 5200000000001112</t>
  </si>
  <si>
    <t>EXP Date: 01/****
PAN: 5200000000001120</t>
  </si>
  <si>
    <t>EXP Date: 01/****
PAN: 5200000000001138</t>
  </si>
  <si>
    <t>EXP Date: 01/****
PAN: 5200000000001146</t>
  </si>
  <si>
    <t>EXP Date: 01/****
PAN: 5200000000002003</t>
  </si>
  <si>
    <t>EXP Date: 01/****
PAN: 5200000000002011</t>
  </si>
  <si>
    <t>EXP Date: 01/****
PAN: 5200000000002029</t>
  </si>
  <si>
    <t>4000000000001000</t>
  </si>
  <si>
    <t>4000000000001018</t>
  </si>
  <si>
    <t>4000000000001026</t>
  </si>
  <si>
    <t>4000000000001034</t>
  </si>
  <si>
    <t>4000000000001042</t>
  </si>
  <si>
    <t>4000000000001059</t>
  </si>
  <si>
    <t>4000000000001067</t>
  </si>
  <si>
    <t>4000000000001075</t>
  </si>
  <si>
    <t>4000000000001083</t>
  </si>
  <si>
    <t>4000000000001091</t>
  </si>
  <si>
    <t>4000000000001109</t>
  </si>
  <si>
    <t>4000000000001117</t>
  </si>
  <si>
    <t>4000000000001125</t>
  </si>
  <si>
    <t>4000000000001133</t>
  </si>
  <si>
    <t>4000000000001141</t>
  </si>
  <si>
    <t>4000000000002008</t>
  </si>
  <si>
    <t>4000000000002016</t>
  </si>
  <si>
    <t>4000000000002024</t>
  </si>
  <si>
    <t>5200000000001005</t>
  </si>
  <si>
    <t>5200000000001013</t>
  </si>
  <si>
    <t>5200000000001021</t>
  </si>
  <si>
    <t>5200000000001039</t>
  </si>
  <si>
    <t>5200000000001047</t>
  </si>
  <si>
    <t>5200000000001054</t>
  </si>
  <si>
    <t>5200000000001062</t>
  </si>
  <si>
    <t>5200000000001070</t>
  </si>
  <si>
    <t>5200000000001088</t>
  </si>
  <si>
    <t>5200000000001096</t>
  </si>
  <si>
    <t>5200000000001104</t>
  </si>
  <si>
    <t>5200000000001112</t>
  </si>
  <si>
    <t>5200000000001120</t>
  </si>
  <si>
    <t>5200000000001138</t>
  </si>
  <si>
    <t>5200000000001146</t>
  </si>
  <si>
    <t>5200000000002003</t>
  </si>
  <si>
    <t>5200000000002011</t>
  </si>
  <si>
    <t>5200000000002029</t>
  </si>
  <si>
    <t>clickID</t>
  </si>
  <si>
    <t>cmpi_lookup response</t>
  </si>
  <si>
    <t>Y</t>
  </si>
  <si>
    <t>U</t>
  </si>
  <si>
    <t>B</t>
  </si>
  <si>
    <t>Enrolled</t>
  </si>
  <si>
    <t>PAResStatus</t>
  </si>
  <si>
    <t>N</t>
  </si>
  <si>
    <t>A</t>
  </si>
  <si>
    <t>R</t>
  </si>
  <si>
    <t>C</t>
  </si>
  <si>
    <t>I</t>
  </si>
  <si>
    <t>SignatureVerification</t>
  </si>
  <si>
    <t>Cavv</t>
  </si>
  <si>
    <t>EciFlag</t>
  </si>
  <si>
    <t>05</t>
  </si>
  <si>
    <t>07</t>
  </si>
  <si>
    <t>06</t>
  </si>
  <si>
    <t>02</t>
  </si>
  <si>
    <t>00</t>
  </si>
  <si>
    <t>01</t>
  </si>
  <si>
    <t>ACSUrl</t>
  </si>
  <si>
    <t>Payload</t>
  </si>
  <si>
    <t>ErrorNo</t>
  </si>
  <si>
    <t>ErrorDesc</t>
  </si>
  <si>
    <t>value</t>
  </si>
  <si>
    <t>blank</t>
  </si>
  <si>
    <t>NA</t>
  </si>
  <si>
    <t>WhiteListStatusSource</t>
  </si>
  <si>
    <t>WhiteListStatus</t>
  </si>
  <si>
    <t>null</t>
  </si>
  <si>
    <t>Available</t>
  </si>
  <si>
    <t>cmpi_lookup response
Enrolled = Y
PAResStatus = Y
SignatureVerification = Y
Cavv = &lt;value&gt;
EciFlag = 05
ACSUrl = &lt;blank&gt;
Payload = &lt;blank&gt;
ErrorNo = 0
ErrorDesc = &lt;blank&gt;</t>
  </si>
  <si>
    <t>cmpi_lookup response
Enrolled = U
PAResStatus = &lt;blank&gt;
SignatureVerification = &lt;blank&gt;
Cavv = &lt;blank&gt;
EciFlag = &lt;blank&gt;
ACSUrl = &lt;blank&gt;
Payload = &lt;blank&gt;
ErrorNo = 0
ErrorDesc = &lt;blank&gt;</t>
  </si>
  <si>
    <t>cmpi_lookup response
Enrolled = Y
PAResStatus = C
SignatureVerification = Y
Cavv = &lt;blank&gt;
EciFlag = 07
ACSUrl = &lt;value&gt;
Payload = &lt;value&gt;
ErrorNo = 0
ErrorDesc = &lt;blank&gt;</t>
  </si>
  <si>
    <t>cmpi_authenticate response
PAResStatus = U
SignatureVerification = Y
Cavv = &lt;blank&gt;
EciFlag = 07
ErrorNo = 0
ErrorDesc = &lt;blank&gt;</t>
  </si>
  <si>
    <t>cmpi_authenticate response
PAResStatus = &lt;blank&gt;
SignatureVerification = &lt;blank&gt;
Cavv = &lt;blank&gt;
EciFlag = 07
ErrorNo = &lt;value&gt;
ErrorDesc = &lt;value&gt;</t>
  </si>
  <si>
    <t>cmpi_lookup response
Enrolled = U
PAResStatus = &lt;blank&gt;
SignatureVerification = &lt;blank&gt;
Cavv = &lt;blank&gt;
EciFlag = &lt;value&gt;
ACSUrl = &lt;blank&gt;
Payload = &lt;blank&gt;
ErrorNo = 0
ErrorDesc = &lt;blank&gt;</t>
  </si>
  <si>
    <t>cmpi_lookup response
Enrolled = Y
PAResStatus = Y
SignatureVerification = Y
Cavv = &lt;Cavv value&gt;
CB/ VISA EciFlag = 05
CB/MC EciFlag = 02
ACSUrl = &lt;blank&gt;
Payload = &lt;blank&gt;
ErrorNo = 0
ErrorDesc = &lt;blank&gt;</t>
  </si>
  <si>
    <t>cmpi_lookup response
Enrolled = Y
PAResStatus = Y
SignatureVerification = Y
Cavv = &lt;Cavv value&gt;
CB/ VISA EciFlag = 07
CB/MC EciFlag = 00
ACSUrl = &lt;blank&gt;
Payload = &lt;blank&gt;
ErrorNo = 0
ErrorDesc = &lt;blank&gt;</t>
  </si>
  <si>
    <t>cmpi_lookup response
Enrolled = Y
PAResStatus = Y
SignatureVerification = Y
Cavv = &lt;Cavv value&gt;
CB/ VISA EciFlag = 06
CB/MC EciFlag = 01
ACSUrl = &lt;blank&gt;
Payload = &lt;blank&gt;
ErrorNo = 0
ErrorDesc = &lt;blank&gt;</t>
  </si>
  <si>
    <t>cmpi_lookup response
Enrolled = Y
PAResStatus = R
SignatureVerification = Y
Cavv = &lt;blank&gt;
CB/ VISA EciFlag = 07
CB/MC EciFlag = 00
ACSUrl = &lt;blank&gt;
Payload = &lt;blank&gt;
ErrorNo = 0
ErrorDesc = &lt;blank&gt;</t>
  </si>
  <si>
    <t>cmpi_lookup response
Enrolled = U
PAResStatus = &lt;blank&gt;
SignatureVerification = &lt;blank&gt;
Cavv = &lt;blank&gt;
CB/ VISA EciFlag = &lt;value&gt;
CB/MC EciFlag = &lt;value&gt;
ACSUrl = &lt;blank&gt;
Payload = &lt;blank&gt;
ErrorNo = 0
ErrorDesc = &lt;blank&gt;</t>
  </si>
  <si>
    <t>cmpi_lookup response
Enrolled = &lt;blank&gt;
PAResStatus = &lt;blank&gt;
SignatureVerification = &lt;blank&gt;
Cavv = &lt;blank&gt;
CB/ VISA EciFlag = 07
CB/MC EciFlag = 00
ACSUrl = &lt;blank&gt;
Payload = &lt;blank&gt;
ErrorNo = &lt;value&gt;
ErrorDesc = &lt;value&gt;</t>
  </si>
  <si>
    <t>cmpi_lookup response
Enrolled = B
PAResStatus = &lt;blank&gt;
SignatureVerification = &lt;blank&gt;
Cavv = &lt;blank&gt;
CB/ VISA EciFlag = 07
CB/MC EciFlag = 00
ACSUrl = &lt;blank&gt;
Payload = &lt;blank&gt;
ErrorNo = 0
ErrorDesc = &lt;blank&gt;</t>
  </si>
  <si>
    <t>cmpi_lookup response
Enrolled = Y
PAResStatus = C
SignatureVerification = Y
Cavv = &lt;blank&gt;
CB/ VISA EciFlag = &lt;value&gt;
CB/MC EciFlag = &lt;value&gt;
ACSUrl = &lt;value&gt;
Payload = &lt;value&gt;
ErrorNo = 0
ErrorDesc = &lt;blank&gt;</t>
  </si>
  <si>
    <t>cmpi_authenticate response
PAResStatus = Y
SignatureVerification = Y
Cavv = &lt;value&gt;
CB/ VISA EciFlag = 05
CB/MC EciFlag = 02
ErrorNo = 0
ErrorDesc = &lt;blank&gt;</t>
  </si>
  <si>
    <t>cmpi_authenticate response
PAResStatus = N
SignatureVerification = Y
Cavv = &lt;blank&gt;
CB/ VISA EciFlag = 07
CB/MC EciFlag = 00
ErrorNo = 0
ErrorDesc = &lt;blank&gt;</t>
  </si>
  <si>
    <t>cmpi_authenticate response
PAResStatus = U
SignatureVerification = Y
Cavv = &lt;blank&gt;
CB/ VISA EciFlag = 07
CB/MC EciFlag = 00
ErrorNo = 0
ErrorDesc = &lt;blank&gt;</t>
  </si>
  <si>
    <t>cmpi_authenticate response
PAResStatus = &lt;blank&gt;
SignatureVerification = &lt;blank&gt;
Cavv = &lt;blank&gt;
CB/ VISA EciFlag = &lt;blank&gt;
CB/MC EciFlag = &lt;blank&gt;
ErrorNo = &lt;value&gt;
ErrorDesc = &lt;value&gt;</t>
  </si>
  <si>
    <t>cmpi_authenticate response
PAResStatus = B
SignatureVerification = Y
Cavv = &lt;blank&gt;
CB/ VISA EciFlag = 07
CB/MC EciFlag = 00
ErrorNo = 0
ErrorDesc = &lt;blank&gt;</t>
  </si>
  <si>
    <t>test_value</t>
  </si>
  <si>
    <t>PAResStatus2</t>
  </si>
  <si>
    <t>SignatureVerification2</t>
  </si>
  <si>
    <t>Cavv2</t>
  </si>
  <si>
    <t>EciFlag2</t>
  </si>
  <si>
    <t>ErrorNo2</t>
  </si>
  <si>
    <t>ErrorDesc2</t>
  </si>
  <si>
    <t>Success</t>
  </si>
  <si>
    <t>cardholderVerificationMethod</t>
  </si>
  <si>
    <t>finalEci</t>
  </si>
  <si>
    <t>finalSignatureVerification</t>
  </si>
  <si>
    <t>finalPAResStatus</t>
  </si>
  <si>
    <t>finalEnrolled</t>
  </si>
  <si>
    <t>cavv and eci</t>
  </si>
  <si>
    <t>not continue</t>
  </si>
  <si>
    <t>other</t>
  </si>
  <si>
    <t>Test Visa 1: Successful Frictionless Authentication</t>
  </si>
  <si>
    <t>Test Visa 2: Failed Frictionless Authentication</t>
  </si>
  <si>
    <t>Test Visa 3: Attempts Frictionless Authentication</t>
  </si>
  <si>
    <t>Test Visa 4: Unavailable Frictionless Authentication from the Issuer</t>
  </si>
  <si>
    <t>Test Visa 5: Rejected Frictionless Authentication by the Issuer</t>
  </si>
  <si>
    <t>Test Visa 6: Authentication Not Available on Lookup</t>
  </si>
  <si>
    <t>Test Visa 7: Error on Lookup</t>
  </si>
  <si>
    <t>Test Visa 8: Timeout on cmpi_lookup Transaction</t>
  </si>
  <si>
    <t>Test Visa 9: Bypassed Authentication</t>
  </si>
  <si>
    <t>Test Visa 10: Successful Step Up Authentication</t>
  </si>
  <si>
    <t>Test Visa 11: Failed Step Up Authentication</t>
  </si>
  <si>
    <t>Test Visa 12: Step Up Authentication is Unavailable</t>
  </si>
  <si>
    <t>Test Visa 13: Error on Authentication</t>
  </si>
  <si>
    <t>Test Visa 14: Step Up Authentication with Merchant Bypass</t>
  </si>
  <si>
    <t>Test Visa 15: Require MethodURL</t>
  </si>
  <si>
    <t>Test Visa 16: Prompt for Whitelist</t>
  </si>
  <si>
    <t>Test Visa 17: Pre-Whitelisted</t>
  </si>
  <si>
    <t>Test Visa 18: Support TransStatus I</t>
  </si>
  <si>
    <t>Test Mastercard 1: Successful Frictionless Authentication</t>
  </si>
  <si>
    <t>Test Mastercard 2: Failed Frictionless Authentication</t>
  </si>
  <si>
    <t>Test Mastercard 3: Attempts Frictionless Authentication</t>
  </si>
  <si>
    <t>Test Mastercard 4: Unavailable Frictionless Authentication from the Issuer</t>
  </si>
  <si>
    <t>Test Mastercard 5: Rejected Frictionless Authentication by the Issuer</t>
  </si>
  <si>
    <t>Test Mastercard 6: Authentication Not Available on Lookup</t>
  </si>
  <si>
    <t>Test Mastercard 7: Error on Lookup</t>
  </si>
  <si>
    <t>Test Mastercard 8: Timeout on cmpi_lookup Transaction</t>
  </si>
  <si>
    <t>Test Mastercard 9: Bypassed Authentication</t>
  </si>
  <si>
    <t>Test Mastercard 10: Successful Step Up Authentication</t>
  </si>
  <si>
    <t>Test Mastercard 11: Failed Step Up Authentication</t>
  </si>
  <si>
    <t>Test Mastercard 12: Step Up Authentication is Unavailable</t>
  </si>
  <si>
    <t>Test Mastercard 13: Error on Authentication</t>
  </si>
  <si>
    <t>Test Mastercard 14: Step Up Authentication with Merchant Bypass</t>
  </si>
  <si>
    <t>Test Mastercard 15: Require MethodURL</t>
  </si>
  <si>
    <t>Test Mastercard 16: Prompt for Whitelist</t>
  </si>
  <si>
    <t>Test Mastercard 17: Pre-Whitelisted</t>
  </si>
  <si>
    <t>Test Mastercard 18: Support TransStatus I</t>
  </si>
  <si>
    <t>show process</t>
  </si>
  <si>
    <t>finallCavv</t>
  </si>
  <si>
    <t>CVV2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</si>
</sst>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3" sqref="G3"/>
    </sheetView>
  </sheetViews>
  <sheetFormatPr defaultRowHeight="15" x14ac:dyDescent="0.25"/>
  <cols>
    <col min="1" max="1" width="7.42578125" customWidth="1"/>
    <col min="2" max="2" width="4.140625" customWidth="1"/>
    <col min="3" max="3" width="25.85546875" customWidth="1" collapsed="1"/>
    <col min="4" max="4" width="29.85546875" style="1" customWidth="1" collapsed="1"/>
    <col min="5" max="5" width="18.42578125" style="4" bestFit="1" customWidth="1" collapsed="1"/>
    <col min="6" max="6" width="30.5703125" bestFit="1" customWidth="1" collapsed="1"/>
    <col min="7" max="7" width="17.42578125" style="5" bestFit="1" customWidth="1" collapsed="1"/>
    <col min="8" max="8" width="21" style="5" bestFit="1" customWidth="1" collapsed="1"/>
    <col min="9" max="9" width="29.140625" style="5" bestFit="1" customWidth="1" collapsed="1"/>
    <col min="10" max="10" width="18.7109375" style="5" bestFit="1" customWidth="1" collapsed="1"/>
    <col min="11" max="11" width="15.85546875" style="4" bestFit="1" customWidth="1" collapsed="1"/>
    <col min="12" max="12" width="15.85546875" style="5" bestFit="1" customWidth="1" collapsed="1"/>
    <col min="13" max="13" width="30.5703125" style="5" bestFit="1" customWidth="1" collapsed="1"/>
    <col min="14" max="14" width="16.7109375" style="5" bestFit="1" customWidth="1" collapsed="1"/>
    <col min="15" max="15" width="17.5703125" style="5" bestFit="1" customWidth="1" collapsed="1"/>
    <col min="16" max="16" width="29.7109375" style="5" bestFit="1" customWidth="1" collapsed="1"/>
    <col min="17" max="17" width="16.7109375" style="5" bestFit="1" customWidth="1" collapsed="1"/>
    <col min="18" max="18" width="31" bestFit="1" customWidth="1" collapsed="1"/>
    <col min="19" max="19" width="21" bestFit="1" customWidth="1" collapsed="1"/>
    <col min="20" max="20" width="29.140625" bestFit="1" customWidth="1" collapsed="1"/>
    <col min="22" max="22" width="15.85546875" style="1" bestFit="1" customWidth="1" collapsed="1"/>
    <col min="23" max="23" width="16.7109375" style="1" bestFit="1" customWidth="1" collapsed="1"/>
    <col min="24" max="24" width="10.42578125" bestFit="1" customWidth="1" collapsed="1"/>
    <col min="25" max="25" width="34.5703125" customWidth="1" collapsed="1"/>
    <col min="26" max="26" width="34.5703125" customWidth="1"/>
    <col min="27" max="27" width="34.5703125" style="12" customWidth="1"/>
    <col min="28" max="30" width="34.5703125" customWidth="1"/>
    <col min="38" max="38" width="11.5703125" bestFit="1" customWidth="1"/>
    <col min="45" max="45" width="28.5703125" bestFit="1" customWidth="1"/>
  </cols>
  <sheetData>
    <row r="1" spans="1:45" ht="45" x14ac:dyDescent="0.25">
      <c r="A1" s="2" t="s">
        <v>0</v>
      </c>
      <c r="B1" s="2" t="s">
        <v>186</v>
      </c>
      <c r="C1" s="2" t="s">
        <v>1</v>
      </c>
      <c r="D1" s="3" t="s">
        <v>2</v>
      </c>
      <c r="E1" s="4" t="s">
        <v>82</v>
      </c>
      <c r="F1" s="2" t="s">
        <v>3</v>
      </c>
      <c r="G1" s="8" t="s">
        <v>160</v>
      </c>
      <c r="H1" s="8" t="s">
        <v>161</v>
      </c>
      <c r="I1" s="8" t="s">
        <v>167</v>
      </c>
      <c r="J1" s="8" t="s">
        <v>168</v>
      </c>
      <c r="K1" s="9" t="s">
        <v>169</v>
      </c>
      <c r="L1" s="8" t="s">
        <v>176</v>
      </c>
      <c r="M1" s="8" t="s">
        <v>177</v>
      </c>
      <c r="N1" s="8" t="s">
        <v>178</v>
      </c>
      <c r="O1" s="8" t="s">
        <v>179</v>
      </c>
      <c r="P1" s="8" t="s">
        <v>183</v>
      </c>
      <c r="Q1" s="8" t="s">
        <v>184</v>
      </c>
      <c r="R1" s="2" t="s">
        <v>4</v>
      </c>
      <c r="S1" t="s">
        <v>207</v>
      </c>
      <c r="T1" t="s">
        <v>208</v>
      </c>
      <c r="U1" t="s">
        <v>209</v>
      </c>
      <c r="V1" s="1" t="s">
        <v>210</v>
      </c>
      <c r="W1" s="1" t="s">
        <v>211</v>
      </c>
      <c r="X1" t="s">
        <v>212</v>
      </c>
      <c r="Y1" s="2" t="s">
        <v>5</v>
      </c>
      <c r="Z1" s="2" t="s">
        <v>218</v>
      </c>
      <c r="AA1" s="11" t="s">
        <v>215</v>
      </c>
      <c r="AB1" s="2" t="s">
        <v>217</v>
      </c>
      <c r="AC1" s="2" t="s">
        <v>216</v>
      </c>
      <c r="AD1" s="2" t="s">
        <v>259</v>
      </c>
      <c r="AE1" s="2" t="s">
        <v>155</v>
      </c>
      <c r="AF1" s="2" t="s">
        <v>219</v>
      </c>
      <c r="AG1" s="2" t="s">
        <v>258</v>
      </c>
      <c r="AH1" s="2" t="s">
        <v>220</v>
      </c>
      <c r="AI1" s="2" t="s">
        <v>220</v>
      </c>
      <c r="AJ1" s="2" t="s">
        <v>221</v>
      </c>
      <c r="AL1" s="2" t="s">
        <v>219</v>
      </c>
      <c r="AM1" s="2" t="s">
        <v>219</v>
      </c>
      <c r="AN1" s="2" t="s">
        <v>219</v>
      </c>
      <c r="AO1" s="2" t="s">
        <v>219</v>
      </c>
      <c r="AP1" s="2" t="s">
        <v>220</v>
      </c>
      <c r="AQ1" s="2" t="s">
        <v>220</v>
      </c>
      <c r="AR1" s="2" t="s">
        <v>221</v>
      </c>
      <c r="AS1" t="s">
        <v>214</v>
      </c>
    </row>
    <row r="2" spans="1:45" ht="150" x14ac:dyDescent="0.25">
      <c r="A2" s="14" t="str">
        <f t="shared" ref="A2:A37" si="0">"case"&amp;ROW()-1</f>
        <v>case1</v>
      </c>
      <c r="B2" s="2">
        <v>1</v>
      </c>
      <c r="C2" s="2" t="s">
        <v>222</v>
      </c>
      <c r="D2" s="2" t="s">
        <v>7</v>
      </c>
      <c r="E2" s="4" t="s">
        <v>119</v>
      </c>
      <c r="F2" s="2" t="s">
        <v>8</v>
      </c>
      <c r="G2" s="8" t="s">
        <v>157</v>
      </c>
      <c r="H2" s="8" t="s">
        <v>157</v>
      </c>
      <c r="I2" s="8" t="s">
        <v>157</v>
      </c>
      <c r="J2" s="8" t="s">
        <v>180</v>
      </c>
      <c r="K2" s="9" t="s">
        <v>170</v>
      </c>
      <c r="L2" s="8" t="s">
        <v>181</v>
      </c>
      <c r="M2" s="8" t="s">
        <v>181</v>
      </c>
      <c r="N2" s="8">
        <v>0</v>
      </c>
      <c r="O2" s="8" t="s">
        <v>181</v>
      </c>
      <c r="P2" s="8" t="s">
        <v>185</v>
      </c>
      <c r="Q2" s="8" t="s">
        <v>185</v>
      </c>
      <c r="R2" t="s">
        <v>182</v>
      </c>
      <c r="S2" t="s">
        <v>182</v>
      </c>
      <c r="T2" t="s">
        <v>182</v>
      </c>
      <c r="U2" t="s">
        <v>182</v>
      </c>
      <c r="V2" s="1" t="s">
        <v>182</v>
      </c>
      <c r="W2" s="1" t="s">
        <v>182</v>
      </c>
      <c r="X2" t="s">
        <v>182</v>
      </c>
      <c r="Y2" t="s">
        <v>10</v>
      </c>
      <c r="Z2" t="str">
        <f t="shared" ref="Z2:Z37" si="1">G2</f>
        <v>Y</v>
      </c>
      <c r="AA2" s="12" t="str">
        <f t="shared" ref="AA2:AA37" si="2">IF(V2="NA",K2,V2)</f>
        <v>05</v>
      </c>
      <c r="AB2" t="str">
        <f t="shared" ref="AB2:AB37" si="3">IF(S2="NA",H2,S2)</f>
        <v>Y</v>
      </c>
      <c r="AC2" t="str">
        <f t="shared" ref="AC2:AC37" si="4">IF(T2="NA",I2,T2)</f>
        <v>Y</v>
      </c>
      <c r="AD2" t="str">
        <f t="shared" ref="AD2:AD37" si="5">IF(U2="NA",J2,U2)</f>
        <v>value</v>
      </c>
      <c r="AE2">
        <v>65560523</v>
      </c>
      <c r="AF2" t="b">
        <f t="shared" ref="AF2:AF37" si="6">ISNUMBER(SEARCH("Cavv and EciFlag",$Y2))</f>
        <v>1</v>
      </c>
      <c r="AG2" t="b">
        <f t="shared" ref="AG2:AG37" si="7">ISNUMBER(SEARCH("Merchant should proceed",$Y2))</f>
        <v>0</v>
      </c>
      <c r="AH2" t="b">
        <f t="shared" ref="AH2:AH37" si="8">ISNUMBER(SEARCH("Merchant should NOT continue",$Y2))</f>
        <v>0</v>
      </c>
      <c r="AI2" t="b">
        <f t="shared" ref="AI2:AI37" si="9">ISNUMBER(SEARCH("Merchants have the option of",$Y2))</f>
        <v>0</v>
      </c>
      <c r="AJ2" t="b">
        <f t="shared" ref="AJ2:AJ37" si="10">IF(COUNTIF(AF2:AI2,"TRUE")&gt;0,FALSE,TRUE)</f>
        <v>0</v>
      </c>
      <c r="AK2">
        <f t="shared" ref="AK2:AK37" si="11">COUNTIF(AF2:AJ2,TRUE)</f>
        <v>1</v>
      </c>
      <c r="AL2" t="str">
        <f t="shared" ref="AL2:AL37" si="12">IF(AND(OR(AF2=TRUE,AG2=TRUE),OR(AA2="05",AA2="02"),Z2="Y",AC2="Y",OR(AB2="Y",AB2="C",AB2="A")),"THREEDS","")</f>
        <v>THREEDS</v>
      </c>
      <c r="AM2" t="str">
        <f t="shared" ref="AM2:AM37" si="13">IF(AND(OR(AF2=TRUE,AG2=TRUE),OR(AA2="06",AA2="01"),Z2="Y",AC2="Y",OR(AB2="Y",AB2="C",AB2="A")),"THREEDS_ATTEMPT","")</f>
        <v/>
      </c>
      <c r="AN2" t="str">
        <f t="shared" ref="AN2:AN37" si="14">IF(AND(OR(AF2=TRUE,AG2=TRUE),OR(AA2="07",AA2="00",AD2="blank")),"CVV2","")</f>
        <v/>
      </c>
      <c r="AO2" t="str">
        <f t="shared" ref="AO2:AO37" si="15">IF(AND(OR(AF2=TRUE,AG2=TRUE),AN2="",OR(AA2="value")),"value","")</f>
        <v/>
      </c>
      <c r="AP2" t="str">
        <f t="shared" ref="AP2:AP37" si="16">IF(AH2=TRUE,"NO_REQUEST","")</f>
        <v/>
      </c>
      <c r="AQ2" t="str">
        <f t="shared" ref="AQ2:AQ37" si="17">IF(AI2=TRUE,"NO_REQUEST","")</f>
        <v/>
      </c>
      <c r="AR2" t="str">
        <f t="shared" ref="AR2:AR37" si="18">IF(AJ2=TRUE,"YES_REQUEST","")</f>
        <v/>
      </c>
      <c r="AS2" t="str">
        <f t="shared" ref="AS2:AS12" si="19">AL2&amp;AM2&amp;AN2&amp;AP2&amp;AQ2&amp;AR2&amp;AO2</f>
        <v>THREEDS</v>
      </c>
    </row>
    <row r="3" spans="1:45" ht="150" x14ac:dyDescent="0.25">
      <c r="A3" s="14" t="str">
        <f t="shared" si="0"/>
        <v>case2</v>
      </c>
      <c r="B3" s="2">
        <v>1</v>
      </c>
      <c r="C3" s="2" t="s">
        <v>223</v>
      </c>
      <c r="D3" s="2" t="s">
        <v>12</v>
      </c>
      <c r="E3" s="4" t="s">
        <v>120</v>
      </c>
      <c r="F3" s="2" t="s">
        <v>13</v>
      </c>
      <c r="G3" s="8" t="s">
        <v>157</v>
      </c>
      <c r="H3" s="8" t="s">
        <v>162</v>
      </c>
      <c r="I3" s="8" t="s">
        <v>157</v>
      </c>
      <c r="J3" s="8" t="s">
        <v>181</v>
      </c>
      <c r="K3" s="9" t="s">
        <v>171</v>
      </c>
      <c r="L3" s="8" t="s">
        <v>181</v>
      </c>
      <c r="M3" s="8" t="s">
        <v>181</v>
      </c>
      <c r="N3" s="8">
        <v>0</v>
      </c>
      <c r="O3" s="8" t="s">
        <v>181</v>
      </c>
      <c r="P3" s="8" t="s">
        <v>185</v>
      </c>
      <c r="Q3" s="8" t="s">
        <v>185</v>
      </c>
      <c r="R3" t="s">
        <v>182</v>
      </c>
      <c r="S3" t="s">
        <v>182</v>
      </c>
      <c r="T3" t="s">
        <v>182</v>
      </c>
      <c r="U3" t="s">
        <v>182</v>
      </c>
      <c r="V3" s="1" t="s">
        <v>182</v>
      </c>
      <c r="W3" s="1" t="s">
        <v>182</v>
      </c>
      <c r="X3" t="s">
        <v>182</v>
      </c>
      <c r="Y3" t="s">
        <v>14</v>
      </c>
      <c r="Z3" t="str">
        <f t="shared" si="1"/>
        <v>Y</v>
      </c>
      <c r="AA3" s="12" t="str">
        <f t="shared" si="2"/>
        <v>07</v>
      </c>
      <c r="AB3" t="str">
        <f t="shared" si="3"/>
        <v>N</v>
      </c>
      <c r="AC3" t="str">
        <f t="shared" si="4"/>
        <v>Y</v>
      </c>
      <c r="AD3" t="str">
        <f t="shared" si="5"/>
        <v>blank</v>
      </c>
      <c r="AE3">
        <v>65560524</v>
      </c>
      <c r="AF3" t="b">
        <f t="shared" si="6"/>
        <v>0</v>
      </c>
      <c r="AG3" t="b">
        <f t="shared" si="7"/>
        <v>0</v>
      </c>
      <c r="AH3" t="b">
        <f t="shared" si="8"/>
        <v>1</v>
      </c>
      <c r="AI3" t="b">
        <f t="shared" si="9"/>
        <v>0</v>
      </c>
      <c r="AJ3" t="b">
        <f t="shared" si="10"/>
        <v>0</v>
      </c>
      <c r="AK3">
        <f t="shared" si="11"/>
        <v>1</v>
      </c>
      <c r="AL3" t="str">
        <f t="shared" si="12"/>
        <v/>
      </c>
      <c r="AM3" t="str">
        <f t="shared" si="13"/>
        <v/>
      </c>
      <c r="AN3" t="str">
        <f t="shared" si="14"/>
        <v/>
      </c>
      <c r="AO3" t="str">
        <f t="shared" si="15"/>
        <v/>
      </c>
      <c r="AP3" t="str">
        <f t="shared" si="16"/>
        <v>NO_REQUEST</v>
      </c>
      <c r="AQ3" t="str">
        <f t="shared" si="17"/>
        <v/>
      </c>
      <c r="AR3" t="str">
        <f t="shared" si="18"/>
        <v/>
      </c>
      <c r="AS3" t="str">
        <f t="shared" si="19"/>
        <v>NO_REQUEST</v>
      </c>
    </row>
    <row r="4" spans="1:45" ht="150" x14ac:dyDescent="0.25">
      <c r="A4" s="14" t="str">
        <f t="shared" si="0"/>
        <v>case3</v>
      </c>
      <c r="B4" s="2">
        <v>1</v>
      </c>
      <c r="C4" s="2" t="s">
        <v>224</v>
      </c>
      <c r="D4" s="2" t="s">
        <v>16</v>
      </c>
      <c r="E4" s="4" t="s">
        <v>121</v>
      </c>
      <c r="F4" s="2" t="s">
        <v>17</v>
      </c>
      <c r="G4" s="8" t="s">
        <v>157</v>
      </c>
      <c r="H4" s="8" t="s">
        <v>163</v>
      </c>
      <c r="I4" s="8" t="s">
        <v>157</v>
      </c>
      <c r="J4" s="8" t="s">
        <v>180</v>
      </c>
      <c r="K4" s="9" t="s">
        <v>172</v>
      </c>
      <c r="L4" s="8" t="s">
        <v>181</v>
      </c>
      <c r="M4" s="8" t="s">
        <v>181</v>
      </c>
      <c r="N4" s="8">
        <v>0</v>
      </c>
      <c r="O4" s="8" t="s">
        <v>181</v>
      </c>
      <c r="P4" s="8" t="s">
        <v>185</v>
      </c>
      <c r="Q4" s="8" t="s">
        <v>185</v>
      </c>
      <c r="R4" t="s">
        <v>182</v>
      </c>
      <c r="S4" t="s">
        <v>182</v>
      </c>
      <c r="T4" t="s">
        <v>182</v>
      </c>
      <c r="U4" t="s">
        <v>182</v>
      </c>
      <c r="V4" s="1" t="s">
        <v>182</v>
      </c>
      <c r="W4" s="1" t="s">
        <v>182</v>
      </c>
      <c r="X4" t="s">
        <v>182</v>
      </c>
      <c r="Y4" t="s">
        <v>18</v>
      </c>
      <c r="Z4" t="str">
        <f t="shared" si="1"/>
        <v>Y</v>
      </c>
      <c r="AA4" s="12" t="str">
        <f t="shared" si="2"/>
        <v>06</v>
      </c>
      <c r="AB4" t="str">
        <f t="shared" si="3"/>
        <v>A</v>
      </c>
      <c r="AC4" t="str">
        <f t="shared" si="4"/>
        <v>Y</v>
      </c>
      <c r="AD4" t="str">
        <f t="shared" si="5"/>
        <v>value</v>
      </c>
      <c r="AE4">
        <v>65560426</v>
      </c>
      <c r="AF4" t="b">
        <f t="shared" si="6"/>
        <v>1</v>
      </c>
      <c r="AG4" t="b">
        <f t="shared" si="7"/>
        <v>0</v>
      </c>
      <c r="AH4" t="b">
        <f t="shared" si="8"/>
        <v>0</v>
      </c>
      <c r="AI4" t="b">
        <f t="shared" si="9"/>
        <v>0</v>
      </c>
      <c r="AJ4" t="b">
        <f t="shared" si="10"/>
        <v>0</v>
      </c>
      <c r="AK4">
        <f t="shared" si="11"/>
        <v>1</v>
      </c>
      <c r="AL4" t="str">
        <f t="shared" si="12"/>
        <v/>
      </c>
      <c r="AM4" t="str">
        <f t="shared" si="13"/>
        <v>THREEDS_ATTEMPT</v>
      </c>
      <c r="AN4" t="str">
        <f t="shared" si="14"/>
        <v/>
      </c>
      <c r="AO4" t="str">
        <f t="shared" si="15"/>
        <v/>
      </c>
      <c r="AP4" t="str">
        <f t="shared" si="16"/>
        <v/>
      </c>
      <c r="AQ4" t="str">
        <f t="shared" si="17"/>
        <v/>
      </c>
      <c r="AR4" t="str">
        <f t="shared" si="18"/>
        <v/>
      </c>
      <c r="AS4" t="str">
        <f t="shared" si="19"/>
        <v>THREEDS_ATTEMPT</v>
      </c>
    </row>
    <row r="5" spans="1:45" ht="150" x14ac:dyDescent="0.25">
      <c r="A5" s="14" t="str">
        <f t="shared" si="0"/>
        <v>case4</v>
      </c>
      <c r="B5" s="2">
        <v>1</v>
      </c>
      <c r="C5" s="2" t="s">
        <v>225</v>
      </c>
      <c r="D5" s="2" t="s">
        <v>20</v>
      </c>
      <c r="E5" s="4" t="s">
        <v>122</v>
      </c>
      <c r="F5" s="2" t="s">
        <v>21</v>
      </c>
      <c r="G5" s="8" t="s">
        <v>157</v>
      </c>
      <c r="H5" s="8" t="s">
        <v>158</v>
      </c>
      <c r="I5" s="8" t="s">
        <v>157</v>
      </c>
      <c r="J5" s="8" t="s">
        <v>181</v>
      </c>
      <c r="K5" s="9" t="s">
        <v>171</v>
      </c>
      <c r="L5" s="8" t="s">
        <v>181</v>
      </c>
      <c r="M5" s="8" t="s">
        <v>181</v>
      </c>
      <c r="N5" s="8">
        <v>0</v>
      </c>
      <c r="O5" s="8" t="s">
        <v>181</v>
      </c>
      <c r="P5" s="8" t="s">
        <v>185</v>
      </c>
      <c r="Q5" s="8" t="s">
        <v>185</v>
      </c>
      <c r="R5" t="s">
        <v>182</v>
      </c>
      <c r="S5" t="s">
        <v>182</v>
      </c>
      <c r="T5" t="s">
        <v>182</v>
      </c>
      <c r="U5" t="s">
        <v>182</v>
      </c>
      <c r="V5" s="1" t="s">
        <v>182</v>
      </c>
      <c r="W5" s="1" t="s">
        <v>182</v>
      </c>
      <c r="X5" t="s">
        <v>182</v>
      </c>
      <c r="Y5" t="s">
        <v>22</v>
      </c>
      <c r="Z5" t="str">
        <f t="shared" si="1"/>
        <v>Y</v>
      </c>
      <c r="AA5" s="12" t="str">
        <f t="shared" si="2"/>
        <v>07</v>
      </c>
      <c r="AB5" t="str">
        <f t="shared" si="3"/>
        <v>U</v>
      </c>
      <c r="AC5" t="str">
        <f t="shared" si="4"/>
        <v>Y</v>
      </c>
      <c r="AD5" t="str">
        <f t="shared" si="5"/>
        <v>blank</v>
      </c>
      <c r="AE5">
        <v>65560427</v>
      </c>
      <c r="AF5" t="b">
        <f t="shared" si="6"/>
        <v>0</v>
      </c>
      <c r="AG5" t="b">
        <f t="shared" si="7"/>
        <v>1</v>
      </c>
      <c r="AH5" t="b">
        <f t="shared" si="8"/>
        <v>0</v>
      </c>
      <c r="AI5" t="b">
        <f t="shared" si="9"/>
        <v>0</v>
      </c>
      <c r="AJ5" t="b">
        <f t="shared" si="10"/>
        <v>0</v>
      </c>
      <c r="AK5">
        <f t="shared" si="11"/>
        <v>1</v>
      </c>
      <c r="AL5" t="str">
        <f t="shared" si="12"/>
        <v/>
      </c>
      <c r="AM5" t="str">
        <f t="shared" si="13"/>
        <v/>
      </c>
      <c r="AN5" t="str">
        <f t="shared" si="14"/>
        <v>CVV2</v>
      </c>
      <c r="AO5" t="str">
        <f t="shared" si="15"/>
        <v/>
      </c>
      <c r="AP5" t="str">
        <f t="shared" si="16"/>
        <v/>
      </c>
      <c r="AQ5" t="str">
        <f t="shared" si="17"/>
        <v/>
      </c>
      <c r="AR5" t="str">
        <f t="shared" si="18"/>
        <v/>
      </c>
      <c r="AS5" t="str">
        <f t="shared" si="19"/>
        <v>CVV2</v>
      </c>
    </row>
    <row r="6" spans="1:45" ht="150" x14ac:dyDescent="0.25">
      <c r="A6" s="14" t="str">
        <f t="shared" si="0"/>
        <v>case5</v>
      </c>
      <c r="B6" s="2">
        <v>1</v>
      </c>
      <c r="C6" s="2" t="s">
        <v>226</v>
      </c>
      <c r="D6" s="2" t="s">
        <v>24</v>
      </c>
      <c r="E6" s="4" t="s">
        <v>123</v>
      </c>
      <c r="F6" s="2" t="s">
        <v>25</v>
      </c>
      <c r="G6" s="8" t="s">
        <v>157</v>
      </c>
      <c r="H6" s="8" t="s">
        <v>164</v>
      </c>
      <c r="I6" s="8" t="s">
        <v>157</v>
      </c>
      <c r="J6" s="8" t="s">
        <v>181</v>
      </c>
      <c r="K6" s="9" t="s">
        <v>171</v>
      </c>
      <c r="L6" s="8" t="s">
        <v>181</v>
      </c>
      <c r="M6" s="8" t="s">
        <v>181</v>
      </c>
      <c r="N6" s="8">
        <v>0</v>
      </c>
      <c r="O6" s="8" t="s">
        <v>181</v>
      </c>
      <c r="P6" s="8" t="s">
        <v>185</v>
      </c>
      <c r="Q6" s="8" t="s">
        <v>185</v>
      </c>
      <c r="R6" t="s">
        <v>182</v>
      </c>
      <c r="S6" t="s">
        <v>182</v>
      </c>
      <c r="T6" t="s">
        <v>182</v>
      </c>
      <c r="U6" t="s">
        <v>182</v>
      </c>
      <c r="V6" s="1" t="s">
        <v>182</v>
      </c>
      <c r="W6" s="1" t="s">
        <v>182</v>
      </c>
      <c r="X6" t="s">
        <v>182</v>
      </c>
      <c r="Y6" t="s">
        <v>26</v>
      </c>
      <c r="Z6" t="str">
        <f t="shared" si="1"/>
        <v>Y</v>
      </c>
      <c r="AA6" s="12" t="str">
        <f t="shared" si="2"/>
        <v>07</v>
      </c>
      <c r="AB6" t="str">
        <f t="shared" si="3"/>
        <v>R</v>
      </c>
      <c r="AC6" t="str">
        <f t="shared" si="4"/>
        <v>Y</v>
      </c>
      <c r="AD6" t="str">
        <f t="shared" si="5"/>
        <v>blank</v>
      </c>
      <c r="AE6">
        <v>65560428</v>
      </c>
      <c r="AF6" t="b">
        <f t="shared" si="6"/>
        <v>0</v>
      </c>
      <c r="AG6" t="b">
        <f t="shared" si="7"/>
        <v>0</v>
      </c>
      <c r="AH6" t="b">
        <f t="shared" si="8"/>
        <v>1</v>
      </c>
      <c r="AI6" t="b">
        <f t="shared" si="9"/>
        <v>0</v>
      </c>
      <c r="AJ6" t="b">
        <f t="shared" si="10"/>
        <v>0</v>
      </c>
      <c r="AK6">
        <f t="shared" si="11"/>
        <v>1</v>
      </c>
      <c r="AL6" t="str">
        <f t="shared" si="12"/>
        <v/>
      </c>
      <c r="AM6" t="str">
        <f t="shared" si="13"/>
        <v/>
      </c>
      <c r="AN6" t="str">
        <f t="shared" si="14"/>
        <v/>
      </c>
      <c r="AO6" t="str">
        <f t="shared" si="15"/>
        <v/>
      </c>
      <c r="AP6" t="str">
        <f t="shared" si="16"/>
        <v>NO_REQUEST</v>
      </c>
      <c r="AQ6" t="str">
        <f t="shared" si="17"/>
        <v/>
      </c>
      <c r="AR6" t="str">
        <f t="shared" si="18"/>
        <v/>
      </c>
      <c r="AS6" t="str">
        <f t="shared" si="19"/>
        <v>NO_REQUEST</v>
      </c>
    </row>
    <row r="7" spans="1:45" ht="150" x14ac:dyDescent="0.25">
      <c r="A7" s="14" t="str">
        <f t="shared" si="0"/>
        <v>case6</v>
      </c>
      <c r="B7" s="2">
        <v>1</v>
      </c>
      <c r="C7" s="2" t="s">
        <v>227</v>
      </c>
      <c r="D7" s="2" t="s">
        <v>28</v>
      </c>
      <c r="E7" s="4" t="s">
        <v>124</v>
      </c>
      <c r="F7" s="2" t="s">
        <v>29</v>
      </c>
      <c r="G7" s="8" t="s">
        <v>158</v>
      </c>
      <c r="H7" s="8" t="s">
        <v>181</v>
      </c>
      <c r="I7" s="8" t="s">
        <v>181</v>
      </c>
      <c r="J7" s="8" t="s">
        <v>181</v>
      </c>
      <c r="K7" s="9" t="s">
        <v>171</v>
      </c>
      <c r="L7" s="8" t="s">
        <v>181</v>
      </c>
      <c r="M7" s="8" t="s">
        <v>181</v>
      </c>
      <c r="N7" s="8">
        <v>0</v>
      </c>
      <c r="O7" s="8" t="s">
        <v>181</v>
      </c>
      <c r="P7" s="8" t="s">
        <v>185</v>
      </c>
      <c r="Q7" s="8" t="s">
        <v>185</v>
      </c>
      <c r="R7" t="s">
        <v>182</v>
      </c>
      <c r="S7" t="s">
        <v>182</v>
      </c>
      <c r="T7" t="s">
        <v>182</v>
      </c>
      <c r="U7" t="s">
        <v>182</v>
      </c>
      <c r="V7" s="1" t="s">
        <v>182</v>
      </c>
      <c r="W7" s="1" t="s">
        <v>182</v>
      </c>
      <c r="X7" t="s">
        <v>182</v>
      </c>
      <c r="Y7" t="s">
        <v>22</v>
      </c>
      <c r="Z7" t="str">
        <f t="shared" si="1"/>
        <v>U</v>
      </c>
      <c r="AA7" s="12" t="str">
        <f t="shared" si="2"/>
        <v>07</v>
      </c>
      <c r="AB7" t="str">
        <f t="shared" si="3"/>
        <v>blank</v>
      </c>
      <c r="AC7" t="str">
        <f t="shared" si="4"/>
        <v>blank</v>
      </c>
      <c r="AD7" t="str">
        <f t="shared" si="5"/>
        <v>blank</v>
      </c>
      <c r="AE7">
        <v>65560429</v>
      </c>
      <c r="AF7" t="b">
        <f t="shared" si="6"/>
        <v>0</v>
      </c>
      <c r="AG7" t="b">
        <f t="shared" si="7"/>
        <v>1</v>
      </c>
      <c r="AH7" t="b">
        <f t="shared" si="8"/>
        <v>0</v>
      </c>
      <c r="AI7" t="b">
        <f t="shared" si="9"/>
        <v>0</v>
      </c>
      <c r="AJ7" t="b">
        <f t="shared" si="10"/>
        <v>0</v>
      </c>
      <c r="AK7">
        <f t="shared" si="11"/>
        <v>1</v>
      </c>
      <c r="AL7" t="str">
        <f t="shared" si="12"/>
        <v/>
      </c>
      <c r="AM7" t="str">
        <f t="shared" si="13"/>
        <v/>
      </c>
      <c r="AN7" t="str">
        <f t="shared" si="14"/>
        <v>CVV2</v>
      </c>
      <c r="AO7" t="str">
        <f t="shared" si="15"/>
        <v/>
      </c>
      <c r="AP7" t="str">
        <f t="shared" si="16"/>
        <v/>
      </c>
      <c r="AQ7" t="str">
        <f t="shared" si="17"/>
        <v/>
      </c>
      <c r="AR7" t="str">
        <f t="shared" si="18"/>
        <v/>
      </c>
      <c r="AS7" t="str">
        <f t="shared" si="19"/>
        <v>CVV2</v>
      </c>
    </row>
    <row r="8" spans="1:45" ht="150" x14ac:dyDescent="0.25">
      <c r="A8" s="14" t="str">
        <f t="shared" si="0"/>
        <v>case7</v>
      </c>
      <c r="B8" s="2">
        <v>1</v>
      </c>
      <c r="C8" s="2" t="s">
        <v>228</v>
      </c>
      <c r="D8" s="2" t="s">
        <v>31</v>
      </c>
      <c r="E8" s="4" t="s">
        <v>125</v>
      </c>
      <c r="F8" s="6" t="s">
        <v>32</v>
      </c>
      <c r="G8" s="8" t="s">
        <v>181</v>
      </c>
      <c r="H8" s="8" t="s">
        <v>181</v>
      </c>
      <c r="I8" s="8" t="s">
        <v>181</v>
      </c>
      <c r="J8" s="8" t="s">
        <v>181</v>
      </c>
      <c r="K8" s="9" t="s">
        <v>171</v>
      </c>
      <c r="L8" s="8" t="s">
        <v>181</v>
      </c>
      <c r="M8" s="8" t="s">
        <v>181</v>
      </c>
      <c r="N8" s="8" t="s">
        <v>180</v>
      </c>
      <c r="O8" s="8" t="s">
        <v>180</v>
      </c>
      <c r="P8" s="8" t="s">
        <v>185</v>
      </c>
      <c r="Q8" s="8" t="s">
        <v>185</v>
      </c>
      <c r="R8" t="s">
        <v>182</v>
      </c>
      <c r="S8" t="s">
        <v>182</v>
      </c>
      <c r="T8" t="s">
        <v>182</v>
      </c>
      <c r="U8" t="s">
        <v>182</v>
      </c>
      <c r="V8" s="1" t="s">
        <v>182</v>
      </c>
      <c r="W8" s="1" t="s">
        <v>182</v>
      </c>
      <c r="X8" t="s">
        <v>182</v>
      </c>
      <c r="Y8" t="s">
        <v>22</v>
      </c>
      <c r="Z8" t="str">
        <f t="shared" si="1"/>
        <v>blank</v>
      </c>
      <c r="AA8" s="12" t="str">
        <f t="shared" si="2"/>
        <v>07</v>
      </c>
      <c r="AB8" t="str">
        <f t="shared" si="3"/>
        <v>blank</v>
      </c>
      <c r="AC8" t="str">
        <f t="shared" si="4"/>
        <v>blank</v>
      </c>
      <c r="AD8" t="str">
        <f t="shared" si="5"/>
        <v>blank</v>
      </c>
      <c r="AE8">
        <v>65560430</v>
      </c>
      <c r="AF8" t="b">
        <f t="shared" si="6"/>
        <v>0</v>
      </c>
      <c r="AG8" t="b">
        <f t="shared" si="7"/>
        <v>1</v>
      </c>
      <c r="AH8" t="b">
        <f t="shared" si="8"/>
        <v>0</v>
      </c>
      <c r="AI8" t="b">
        <f t="shared" si="9"/>
        <v>0</v>
      </c>
      <c r="AJ8" t="b">
        <f t="shared" si="10"/>
        <v>0</v>
      </c>
      <c r="AK8">
        <f t="shared" si="11"/>
        <v>1</v>
      </c>
      <c r="AL8" t="str">
        <f t="shared" si="12"/>
        <v/>
      </c>
      <c r="AM8" t="str">
        <f t="shared" si="13"/>
        <v/>
      </c>
      <c r="AN8" t="str">
        <f t="shared" si="14"/>
        <v>CVV2</v>
      </c>
      <c r="AO8" t="str">
        <f t="shared" si="15"/>
        <v/>
      </c>
      <c r="AP8" t="str">
        <f t="shared" si="16"/>
        <v/>
      </c>
      <c r="AQ8" t="str">
        <f t="shared" si="17"/>
        <v/>
      </c>
      <c r="AR8" t="str">
        <f t="shared" si="18"/>
        <v/>
      </c>
      <c r="AS8" t="str">
        <f t="shared" si="19"/>
        <v>CVV2</v>
      </c>
    </row>
    <row r="9" spans="1:45" ht="150" x14ac:dyDescent="0.25">
      <c r="A9" s="14" t="str">
        <f t="shared" si="0"/>
        <v>case8</v>
      </c>
      <c r="B9" s="2">
        <v>1</v>
      </c>
      <c r="C9" s="2" t="s">
        <v>229</v>
      </c>
      <c r="D9" s="2" t="s">
        <v>34</v>
      </c>
      <c r="E9" s="4" t="s">
        <v>126</v>
      </c>
      <c r="F9" s="6" t="s">
        <v>35</v>
      </c>
      <c r="G9" s="8" t="s">
        <v>181</v>
      </c>
      <c r="H9" s="8" t="s">
        <v>181</v>
      </c>
      <c r="I9" s="8" t="s">
        <v>181</v>
      </c>
      <c r="J9" s="8" t="s">
        <v>181</v>
      </c>
      <c r="K9" s="9" t="s">
        <v>181</v>
      </c>
      <c r="L9" s="8" t="s">
        <v>181</v>
      </c>
      <c r="M9" s="8" t="s">
        <v>181</v>
      </c>
      <c r="N9" s="8" t="s">
        <v>180</v>
      </c>
      <c r="O9" s="8" t="s">
        <v>180</v>
      </c>
      <c r="P9" s="8" t="s">
        <v>185</v>
      </c>
      <c r="Q9" s="8" t="s">
        <v>185</v>
      </c>
      <c r="R9" t="s">
        <v>182</v>
      </c>
      <c r="S9" t="s">
        <v>182</v>
      </c>
      <c r="T9" t="s">
        <v>182</v>
      </c>
      <c r="U9" t="s">
        <v>182</v>
      </c>
      <c r="V9" s="1" t="s">
        <v>182</v>
      </c>
      <c r="W9" s="1" t="s">
        <v>182</v>
      </c>
      <c r="X9" t="s">
        <v>182</v>
      </c>
      <c r="Y9" t="s">
        <v>22</v>
      </c>
      <c r="Z9" t="str">
        <f t="shared" si="1"/>
        <v>blank</v>
      </c>
      <c r="AA9" s="12" t="str">
        <f t="shared" si="2"/>
        <v>blank</v>
      </c>
      <c r="AB9" t="str">
        <f t="shared" si="3"/>
        <v>blank</v>
      </c>
      <c r="AC9" t="str">
        <f t="shared" si="4"/>
        <v>blank</v>
      </c>
      <c r="AD9" t="str">
        <f t="shared" si="5"/>
        <v>blank</v>
      </c>
      <c r="AE9">
        <v>65560431</v>
      </c>
      <c r="AF9" t="b">
        <f t="shared" si="6"/>
        <v>0</v>
      </c>
      <c r="AG9" t="b">
        <f t="shared" si="7"/>
        <v>1</v>
      </c>
      <c r="AH9" t="b">
        <f t="shared" si="8"/>
        <v>0</v>
      </c>
      <c r="AI9" t="b">
        <f t="shared" si="9"/>
        <v>0</v>
      </c>
      <c r="AJ9" t="b">
        <f t="shared" si="10"/>
        <v>0</v>
      </c>
      <c r="AK9">
        <f t="shared" si="11"/>
        <v>1</v>
      </c>
      <c r="AL9" t="str">
        <f t="shared" si="12"/>
        <v/>
      </c>
      <c r="AM9" t="str">
        <f t="shared" si="13"/>
        <v/>
      </c>
      <c r="AN9" t="str">
        <f t="shared" si="14"/>
        <v>CVV2</v>
      </c>
      <c r="AO9" t="str">
        <f t="shared" si="15"/>
        <v/>
      </c>
      <c r="AP9" t="str">
        <f t="shared" si="16"/>
        <v/>
      </c>
      <c r="AQ9" t="str">
        <f t="shared" si="17"/>
        <v/>
      </c>
      <c r="AR9" t="str">
        <f t="shared" si="18"/>
        <v/>
      </c>
      <c r="AS9" t="str">
        <f t="shared" si="19"/>
        <v>CVV2</v>
      </c>
    </row>
    <row r="10" spans="1:45" ht="150" x14ac:dyDescent="0.25">
      <c r="A10" s="14" t="str">
        <f t="shared" si="0"/>
        <v>case9</v>
      </c>
      <c r="B10" s="2">
        <v>1</v>
      </c>
      <c r="C10" s="2" t="s">
        <v>230</v>
      </c>
      <c r="D10" s="2" t="s">
        <v>37</v>
      </c>
      <c r="E10" s="4" t="s">
        <v>127</v>
      </c>
      <c r="F10" s="6" t="s">
        <v>38</v>
      </c>
      <c r="G10" s="8" t="s">
        <v>159</v>
      </c>
      <c r="H10" s="8" t="s">
        <v>181</v>
      </c>
      <c r="I10" s="8" t="s">
        <v>181</v>
      </c>
      <c r="J10" s="8" t="s">
        <v>181</v>
      </c>
      <c r="K10" s="9" t="s">
        <v>171</v>
      </c>
      <c r="L10" s="8" t="s">
        <v>181</v>
      </c>
      <c r="M10" s="8" t="s">
        <v>181</v>
      </c>
      <c r="N10" s="8">
        <v>0</v>
      </c>
      <c r="O10" s="8" t="s">
        <v>181</v>
      </c>
      <c r="P10" s="8" t="s">
        <v>185</v>
      </c>
      <c r="Q10" s="8" t="s">
        <v>185</v>
      </c>
      <c r="R10" t="s">
        <v>182</v>
      </c>
      <c r="S10" t="s">
        <v>182</v>
      </c>
      <c r="T10" t="s">
        <v>182</v>
      </c>
      <c r="U10" t="s">
        <v>182</v>
      </c>
      <c r="V10" s="1" t="s">
        <v>182</v>
      </c>
      <c r="W10" s="1" t="s">
        <v>182</v>
      </c>
      <c r="X10" t="s">
        <v>182</v>
      </c>
      <c r="Y10" t="s">
        <v>22</v>
      </c>
      <c r="Z10" t="str">
        <f t="shared" si="1"/>
        <v>B</v>
      </c>
      <c r="AA10" s="12" t="str">
        <f t="shared" si="2"/>
        <v>07</v>
      </c>
      <c r="AB10" t="str">
        <f t="shared" si="3"/>
        <v>blank</v>
      </c>
      <c r="AC10" t="str">
        <f t="shared" si="4"/>
        <v>blank</v>
      </c>
      <c r="AD10" t="str">
        <f t="shared" si="5"/>
        <v>blank</v>
      </c>
      <c r="AE10">
        <v>65560432</v>
      </c>
      <c r="AF10" t="b">
        <f t="shared" si="6"/>
        <v>0</v>
      </c>
      <c r="AG10" t="b">
        <f t="shared" si="7"/>
        <v>1</v>
      </c>
      <c r="AH10" t="b">
        <f t="shared" si="8"/>
        <v>0</v>
      </c>
      <c r="AI10" t="b">
        <f t="shared" si="9"/>
        <v>0</v>
      </c>
      <c r="AJ10" t="b">
        <f t="shared" si="10"/>
        <v>0</v>
      </c>
      <c r="AK10">
        <f t="shared" si="11"/>
        <v>1</v>
      </c>
      <c r="AL10" t="str">
        <f t="shared" si="12"/>
        <v/>
      </c>
      <c r="AM10" t="str">
        <f t="shared" si="13"/>
        <v/>
      </c>
      <c r="AN10" t="str">
        <f t="shared" si="14"/>
        <v>CVV2</v>
      </c>
      <c r="AO10" t="str">
        <f t="shared" si="15"/>
        <v/>
      </c>
      <c r="AP10" t="str">
        <f t="shared" si="16"/>
        <v/>
      </c>
      <c r="AQ10" t="str">
        <f t="shared" si="17"/>
        <v/>
      </c>
      <c r="AR10" t="str">
        <f t="shared" si="18"/>
        <v/>
      </c>
      <c r="AS10" t="str">
        <f t="shared" si="19"/>
        <v>CVV2</v>
      </c>
    </row>
    <row r="11" spans="1:45" ht="150" x14ac:dyDescent="0.25">
      <c r="A11" s="14" t="str">
        <f t="shared" si="0"/>
        <v>case10</v>
      </c>
      <c r="B11" s="2">
        <v>1</v>
      </c>
      <c r="C11" s="2" t="s">
        <v>231</v>
      </c>
      <c r="D11" s="2" t="s">
        <v>40</v>
      </c>
      <c r="E11" s="4" t="s">
        <v>128</v>
      </c>
      <c r="F11" s="6" t="s">
        <v>41</v>
      </c>
      <c r="G11" s="8" t="s">
        <v>157</v>
      </c>
      <c r="H11" s="8" t="s">
        <v>165</v>
      </c>
      <c r="I11" s="8" t="s">
        <v>157</v>
      </c>
      <c r="J11" s="8" t="s">
        <v>181</v>
      </c>
      <c r="K11" s="9" t="s">
        <v>180</v>
      </c>
      <c r="L11" s="8" t="s">
        <v>180</v>
      </c>
      <c r="M11" s="8" t="s">
        <v>180</v>
      </c>
      <c r="N11" s="8">
        <v>0</v>
      </c>
      <c r="O11" s="8" t="s">
        <v>181</v>
      </c>
      <c r="P11" s="8" t="s">
        <v>185</v>
      </c>
      <c r="Q11" s="8" t="s">
        <v>185</v>
      </c>
      <c r="R11" t="s">
        <v>180</v>
      </c>
      <c r="S11" t="s">
        <v>157</v>
      </c>
      <c r="T11" t="s">
        <v>157</v>
      </c>
      <c r="U11" t="s">
        <v>180</v>
      </c>
      <c r="V11" s="1" t="s">
        <v>170</v>
      </c>
      <c r="W11" s="1">
        <v>0</v>
      </c>
      <c r="X11" t="s">
        <v>213</v>
      </c>
      <c r="Y11" t="s">
        <v>18</v>
      </c>
      <c r="Z11" t="str">
        <f t="shared" si="1"/>
        <v>Y</v>
      </c>
      <c r="AA11" s="12" t="str">
        <f t="shared" si="2"/>
        <v>05</v>
      </c>
      <c r="AB11" t="str">
        <f t="shared" si="3"/>
        <v>Y</v>
      </c>
      <c r="AC11" t="str">
        <f t="shared" si="4"/>
        <v>Y</v>
      </c>
      <c r="AD11" t="str">
        <f t="shared" si="5"/>
        <v>value</v>
      </c>
      <c r="AE11">
        <v>65560520</v>
      </c>
      <c r="AF11" t="b">
        <f t="shared" si="6"/>
        <v>1</v>
      </c>
      <c r="AG11" t="b">
        <f t="shared" si="7"/>
        <v>0</v>
      </c>
      <c r="AH11" t="b">
        <f t="shared" si="8"/>
        <v>0</v>
      </c>
      <c r="AI11" t="b">
        <f t="shared" si="9"/>
        <v>0</v>
      </c>
      <c r="AJ11" t="b">
        <f t="shared" si="10"/>
        <v>0</v>
      </c>
      <c r="AK11">
        <f t="shared" si="11"/>
        <v>1</v>
      </c>
      <c r="AL11" t="str">
        <f t="shared" si="12"/>
        <v>THREEDS</v>
      </c>
      <c r="AM11" t="str">
        <f t="shared" si="13"/>
        <v/>
      </c>
      <c r="AN11" t="str">
        <f t="shared" si="14"/>
        <v/>
      </c>
      <c r="AO11" t="str">
        <f t="shared" si="15"/>
        <v/>
      </c>
      <c r="AP11" t="str">
        <f t="shared" si="16"/>
        <v/>
      </c>
      <c r="AQ11" t="str">
        <f t="shared" si="17"/>
        <v/>
      </c>
      <c r="AR11" t="str">
        <f t="shared" si="18"/>
        <v/>
      </c>
      <c r="AS11" t="str">
        <f t="shared" si="19"/>
        <v>THREEDS</v>
      </c>
    </row>
    <row r="12" spans="1:45" ht="150" x14ac:dyDescent="0.25">
      <c r="A12" s="14" t="str">
        <f t="shared" si="0"/>
        <v>case11</v>
      </c>
      <c r="B12" s="2">
        <v>1</v>
      </c>
      <c r="C12" s="2" t="s">
        <v>232</v>
      </c>
      <c r="D12" s="2" t="s">
        <v>44</v>
      </c>
      <c r="E12" s="4" t="s">
        <v>129</v>
      </c>
      <c r="F12" s="6" t="s">
        <v>41</v>
      </c>
      <c r="G12" s="8" t="s">
        <v>157</v>
      </c>
      <c r="H12" s="8" t="s">
        <v>165</v>
      </c>
      <c r="I12" s="8" t="s">
        <v>157</v>
      </c>
      <c r="J12" s="8" t="s">
        <v>181</v>
      </c>
      <c r="K12" s="9" t="s">
        <v>180</v>
      </c>
      <c r="L12" s="8" t="s">
        <v>180</v>
      </c>
      <c r="M12" s="8" t="s">
        <v>180</v>
      </c>
      <c r="N12" s="8">
        <v>0</v>
      </c>
      <c r="O12" s="8" t="s">
        <v>181</v>
      </c>
      <c r="P12" s="8" t="s">
        <v>185</v>
      </c>
      <c r="Q12" s="8" t="s">
        <v>185</v>
      </c>
      <c r="R12" t="s">
        <v>180</v>
      </c>
      <c r="S12" t="s">
        <v>162</v>
      </c>
      <c r="T12" t="s">
        <v>157</v>
      </c>
      <c r="U12" t="s">
        <v>181</v>
      </c>
      <c r="V12" s="1" t="s">
        <v>171</v>
      </c>
      <c r="W12" s="1">
        <v>0</v>
      </c>
      <c r="X12" t="s">
        <v>213</v>
      </c>
      <c r="Y12" t="s">
        <v>26</v>
      </c>
      <c r="Z12" t="str">
        <f t="shared" si="1"/>
        <v>Y</v>
      </c>
      <c r="AA12" s="12" t="str">
        <f t="shared" si="2"/>
        <v>07</v>
      </c>
      <c r="AB12" t="str">
        <f t="shared" si="3"/>
        <v>N</v>
      </c>
      <c r="AC12" t="str">
        <f t="shared" si="4"/>
        <v>Y</v>
      </c>
      <c r="AD12" t="str">
        <f t="shared" si="5"/>
        <v>blank</v>
      </c>
      <c r="AE12">
        <v>65560497</v>
      </c>
      <c r="AF12" t="b">
        <f t="shared" si="6"/>
        <v>0</v>
      </c>
      <c r="AG12" t="b">
        <f t="shared" si="7"/>
        <v>0</v>
      </c>
      <c r="AH12" t="b">
        <f t="shared" si="8"/>
        <v>1</v>
      </c>
      <c r="AI12" t="b">
        <f t="shared" si="9"/>
        <v>0</v>
      </c>
      <c r="AJ12" t="b">
        <f t="shared" si="10"/>
        <v>0</v>
      </c>
      <c r="AK12">
        <f t="shared" si="11"/>
        <v>1</v>
      </c>
      <c r="AL12" t="str">
        <f t="shared" si="12"/>
        <v/>
      </c>
      <c r="AM12" t="str">
        <f t="shared" si="13"/>
        <v/>
      </c>
      <c r="AN12" t="str">
        <f t="shared" si="14"/>
        <v/>
      </c>
      <c r="AO12" t="str">
        <f t="shared" si="15"/>
        <v/>
      </c>
      <c r="AP12" t="str">
        <f t="shared" si="16"/>
        <v>NO_REQUEST</v>
      </c>
      <c r="AQ12" t="str">
        <f t="shared" si="17"/>
        <v/>
      </c>
      <c r="AR12" t="str">
        <f t="shared" si="18"/>
        <v/>
      </c>
      <c r="AS12" t="str">
        <f t="shared" si="19"/>
        <v>NO_REQUEST</v>
      </c>
    </row>
    <row r="13" spans="1:45" ht="150" x14ac:dyDescent="0.25">
      <c r="A13" s="14" t="str">
        <f t="shared" si="0"/>
        <v>case12</v>
      </c>
      <c r="B13" s="2">
        <v>1</v>
      </c>
      <c r="C13" s="2" t="s">
        <v>233</v>
      </c>
      <c r="D13" s="2" t="s">
        <v>47</v>
      </c>
      <c r="E13" s="4" t="s">
        <v>130</v>
      </c>
      <c r="F13" s="6" t="s">
        <v>41</v>
      </c>
      <c r="G13" s="8" t="s">
        <v>157</v>
      </c>
      <c r="H13" s="8" t="s">
        <v>165</v>
      </c>
      <c r="I13" s="8" t="s">
        <v>157</v>
      </c>
      <c r="J13" s="8" t="s">
        <v>181</v>
      </c>
      <c r="K13" s="9" t="s">
        <v>180</v>
      </c>
      <c r="L13" s="8" t="s">
        <v>180</v>
      </c>
      <c r="M13" s="8" t="s">
        <v>180</v>
      </c>
      <c r="N13" s="8">
        <v>0</v>
      </c>
      <c r="O13" s="8" t="s">
        <v>181</v>
      </c>
      <c r="P13" s="8" t="s">
        <v>185</v>
      </c>
      <c r="Q13" s="8" t="s">
        <v>185</v>
      </c>
      <c r="R13" t="s">
        <v>180</v>
      </c>
      <c r="S13" t="s">
        <v>158</v>
      </c>
      <c r="T13" t="s">
        <v>157</v>
      </c>
      <c r="U13" t="s">
        <v>181</v>
      </c>
      <c r="V13" s="1" t="s">
        <v>171</v>
      </c>
      <c r="W13" s="1">
        <v>0</v>
      </c>
      <c r="X13" t="s">
        <v>213</v>
      </c>
      <c r="Y13" t="s">
        <v>49</v>
      </c>
      <c r="Z13" t="str">
        <f t="shared" si="1"/>
        <v>Y</v>
      </c>
      <c r="AA13" s="12" t="str">
        <f t="shared" si="2"/>
        <v>07</v>
      </c>
      <c r="AB13" t="str">
        <f t="shared" si="3"/>
        <v>U</v>
      </c>
      <c r="AC13" t="str">
        <f t="shared" si="4"/>
        <v>Y</v>
      </c>
      <c r="AD13" t="str">
        <f t="shared" si="5"/>
        <v>blank</v>
      </c>
      <c r="AE13">
        <v>65560498</v>
      </c>
      <c r="AF13" t="b">
        <f t="shared" si="6"/>
        <v>0</v>
      </c>
      <c r="AG13" t="b">
        <f t="shared" si="7"/>
        <v>0</v>
      </c>
      <c r="AH13" t="b">
        <f t="shared" si="8"/>
        <v>0</v>
      </c>
      <c r="AI13" t="b">
        <f t="shared" si="9"/>
        <v>0</v>
      </c>
      <c r="AJ13" t="b">
        <f t="shared" si="10"/>
        <v>1</v>
      </c>
      <c r="AK13">
        <f t="shared" si="11"/>
        <v>1</v>
      </c>
      <c r="AL13" t="str">
        <f t="shared" si="12"/>
        <v/>
      </c>
      <c r="AM13" t="str">
        <f t="shared" si="13"/>
        <v/>
      </c>
      <c r="AN13" t="str">
        <f t="shared" si="14"/>
        <v/>
      </c>
      <c r="AO13" t="str">
        <f t="shared" si="15"/>
        <v/>
      </c>
      <c r="AP13" t="str">
        <f t="shared" si="16"/>
        <v/>
      </c>
      <c r="AQ13" t="str">
        <f t="shared" si="17"/>
        <v/>
      </c>
      <c r="AR13" t="str">
        <f t="shared" si="18"/>
        <v>YES_REQUEST</v>
      </c>
      <c r="AS13" t="s">
        <v>260</v>
      </c>
    </row>
    <row r="14" spans="1:45" ht="150" x14ac:dyDescent="0.25">
      <c r="A14" s="14" t="str">
        <f t="shared" si="0"/>
        <v>case13</v>
      </c>
      <c r="B14" s="2">
        <v>1</v>
      </c>
      <c r="C14" s="2" t="s">
        <v>234</v>
      </c>
      <c r="D14" s="2" t="s">
        <v>51</v>
      </c>
      <c r="E14" s="4" t="s">
        <v>131</v>
      </c>
      <c r="F14" s="6" t="s">
        <v>41</v>
      </c>
      <c r="G14" s="8" t="s">
        <v>157</v>
      </c>
      <c r="H14" s="8" t="s">
        <v>165</v>
      </c>
      <c r="I14" s="8" t="s">
        <v>157</v>
      </c>
      <c r="J14" s="8" t="s">
        <v>181</v>
      </c>
      <c r="K14" s="9" t="s">
        <v>180</v>
      </c>
      <c r="L14" s="8" t="s">
        <v>180</v>
      </c>
      <c r="M14" s="8" t="s">
        <v>180</v>
      </c>
      <c r="N14" s="8">
        <v>0</v>
      </c>
      <c r="O14" s="8" t="s">
        <v>181</v>
      </c>
      <c r="P14" s="8" t="s">
        <v>185</v>
      </c>
      <c r="Q14" s="8" t="s">
        <v>185</v>
      </c>
      <c r="R14" t="s">
        <v>180</v>
      </c>
      <c r="S14" t="s">
        <v>181</v>
      </c>
      <c r="T14" t="s">
        <v>181</v>
      </c>
      <c r="U14" t="s">
        <v>181</v>
      </c>
      <c r="V14" s="1" t="s">
        <v>181</v>
      </c>
      <c r="W14" s="1" t="s">
        <v>180</v>
      </c>
      <c r="X14" t="s">
        <v>180</v>
      </c>
      <c r="Y14" t="s">
        <v>53</v>
      </c>
      <c r="Z14" t="str">
        <f t="shared" si="1"/>
        <v>Y</v>
      </c>
      <c r="AA14" s="12" t="str">
        <f t="shared" si="2"/>
        <v>blank</v>
      </c>
      <c r="AB14" t="str">
        <f t="shared" si="3"/>
        <v>blank</v>
      </c>
      <c r="AC14" t="str">
        <f t="shared" si="4"/>
        <v>blank</v>
      </c>
      <c r="AD14" t="str">
        <f t="shared" si="5"/>
        <v>blank</v>
      </c>
      <c r="AE14">
        <v>65560499</v>
      </c>
      <c r="AF14" t="b">
        <f t="shared" si="6"/>
        <v>0</v>
      </c>
      <c r="AG14" t="b">
        <f t="shared" si="7"/>
        <v>0</v>
      </c>
      <c r="AH14" t="b">
        <f t="shared" si="8"/>
        <v>0</v>
      </c>
      <c r="AI14" t="b">
        <f t="shared" si="9"/>
        <v>1</v>
      </c>
      <c r="AJ14" t="b">
        <f t="shared" si="10"/>
        <v>0</v>
      </c>
      <c r="AK14">
        <f t="shared" si="11"/>
        <v>1</v>
      </c>
      <c r="AL14" t="str">
        <f t="shared" si="12"/>
        <v/>
      </c>
      <c r="AM14" t="str">
        <f t="shared" si="13"/>
        <v/>
      </c>
      <c r="AN14" t="str">
        <f t="shared" si="14"/>
        <v/>
      </c>
      <c r="AO14" t="str">
        <f t="shared" si="15"/>
        <v/>
      </c>
      <c r="AP14" t="str">
        <f t="shared" si="16"/>
        <v/>
      </c>
      <c r="AQ14" t="str">
        <f t="shared" si="17"/>
        <v>NO_REQUEST</v>
      </c>
      <c r="AR14" t="str">
        <f t="shared" si="18"/>
        <v/>
      </c>
      <c r="AS14" t="str">
        <f t="shared" ref="AS14:AS37" si="20">AL14&amp;AM14&amp;AN14&amp;AP14&amp;AQ14&amp;AR14&amp;AO14</f>
        <v>NO_REQUEST</v>
      </c>
    </row>
    <row r="15" spans="1:45" ht="150" x14ac:dyDescent="0.25">
      <c r="A15" s="14" t="str">
        <f t="shared" si="0"/>
        <v>case14</v>
      </c>
      <c r="B15" s="2">
        <v>1</v>
      </c>
      <c r="C15" s="2" t="s">
        <v>235</v>
      </c>
      <c r="D15" s="2" t="s">
        <v>55</v>
      </c>
      <c r="E15" s="4" t="s">
        <v>132</v>
      </c>
      <c r="F15" s="2" t="s">
        <v>41</v>
      </c>
      <c r="G15" s="8" t="s">
        <v>157</v>
      </c>
      <c r="H15" s="8" t="s">
        <v>165</v>
      </c>
      <c r="I15" s="8" t="s">
        <v>157</v>
      </c>
      <c r="J15" s="8" t="s">
        <v>181</v>
      </c>
      <c r="K15" s="9" t="s">
        <v>180</v>
      </c>
      <c r="L15" s="8" t="s">
        <v>180</v>
      </c>
      <c r="M15" s="8" t="s">
        <v>180</v>
      </c>
      <c r="N15" s="8">
        <v>0</v>
      </c>
      <c r="O15" s="8" t="s">
        <v>181</v>
      </c>
      <c r="P15" s="8" t="s">
        <v>185</v>
      </c>
      <c r="Q15" s="8" t="s">
        <v>185</v>
      </c>
      <c r="R15" t="s">
        <v>180</v>
      </c>
      <c r="S15" t="s">
        <v>159</v>
      </c>
      <c r="T15" t="s">
        <v>157</v>
      </c>
      <c r="U15" t="s">
        <v>181</v>
      </c>
      <c r="V15" s="1" t="s">
        <v>180</v>
      </c>
      <c r="W15" s="1">
        <v>0</v>
      </c>
      <c r="X15" t="s">
        <v>213</v>
      </c>
      <c r="Y15" t="s">
        <v>22</v>
      </c>
      <c r="Z15" t="str">
        <f t="shared" si="1"/>
        <v>Y</v>
      </c>
      <c r="AA15" s="12" t="str">
        <f t="shared" si="2"/>
        <v>value</v>
      </c>
      <c r="AB15" t="str">
        <f t="shared" si="3"/>
        <v>B</v>
      </c>
      <c r="AC15" t="str">
        <f t="shared" si="4"/>
        <v>Y</v>
      </c>
      <c r="AD15" t="str">
        <f t="shared" si="5"/>
        <v>blank</v>
      </c>
      <c r="AE15">
        <v>65560500</v>
      </c>
      <c r="AF15" t="b">
        <f t="shared" si="6"/>
        <v>0</v>
      </c>
      <c r="AG15" t="b">
        <f t="shared" si="7"/>
        <v>1</v>
      </c>
      <c r="AH15" t="b">
        <f t="shared" si="8"/>
        <v>0</v>
      </c>
      <c r="AI15" t="b">
        <f t="shared" si="9"/>
        <v>0</v>
      </c>
      <c r="AJ15" t="b">
        <f t="shared" si="10"/>
        <v>0</v>
      </c>
      <c r="AK15">
        <f t="shared" si="11"/>
        <v>1</v>
      </c>
      <c r="AL15" t="str">
        <f t="shared" si="12"/>
        <v/>
      </c>
      <c r="AM15" t="str">
        <f t="shared" si="13"/>
        <v/>
      </c>
      <c r="AN15" t="str">
        <f t="shared" si="14"/>
        <v>CVV2</v>
      </c>
      <c r="AO15" t="str">
        <f t="shared" si="15"/>
        <v/>
      </c>
      <c r="AP15" t="str">
        <f t="shared" si="16"/>
        <v/>
      </c>
      <c r="AQ15" t="str">
        <f t="shared" si="17"/>
        <v/>
      </c>
      <c r="AR15" t="str">
        <f t="shared" si="18"/>
        <v/>
      </c>
      <c r="AS15" t="str">
        <f t="shared" si="20"/>
        <v>CVV2</v>
      </c>
    </row>
    <row r="16" spans="1:45" ht="150" x14ac:dyDescent="0.25">
      <c r="A16" s="14" t="str">
        <f t="shared" si="0"/>
        <v>case15</v>
      </c>
      <c r="B16" s="2">
        <v>1</v>
      </c>
      <c r="C16" s="2" t="s">
        <v>236</v>
      </c>
      <c r="D16" s="2" t="s">
        <v>58</v>
      </c>
      <c r="E16" s="4" t="s">
        <v>133</v>
      </c>
      <c r="F16" s="6" t="s">
        <v>59</v>
      </c>
      <c r="G16" s="8" t="s">
        <v>157</v>
      </c>
      <c r="H16" s="8" t="s">
        <v>157</v>
      </c>
      <c r="I16" s="8" t="s">
        <v>157</v>
      </c>
      <c r="J16" s="8" t="s">
        <v>180</v>
      </c>
      <c r="K16" s="9" t="s">
        <v>180</v>
      </c>
      <c r="L16" s="8" t="s">
        <v>181</v>
      </c>
      <c r="M16" s="8" t="s">
        <v>181</v>
      </c>
      <c r="N16" s="8">
        <v>0</v>
      </c>
      <c r="O16" s="8" t="s">
        <v>181</v>
      </c>
      <c r="P16" s="8" t="s">
        <v>185</v>
      </c>
      <c r="Q16" s="8" t="s">
        <v>185</v>
      </c>
      <c r="R16" t="s">
        <v>182</v>
      </c>
      <c r="S16" t="s">
        <v>182</v>
      </c>
      <c r="T16" t="s">
        <v>182</v>
      </c>
      <c r="U16" t="s">
        <v>182</v>
      </c>
      <c r="V16" s="1" t="s">
        <v>182</v>
      </c>
      <c r="W16" s="1" t="s">
        <v>182</v>
      </c>
      <c r="X16" t="s">
        <v>182</v>
      </c>
      <c r="Y16" t="s">
        <v>22</v>
      </c>
      <c r="Z16" t="str">
        <f t="shared" si="1"/>
        <v>Y</v>
      </c>
      <c r="AA16" s="12" t="str">
        <f t="shared" si="2"/>
        <v>value</v>
      </c>
      <c r="AB16" t="str">
        <f t="shared" si="3"/>
        <v>Y</v>
      </c>
      <c r="AC16" t="str">
        <f t="shared" si="4"/>
        <v>Y</v>
      </c>
      <c r="AD16" t="str">
        <f t="shared" si="5"/>
        <v>value</v>
      </c>
      <c r="AE16">
        <v>65560519</v>
      </c>
      <c r="AF16" t="b">
        <f t="shared" si="6"/>
        <v>0</v>
      </c>
      <c r="AG16" t="b">
        <f t="shared" si="7"/>
        <v>1</v>
      </c>
      <c r="AH16" t="b">
        <f t="shared" si="8"/>
        <v>0</v>
      </c>
      <c r="AI16" t="b">
        <f t="shared" si="9"/>
        <v>0</v>
      </c>
      <c r="AJ16" t="b">
        <f t="shared" si="10"/>
        <v>0</v>
      </c>
      <c r="AK16">
        <f t="shared" si="11"/>
        <v>1</v>
      </c>
      <c r="AL16" t="str">
        <f t="shared" si="12"/>
        <v/>
      </c>
      <c r="AM16" t="str">
        <f t="shared" si="13"/>
        <v/>
      </c>
      <c r="AN16" t="str">
        <f t="shared" si="14"/>
        <v/>
      </c>
      <c r="AO16" t="str">
        <f t="shared" si="15"/>
        <v>value</v>
      </c>
      <c r="AP16" t="str">
        <f t="shared" si="16"/>
        <v/>
      </c>
      <c r="AQ16" t="str">
        <f t="shared" si="17"/>
        <v/>
      </c>
      <c r="AR16" t="str">
        <f t="shared" si="18"/>
        <v/>
      </c>
      <c r="AS16" t="str">
        <f t="shared" si="20"/>
        <v>value</v>
      </c>
    </row>
    <row r="17" spans="1:45" ht="150" x14ac:dyDescent="0.25">
      <c r="A17" s="14" t="str">
        <f t="shared" si="0"/>
        <v>case16</v>
      </c>
      <c r="B17" s="2">
        <v>1</v>
      </c>
      <c r="C17" s="2" t="s">
        <v>237</v>
      </c>
      <c r="D17" s="2" t="s">
        <v>60</v>
      </c>
      <c r="E17" s="4" t="s">
        <v>134</v>
      </c>
      <c r="F17" s="2" t="s">
        <v>41</v>
      </c>
      <c r="G17" s="8" t="s">
        <v>157</v>
      </c>
      <c r="H17" s="8" t="s">
        <v>165</v>
      </c>
      <c r="I17" s="8" t="s">
        <v>157</v>
      </c>
      <c r="J17" s="8" t="s">
        <v>181</v>
      </c>
      <c r="K17" s="9" t="s">
        <v>180</v>
      </c>
      <c r="L17" s="8" t="s">
        <v>180</v>
      </c>
      <c r="M17" s="8" t="s">
        <v>180</v>
      </c>
      <c r="N17" s="8">
        <v>0</v>
      </c>
      <c r="O17" s="8" t="s">
        <v>181</v>
      </c>
      <c r="P17" s="8" t="s">
        <v>185</v>
      </c>
      <c r="Q17" s="8" t="s">
        <v>185</v>
      </c>
      <c r="R17" t="s">
        <v>180</v>
      </c>
      <c r="S17" t="s">
        <v>157</v>
      </c>
      <c r="T17" t="s">
        <v>157</v>
      </c>
      <c r="U17" t="s">
        <v>180</v>
      </c>
      <c r="V17" s="1" t="s">
        <v>180</v>
      </c>
      <c r="W17" s="1">
        <v>0</v>
      </c>
      <c r="X17" t="s">
        <v>213</v>
      </c>
      <c r="Y17" t="s">
        <v>22</v>
      </c>
      <c r="Z17" t="str">
        <f t="shared" si="1"/>
        <v>Y</v>
      </c>
      <c r="AA17" s="12" t="str">
        <f t="shared" si="2"/>
        <v>value</v>
      </c>
      <c r="AB17" t="str">
        <f t="shared" si="3"/>
        <v>Y</v>
      </c>
      <c r="AC17" t="str">
        <f t="shared" si="4"/>
        <v>Y</v>
      </c>
      <c r="AD17" t="str">
        <f t="shared" si="5"/>
        <v>value</v>
      </c>
      <c r="AE17">
        <v>65560513</v>
      </c>
      <c r="AF17" t="b">
        <f t="shared" si="6"/>
        <v>0</v>
      </c>
      <c r="AG17" t="b">
        <f t="shared" si="7"/>
        <v>1</v>
      </c>
      <c r="AH17" t="b">
        <f t="shared" si="8"/>
        <v>0</v>
      </c>
      <c r="AI17" t="b">
        <f t="shared" si="9"/>
        <v>0</v>
      </c>
      <c r="AJ17" t="b">
        <f t="shared" si="10"/>
        <v>0</v>
      </c>
      <c r="AK17">
        <f t="shared" si="11"/>
        <v>1</v>
      </c>
      <c r="AL17" t="str">
        <f t="shared" si="12"/>
        <v/>
      </c>
      <c r="AM17" t="str">
        <f t="shared" si="13"/>
        <v/>
      </c>
      <c r="AN17" t="str">
        <f t="shared" si="14"/>
        <v/>
      </c>
      <c r="AO17" t="str">
        <f t="shared" si="15"/>
        <v>value</v>
      </c>
      <c r="AP17" t="str">
        <f t="shared" si="16"/>
        <v/>
      </c>
      <c r="AQ17" t="str">
        <f t="shared" si="17"/>
        <v/>
      </c>
      <c r="AR17" t="str">
        <f t="shared" si="18"/>
        <v/>
      </c>
      <c r="AS17" t="str">
        <f t="shared" si="20"/>
        <v>value</v>
      </c>
    </row>
    <row r="18" spans="1:45" ht="180" x14ac:dyDescent="0.25">
      <c r="A18" s="14" t="str">
        <f t="shared" si="0"/>
        <v>case17</v>
      </c>
      <c r="B18" s="2">
        <v>1</v>
      </c>
      <c r="C18" s="2" t="s">
        <v>238</v>
      </c>
      <c r="D18" s="2" t="s">
        <v>64</v>
      </c>
      <c r="E18" s="4" t="s">
        <v>135</v>
      </c>
      <c r="F18" s="2" t="s">
        <v>65</v>
      </c>
      <c r="G18" s="8" t="s">
        <v>157</v>
      </c>
      <c r="H18" s="8" t="s">
        <v>157</v>
      </c>
      <c r="I18" s="8" t="s">
        <v>157</v>
      </c>
      <c r="J18" s="9" t="s">
        <v>180</v>
      </c>
      <c r="K18" s="9" t="s">
        <v>180</v>
      </c>
      <c r="L18" s="8" t="s">
        <v>181</v>
      </c>
      <c r="M18" s="8" t="s">
        <v>181</v>
      </c>
      <c r="N18" s="8">
        <v>0</v>
      </c>
      <c r="O18" s="8" t="s">
        <v>181</v>
      </c>
      <c r="P18" s="8" t="s">
        <v>180</v>
      </c>
      <c r="Q18" s="8" t="s">
        <v>157</v>
      </c>
      <c r="R18" t="s">
        <v>182</v>
      </c>
      <c r="S18" t="s">
        <v>182</v>
      </c>
      <c r="T18" t="s">
        <v>182</v>
      </c>
      <c r="U18" t="s">
        <v>182</v>
      </c>
      <c r="V18" s="1" t="s">
        <v>182</v>
      </c>
      <c r="W18" s="1" t="s">
        <v>182</v>
      </c>
      <c r="X18" t="s">
        <v>182</v>
      </c>
      <c r="Y18" t="s">
        <v>22</v>
      </c>
      <c r="Z18" t="str">
        <f t="shared" si="1"/>
        <v>Y</v>
      </c>
      <c r="AA18" s="12" t="str">
        <f t="shared" si="2"/>
        <v>value</v>
      </c>
      <c r="AB18" t="str">
        <f t="shared" si="3"/>
        <v>Y</v>
      </c>
      <c r="AC18" t="str">
        <f t="shared" si="4"/>
        <v>Y</v>
      </c>
      <c r="AD18" t="str">
        <f t="shared" si="5"/>
        <v>value</v>
      </c>
      <c r="AE18">
        <v>65560514</v>
      </c>
      <c r="AF18" t="b">
        <f t="shared" si="6"/>
        <v>0</v>
      </c>
      <c r="AG18" t="b">
        <f t="shared" si="7"/>
        <v>1</v>
      </c>
      <c r="AH18" t="b">
        <f t="shared" si="8"/>
        <v>0</v>
      </c>
      <c r="AI18" t="b">
        <f t="shared" si="9"/>
        <v>0</v>
      </c>
      <c r="AJ18" t="b">
        <f t="shared" si="10"/>
        <v>0</v>
      </c>
      <c r="AK18">
        <f t="shared" si="11"/>
        <v>1</v>
      </c>
      <c r="AL18" t="str">
        <f t="shared" si="12"/>
        <v/>
      </c>
      <c r="AM18" t="str">
        <f t="shared" si="13"/>
        <v/>
      </c>
      <c r="AN18" t="str">
        <f t="shared" si="14"/>
        <v/>
      </c>
      <c r="AO18" t="str">
        <f t="shared" si="15"/>
        <v>value</v>
      </c>
      <c r="AP18" t="str">
        <f t="shared" si="16"/>
        <v/>
      </c>
      <c r="AQ18" t="str">
        <f t="shared" si="17"/>
        <v/>
      </c>
      <c r="AR18" t="str">
        <f t="shared" si="18"/>
        <v/>
      </c>
      <c r="AS18" t="str">
        <f t="shared" si="20"/>
        <v>value</v>
      </c>
    </row>
    <row r="19" spans="1:45" ht="150" x14ac:dyDescent="0.25">
      <c r="A19" s="14" t="str">
        <f t="shared" si="0"/>
        <v>case18</v>
      </c>
      <c r="B19" s="2">
        <v>1</v>
      </c>
      <c r="C19" s="2" t="s">
        <v>239</v>
      </c>
      <c r="D19" s="2" t="s">
        <v>66</v>
      </c>
      <c r="E19" s="4" t="s">
        <v>136</v>
      </c>
      <c r="F19" s="2" t="s">
        <v>68</v>
      </c>
      <c r="G19" s="8" t="s">
        <v>157</v>
      </c>
      <c r="H19" s="8" t="s">
        <v>166</v>
      </c>
      <c r="I19" s="8" t="s">
        <v>157</v>
      </c>
      <c r="J19" s="8" t="s">
        <v>180</v>
      </c>
      <c r="K19" s="9" t="s">
        <v>180</v>
      </c>
      <c r="L19" s="8" t="s">
        <v>181</v>
      </c>
      <c r="M19" s="8" t="s">
        <v>181</v>
      </c>
      <c r="N19" s="8">
        <v>0</v>
      </c>
      <c r="O19" s="8" t="s">
        <v>181</v>
      </c>
      <c r="P19" s="8" t="s">
        <v>185</v>
      </c>
      <c r="Q19" s="8" t="s">
        <v>185</v>
      </c>
      <c r="R19" t="s">
        <v>182</v>
      </c>
      <c r="S19" t="s">
        <v>182</v>
      </c>
      <c r="T19" t="s">
        <v>182</v>
      </c>
      <c r="U19" t="s">
        <v>182</v>
      </c>
      <c r="V19" s="1" t="s">
        <v>182</v>
      </c>
      <c r="W19" s="1" t="s">
        <v>182</v>
      </c>
      <c r="X19" t="s">
        <v>182</v>
      </c>
      <c r="Y19" t="s">
        <v>22</v>
      </c>
      <c r="Z19" t="str">
        <f t="shared" si="1"/>
        <v>Y</v>
      </c>
      <c r="AA19" s="12" t="str">
        <f t="shared" si="2"/>
        <v>value</v>
      </c>
      <c r="AB19" t="str">
        <f t="shared" si="3"/>
        <v>I</v>
      </c>
      <c r="AC19" t="str">
        <f t="shared" si="4"/>
        <v>Y</v>
      </c>
      <c r="AD19" t="str">
        <f t="shared" si="5"/>
        <v>value</v>
      </c>
      <c r="AE19">
        <v>65560515</v>
      </c>
      <c r="AF19" t="b">
        <f t="shared" si="6"/>
        <v>0</v>
      </c>
      <c r="AG19" t="b">
        <f t="shared" si="7"/>
        <v>1</v>
      </c>
      <c r="AH19" t="b">
        <f t="shared" si="8"/>
        <v>0</v>
      </c>
      <c r="AI19" t="b">
        <f t="shared" si="9"/>
        <v>0</v>
      </c>
      <c r="AJ19" t="b">
        <f t="shared" si="10"/>
        <v>0</v>
      </c>
      <c r="AK19">
        <f t="shared" si="11"/>
        <v>1</v>
      </c>
      <c r="AL19" t="str">
        <f t="shared" si="12"/>
        <v/>
      </c>
      <c r="AM19" t="str">
        <f t="shared" si="13"/>
        <v/>
      </c>
      <c r="AN19" t="str">
        <f t="shared" si="14"/>
        <v/>
      </c>
      <c r="AO19" t="str">
        <f t="shared" si="15"/>
        <v>value</v>
      </c>
      <c r="AP19" t="str">
        <f t="shared" si="16"/>
        <v/>
      </c>
      <c r="AQ19" t="str">
        <f t="shared" si="17"/>
        <v/>
      </c>
      <c r="AR19" t="str">
        <f t="shared" si="18"/>
        <v/>
      </c>
      <c r="AS19" t="str">
        <f t="shared" si="20"/>
        <v>value</v>
      </c>
    </row>
    <row r="20" spans="1:45" ht="150" x14ac:dyDescent="0.25">
      <c r="A20" s="13" t="str">
        <f t="shared" si="0"/>
        <v>case19</v>
      </c>
      <c r="B20" s="2">
        <v>1</v>
      </c>
      <c r="C20" s="2" t="s">
        <v>240</v>
      </c>
      <c r="D20" s="2" t="s">
        <v>7</v>
      </c>
      <c r="E20" s="4" t="s">
        <v>137</v>
      </c>
      <c r="F20" s="2" t="s">
        <v>69</v>
      </c>
      <c r="G20" s="8" t="s">
        <v>157</v>
      </c>
      <c r="H20" s="8" t="s">
        <v>157</v>
      </c>
      <c r="I20" s="8" t="s">
        <v>157</v>
      </c>
      <c r="J20" s="8" t="s">
        <v>180</v>
      </c>
      <c r="K20" s="9" t="s">
        <v>173</v>
      </c>
      <c r="L20" s="8" t="s">
        <v>181</v>
      </c>
      <c r="M20" s="8" t="s">
        <v>181</v>
      </c>
      <c r="N20" s="8">
        <v>0</v>
      </c>
      <c r="O20" s="8" t="s">
        <v>181</v>
      </c>
      <c r="P20" s="8" t="s">
        <v>185</v>
      </c>
      <c r="Q20" s="8" t="s">
        <v>185</v>
      </c>
      <c r="R20" t="s">
        <v>182</v>
      </c>
      <c r="S20" t="s">
        <v>182</v>
      </c>
      <c r="T20" t="s">
        <v>182</v>
      </c>
      <c r="U20" t="s">
        <v>182</v>
      </c>
      <c r="V20" s="1" t="s">
        <v>182</v>
      </c>
      <c r="W20" s="1" t="s">
        <v>182</v>
      </c>
      <c r="X20" t="s">
        <v>182</v>
      </c>
      <c r="Y20" t="s">
        <v>10</v>
      </c>
      <c r="Z20" t="str">
        <f t="shared" si="1"/>
        <v>Y</v>
      </c>
      <c r="AA20" s="12" t="str">
        <f t="shared" si="2"/>
        <v>02</v>
      </c>
      <c r="AB20" t="str">
        <f t="shared" si="3"/>
        <v>Y</v>
      </c>
      <c r="AC20" t="str">
        <f t="shared" si="4"/>
        <v>Y</v>
      </c>
      <c r="AD20" t="str">
        <f t="shared" si="5"/>
        <v>value</v>
      </c>
      <c r="AE20">
        <v>65560516</v>
      </c>
      <c r="AF20" t="b">
        <f t="shared" si="6"/>
        <v>1</v>
      </c>
      <c r="AG20" t="b">
        <f t="shared" si="7"/>
        <v>0</v>
      </c>
      <c r="AH20" t="b">
        <f t="shared" si="8"/>
        <v>0</v>
      </c>
      <c r="AI20" t="b">
        <f t="shared" si="9"/>
        <v>0</v>
      </c>
      <c r="AJ20" t="b">
        <f t="shared" si="10"/>
        <v>0</v>
      </c>
      <c r="AK20">
        <f t="shared" si="11"/>
        <v>1</v>
      </c>
      <c r="AL20" t="str">
        <f t="shared" si="12"/>
        <v>THREEDS</v>
      </c>
      <c r="AM20" t="str">
        <f t="shared" si="13"/>
        <v/>
      </c>
      <c r="AN20" t="str">
        <f t="shared" si="14"/>
        <v/>
      </c>
      <c r="AO20" t="str">
        <f t="shared" si="15"/>
        <v/>
      </c>
      <c r="AP20" t="str">
        <f t="shared" si="16"/>
        <v/>
      </c>
      <c r="AQ20" t="str">
        <f t="shared" si="17"/>
        <v/>
      </c>
      <c r="AR20" t="str">
        <f t="shared" si="18"/>
        <v/>
      </c>
      <c r="AS20" t="str">
        <f t="shared" si="20"/>
        <v>THREEDS</v>
      </c>
    </row>
    <row r="21" spans="1:45" ht="150" x14ac:dyDescent="0.25">
      <c r="A21" s="13" t="str">
        <f t="shared" si="0"/>
        <v>case20</v>
      </c>
      <c r="B21" s="2">
        <v>1</v>
      </c>
      <c r="C21" s="2" t="s">
        <v>241</v>
      </c>
      <c r="D21" s="2" t="s">
        <v>12</v>
      </c>
      <c r="E21" s="4" t="s">
        <v>138</v>
      </c>
      <c r="F21" s="2" t="s">
        <v>70</v>
      </c>
      <c r="G21" s="8" t="s">
        <v>157</v>
      </c>
      <c r="H21" s="8" t="s">
        <v>162</v>
      </c>
      <c r="I21" s="8" t="s">
        <v>157</v>
      </c>
      <c r="J21" s="8" t="s">
        <v>181</v>
      </c>
      <c r="K21" s="9" t="s">
        <v>174</v>
      </c>
      <c r="L21" s="8" t="s">
        <v>181</v>
      </c>
      <c r="M21" s="8" t="s">
        <v>181</v>
      </c>
      <c r="N21" s="8">
        <v>0</v>
      </c>
      <c r="O21" s="8" t="s">
        <v>181</v>
      </c>
      <c r="P21" s="8" t="s">
        <v>185</v>
      </c>
      <c r="Q21" s="8" t="s">
        <v>185</v>
      </c>
      <c r="R21" t="s">
        <v>182</v>
      </c>
      <c r="S21" t="s">
        <v>182</v>
      </c>
      <c r="T21" t="s">
        <v>182</v>
      </c>
      <c r="U21" t="s">
        <v>182</v>
      </c>
      <c r="V21" s="1" t="s">
        <v>182</v>
      </c>
      <c r="W21" s="1" t="s">
        <v>182</v>
      </c>
      <c r="X21" t="s">
        <v>182</v>
      </c>
      <c r="Y21" t="s">
        <v>14</v>
      </c>
      <c r="Z21" t="str">
        <f t="shared" si="1"/>
        <v>Y</v>
      </c>
      <c r="AA21" s="12" t="str">
        <f t="shared" si="2"/>
        <v>00</v>
      </c>
      <c r="AB21" t="str">
        <f t="shared" si="3"/>
        <v>N</v>
      </c>
      <c r="AC21" t="str">
        <f t="shared" si="4"/>
        <v>Y</v>
      </c>
      <c r="AD21" t="str">
        <f t="shared" si="5"/>
        <v>blank</v>
      </c>
      <c r="AE21">
        <v>65560517</v>
      </c>
      <c r="AF21" t="b">
        <f t="shared" si="6"/>
        <v>0</v>
      </c>
      <c r="AG21" t="b">
        <f t="shared" si="7"/>
        <v>0</v>
      </c>
      <c r="AH21" t="b">
        <f t="shared" si="8"/>
        <v>1</v>
      </c>
      <c r="AI21" t="b">
        <f t="shared" si="9"/>
        <v>0</v>
      </c>
      <c r="AJ21" t="b">
        <f t="shared" si="10"/>
        <v>0</v>
      </c>
      <c r="AK21">
        <f t="shared" si="11"/>
        <v>1</v>
      </c>
      <c r="AL21" t="str">
        <f t="shared" si="12"/>
        <v/>
      </c>
      <c r="AM21" t="str">
        <f t="shared" si="13"/>
        <v/>
      </c>
      <c r="AN21" t="str">
        <f t="shared" si="14"/>
        <v/>
      </c>
      <c r="AO21" t="str">
        <f t="shared" si="15"/>
        <v/>
      </c>
      <c r="AP21" t="str">
        <f t="shared" si="16"/>
        <v>NO_REQUEST</v>
      </c>
      <c r="AQ21" t="str">
        <f t="shared" si="17"/>
        <v/>
      </c>
      <c r="AR21" t="str">
        <f t="shared" si="18"/>
        <v/>
      </c>
      <c r="AS21" t="str">
        <f t="shared" si="20"/>
        <v>NO_REQUEST</v>
      </c>
    </row>
    <row r="22" spans="1:45" ht="150" x14ac:dyDescent="0.25">
      <c r="A22" s="13" t="str">
        <f t="shared" si="0"/>
        <v>case21</v>
      </c>
      <c r="B22" s="2">
        <v>1</v>
      </c>
      <c r="C22" s="2" t="s">
        <v>242</v>
      </c>
      <c r="D22" s="2" t="s">
        <v>16</v>
      </c>
      <c r="E22" s="4" t="s">
        <v>139</v>
      </c>
      <c r="F22" s="2" t="s">
        <v>71</v>
      </c>
      <c r="G22" s="8" t="s">
        <v>157</v>
      </c>
      <c r="H22" s="8" t="s">
        <v>163</v>
      </c>
      <c r="I22" s="8" t="s">
        <v>157</v>
      </c>
      <c r="J22" s="8" t="s">
        <v>180</v>
      </c>
      <c r="K22" s="9" t="s">
        <v>175</v>
      </c>
      <c r="L22" s="8" t="s">
        <v>181</v>
      </c>
      <c r="M22" s="8" t="s">
        <v>181</v>
      </c>
      <c r="N22" s="8">
        <v>0</v>
      </c>
      <c r="O22" s="8" t="s">
        <v>181</v>
      </c>
      <c r="P22" s="8" t="s">
        <v>185</v>
      </c>
      <c r="Q22" s="8" t="s">
        <v>185</v>
      </c>
      <c r="R22" t="s">
        <v>182</v>
      </c>
      <c r="S22" t="s">
        <v>182</v>
      </c>
      <c r="T22" t="s">
        <v>182</v>
      </c>
      <c r="U22" t="s">
        <v>182</v>
      </c>
      <c r="V22" s="1" t="s">
        <v>182</v>
      </c>
      <c r="W22" s="1" t="s">
        <v>182</v>
      </c>
      <c r="X22" t="s">
        <v>182</v>
      </c>
      <c r="Y22" t="s">
        <v>18</v>
      </c>
      <c r="Z22" t="str">
        <f t="shared" si="1"/>
        <v>Y</v>
      </c>
      <c r="AA22" s="12" t="str">
        <f t="shared" si="2"/>
        <v>01</v>
      </c>
      <c r="AB22" t="str">
        <f t="shared" si="3"/>
        <v>A</v>
      </c>
      <c r="AC22" t="str">
        <f t="shared" si="4"/>
        <v>Y</v>
      </c>
      <c r="AD22" t="str">
        <f t="shared" si="5"/>
        <v>value</v>
      </c>
      <c r="AE22">
        <v>65560518</v>
      </c>
      <c r="AF22" t="b">
        <f t="shared" si="6"/>
        <v>1</v>
      </c>
      <c r="AG22" t="b">
        <f t="shared" si="7"/>
        <v>0</v>
      </c>
      <c r="AH22" t="b">
        <f t="shared" si="8"/>
        <v>0</v>
      </c>
      <c r="AI22" t="b">
        <f t="shared" si="9"/>
        <v>0</v>
      </c>
      <c r="AJ22" t="b">
        <f t="shared" si="10"/>
        <v>0</v>
      </c>
      <c r="AK22">
        <f t="shared" si="11"/>
        <v>1</v>
      </c>
      <c r="AL22" t="str">
        <f t="shared" si="12"/>
        <v/>
      </c>
      <c r="AM22" t="str">
        <f t="shared" si="13"/>
        <v>THREEDS_ATTEMPT</v>
      </c>
      <c r="AN22" t="str">
        <f t="shared" si="14"/>
        <v/>
      </c>
      <c r="AO22" t="str">
        <f t="shared" si="15"/>
        <v/>
      </c>
      <c r="AP22" t="str">
        <f t="shared" si="16"/>
        <v/>
      </c>
      <c r="AQ22" t="str">
        <f t="shared" si="17"/>
        <v/>
      </c>
      <c r="AR22" t="str">
        <f t="shared" si="18"/>
        <v/>
      </c>
      <c r="AS22" t="str">
        <f t="shared" si="20"/>
        <v>THREEDS_ATTEMPT</v>
      </c>
    </row>
    <row r="23" spans="1:45" ht="150" x14ac:dyDescent="0.25">
      <c r="A23" s="13" t="str">
        <f t="shared" si="0"/>
        <v>case22</v>
      </c>
      <c r="B23" s="2">
        <v>1</v>
      </c>
      <c r="C23" s="2" t="s">
        <v>243</v>
      </c>
      <c r="D23" s="2" t="s">
        <v>20</v>
      </c>
      <c r="E23" s="4" t="s">
        <v>140</v>
      </c>
      <c r="F23" s="2" t="s">
        <v>72</v>
      </c>
      <c r="G23" s="8" t="s">
        <v>157</v>
      </c>
      <c r="H23" s="8" t="s">
        <v>158</v>
      </c>
      <c r="I23" s="8" t="s">
        <v>157</v>
      </c>
      <c r="J23" s="8" t="s">
        <v>181</v>
      </c>
      <c r="K23" s="9" t="s">
        <v>174</v>
      </c>
      <c r="L23" s="8" t="s">
        <v>181</v>
      </c>
      <c r="M23" s="8" t="s">
        <v>181</v>
      </c>
      <c r="N23" s="8">
        <v>0</v>
      </c>
      <c r="O23" s="8" t="s">
        <v>181</v>
      </c>
      <c r="P23" s="8" t="s">
        <v>185</v>
      </c>
      <c r="Q23" s="8" t="s">
        <v>185</v>
      </c>
      <c r="R23" t="s">
        <v>182</v>
      </c>
      <c r="S23" t="s">
        <v>182</v>
      </c>
      <c r="T23" t="s">
        <v>182</v>
      </c>
      <c r="U23" t="s">
        <v>182</v>
      </c>
      <c r="V23" s="1" t="s">
        <v>182</v>
      </c>
      <c r="W23" s="1" t="s">
        <v>182</v>
      </c>
      <c r="X23" t="s">
        <v>182</v>
      </c>
      <c r="Y23" t="s">
        <v>22</v>
      </c>
      <c r="Z23" t="str">
        <f t="shared" si="1"/>
        <v>Y</v>
      </c>
      <c r="AA23" s="12" t="str">
        <f t="shared" si="2"/>
        <v>00</v>
      </c>
      <c r="AB23" t="str">
        <f t="shared" si="3"/>
        <v>U</v>
      </c>
      <c r="AC23" t="str">
        <f t="shared" si="4"/>
        <v>Y</v>
      </c>
      <c r="AD23" t="str">
        <f t="shared" si="5"/>
        <v>blank</v>
      </c>
      <c r="AE23">
        <v>65560475</v>
      </c>
      <c r="AF23" t="b">
        <f t="shared" si="6"/>
        <v>0</v>
      </c>
      <c r="AG23" t="b">
        <f t="shared" si="7"/>
        <v>1</v>
      </c>
      <c r="AH23" t="b">
        <f t="shared" si="8"/>
        <v>0</v>
      </c>
      <c r="AI23" t="b">
        <f t="shared" si="9"/>
        <v>0</v>
      </c>
      <c r="AJ23" t="b">
        <f t="shared" si="10"/>
        <v>0</v>
      </c>
      <c r="AK23">
        <f t="shared" si="11"/>
        <v>1</v>
      </c>
      <c r="AL23" t="str">
        <f t="shared" si="12"/>
        <v/>
      </c>
      <c r="AM23" t="str">
        <f t="shared" si="13"/>
        <v/>
      </c>
      <c r="AN23" t="str">
        <f t="shared" si="14"/>
        <v>CVV2</v>
      </c>
      <c r="AO23" t="str">
        <f t="shared" si="15"/>
        <v/>
      </c>
      <c r="AP23" t="str">
        <f t="shared" si="16"/>
        <v/>
      </c>
      <c r="AQ23" t="str">
        <f t="shared" si="17"/>
        <v/>
      </c>
      <c r="AR23" t="str">
        <f t="shared" si="18"/>
        <v/>
      </c>
      <c r="AS23" t="str">
        <f t="shared" si="20"/>
        <v>CVV2</v>
      </c>
    </row>
    <row r="24" spans="1:45" ht="150" x14ac:dyDescent="0.25">
      <c r="A24" s="13" t="str">
        <f t="shared" si="0"/>
        <v>case23</v>
      </c>
      <c r="B24" s="2">
        <v>1</v>
      </c>
      <c r="C24" s="2" t="s">
        <v>244</v>
      </c>
      <c r="D24" s="2" t="s">
        <v>24</v>
      </c>
      <c r="E24" s="4" t="s">
        <v>141</v>
      </c>
      <c r="F24" s="2" t="s">
        <v>73</v>
      </c>
      <c r="G24" s="8" t="s">
        <v>157</v>
      </c>
      <c r="H24" s="8" t="s">
        <v>164</v>
      </c>
      <c r="I24" s="8" t="s">
        <v>157</v>
      </c>
      <c r="J24" s="8" t="s">
        <v>181</v>
      </c>
      <c r="K24" s="9" t="s">
        <v>174</v>
      </c>
      <c r="L24" s="8" t="s">
        <v>181</v>
      </c>
      <c r="M24" s="8" t="s">
        <v>181</v>
      </c>
      <c r="N24" s="8">
        <v>0</v>
      </c>
      <c r="O24" s="8" t="s">
        <v>181</v>
      </c>
      <c r="P24" s="8" t="s">
        <v>185</v>
      </c>
      <c r="Q24" s="8" t="s">
        <v>185</v>
      </c>
      <c r="R24" t="s">
        <v>182</v>
      </c>
      <c r="S24" t="s">
        <v>182</v>
      </c>
      <c r="T24" t="s">
        <v>182</v>
      </c>
      <c r="U24" t="s">
        <v>182</v>
      </c>
      <c r="V24" s="1" t="s">
        <v>182</v>
      </c>
      <c r="W24" s="1" t="s">
        <v>182</v>
      </c>
      <c r="X24" t="s">
        <v>182</v>
      </c>
      <c r="Y24" t="s">
        <v>26</v>
      </c>
      <c r="Z24" t="str">
        <f t="shared" si="1"/>
        <v>Y</v>
      </c>
      <c r="AA24" s="12" t="str">
        <f t="shared" si="2"/>
        <v>00</v>
      </c>
      <c r="AB24" t="str">
        <f t="shared" si="3"/>
        <v>R</v>
      </c>
      <c r="AC24" t="str">
        <f t="shared" si="4"/>
        <v>Y</v>
      </c>
      <c r="AD24" t="str">
        <f t="shared" si="5"/>
        <v>blank</v>
      </c>
      <c r="AE24">
        <v>65560476</v>
      </c>
      <c r="AF24" t="b">
        <f t="shared" si="6"/>
        <v>0</v>
      </c>
      <c r="AG24" t="b">
        <f t="shared" si="7"/>
        <v>0</v>
      </c>
      <c r="AH24" t="b">
        <f t="shared" si="8"/>
        <v>1</v>
      </c>
      <c r="AI24" t="b">
        <f t="shared" si="9"/>
        <v>0</v>
      </c>
      <c r="AJ24" t="b">
        <f t="shared" si="10"/>
        <v>0</v>
      </c>
      <c r="AK24">
        <f t="shared" si="11"/>
        <v>1</v>
      </c>
      <c r="AL24" t="str">
        <f t="shared" si="12"/>
        <v/>
      </c>
      <c r="AM24" t="str">
        <f t="shared" si="13"/>
        <v/>
      </c>
      <c r="AN24" t="str">
        <f t="shared" si="14"/>
        <v/>
      </c>
      <c r="AO24" t="str">
        <f t="shared" si="15"/>
        <v/>
      </c>
      <c r="AP24" t="str">
        <f t="shared" si="16"/>
        <v>NO_REQUEST</v>
      </c>
      <c r="AQ24" t="str">
        <f t="shared" si="17"/>
        <v/>
      </c>
      <c r="AR24" t="str">
        <f t="shared" si="18"/>
        <v/>
      </c>
      <c r="AS24" t="str">
        <f t="shared" si="20"/>
        <v>NO_REQUEST</v>
      </c>
    </row>
    <row r="25" spans="1:45" ht="150" x14ac:dyDescent="0.25">
      <c r="A25" s="13" t="str">
        <f t="shared" si="0"/>
        <v>case24</v>
      </c>
      <c r="B25" s="2">
        <v>1</v>
      </c>
      <c r="C25" s="2" t="s">
        <v>245</v>
      </c>
      <c r="D25" s="2" t="s">
        <v>28</v>
      </c>
      <c r="E25" s="4" t="s">
        <v>142</v>
      </c>
      <c r="F25" s="2" t="s">
        <v>74</v>
      </c>
      <c r="G25" s="8" t="s">
        <v>158</v>
      </c>
      <c r="H25" s="8" t="s">
        <v>181</v>
      </c>
      <c r="I25" s="8" t="s">
        <v>181</v>
      </c>
      <c r="J25" s="8" t="s">
        <v>181</v>
      </c>
      <c r="K25" s="9" t="s">
        <v>175</v>
      </c>
      <c r="L25" s="8" t="s">
        <v>181</v>
      </c>
      <c r="M25" s="8" t="s">
        <v>181</v>
      </c>
      <c r="N25" s="8">
        <v>0</v>
      </c>
      <c r="O25" s="8" t="s">
        <v>181</v>
      </c>
      <c r="P25" s="8" t="s">
        <v>185</v>
      </c>
      <c r="Q25" s="8" t="s">
        <v>185</v>
      </c>
      <c r="R25" t="s">
        <v>182</v>
      </c>
      <c r="S25" t="s">
        <v>182</v>
      </c>
      <c r="T25" t="s">
        <v>182</v>
      </c>
      <c r="U25" t="s">
        <v>182</v>
      </c>
      <c r="V25" s="1" t="s">
        <v>182</v>
      </c>
      <c r="W25" s="1" t="s">
        <v>182</v>
      </c>
      <c r="X25" t="s">
        <v>182</v>
      </c>
      <c r="Y25" t="s">
        <v>22</v>
      </c>
      <c r="Z25" t="str">
        <f t="shared" si="1"/>
        <v>U</v>
      </c>
      <c r="AA25" s="12" t="str">
        <f t="shared" si="2"/>
        <v>01</v>
      </c>
      <c r="AB25" t="str">
        <f t="shared" si="3"/>
        <v>blank</v>
      </c>
      <c r="AC25" t="str">
        <f t="shared" si="4"/>
        <v>blank</v>
      </c>
      <c r="AD25" t="str">
        <f t="shared" si="5"/>
        <v>blank</v>
      </c>
      <c r="AE25">
        <v>65560477</v>
      </c>
      <c r="AF25" t="b">
        <f t="shared" si="6"/>
        <v>0</v>
      </c>
      <c r="AG25" t="b">
        <f t="shared" si="7"/>
        <v>1</v>
      </c>
      <c r="AH25" t="b">
        <f t="shared" si="8"/>
        <v>0</v>
      </c>
      <c r="AI25" t="b">
        <f t="shared" si="9"/>
        <v>0</v>
      </c>
      <c r="AJ25" t="b">
        <f t="shared" si="10"/>
        <v>0</v>
      </c>
      <c r="AK25">
        <f t="shared" si="11"/>
        <v>1</v>
      </c>
      <c r="AL25" t="str">
        <f t="shared" si="12"/>
        <v/>
      </c>
      <c r="AM25" t="str">
        <f t="shared" si="13"/>
        <v/>
      </c>
      <c r="AN25" t="str">
        <f t="shared" si="14"/>
        <v>CVV2</v>
      </c>
      <c r="AO25" t="str">
        <f t="shared" si="15"/>
        <v/>
      </c>
      <c r="AP25" t="str">
        <f t="shared" si="16"/>
        <v/>
      </c>
      <c r="AQ25" t="str">
        <f t="shared" si="17"/>
        <v/>
      </c>
      <c r="AR25" t="str">
        <f t="shared" si="18"/>
        <v/>
      </c>
      <c r="AS25" t="str">
        <f t="shared" si="20"/>
        <v>CVV2</v>
      </c>
    </row>
    <row r="26" spans="1:45" ht="150" x14ac:dyDescent="0.25">
      <c r="A26" s="13" t="str">
        <f t="shared" si="0"/>
        <v>case25</v>
      </c>
      <c r="B26" s="2">
        <v>1</v>
      </c>
      <c r="C26" s="2" t="s">
        <v>246</v>
      </c>
      <c r="D26" s="2" t="s">
        <v>31</v>
      </c>
      <c r="E26" s="4" t="s">
        <v>143</v>
      </c>
      <c r="F26" s="2" t="s">
        <v>75</v>
      </c>
      <c r="G26" s="8" t="s">
        <v>181</v>
      </c>
      <c r="H26" s="8" t="s">
        <v>181</v>
      </c>
      <c r="I26" s="8" t="s">
        <v>181</v>
      </c>
      <c r="J26" s="8" t="s">
        <v>181</v>
      </c>
      <c r="K26" s="9" t="s">
        <v>174</v>
      </c>
      <c r="L26" s="8" t="s">
        <v>181</v>
      </c>
      <c r="M26" s="8" t="s">
        <v>181</v>
      </c>
      <c r="N26" s="8" t="s">
        <v>180</v>
      </c>
      <c r="O26" s="8" t="s">
        <v>180</v>
      </c>
      <c r="P26" s="8" t="s">
        <v>185</v>
      </c>
      <c r="Q26" s="8" t="s">
        <v>185</v>
      </c>
      <c r="R26" t="s">
        <v>182</v>
      </c>
      <c r="S26" t="s">
        <v>182</v>
      </c>
      <c r="T26" t="s">
        <v>182</v>
      </c>
      <c r="U26" t="s">
        <v>182</v>
      </c>
      <c r="V26" s="1" t="s">
        <v>182</v>
      </c>
      <c r="W26" s="1" t="s">
        <v>182</v>
      </c>
      <c r="X26" t="s">
        <v>182</v>
      </c>
      <c r="Y26" t="s">
        <v>22</v>
      </c>
      <c r="Z26" t="str">
        <f t="shared" si="1"/>
        <v>blank</v>
      </c>
      <c r="AA26" s="12" t="str">
        <f t="shared" si="2"/>
        <v>00</v>
      </c>
      <c r="AB26" t="str">
        <f t="shared" si="3"/>
        <v>blank</v>
      </c>
      <c r="AC26" t="str">
        <f t="shared" si="4"/>
        <v>blank</v>
      </c>
      <c r="AD26" t="str">
        <f t="shared" si="5"/>
        <v>blank</v>
      </c>
      <c r="AE26">
        <v>65560478</v>
      </c>
      <c r="AF26" t="b">
        <f t="shared" si="6"/>
        <v>0</v>
      </c>
      <c r="AG26" t="b">
        <f t="shared" si="7"/>
        <v>1</v>
      </c>
      <c r="AH26" t="b">
        <f t="shared" si="8"/>
        <v>0</v>
      </c>
      <c r="AI26" t="b">
        <f t="shared" si="9"/>
        <v>0</v>
      </c>
      <c r="AJ26" t="b">
        <f t="shared" si="10"/>
        <v>0</v>
      </c>
      <c r="AK26">
        <f t="shared" si="11"/>
        <v>1</v>
      </c>
      <c r="AL26" t="str">
        <f t="shared" si="12"/>
        <v/>
      </c>
      <c r="AM26" t="str">
        <f t="shared" si="13"/>
        <v/>
      </c>
      <c r="AN26" t="str">
        <f t="shared" si="14"/>
        <v>CVV2</v>
      </c>
      <c r="AO26" t="str">
        <f t="shared" si="15"/>
        <v/>
      </c>
      <c r="AP26" t="str">
        <f t="shared" si="16"/>
        <v/>
      </c>
      <c r="AQ26" t="str">
        <f t="shared" si="17"/>
        <v/>
      </c>
      <c r="AR26" t="str">
        <f t="shared" si="18"/>
        <v/>
      </c>
      <c r="AS26" t="str">
        <f t="shared" si="20"/>
        <v>CVV2</v>
      </c>
    </row>
    <row r="27" spans="1:45" ht="150" x14ac:dyDescent="0.25">
      <c r="A27" s="13" t="str">
        <f t="shared" si="0"/>
        <v>case26</v>
      </c>
      <c r="B27" s="2">
        <v>1</v>
      </c>
      <c r="C27" s="2" t="s">
        <v>247</v>
      </c>
      <c r="D27" s="2" t="s">
        <v>34</v>
      </c>
      <c r="E27" s="4" t="s">
        <v>144</v>
      </c>
      <c r="F27" s="2" t="s">
        <v>35</v>
      </c>
      <c r="G27" s="8" t="s">
        <v>181</v>
      </c>
      <c r="H27" s="8" t="s">
        <v>181</v>
      </c>
      <c r="I27" s="8" t="s">
        <v>181</v>
      </c>
      <c r="J27" s="8" t="s">
        <v>181</v>
      </c>
      <c r="K27" s="9" t="s">
        <v>181</v>
      </c>
      <c r="L27" s="8" t="s">
        <v>181</v>
      </c>
      <c r="M27" s="8" t="s">
        <v>181</v>
      </c>
      <c r="N27" s="8" t="s">
        <v>180</v>
      </c>
      <c r="O27" s="8" t="s">
        <v>180</v>
      </c>
      <c r="P27" s="8" t="s">
        <v>185</v>
      </c>
      <c r="Q27" s="8" t="s">
        <v>185</v>
      </c>
      <c r="R27" t="s">
        <v>182</v>
      </c>
      <c r="S27" t="s">
        <v>182</v>
      </c>
      <c r="T27" t="s">
        <v>182</v>
      </c>
      <c r="U27" t="s">
        <v>182</v>
      </c>
      <c r="V27" s="1" t="s">
        <v>182</v>
      </c>
      <c r="W27" s="1" t="s">
        <v>182</v>
      </c>
      <c r="X27" t="s">
        <v>182</v>
      </c>
      <c r="Y27" t="s">
        <v>22</v>
      </c>
      <c r="Z27" t="str">
        <f t="shared" si="1"/>
        <v>blank</v>
      </c>
      <c r="AA27" s="12" t="str">
        <f t="shared" si="2"/>
        <v>blank</v>
      </c>
      <c r="AB27" t="str">
        <f t="shared" si="3"/>
        <v>blank</v>
      </c>
      <c r="AC27" t="str">
        <f t="shared" si="4"/>
        <v>blank</v>
      </c>
      <c r="AD27" t="str">
        <f t="shared" si="5"/>
        <v>blank</v>
      </c>
      <c r="AE27">
        <v>65560479</v>
      </c>
      <c r="AF27" t="b">
        <f t="shared" si="6"/>
        <v>0</v>
      </c>
      <c r="AG27" t="b">
        <f t="shared" si="7"/>
        <v>1</v>
      </c>
      <c r="AH27" t="b">
        <f t="shared" si="8"/>
        <v>0</v>
      </c>
      <c r="AI27" t="b">
        <f t="shared" si="9"/>
        <v>0</v>
      </c>
      <c r="AJ27" t="b">
        <f t="shared" si="10"/>
        <v>0</v>
      </c>
      <c r="AK27">
        <f t="shared" si="11"/>
        <v>1</v>
      </c>
      <c r="AL27" t="str">
        <f t="shared" si="12"/>
        <v/>
      </c>
      <c r="AM27" t="str">
        <f t="shared" si="13"/>
        <v/>
      </c>
      <c r="AN27" t="str">
        <f t="shared" si="14"/>
        <v>CVV2</v>
      </c>
      <c r="AO27" t="str">
        <f t="shared" si="15"/>
        <v/>
      </c>
      <c r="AP27" t="str">
        <f t="shared" si="16"/>
        <v/>
      </c>
      <c r="AQ27" t="str">
        <f t="shared" si="17"/>
        <v/>
      </c>
      <c r="AR27" t="str">
        <f t="shared" si="18"/>
        <v/>
      </c>
      <c r="AS27" t="str">
        <f t="shared" si="20"/>
        <v>CVV2</v>
      </c>
    </row>
    <row r="28" spans="1:45" ht="150" x14ac:dyDescent="0.25">
      <c r="A28" s="13" t="str">
        <f t="shared" si="0"/>
        <v>case27</v>
      </c>
      <c r="B28" s="2">
        <v>1</v>
      </c>
      <c r="C28" s="2" t="s">
        <v>248</v>
      </c>
      <c r="D28" s="2" t="s">
        <v>37</v>
      </c>
      <c r="E28" s="4" t="s">
        <v>145</v>
      </c>
      <c r="F28" s="2" t="s">
        <v>76</v>
      </c>
      <c r="G28" s="8" t="s">
        <v>159</v>
      </c>
      <c r="H28" s="8" t="s">
        <v>181</v>
      </c>
      <c r="I28" s="8" t="s">
        <v>181</v>
      </c>
      <c r="J28" s="8" t="s">
        <v>181</v>
      </c>
      <c r="K28" s="9" t="s">
        <v>174</v>
      </c>
      <c r="L28" s="8" t="s">
        <v>181</v>
      </c>
      <c r="M28" s="8" t="s">
        <v>181</v>
      </c>
      <c r="N28" s="8">
        <v>0</v>
      </c>
      <c r="O28" s="8" t="s">
        <v>181</v>
      </c>
      <c r="P28" s="8" t="s">
        <v>185</v>
      </c>
      <c r="Q28" s="8" t="s">
        <v>185</v>
      </c>
      <c r="R28" t="s">
        <v>182</v>
      </c>
      <c r="S28" t="s">
        <v>182</v>
      </c>
      <c r="T28" t="s">
        <v>182</v>
      </c>
      <c r="U28" t="s">
        <v>182</v>
      </c>
      <c r="V28" s="1" t="s">
        <v>182</v>
      </c>
      <c r="W28" s="1" t="s">
        <v>182</v>
      </c>
      <c r="X28" t="s">
        <v>182</v>
      </c>
      <c r="Y28" t="s">
        <v>22</v>
      </c>
      <c r="Z28" t="str">
        <f t="shared" si="1"/>
        <v>B</v>
      </c>
      <c r="AA28" s="12" t="str">
        <f t="shared" si="2"/>
        <v>00</v>
      </c>
      <c r="AB28" t="str">
        <f t="shared" si="3"/>
        <v>blank</v>
      </c>
      <c r="AC28" t="str">
        <f t="shared" si="4"/>
        <v>blank</v>
      </c>
      <c r="AD28" t="str">
        <f t="shared" si="5"/>
        <v>blank</v>
      </c>
      <c r="AE28">
        <v>65560480</v>
      </c>
      <c r="AF28" t="b">
        <f t="shared" si="6"/>
        <v>0</v>
      </c>
      <c r="AG28" t="b">
        <f t="shared" si="7"/>
        <v>1</v>
      </c>
      <c r="AH28" t="b">
        <f t="shared" si="8"/>
        <v>0</v>
      </c>
      <c r="AI28" t="b">
        <f t="shared" si="9"/>
        <v>0</v>
      </c>
      <c r="AJ28" t="b">
        <f t="shared" si="10"/>
        <v>0</v>
      </c>
      <c r="AK28">
        <f t="shared" si="11"/>
        <v>1</v>
      </c>
      <c r="AL28" t="str">
        <f t="shared" si="12"/>
        <v/>
      </c>
      <c r="AM28" t="str">
        <f t="shared" si="13"/>
        <v/>
      </c>
      <c r="AN28" t="str">
        <f t="shared" si="14"/>
        <v>CVV2</v>
      </c>
      <c r="AO28" t="str">
        <f t="shared" si="15"/>
        <v/>
      </c>
      <c r="AP28" t="str">
        <f t="shared" si="16"/>
        <v/>
      </c>
      <c r="AQ28" t="str">
        <f t="shared" si="17"/>
        <v/>
      </c>
      <c r="AR28" t="str">
        <f t="shared" si="18"/>
        <v/>
      </c>
      <c r="AS28" t="str">
        <f t="shared" si="20"/>
        <v>CVV2</v>
      </c>
    </row>
    <row r="29" spans="1:45" ht="150" x14ac:dyDescent="0.25">
      <c r="A29" s="13" t="str">
        <f t="shared" si="0"/>
        <v>case28</v>
      </c>
      <c r="B29" s="2">
        <v>1</v>
      </c>
      <c r="C29" s="2" t="s">
        <v>249</v>
      </c>
      <c r="D29" s="2" t="s">
        <v>40</v>
      </c>
      <c r="E29" s="4" t="s">
        <v>146</v>
      </c>
      <c r="F29" s="2" t="s">
        <v>41</v>
      </c>
      <c r="G29" s="8" t="s">
        <v>157</v>
      </c>
      <c r="H29" s="8" t="s">
        <v>165</v>
      </c>
      <c r="I29" s="8" t="s">
        <v>157</v>
      </c>
      <c r="J29" s="8" t="s">
        <v>181</v>
      </c>
      <c r="K29" s="9" t="s">
        <v>180</v>
      </c>
      <c r="L29" s="8" t="s">
        <v>180</v>
      </c>
      <c r="M29" s="8" t="s">
        <v>180</v>
      </c>
      <c r="N29" s="8">
        <v>0</v>
      </c>
      <c r="O29" s="8" t="s">
        <v>181</v>
      </c>
      <c r="P29" s="8" t="s">
        <v>185</v>
      </c>
      <c r="Q29" s="8" t="s">
        <v>185</v>
      </c>
      <c r="R29" t="s">
        <v>180</v>
      </c>
      <c r="S29" t="s">
        <v>157</v>
      </c>
      <c r="T29" t="s">
        <v>157</v>
      </c>
      <c r="U29" t="s">
        <v>180</v>
      </c>
      <c r="V29" s="1" t="s">
        <v>173</v>
      </c>
      <c r="W29" s="1">
        <v>0</v>
      </c>
      <c r="X29" t="s">
        <v>213</v>
      </c>
      <c r="Y29" t="s">
        <v>18</v>
      </c>
      <c r="Z29" t="str">
        <f t="shared" si="1"/>
        <v>Y</v>
      </c>
      <c r="AA29" s="12" t="str">
        <f t="shared" si="2"/>
        <v>02</v>
      </c>
      <c r="AB29" t="str">
        <f t="shared" si="3"/>
        <v>Y</v>
      </c>
      <c r="AC29" t="str">
        <f t="shared" si="4"/>
        <v>Y</v>
      </c>
      <c r="AD29" t="str">
        <f t="shared" si="5"/>
        <v>value</v>
      </c>
      <c r="AE29">
        <v>65560481</v>
      </c>
      <c r="AF29" t="b">
        <f t="shared" si="6"/>
        <v>1</v>
      </c>
      <c r="AG29" t="b">
        <f t="shared" si="7"/>
        <v>0</v>
      </c>
      <c r="AH29" t="b">
        <f t="shared" si="8"/>
        <v>0</v>
      </c>
      <c r="AI29" t="b">
        <f t="shared" si="9"/>
        <v>0</v>
      </c>
      <c r="AJ29" t="b">
        <f t="shared" si="10"/>
        <v>0</v>
      </c>
      <c r="AK29">
        <f t="shared" si="11"/>
        <v>1</v>
      </c>
      <c r="AL29" t="str">
        <f t="shared" si="12"/>
        <v>THREEDS</v>
      </c>
      <c r="AM29" t="str">
        <f t="shared" si="13"/>
        <v/>
      </c>
      <c r="AN29" t="str">
        <f t="shared" si="14"/>
        <v/>
      </c>
      <c r="AO29" t="str">
        <f t="shared" si="15"/>
        <v/>
      </c>
      <c r="AP29" t="str">
        <f t="shared" si="16"/>
        <v/>
      </c>
      <c r="AQ29" t="str">
        <f t="shared" si="17"/>
        <v/>
      </c>
      <c r="AR29" t="str">
        <f t="shared" si="18"/>
        <v/>
      </c>
      <c r="AS29" t="str">
        <f t="shared" si="20"/>
        <v>THREEDS</v>
      </c>
    </row>
    <row r="30" spans="1:45" ht="150" x14ac:dyDescent="0.25">
      <c r="A30" s="13" t="str">
        <f t="shared" si="0"/>
        <v>case29</v>
      </c>
      <c r="B30" s="2">
        <v>1</v>
      </c>
      <c r="C30" s="2" t="s">
        <v>250</v>
      </c>
      <c r="D30" s="2" t="s">
        <v>44</v>
      </c>
      <c r="E30" s="4" t="s">
        <v>147</v>
      </c>
      <c r="F30" s="2" t="s">
        <v>78</v>
      </c>
      <c r="G30" s="8" t="s">
        <v>157</v>
      </c>
      <c r="H30" s="8" t="s">
        <v>165</v>
      </c>
      <c r="I30" s="8" t="s">
        <v>157</v>
      </c>
      <c r="J30" s="8" t="s">
        <v>181</v>
      </c>
      <c r="K30" s="9" t="s">
        <v>174</v>
      </c>
      <c r="L30" s="8" t="s">
        <v>180</v>
      </c>
      <c r="M30" s="8" t="s">
        <v>180</v>
      </c>
      <c r="N30" s="8">
        <v>0</v>
      </c>
      <c r="O30" s="8" t="s">
        <v>181</v>
      </c>
      <c r="P30" s="8" t="s">
        <v>185</v>
      </c>
      <c r="Q30" s="8" t="s">
        <v>185</v>
      </c>
      <c r="R30" t="s">
        <v>180</v>
      </c>
      <c r="S30" t="s">
        <v>162</v>
      </c>
      <c r="T30" t="s">
        <v>157</v>
      </c>
      <c r="U30" t="s">
        <v>181</v>
      </c>
      <c r="V30" s="1" t="s">
        <v>174</v>
      </c>
      <c r="W30" s="1">
        <v>0</v>
      </c>
      <c r="X30" t="s">
        <v>213</v>
      </c>
      <c r="Y30" t="s">
        <v>26</v>
      </c>
      <c r="Z30" t="str">
        <f t="shared" si="1"/>
        <v>Y</v>
      </c>
      <c r="AA30" s="12" t="str">
        <f t="shared" si="2"/>
        <v>00</v>
      </c>
      <c r="AB30" t="str">
        <f t="shared" si="3"/>
        <v>N</v>
      </c>
      <c r="AC30" t="str">
        <f t="shared" si="4"/>
        <v>Y</v>
      </c>
      <c r="AD30" t="str">
        <f t="shared" si="5"/>
        <v>blank</v>
      </c>
      <c r="AE30">
        <v>65560482</v>
      </c>
      <c r="AF30" t="b">
        <f t="shared" si="6"/>
        <v>0</v>
      </c>
      <c r="AG30" t="b">
        <f t="shared" si="7"/>
        <v>0</v>
      </c>
      <c r="AH30" t="b">
        <f t="shared" si="8"/>
        <v>1</v>
      </c>
      <c r="AI30" t="b">
        <f t="shared" si="9"/>
        <v>0</v>
      </c>
      <c r="AJ30" t="b">
        <f t="shared" si="10"/>
        <v>0</v>
      </c>
      <c r="AK30">
        <f t="shared" si="11"/>
        <v>1</v>
      </c>
      <c r="AL30" t="str">
        <f t="shared" si="12"/>
        <v/>
      </c>
      <c r="AM30" t="str">
        <f t="shared" si="13"/>
        <v/>
      </c>
      <c r="AN30" t="str">
        <f t="shared" si="14"/>
        <v/>
      </c>
      <c r="AO30" t="str">
        <f t="shared" si="15"/>
        <v/>
      </c>
      <c r="AP30" t="str">
        <f t="shared" si="16"/>
        <v>NO_REQUEST</v>
      </c>
      <c r="AQ30" t="str">
        <f t="shared" si="17"/>
        <v/>
      </c>
      <c r="AR30" t="str">
        <f t="shared" si="18"/>
        <v/>
      </c>
      <c r="AS30" t="str">
        <f t="shared" si="20"/>
        <v>NO_REQUEST</v>
      </c>
    </row>
    <row r="31" spans="1:45" ht="150" x14ac:dyDescent="0.25">
      <c r="A31" s="13" t="str">
        <f t="shared" si="0"/>
        <v>case30</v>
      </c>
      <c r="B31" s="2">
        <v>1</v>
      </c>
      <c r="C31" s="2" t="s">
        <v>251</v>
      </c>
      <c r="D31" s="2" t="s">
        <v>47</v>
      </c>
      <c r="E31" s="4" t="s">
        <v>148</v>
      </c>
      <c r="F31" s="2" t="s">
        <v>78</v>
      </c>
      <c r="G31" s="8" t="s">
        <v>157</v>
      </c>
      <c r="H31" s="8" t="s">
        <v>165</v>
      </c>
      <c r="I31" s="8" t="s">
        <v>157</v>
      </c>
      <c r="J31" s="8" t="s">
        <v>181</v>
      </c>
      <c r="K31" s="9" t="s">
        <v>174</v>
      </c>
      <c r="L31" s="8" t="s">
        <v>180</v>
      </c>
      <c r="M31" s="8" t="s">
        <v>180</v>
      </c>
      <c r="N31" s="8">
        <v>0</v>
      </c>
      <c r="O31" s="8" t="s">
        <v>181</v>
      </c>
      <c r="P31" s="8" t="s">
        <v>185</v>
      </c>
      <c r="Q31" s="8" t="s">
        <v>185</v>
      </c>
      <c r="R31" t="s">
        <v>180</v>
      </c>
      <c r="S31" t="s">
        <v>158</v>
      </c>
      <c r="T31" t="s">
        <v>157</v>
      </c>
      <c r="U31" t="s">
        <v>181</v>
      </c>
      <c r="V31" s="1" t="s">
        <v>174</v>
      </c>
      <c r="W31" s="1">
        <v>0</v>
      </c>
      <c r="X31" t="s">
        <v>213</v>
      </c>
      <c r="Y31" t="s">
        <v>49</v>
      </c>
      <c r="Z31" t="str">
        <f t="shared" si="1"/>
        <v>Y</v>
      </c>
      <c r="AA31" s="12" t="str">
        <f t="shared" si="2"/>
        <v>00</v>
      </c>
      <c r="AB31" t="str">
        <f t="shared" si="3"/>
        <v>U</v>
      </c>
      <c r="AC31" t="str">
        <f t="shared" si="4"/>
        <v>Y</v>
      </c>
      <c r="AD31" t="str">
        <f t="shared" si="5"/>
        <v>blank</v>
      </c>
      <c r="AE31">
        <v>65560483</v>
      </c>
      <c r="AF31" t="b">
        <f t="shared" si="6"/>
        <v>0</v>
      </c>
      <c r="AG31" t="b">
        <f t="shared" si="7"/>
        <v>0</v>
      </c>
      <c r="AH31" t="b">
        <f t="shared" si="8"/>
        <v>0</v>
      </c>
      <c r="AI31" t="b">
        <f t="shared" si="9"/>
        <v>0</v>
      </c>
      <c r="AJ31" t="b">
        <f t="shared" si="10"/>
        <v>1</v>
      </c>
      <c r="AK31">
        <f t="shared" si="11"/>
        <v>1</v>
      </c>
      <c r="AL31" t="str">
        <f t="shared" si="12"/>
        <v/>
      </c>
      <c r="AM31" t="str">
        <f t="shared" si="13"/>
        <v/>
      </c>
      <c r="AN31" t="str">
        <f t="shared" si="14"/>
        <v/>
      </c>
      <c r="AO31" t="str">
        <f t="shared" si="15"/>
        <v/>
      </c>
      <c r="AP31" t="str">
        <f t="shared" si="16"/>
        <v/>
      </c>
      <c r="AQ31" t="str">
        <f t="shared" si="17"/>
        <v/>
      </c>
      <c r="AR31" t="str">
        <f t="shared" si="18"/>
        <v>YES_REQUEST</v>
      </c>
      <c r="AS31" t="str">
        <f t="shared" si="20"/>
        <v>YES_REQUEST</v>
      </c>
    </row>
    <row r="32" spans="1:45" ht="150" x14ac:dyDescent="0.25">
      <c r="A32" s="13" t="str">
        <f t="shared" si="0"/>
        <v>case31</v>
      </c>
      <c r="B32" s="2">
        <v>1</v>
      </c>
      <c r="C32" s="2" t="s">
        <v>252</v>
      </c>
      <c r="D32" s="2" t="s">
        <v>51</v>
      </c>
      <c r="E32" s="4" t="s">
        <v>149</v>
      </c>
      <c r="F32" s="2" t="s">
        <v>41</v>
      </c>
      <c r="G32" s="8" t="s">
        <v>157</v>
      </c>
      <c r="H32" s="8" t="s">
        <v>165</v>
      </c>
      <c r="I32" s="8" t="s">
        <v>157</v>
      </c>
      <c r="J32" s="8" t="s">
        <v>181</v>
      </c>
      <c r="K32" s="9" t="s">
        <v>180</v>
      </c>
      <c r="L32" s="8" t="s">
        <v>180</v>
      </c>
      <c r="M32" s="8" t="s">
        <v>180</v>
      </c>
      <c r="N32" s="8">
        <v>0</v>
      </c>
      <c r="O32" s="8" t="s">
        <v>181</v>
      </c>
      <c r="P32" s="8" t="s">
        <v>185</v>
      </c>
      <c r="Q32" s="8" t="s">
        <v>185</v>
      </c>
      <c r="R32" t="s">
        <v>180</v>
      </c>
      <c r="S32" t="s">
        <v>181</v>
      </c>
      <c r="T32" t="s">
        <v>181</v>
      </c>
      <c r="U32" t="s">
        <v>181</v>
      </c>
      <c r="V32" s="1" t="s">
        <v>174</v>
      </c>
      <c r="W32" s="1" t="s">
        <v>180</v>
      </c>
      <c r="X32" t="s">
        <v>180</v>
      </c>
      <c r="Y32" t="s">
        <v>53</v>
      </c>
      <c r="Z32" t="str">
        <f t="shared" si="1"/>
        <v>Y</v>
      </c>
      <c r="AA32" s="12" t="str">
        <f t="shared" si="2"/>
        <v>00</v>
      </c>
      <c r="AB32" t="str">
        <f t="shared" si="3"/>
        <v>blank</v>
      </c>
      <c r="AC32" t="str">
        <f t="shared" si="4"/>
        <v>blank</v>
      </c>
      <c r="AD32" t="str">
        <f t="shared" si="5"/>
        <v>blank</v>
      </c>
      <c r="AE32">
        <v>65560484</v>
      </c>
      <c r="AF32" t="b">
        <f t="shared" si="6"/>
        <v>0</v>
      </c>
      <c r="AG32" t="b">
        <f t="shared" si="7"/>
        <v>0</v>
      </c>
      <c r="AH32" t="b">
        <f t="shared" si="8"/>
        <v>0</v>
      </c>
      <c r="AI32" t="b">
        <f t="shared" si="9"/>
        <v>1</v>
      </c>
      <c r="AJ32" t="b">
        <f t="shared" si="10"/>
        <v>0</v>
      </c>
      <c r="AK32">
        <f t="shared" si="11"/>
        <v>1</v>
      </c>
      <c r="AL32" t="str">
        <f t="shared" si="12"/>
        <v/>
      </c>
      <c r="AM32" t="str">
        <f t="shared" si="13"/>
        <v/>
      </c>
      <c r="AN32" t="str">
        <f t="shared" si="14"/>
        <v/>
      </c>
      <c r="AO32" t="str">
        <f t="shared" si="15"/>
        <v/>
      </c>
      <c r="AP32" t="str">
        <f t="shared" si="16"/>
        <v/>
      </c>
      <c r="AQ32" t="str">
        <f t="shared" si="17"/>
        <v>NO_REQUEST</v>
      </c>
      <c r="AR32" t="str">
        <f t="shared" si="18"/>
        <v/>
      </c>
      <c r="AS32" t="str">
        <f t="shared" si="20"/>
        <v>NO_REQUEST</v>
      </c>
    </row>
    <row r="33" spans="1:45" ht="150" x14ac:dyDescent="0.25">
      <c r="A33" s="13" t="str">
        <f t="shared" si="0"/>
        <v>case32</v>
      </c>
      <c r="B33" s="2">
        <v>1</v>
      </c>
      <c r="C33" s="2" t="s">
        <v>253</v>
      </c>
      <c r="D33" s="2" t="s">
        <v>55</v>
      </c>
      <c r="E33" s="4" t="s">
        <v>150</v>
      </c>
      <c r="F33" s="2" t="s">
        <v>41</v>
      </c>
      <c r="G33" s="8" t="s">
        <v>157</v>
      </c>
      <c r="H33" s="8" t="s">
        <v>165</v>
      </c>
      <c r="I33" s="8" t="s">
        <v>157</v>
      </c>
      <c r="J33" s="8" t="s">
        <v>181</v>
      </c>
      <c r="K33" s="9" t="s">
        <v>180</v>
      </c>
      <c r="L33" s="8" t="s">
        <v>180</v>
      </c>
      <c r="M33" s="8" t="s">
        <v>180</v>
      </c>
      <c r="N33" s="8">
        <v>0</v>
      </c>
      <c r="O33" s="8" t="s">
        <v>181</v>
      </c>
      <c r="P33" s="8" t="s">
        <v>185</v>
      </c>
      <c r="Q33" s="8" t="s">
        <v>185</v>
      </c>
      <c r="R33" t="s">
        <v>180</v>
      </c>
      <c r="S33" t="s">
        <v>159</v>
      </c>
      <c r="T33" t="s">
        <v>157</v>
      </c>
      <c r="U33" t="s">
        <v>181</v>
      </c>
      <c r="V33" s="1" t="s">
        <v>180</v>
      </c>
      <c r="W33" s="1">
        <v>0</v>
      </c>
      <c r="X33" t="s">
        <v>213</v>
      </c>
      <c r="Y33" t="s">
        <v>22</v>
      </c>
      <c r="Z33" t="str">
        <f t="shared" si="1"/>
        <v>Y</v>
      </c>
      <c r="AA33" s="12" t="str">
        <f t="shared" si="2"/>
        <v>value</v>
      </c>
      <c r="AB33" t="str">
        <f t="shared" si="3"/>
        <v>B</v>
      </c>
      <c r="AC33" t="str">
        <f t="shared" si="4"/>
        <v>Y</v>
      </c>
      <c r="AD33" t="str">
        <f t="shared" si="5"/>
        <v>blank</v>
      </c>
      <c r="AE33">
        <v>65560485</v>
      </c>
      <c r="AF33" t="b">
        <f t="shared" si="6"/>
        <v>0</v>
      </c>
      <c r="AG33" t="b">
        <f t="shared" si="7"/>
        <v>1</v>
      </c>
      <c r="AH33" t="b">
        <f t="shared" si="8"/>
        <v>0</v>
      </c>
      <c r="AI33" t="b">
        <f t="shared" si="9"/>
        <v>0</v>
      </c>
      <c r="AJ33" t="b">
        <f t="shared" si="10"/>
        <v>0</v>
      </c>
      <c r="AK33">
        <f t="shared" si="11"/>
        <v>1</v>
      </c>
      <c r="AL33" t="str">
        <f t="shared" si="12"/>
        <v/>
      </c>
      <c r="AM33" t="str">
        <f t="shared" si="13"/>
        <v/>
      </c>
      <c r="AN33" t="str">
        <f t="shared" si="14"/>
        <v>CVV2</v>
      </c>
      <c r="AO33" t="str">
        <f t="shared" si="15"/>
        <v/>
      </c>
      <c r="AP33" t="str">
        <f t="shared" si="16"/>
        <v/>
      </c>
      <c r="AQ33" t="str">
        <f t="shared" si="17"/>
        <v/>
      </c>
      <c r="AR33" t="str">
        <f t="shared" si="18"/>
        <v/>
      </c>
      <c r="AS33" t="str">
        <f t="shared" si="20"/>
        <v>CVV2</v>
      </c>
    </row>
    <row r="34" spans="1:45" ht="150" x14ac:dyDescent="0.25">
      <c r="A34" s="13" t="str">
        <f t="shared" si="0"/>
        <v>case33</v>
      </c>
      <c r="B34" s="2">
        <v>1</v>
      </c>
      <c r="C34" s="2" t="s">
        <v>254</v>
      </c>
      <c r="D34" s="2" t="s">
        <v>58</v>
      </c>
      <c r="E34" s="4" t="s">
        <v>151</v>
      </c>
      <c r="F34" s="2" t="s">
        <v>59</v>
      </c>
      <c r="G34" s="8" t="s">
        <v>157</v>
      </c>
      <c r="H34" s="8" t="s">
        <v>157</v>
      </c>
      <c r="I34" s="8" t="s">
        <v>157</v>
      </c>
      <c r="J34" s="8" t="s">
        <v>180</v>
      </c>
      <c r="K34" s="9" t="s">
        <v>180</v>
      </c>
      <c r="L34" s="8" t="s">
        <v>181</v>
      </c>
      <c r="M34" s="8" t="s">
        <v>181</v>
      </c>
      <c r="N34" s="8">
        <v>0</v>
      </c>
      <c r="O34" s="8" t="s">
        <v>181</v>
      </c>
      <c r="P34" s="8" t="s">
        <v>185</v>
      </c>
      <c r="Q34" s="8" t="s">
        <v>185</v>
      </c>
      <c r="R34" t="s">
        <v>182</v>
      </c>
      <c r="S34" t="s">
        <v>182</v>
      </c>
      <c r="T34" t="s">
        <v>182</v>
      </c>
      <c r="U34" t="s">
        <v>182</v>
      </c>
      <c r="V34" s="1" t="s">
        <v>182</v>
      </c>
      <c r="W34" s="1" t="s">
        <v>182</v>
      </c>
      <c r="X34" t="s">
        <v>182</v>
      </c>
      <c r="Y34" t="s">
        <v>22</v>
      </c>
      <c r="Z34" t="str">
        <f t="shared" si="1"/>
        <v>Y</v>
      </c>
      <c r="AA34" s="12" t="str">
        <f t="shared" si="2"/>
        <v>value</v>
      </c>
      <c r="AB34" t="str">
        <f t="shared" si="3"/>
        <v>Y</v>
      </c>
      <c r="AC34" t="str">
        <f t="shared" si="4"/>
        <v>Y</v>
      </c>
      <c r="AD34" t="str">
        <f t="shared" si="5"/>
        <v>value</v>
      </c>
      <c r="AE34">
        <v>65560486</v>
      </c>
      <c r="AF34" t="b">
        <f t="shared" si="6"/>
        <v>0</v>
      </c>
      <c r="AG34" t="b">
        <f t="shared" si="7"/>
        <v>1</v>
      </c>
      <c r="AH34" t="b">
        <f t="shared" si="8"/>
        <v>0</v>
      </c>
      <c r="AI34" t="b">
        <f t="shared" si="9"/>
        <v>0</v>
      </c>
      <c r="AJ34" t="b">
        <f t="shared" si="10"/>
        <v>0</v>
      </c>
      <c r="AK34">
        <f t="shared" si="11"/>
        <v>1</v>
      </c>
      <c r="AL34" t="str">
        <f t="shared" si="12"/>
        <v/>
      </c>
      <c r="AM34" t="str">
        <f t="shared" si="13"/>
        <v/>
      </c>
      <c r="AN34" t="str">
        <f t="shared" si="14"/>
        <v/>
      </c>
      <c r="AO34" t="str">
        <f t="shared" si="15"/>
        <v>value</v>
      </c>
      <c r="AP34" t="str">
        <f t="shared" si="16"/>
        <v/>
      </c>
      <c r="AQ34" t="str">
        <f t="shared" si="17"/>
        <v/>
      </c>
      <c r="AR34" t="str">
        <f t="shared" si="18"/>
        <v/>
      </c>
      <c r="AS34" t="str">
        <f t="shared" si="20"/>
        <v>value</v>
      </c>
    </row>
    <row r="35" spans="1:45" ht="150" x14ac:dyDescent="0.25">
      <c r="A35" s="13" t="str">
        <f t="shared" si="0"/>
        <v>case34</v>
      </c>
      <c r="B35" s="2">
        <v>1</v>
      </c>
      <c r="C35" s="2" t="s">
        <v>255</v>
      </c>
      <c r="D35" s="2" t="s">
        <v>60</v>
      </c>
      <c r="E35" s="4" t="s">
        <v>152</v>
      </c>
      <c r="F35" s="2" t="s">
        <v>41</v>
      </c>
      <c r="G35" s="8" t="s">
        <v>157</v>
      </c>
      <c r="H35" s="8" t="s">
        <v>165</v>
      </c>
      <c r="I35" s="8" t="s">
        <v>157</v>
      </c>
      <c r="J35" s="8" t="s">
        <v>181</v>
      </c>
      <c r="K35" s="9" t="s">
        <v>180</v>
      </c>
      <c r="L35" s="8" t="s">
        <v>180</v>
      </c>
      <c r="M35" s="8" t="s">
        <v>180</v>
      </c>
      <c r="N35" s="8">
        <v>0</v>
      </c>
      <c r="O35" s="8" t="s">
        <v>181</v>
      </c>
      <c r="P35" s="8" t="s">
        <v>185</v>
      </c>
      <c r="Q35" s="8" t="s">
        <v>185</v>
      </c>
      <c r="R35" t="s">
        <v>180</v>
      </c>
      <c r="S35" t="s">
        <v>157</v>
      </c>
      <c r="T35" t="s">
        <v>157</v>
      </c>
      <c r="U35" t="s">
        <v>180</v>
      </c>
      <c r="V35" s="1" t="s">
        <v>180</v>
      </c>
      <c r="W35" s="1">
        <v>0</v>
      </c>
      <c r="X35" t="s">
        <v>213</v>
      </c>
      <c r="Y35" t="s">
        <v>22</v>
      </c>
      <c r="Z35" t="str">
        <f t="shared" si="1"/>
        <v>Y</v>
      </c>
      <c r="AA35" s="12" t="str">
        <f t="shared" si="2"/>
        <v>value</v>
      </c>
      <c r="AB35" t="str">
        <f t="shared" si="3"/>
        <v>Y</v>
      </c>
      <c r="AC35" t="str">
        <f t="shared" si="4"/>
        <v>Y</v>
      </c>
      <c r="AD35" t="str">
        <f t="shared" si="5"/>
        <v>value</v>
      </c>
      <c r="AE35">
        <v>65560487</v>
      </c>
      <c r="AF35" t="b">
        <f t="shared" si="6"/>
        <v>0</v>
      </c>
      <c r="AG35" t="b">
        <f t="shared" si="7"/>
        <v>1</v>
      </c>
      <c r="AH35" t="b">
        <f t="shared" si="8"/>
        <v>0</v>
      </c>
      <c r="AI35" t="b">
        <f t="shared" si="9"/>
        <v>0</v>
      </c>
      <c r="AJ35" t="b">
        <f t="shared" si="10"/>
        <v>0</v>
      </c>
      <c r="AK35">
        <f t="shared" si="11"/>
        <v>1</v>
      </c>
      <c r="AL35" t="str">
        <f t="shared" si="12"/>
        <v/>
      </c>
      <c r="AM35" t="str">
        <f t="shared" si="13"/>
        <v/>
      </c>
      <c r="AN35" t="str">
        <f t="shared" si="14"/>
        <v/>
      </c>
      <c r="AO35" t="str">
        <f t="shared" si="15"/>
        <v>value</v>
      </c>
      <c r="AP35" t="str">
        <f t="shared" si="16"/>
        <v/>
      </c>
      <c r="AQ35" t="str">
        <f t="shared" si="17"/>
        <v/>
      </c>
      <c r="AR35" t="str">
        <f t="shared" si="18"/>
        <v/>
      </c>
      <c r="AS35" t="str">
        <f t="shared" si="20"/>
        <v>value</v>
      </c>
    </row>
    <row r="36" spans="1:45" ht="180" x14ac:dyDescent="0.25">
      <c r="A36" s="13" t="str">
        <f t="shared" si="0"/>
        <v>case35</v>
      </c>
      <c r="B36" s="2">
        <v>1</v>
      </c>
      <c r="C36" s="2" t="s">
        <v>256</v>
      </c>
      <c r="D36" s="2" t="s">
        <v>64</v>
      </c>
      <c r="E36" s="4" t="s">
        <v>153</v>
      </c>
      <c r="F36" s="2" t="s">
        <v>65</v>
      </c>
      <c r="G36" s="8" t="s">
        <v>157</v>
      </c>
      <c r="H36" s="8" t="s">
        <v>157</v>
      </c>
      <c r="I36" s="8" t="s">
        <v>157</v>
      </c>
      <c r="J36" s="8" t="s">
        <v>180</v>
      </c>
      <c r="K36" s="9" t="s">
        <v>180</v>
      </c>
      <c r="L36" s="8" t="s">
        <v>181</v>
      </c>
      <c r="M36" s="8" t="s">
        <v>181</v>
      </c>
      <c r="N36" s="8">
        <v>0</v>
      </c>
      <c r="O36" s="8" t="s">
        <v>181</v>
      </c>
      <c r="P36" s="8" t="s">
        <v>180</v>
      </c>
      <c r="Q36" s="8" t="s">
        <v>157</v>
      </c>
      <c r="R36" t="s">
        <v>182</v>
      </c>
      <c r="S36" t="s">
        <v>182</v>
      </c>
      <c r="T36" t="s">
        <v>182</v>
      </c>
      <c r="U36" t="s">
        <v>182</v>
      </c>
      <c r="V36" s="1" t="s">
        <v>182</v>
      </c>
      <c r="W36" s="1" t="s">
        <v>182</v>
      </c>
      <c r="X36" t="s">
        <v>182</v>
      </c>
      <c r="Y36" t="s">
        <v>22</v>
      </c>
      <c r="Z36" t="str">
        <f t="shared" si="1"/>
        <v>Y</v>
      </c>
      <c r="AA36" s="12" t="str">
        <f t="shared" si="2"/>
        <v>value</v>
      </c>
      <c r="AB36" t="str">
        <f t="shared" si="3"/>
        <v>Y</v>
      </c>
      <c r="AC36" t="str">
        <f t="shared" si="4"/>
        <v>Y</v>
      </c>
      <c r="AD36" t="str">
        <f t="shared" si="5"/>
        <v>value</v>
      </c>
      <c r="AE36">
        <v>65560488</v>
      </c>
      <c r="AF36" t="b">
        <f t="shared" si="6"/>
        <v>0</v>
      </c>
      <c r="AG36" t="b">
        <f t="shared" si="7"/>
        <v>1</v>
      </c>
      <c r="AH36" t="b">
        <f t="shared" si="8"/>
        <v>0</v>
      </c>
      <c r="AI36" t="b">
        <f t="shared" si="9"/>
        <v>0</v>
      </c>
      <c r="AJ36" t="b">
        <f t="shared" si="10"/>
        <v>0</v>
      </c>
      <c r="AK36">
        <f t="shared" si="11"/>
        <v>1</v>
      </c>
      <c r="AL36" t="str">
        <f t="shared" si="12"/>
        <v/>
      </c>
      <c r="AM36" t="str">
        <f t="shared" si="13"/>
        <v/>
      </c>
      <c r="AN36" t="str">
        <f t="shared" si="14"/>
        <v/>
      </c>
      <c r="AO36" t="str">
        <f t="shared" si="15"/>
        <v>value</v>
      </c>
      <c r="AP36" t="str">
        <f t="shared" si="16"/>
        <v/>
      </c>
      <c r="AQ36" t="str">
        <f t="shared" si="17"/>
        <v/>
      </c>
      <c r="AR36" t="str">
        <f t="shared" si="18"/>
        <v/>
      </c>
      <c r="AS36" t="str">
        <f t="shared" si="20"/>
        <v>value</v>
      </c>
    </row>
    <row r="37" spans="1:45" ht="150" x14ac:dyDescent="0.25">
      <c r="A37" s="13" t="str">
        <f t="shared" si="0"/>
        <v>case36</v>
      </c>
      <c r="B37" s="2">
        <v>1</v>
      </c>
      <c r="C37" s="2" t="s">
        <v>257</v>
      </c>
      <c r="D37" s="2" t="s">
        <v>66</v>
      </c>
      <c r="E37" s="4" t="s">
        <v>154</v>
      </c>
      <c r="F37" s="2" t="s">
        <v>68</v>
      </c>
      <c r="G37" s="8" t="s">
        <v>157</v>
      </c>
      <c r="H37" s="8" t="s">
        <v>166</v>
      </c>
      <c r="I37" s="8" t="s">
        <v>157</v>
      </c>
      <c r="J37" s="8" t="s">
        <v>180</v>
      </c>
      <c r="K37" s="9" t="s">
        <v>180</v>
      </c>
      <c r="L37" s="8" t="s">
        <v>181</v>
      </c>
      <c r="M37" s="8" t="s">
        <v>181</v>
      </c>
      <c r="N37" s="8">
        <v>0</v>
      </c>
      <c r="O37" s="8" t="s">
        <v>181</v>
      </c>
      <c r="P37" s="8" t="s">
        <v>185</v>
      </c>
      <c r="Q37" s="8" t="s">
        <v>185</v>
      </c>
      <c r="R37" t="s">
        <v>182</v>
      </c>
      <c r="S37" t="s">
        <v>182</v>
      </c>
      <c r="T37" t="s">
        <v>182</v>
      </c>
      <c r="U37" t="s">
        <v>182</v>
      </c>
      <c r="V37" s="1" t="s">
        <v>182</v>
      </c>
      <c r="W37" s="1" t="s">
        <v>182</v>
      </c>
      <c r="X37" t="s">
        <v>182</v>
      </c>
      <c r="Y37" t="s">
        <v>22</v>
      </c>
      <c r="Z37" t="str">
        <f t="shared" si="1"/>
        <v>Y</v>
      </c>
      <c r="AA37" s="12" t="str">
        <f t="shared" si="2"/>
        <v>value</v>
      </c>
      <c r="AB37" t="str">
        <f t="shared" si="3"/>
        <v>I</v>
      </c>
      <c r="AC37" t="str">
        <f t="shared" si="4"/>
        <v>Y</v>
      </c>
      <c r="AD37" t="str">
        <f t="shared" si="5"/>
        <v>value</v>
      </c>
      <c r="AE37">
        <v>65560489</v>
      </c>
      <c r="AF37" t="b">
        <f t="shared" si="6"/>
        <v>0</v>
      </c>
      <c r="AG37" t="b">
        <f t="shared" si="7"/>
        <v>1</v>
      </c>
      <c r="AH37" t="b">
        <f t="shared" si="8"/>
        <v>0</v>
      </c>
      <c r="AI37" t="b">
        <f t="shared" si="9"/>
        <v>0</v>
      </c>
      <c r="AJ37" t="b">
        <f t="shared" si="10"/>
        <v>0</v>
      </c>
      <c r="AK37">
        <f t="shared" si="11"/>
        <v>1</v>
      </c>
      <c r="AL37" t="str">
        <f t="shared" si="12"/>
        <v/>
      </c>
      <c r="AM37" t="str">
        <f t="shared" si="13"/>
        <v/>
      </c>
      <c r="AN37" t="str">
        <f t="shared" si="14"/>
        <v/>
      </c>
      <c r="AO37" t="str">
        <f t="shared" si="15"/>
        <v>value</v>
      </c>
      <c r="AP37" t="str">
        <f t="shared" si="16"/>
        <v/>
      </c>
      <c r="AQ37" t="str">
        <f t="shared" si="17"/>
        <v/>
      </c>
      <c r="AR37" t="str">
        <f t="shared" si="18"/>
        <v/>
      </c>
      <c r="AS37" t="str">
        <f t="shared" si="20"/>
        <v>value</v>
      </c>
    </row>
  </sheetData>
  <conditionalFormatting sqref="AL1:AO1">
    <cfRule type="duplicateValues" dxfId="9" priority="22"/>
  </conditionalFormatting>
  <conditionalFormatting sqref="AP1 AR1">
    <cfRule type="duplicateValues" dxfId="8" priority="20"/>
  </conditionalFormatting>
  <conditionalFormatting sqref="AQ1">
    <cfRule type="duplicateValues" dxfId="7" priority="19"/>
  </conditionalFormatting>
  <conditionalFormatting sqref="AI1">
    <cfRule type="duplicateValues" dxfId="6" priority="18"/>
  </conditionalFormatting>
  <conditionalFormatting sqref="AS1:AS1048576">
    <cfRule type="cellIs" dxfId="5" priority="11" operator="equal">
      <formula>""""""</formula>
    </cfRule>
    <cfRule type="expression" dxfId="4" priority="15">
      <formula>#REF!=TRUE</formula>
    </cfRule>
    <cfRule type="expression" dxfId="3" priority="16">
      <formula>$AF1=TRUE</formula>
    </cfRule>
  </conditionalFormatting>
  <conditionalFormatting sqref="AF1 AJ1 AH1 Y1:AD1048576">
    <cfRule type="duplicateValues" dxfId="2" priority="27"/>
  </conditionalFormatting>
  <conditionalFormatting sqref="AG1">
    <cfRule type="duplicateValues" dxfId="1" priority="13"/>
  </conditionalFormatting>
  <conditionalFormatting sqref="AJ1:AJ1048576">
    <cfRule type="cellIs" dxfId="0" priority="12" operator="equal">
      <formula>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workbookViewId="0">
      <pane ySplit="1" topLeftCell="A2" activePane="bottomLeft" state="frozen"/>
      <selection pane="bottomLeft" activeCell="B1" sqref="B1:L1048576"/>
    </sheetView>
  </sheetViews>
  <sheetFormatPr defaultRowHeight="15" x14ac:dyDescent="0.25"/>
  <cols>
    <col min="1" max="1" width="30.5703125" bestFit="1" customWidth="1" collapsed="1"/>
    <col min="13" max="16384" width="9.140625" style="5" collapsed="1"/>
  </cols>
  <sheetData>
    <row r="1" spans="1:1" x14ac:dyDescent="0.25">
      <c r="A1" s="7" t="s">
        <v>3</v>
      </c>
    </row>
    <row r="2" spans="1:1" x14ac:dyDescent="0.25">
      <c r="A2" s="7" t="s">
        <v>156</v>
      </c>
    </row>
    <row r="3" spans="1:1" x14ac:dyDescent="0.25">
      <c r="A3" s="7" t="s">
        <v>156</v>
      </c>
    </row>
    <row r="4" spans="1:1" x14ac:dyDescent="0.25">
      <c r="A4" s="7" t="s">
        <v>156</v>
      </c>
    </row>
    <row r="5" spans="1:1" x14ac:dyDescent="0.25">
      <c r="A5" s="7" t="s">
        <v>156</v>
      </c>
    </row>
    <row r="6" spans="1:1" x14ac:dyDescent="0.25">
      <c r="A6" s="7" t="s">
        <v>156</v>
      </c>
    </row>
    <row r="7" spans="1:1" x14ac:dyDescent="0.25">
      <c r="A7" s="7" t="s">
        <v>156</v>
      </c>
    </row>
    <row r="8" spans="1:1" x14ac:dyDescent="0.25">
      <c r="A8" s="10" t="s">
        <v>156</v>
      </c>
    </row>
    <row r="9" spans="1:1" x14ac:dyDescent="0.25">
      <c r="A9" s="10" t="s">
        <v>156</v>
      </c>
    </row>
    <row r="10" spans="1:1" x14ac:dyDescent="0.25">
      <c r="A10" s="10" t="s">
        <v>156</v>
      </c>
    </row>
    <row r="11" spans="1:1" x14ac:dyDescent="0.25">
      <c r="A11" s="10" t="s">
        <v>156</v>
      </c>
    </row>
    <row r="12" spans="1:1" x14ac:dyDescent="0.25">
      <c r="A12" s="10" t="s">
        <v>156</v>
      </c>
    </row>
    <row r="13" spans="1:1" x14ac:dyDescent="0.25">
      <c r="A13" s="10" t="s">
        <v>156</v>
      </c>
    </row>
    <row r="14" spans="1:1" x14ac:dyDescent="0.25">
      <c r="A14" s="10" t="s">
        <v>156</v>
      </c>
    </row>
    <row r="15" spans="1:1" x14ac:dyDescent="0.25">
      <c r="A15" s="7" t="s">
        <v>156</v>
      </c>
    </row>
    <row r="16" spans="1:1" x14ac:dyDescent="0.25">
      <c r="A16" s="10" t="s">
        <v>156</v>
      </c>
    </row>
    <row r="17" spans="1:1" x14ac:dyDescent="0.25">
      <c r="A17" s="7" t="s">
        <v>156</v>
      </c>
    </row>
    <row r="18" spans="1:1" x14ac:dyDescent="0.25">
      <c r="A18" s="7" t="s">
        <v>156</v>
      </c>
    </row>
    <row r="19" spans="1:1" x14ac:dyDescent="0.25">
      <c r="A19" s="7" t="s">
        <v>156</v>
      </c>
    </row>
    <row r="20" spans="1:1" x14ac:dyDescent="0.25">
      <c r="A20" s="7" t="s">
        <v>156</v>
      </c>
    </row>
    <row r="21" spans="1:1" x14ac:dyDescent="0.25">
      <c r="A21" s="7" t="s">
        <v>156</v>
      </c>
    </row>
    <row r="22" spans="1:1" x14ac:dyDescent="0.25">
      <c r="A22" s="7" t="s">
        <v>156</v>
      </c>
    </row>
    <row r="23" spans="1:1" x14ac:dyDescent="0.25">
      <c r="A23" s="7" t="s">
        <v>156</v>
      </c>
    </row>
    <row r="24" spans="1:1" x14ac:dyDescent="0.25">
      <c r="A24" s="7" t="s">
        <v>156</v>
      </c>
    </row>
    <row r="25" spans="1:1" x14ac:dyDescent="0.25">
      <c r="A25" s="7" t="s">
        <v>156</v>
      </c>
    </row>
    <row r="26" spans="1:1" x14ac:dyDescent="0.25">
      <c r="A26" s="7" t="s">
        <v>156</v>
      </c>
    </row>
    <row r="27" spans="1:1" x14ac:dyDescent="0.25">
      <c r="A27" s="7" t="s">
        <v>156</v>
      </c>
    </row>
    <row r="28" spans="1:1" x14ac:dyDescent="0.25">
      <c r="A28" s="7" t="s">
        <v>156</v>
      </c>
    </row>
    <row r="29" spans="1:1" x14ac:dyDescent="0.25">
      <c r="A29" s="7" t="s">
        <v>156</v>
      </c>
    </row>
    <row r="30" spans="1:1" x14ac:dyDescent="0.25">
      <c r="A30" s="7" t="s">
        <v>156</v>
      </c>
    </row>
    <row r="31" spans="1:1" x14ac:dyDescent="0.25">
      <c r="A31" s="7" t="s">
        <v>156</v>
      </c>
    </row>
    <row r="32" spans="1:1" x14ac:dyDescent="0.25">
      <c r="A32" s="7" t="s">
        <v>156</v>
      </c>
    </row>
    <row r="33" spans="1:1" x14ac:dyDescent="0.25">
      <c r="A33" s="7" t="s">
        <v>156</v>
      </c>
    </row>
    <row r="34" spans="1:1" x14ac:dyDescent="0.25">
      <c r="A34" s="7" t="s">
        <v>156</v>
      </c>
    </row>
    <row r="35" spans="1:1" x14ac:dyDescent="0.25">
      <c r="A35" s="7" t="s">
        <v>156</v>
      </c>
    </row>
    <row r="36" spans="1:1" x14ac:dyDescent="0.25">
      <c r="A36" s="7" t="s">
        <v>156</v>
      </c>
    </row>
    <row r="37" spans="1:1" x14ac:dyDescent="0.25">
      <c r="A37" s="7" t="s">
        <v>156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G1" sqref="A1:G1048576"/>
    </sheetView>
  </sheetViews>
  <sheetFormatPr defaultRowHeight="15" x14ac:dyDescent="0.25"/>
  <cols>
    <col min="1" max="1" width="31" bestFit="1" customWidth="1" collapsed="1"/>
    <col min="2" max="2" width="21" bestFit="1" customWidth="1" collapsed="1"/>
    <col min="3" max="3" width="29.140625" bestFit="1" customWidth="1" collapsed="1"/>
    <col min="5" max="5" width="15.85546875" style="1" bestFit="1" customWidth="1" collapsed="1"/>
    <col min="6" max="6" width="16.7109375" style="1" bestFit="1" customWidth="1" collapsed="1"/>
  </cols>
  <sheetData>
    <row r="1" spans="1:7" x14ac:dyDescent="0.25">
      <c r="A1" s="2" t="s">
        <v>4</v>
      </c>
      <c r="B1" t="s">
        <v>207</v>
      </c>
      <c r="C1" t="s">
        <v>208</v>
      </c>
      <c r="D1" t="s">
        <v>209</v>
      </c>
      <c r="E1" s="1" t="s">
        <v>210</v>
      </c>
      <c r="F1" s="1" t="s">
        <v>211</v>
      </c>
      <c r="G1" t="s">
        <v>212</v>
      </c>
    </row>
    <row r="2" spans="1:7" x14ac:dyDescent="0.25">
      <c r="A2" t="s">
        <v>182</v>
      </c>
      <c r="B2" t="s">
        <v>182</v>
      </c>
      <c r="C2" t="s">
        <v>182</v>
      </c>
      <c r="D2" t="s">
        <v>182</v>
      </c>
      <c r="E2" s="1" t="s">
        <v>182</v>
      </c>
      <c r="F2" s="1" t="s">
        <v>182</v>
      </c>
      <c r="G2" t="s">
        <v>182</v>
      </c>
    </row>
    <row r="3" spans="1:7" x14ac:dyDescent="0.25">
      <c r="A3" t="s">
        <v>182</v>
      </c>
      <c r="B3" t="s">
        <v>182</v>
      </c>
      <c r="C3" t="s">
        <v>182</v>
      </c>
      <c r="D3" t="s">
        <v>182</v>
      </c>
      <c r="E3" s="1" t="s">
        <v>182</v>
      </c>
      <c r="F3" s="1" t="s">
        <v>182</v>
      </c>
      <c r="G3" t="s">
        <v>182</v>
      </c>
    </row>
    <row r="4" spans="1:7" x14ac:dyDescent="0.25">
      <c r="A4" t="s">
        <v>182</v>
      </c>
      <c r="B4" t="s">
        <v>182</v>
      </c>
      <c r="C4" t="s">
        <v>182</v>
      </c>
      <c r="D4" t="s">
        <v>182</v>
      </c>
      <c r="E4" s="1" t="s">
        <v>182</v>
      </c>
      <c r="F4" s="1" t="s">
        <v>182</v>
      </c>
      <c r="G4" t="s">
        <v>182</v>
      </c>
    </row>
    <row r="5" spans="1:7" x14ac:dyDescent="0.25">
      <c r="A5" t="s">
        <v>182</v>
      </c>
      <c r="B5" t="s">
        <v>182</v>
      </c>
      <c r="C5" t="s">
        <v>182</v>
      </c>
      <c r="D5" t="s">
        <v>182</v>
      </c>
      <c r="E5" s="1" t="s">
        <v>182</v>
      </c>
      <c r="F5" s="1" t="s">
        <v>182</v>
      </c>
      <c r="G5" t="s">
        <v>182</v>
      </c>
    </row>
    <row r="6" spans="1:7" x14ac:dyDescent="0.25">
      <c r="A6" t="s">
        <v>182</v>
      </c>
      <c r="B6" t="s">
        <v>182</v>
      </c>
      <c r="C6" t="s">
        <v>182</v>
      </c>
      <c r="D6" t="s">
        <v>182</v>
      </c>
      <c r="E6" s="1" t="s">
        <v>182</v>
      </c>
      <c r="F6" s="1" t="s">
        <v>182</v>
      </c>
      <c r="G6" t="s">
        <v>182</v>
      </c>
    </row>
    <row r="7" spans="1:7" x14ac:dyDescent="0.25">
      <c r="A7" t="s">
        <v>182</v>
      </c>
      <c r="B7" t="s">
        <v>182</v>
      </c>
      <c r="C7" t="s">
        <v>182</v>
      </c>
      <c r="D7" t="s">
        <v>182</v>
      </c>
      <c r="E7" s="1" t="s">
        <v>182</v>
      </c>
      <c r="F7" s="1" t="s">
        <v>182</v>
      </c>
      <c r="G7" t="s">
        <v>182</v>
      </c>
    </row>
    <row r="8" spans="1:7" x14ac:dyDescent="0.25">
      <c r="A8" t="s">
        <v>182</v>
      </c>
      <c r="B8" t="s">
        <v>182</v>
      </c>
      <c r="C8" t="s">
        <v>182</v>
      </c>
      <c r="D8" t="s">
        <v>182</v>
      </c>
      <c r="E8" s="1" t="s">
        <v>182</v>
      </c>
      <c r="F8" s="1" t="s">
        <v>182</v>
      </c>
      <c r="G8" t="s">
        <v>182</v>
      </c>
    </row>
    <row r="9" spans="1:7" x14ac:dyDescent="0.25">
      <c r="A9" t="s">
        <v>182</v>
      </c>
      <c r="B9" t="s">
        <v>182</v>
      </c>
      <c r="C9" t="s">
        <v>182</v>
      </c>
      <c r="D9" t="s">
        <v>182</v>
      </c>
      <c r="E9" s="1" t="s">
        <v>182</v>
      </c>
      <c r="F9" s="1" t="s">
        <v>182</v>
      </c>
      <c r="G9" t="s">
        <v>182</v>
      </c>
    </row>
    <row r="10" spans="1:7" x14ac:dyDescent="0.25">
      <c r="A10" t="s">
        <v>182</v>
      </c>
      <c r="B10" t="s">
        <v>182</v>
      </c>
      <c r="C10" t="s">
        <v>182</v>
      </c>
      <c r="D10" t="s">
        <v>182</v>
      </c>
      <c r="E10" s="1" t="s">
        <v>182</v>
      </c>
      <c r="F10" s="1" t="s">
        <v>182</v>
      </c>
      <c r="G10" t="s">
        <v>182</v>
      </c>
    </row>
    <row r="11" spans="1:7" x14ac:dyDescent="0.25">
      <c r="A11" t="s">
        <v>180</v>
      </c>
      <c r="B11" t="s">
        <v>157</v>
      </c>
      <c r="C11" t="s">
        <v>157</v>
      </c>
      <c r="D11" t="s">
        <v>180</v>
      </c>
      <c r="E11" s="1" t="s">
        <v>170</v>
      </c>
      <c r="F11" s="1">
        <v>0</v>
      </c>
      <c r="G11" t="s">
        <v>181</v>
      </c>
    </row>
    <row r="12" spans="1:7" x14ac:dyDescent="0.25">
      <c r="A12" t="s">
        <v>180</v>
      </c>
      <c r="B12" t="s">
        <v>162</v>
      </c>
      <c r="C12" t="s">
        <v>157</v>
      </c>
      <c r="D12" t="s">
        <v>181</v>
      </c>
      <c r="E12" s="1" t="s">
        <v>171</v>
      </c>
      <c r="F12" s="1">
        <v>0</v>
      </c>
      <c r="G12" t="s">
        <v>181</v>
      </c>
    </row>
    <row r="13" spans="1:7" x14ac:dyDescent="0.25">
      <c r="A13" t="s">
        <v>180</v>
      </c>
      <c r="B13" t="s">
        <v>158</v>
      </c>
      <c r="C13" t="s">
        <v>157</v>
      </c>
      <c r="D13" t="s">
        <v>181</v>
      </c>
      <c r="E13" s="1" t="s">
        <v>171</v>
      </c>
      <c r="F13" s="1">
        <v>0</v>
      </c>
      <c r="G13" t="s">
        <v>181</v>
      </c>
    </row>
    <row r="14" spans="1:7" x14ac:dyDescent="0.25">
      <c r="A14" t="s">
        <v>180</v>
      </c>
      <c r="B14" t="s">
        <v>181</v>
      </c>
      <c r="C14" t="s">
        <v>181</v>
      </c>
      <c r="D14" t="s">
        <v>181</v>
      </c>
      <c r="E14" s="1" t="s">
        <v>181</v>
      </c>
      <c r="F14" s="1" t="s">
        <v>180</v>
      </c>
      <c r="G14" t="s">
        <v>180</v>
      </c>
    </row>
    <row r="15" spans="1:7" x14ac:dyDescent="0.25">
      <c r="A15" t="s">
        <v>180</v>
      </c>
      <c r="B15" t="s">
        <v>159</v>
      </c>
      <c r="C15" t="s">
        <v>157</v>
      </c>
      <c r="D15" t="s">
        <v>181</v>
      </c>
      <c r="E15" s="1" t="s">
        <v>180</v>
      </c>
      <c r="F15" s="1">
        <v>0</v>
      </c>
      <c r="G15" t="s">
        <v>181</v>
      </c>
    </row>
    <row r="16" spans="1:7" x14ac:dyDescent="0.25">
      <c r="A16" t="s">
        <v>181</v>
      </c>
      <c r="B16" t="s">
        <v>182</v>
      </c>
      <c r="C16" t="s">
        <v>182</v>
      </c>
      <c r="D16" t="s">
        <v>182</v>
      </c>
      <c r="E16" s="1" t="s">
        <v>182</v>
      </c>
      <c r="F16" s="1" t="s">
        <v>182</v>
      </c>
      <c r="G16" t="s">
        <v>182</v>
      </c>
    </row>
    <row r="17" spans="1:7" x14ac:dyDescent="0.25">
      <c r="A17" t="s">
        <v>180</v>
      </c>
      <c r="B17" t="s">
        <v>157</v>
      </c>
      <c r="C17" t="s">
        <v>157</v>
      </c>
      <c r="D17" t="s">
        <v>180</v>
      </c>
      <c r="E17" s="1" t="s">
        <v>180</v>
      </c>
      <c r="F17" s="1">
        <v>0</v>
      </c>
      <c r="G17" t="s">
        <v>181</v>
      </c>
    </row>
    <row r="18" spans="1:7" x14ac:dyDescent="0.25">
      <c r="A18" t="s">
        <v>181</v>
      </c>
      <c r="B18" t="s">
        <v>182</v>
      </c>
      <c r="C18" t="s">
        <v>182</v>
      </c>
      <c r="D18" t="s">
        <v>182</v>
      </c>
      <c r="E18" s="1" t="s">
        <v>182</v>
      </c>
      <c r="F18" s="1" t="s">
        <v>182</v>
      </c>
      <c r="G18" t="s">
        <v>182</v>
      </c>
    </row>
    <row r="19" spans="1:7" x14ac:dyDescent="0.25">
      <c r="A19" t="s">
        <v>181</v>
      </c>
      <c r="B19" t="s">
        <v>182</v>
      </c>
      <c r="C19" t="s">
        <v>182</v>
      </c>
      <c r="D19" t="s">
        <v>182</v>
      </c>
      <c r="E19" s="1" t="s">
        <v>182</v>
      </c>
      <c r="F19" s="1" t="s">
        <v>182</v>
      </c>
      <c r="G19" t="s">
        <v>182</v>
      </c>
    </row>
    <row r="20" spans="1:7" x14ac:dyDescent="0.25">
      <c r="A20" t="s">
        <v>182</v>
      </c>
      <c r="B20" t="s">
        <v>182</v>
      </c>
      <c r="C20" t="s">
        <v>182</v>
      </c>
      <c r="D20" t="s">
        <v>182</v>
      </c>
      <c r="E20" s="1" t="s">
        <v>182</v>
      </c>
      <c r="F20" s="1" t="s">
        <v>182</v>
      </c>
      <c r="G20" t="s">
        <v>182</v>
      </c>
    </row>
    <row r="21" spans="1:7" x14ac:dyDescent="0.25">
      <c r="A21" t="s">
        <v>182</v>
      </c>
      <c r="B21" t="s">
        <v>182</v>
      </c>
      <c r="C21" t="s">
        <v>182</v>
      </c>
      <c r="D21" t="s">
        <v>182</v>
      </c>
      <c r="E21" s="1" t="s">
        <v>182</v>
      </c>
      <c r="F21" s="1" t="s">
        <v>182</v>
      </c>
      <c r="G21" t="s">
        <v>182</v>
      </c>
    </row>
    <row r="22" spans="1:7" x14ac:dyDescent="0.25">
      <c r="A22" t="s">
        <v>182</v>
      </c>
      <c r="B22" t="s">
        <v>182</v>
      </c>
      <c r="C22" t="s">
        <v>182</v>
      </c>
      <c r="D22" t="s">
        <v>182</v>
      </c>
      <c r="E22" s="1" t="s">
        <v>182</v>
      </c>
      <c r="F22" s="1" t="s">
        <v>182</v>
      </c>
      <c r="G22" t="s">
        <v>182</v>
      </c>
    </row>
    <row r="23" spans="1:7" x14ac:dyDescent="0.25">
      <c r="A23" t="s">
        <v>182</v>
      </c>
      <c r="B23" t="s">
        <v>182</v>
      </c>
      <c r="C23" t="s">
        <v>182</v>
      </c>
      <c r="D23" t="s">
        <v>182</v>
      </c>
      <c r="E23" s="1" t="s">
        <v>182</v>
      </c>
      <c r="F23" s="1" t="s">
        <v>182</v>
      </c>
      <c r="G23" t="s">
        <v>182</v>
      </c>
    </row>
    <row r="24" spans="1:7" x14ac:dyDescent="0.25">
      <c r="A24" t="s">
        <v>182</v>
      </c>
      <c r="B24" t="s">
        <v>182</v>
      </c>
      <c r="C24" t="s">
        <v>182</v>
      </c>
      <c r="D24" t="s">
        <v>182</v>
      </c>
      <c r="E24" s="1" t="s">
        <v>182</v>
      </c>
      <c r="F24" s="1" t="s">
        <v>182</v>
      </c>
      <c r="G24" t="s">
        <v>182</v>
      </c>
    </row>
    <row r="25" spans="1:7" x14ac:dyDescent="0.25">
      <c r="A25" t="s">
        <v>182</v>
      </c>
      <c r="B25" t="s">
        <v>182</v>
      </c>
      <c r="C25" t="s">
        <v>182</v>
      </c>
      <c r="D25" t="s">
        <v>182</v>
      </c>
      <c r="E25" s="1" t="s">
        <v>182</v>
      </c>
      <c r="F25" s="1" t="s">
        <v>182</v>
      </c>
      <c r="G25" t="s">
        <v>182</v>
      </c>
    </row>
    <row r="26" spans="1:7" x14ac:dyDescent="0.25">
      <c r="A26" t="s">
        <v>182</v>
      </c>
      <c r="B26" t="s">
        <v>182</v>
      </c>
      <c r="C26" t="s">
        <v>182</v>
      </c>
      <c r="D26" t="s">
        <v>182</v>
      </c>
      <c r="E26" s="1" t="s">
        <v>182</v>
      </c>
      <c r="F26" s="1" t="s">
        <v>182</v>
      </c>
      <c r="G26" t="s">
        <v>182</v>
      </c>
    </row>
    <row r="27" spans="1:7" x14ac:dyDescent="0.25">
      <c r="A27" t="s">
        <v>182</v>
      </c>
      <c r="B27" t="s">
        <v>182</v>
      </c>
      <c r="C27" t="s">
        <v>182</v>
      </c>
      <c r="D27" t="s">
        <v>182</v>
      </c>
      <c r="E27" s="1" t="s">
        <v>182</v>
      </c>
      <c r="F27" s="1" t="s">
        <v>182</v>
      </c>
      <c r="G27" t="s">
        <v>182</v>
      </c>
    </row>
    <row r="28" spans="1:7" x14ac:dyDescent="0.25">
      <c r="A28" t="s">
        <v>182</v>
      </c>
      <c r="B28" t="s">
        <v>182</v>
      </c>
      <c r="C28" t="s">
        <v>182</v>
      </c>
      <c r="D28" t="s">
        <v>182</v>
      </c>
      <c r="E28" s="1" t="s">
        <v>182</v>
      </c>
      <c r="F28" s="1" t="s">
        <v>182</v>
      </c>
      <c r="G28" t="s">
        <v>182</v>
      </c>
    </row>
    <row r="29" spans="1:7" x14ac:dyDescent="0.25">
      <c r="A29" t="s">
        <v>180</v>
      </c>
      <c r="B29" t="s">
        <v>157</v>
      </c>
      <c r="C29" t="s">
        <v>157</v>
      </c>
      <c r="D29" t="s">
        <v>180</v>
      </c>
      <c r="E29" s="1" t="s">
        <v>173</v>
      </c>
      <c r="F29" s="1">
        <v>0</v>
      </c>
      <c r="G29" t="s">
        <v>181</v>
      </c>
    </row>
    <row r="30" spans="1:7" x14ac:dyDescent="0.25">
      <c r="A30" t="s">
        <v>180</v>
      </c>
      <c r="B30" t="s">
        <v>162</v>
      </c>
      <c r="C30" t="s">
        <v>157</v>
      </c>
      <c r="D30" t="s">
        <v>181</v>
      </c>
      <c r="E30" s="1" t="s">
        <v>174</v>
      </c>
      <c r="F30" s="1">
        <v>0</v>
      </c>
      <c r="G30" t="s">
        <v>181</v>
      </c>
    </row>
    <row r="31" spans="1:7" x14ac:dyDescent="0.25">
      <c r="A31" t="s">
        <v>180</v>
      </c>
      <c r="B31" t="s">
        <v>158</v>
      </c>
      <c r="C31" t="s">
        <v>157</v>
      </c>
      <c r="D31" t="s">
        <v>181</v>
      </c>
      <c r="E31" s="1" t="s">
        <v>174</v>
      </c>
      <c r="F31" s="1">
        <v>0</v>
      </c>
      <c r="G31" t="s">
        <v>181</v>
      </c>
    </row>
    <row r="32" spans="1:7" x14ac:dyDescent="0.25">
      <c r="A32" t="s">
        <v>180</v>
      </c>
      <c r="B32" t="s">
        <v>181</v>
      </c>
      <c r="C32" t="s">
        <v>181</v>
      </c>
      <c r="D32" t="s">
        <v>181</v>
      </c>
      <c r="E32" s="1" t="s">
        <v>174</v>
      </c>
      <c r="F32" s="1" t="s">
        <v>180</v>
      </c>
      <c r="G32" t="s">
        <v>180</v>
      </c>
    </row>
    <row r="33" spans="1:7" x14ac:dyDescent="0.25">
      <c r="A33" t="s">
        <v>180</v>
      </c>
      <c r="B33" t="s">
        <v>159</v>
      </c>
      <c r="C33" t="s">
        <v>157</v>
      </c>
      <c r="D33" t="s">
        <v>181</v>
      </c>
      <c r="E33" s="1" t="s">
        <v>180</v>
      </c>
      <c r="F33" s="1">
        <v>0</v>
      </c>
      <c r="G33" t="s">
        <v>181</v>
      </c>
    </row>
    <row r="34" spans="1:7" x14ac:dyDescent="0.25">
      <c r="A34" t="s">
        <v>181</v>
      </c>
      <c r="B34" t="s">
        <v>182</v>
      </c>
      <c r="C34" t="s">
        <v>182</v>
      </c>
      <c r="D34" t="s">
        <v>182</v>
      </c>
      <c r="E34" s="1" t="s">
        <v>182</v>
      </c>
      <c r="F34" s="1" t="s">
        <v>182</v>
      </c>
      <c r="G34" t="s">
        <v>182</v>
      </c>
    </row>
    <row r="35" spans="1:7" x14ac:dyDescent="0.25">
      <c r="A35" t="s">
        <v>180</v>
      </c>
      <c r="B35" t="s">
        <v>157</v>
      </c>
      <c r="C35" t="s">
        <v>157</v>
      </c>
      <c r="D35" t="s">
        <v>180</v>
      </c>
      <c r="E35" s="1" t="s">
        <v>180</v>
      </c>
      <c r="F35" s="1">
        <v>0</v>
      </c>
      <c r="G35" t="s">
        <v>181</v>
      </c>
    </row>
    <row r="36" spans="1:7" x14ac:dyDescent="0.25">
      <c r="A36" t="s">
        <v>181</v>
      </c>
      <c r="B36" t="s">
        <v>182</v>
      </c>
      <c r="C36" t="s">
        <v>182</v>
      </c>
      <c r="D36" t="s">
        <v>182</v>
      </c>
      <c r="E36" s="1" t="s">
        <v>182</v>
      </c>
      <c r="F36" s="1" t="s">
        <v>182</v>
      </c>
      <c r="G36" t="s">
        <v>182</v>
      </c>
    </row>
    <row r="37" spans="1:7" x14ac:dyDescent="0.25">
      <c r="A37" t="s">
        <v>181</v>
      </c>
      <c r="B37" t="s">
        <v>182</v>
      </c>
      <c r="C37" t="s">
        <v>182</v>
      </c>
      <c r="D37" t="s">
        <v>182</v>
      </c>
      <c r="E37" s="1" t="s">
        <v>182</v>
      </c>
      <c r="F37" s="1" t="s">
        <v>182</v>
      </c>
      <c r="G37" t="s">
        <v>182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F1" workbookViewId="0">
      <selection activeCell="G2" sqref="G2:G37"/>
    </sheetView>
  </sheetViews>
  <sheetFormatPr defaultRowHeight="15" x14ac:dyDescent="0.25"/>
  <cols>
    <col min="2" max="2" width="62" bestFit="1" customWidth="1" collapsed="1"/>
    <col min="3" max="3" width="51" bestFit="1" customWidth="1" collapsed="1"/>
    <col min="5" max="5" width="191.7109375" bestFit="1" customWidth="1" collapsed="1"/>
    <col min="6" max="6" width="176.7109375" bestFit="1" customWidth="1" collapsed="1"/>
  </cols>
  <sheetData>
    <row r="1" spans="1:7" ht="30" x14ac:dyDescent="0.25">
      <c r="A1" s="2" t="s">
        <v>0</v>
      </c>
      <c r="B1" s="2" t="s">
        <v>1</v>
      </c>
      <c r="C1" s="3" t="s">
        <v>2</v>
      </c>
      <c r="D1" s="3" t="s">
        <v>206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182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182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182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182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182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182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182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182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182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181</v>
      </c>
      <c r="G16" t="s">
        <v>22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181</v>
      </c>
      <c r="G18" t="s">
        <v>22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181</v>
      </c>
      <c r="G19" t="s">
        <v>22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182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181</v>
      </c>
      <c r="G34" t="s">
        <v>22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181</v>
      </c>
      <c r="G36" t="s">
        <v>22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181</v>
      </c>
      <c r="G3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3"/>
  <sheetViews>
    <sheetView topLeftCell="A64" workbookViewId="0">
      <selection activeCell="B88" sqref="B88"/>
    </sheetView>
  </sheetViews>
  <sheetFormatPr defaultRowHeight="15" x14ac:dyDescent="0.25"/>
  <cols>
    <col min="2" max="2" width="62" bestFit="1" customWidth="1" collapsed="1"/>
    <col min="6" max="6" width="176.7109375" bestFit="1" customWidth="1" collapsed="1"/>
  </cols>
  <sheetData>
    <row r="1" spans="1:7" ht="45" x14ac:dyDescent="0.25">
      <c r="A1" s="2" t="s">
        <v>0</v>
      </c>
      <c r="B1" s="2" t="s">
        <v>1</v>
      </c>
      <c r="C1" s="3" t="s">
        <v>2</v>
      </c>
      <c r="D1" s="3" t="s">
        <v>82</v>
      </c>
      <c r="E1" s="2" t="s">
        <v>3</v>
      </c>
      <c r="F1" s="2" t="s">
        <v>4</v>
      </c>
      <c r="G1" s="2" t="s">
        <v>5</v>
      </c>
    </row>
    <row r="2" spans="1:7" x14ac:dyDescent="0.25">
      <c r="B2" t="s">
        <v>6</v>
      </c>
      <c r="C2" t="s">
        <v>7</v>
      </c>
      <c r="D2" t="s">
        <v>83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t="s">
        <v>12</v>
      </c>
      <c r="D3" t="s">
        <v>84</v>
      </c>
      <c r="E3" t="s">
        <v>13</v>
      </c>
      <c r="F3" t="s">
        <v>9</v>
      </c>
      <c r="G3" t="s">
        <v>14</v>
      </c>
    </row>
    <row r="4" spans="1:7" x14ac:dyDescent="0.25">
      <c r="B4" t="s">
        <v>15</v>
      </c>
      <c r="C4" t="s">
        <v>16</v>
      </c>
      <c r="D4" t="s">
        <v>85</v>
      </c>
      <c r="E4" t="s">
        <v>17</v>
      </c>
      <c r="F4" t="s">
        <v>9</v>
      </c>
      <c r="G4" t="s">
        <v>18</v>
      </c>
    </row>
    <row r="5" spans="1:7" x14ac:dyDescent="0.25">
      <c r="B5" t="s">
        <v>19</v>
      </c>
      <c r="C5" t="s">
        <v>20</v>
      </c>
      <c r="D5" t="s">
        <v>86</v>
      </c>
      <c r="E5" t="s">
        <v>21</v>
      </c>
      <c r="F5" t="s">
        <v>9</v>
      </c>
      <c r="G5" t="s">
        <v>22</v>
      </c>
    </row>
    <row r="6" spans="1:7" x14ac:dyDescent="0.25">
      <c r="B6" t="s">
        <v>23</v>
      </c>
      <c r="C6" t="s">
        <v>24</v>
      </c>
      <c r="D6" t="s">
        <v>87</v>
      </c>
      <c r="E6" t="s">
        <v>25</v>
      </c>
      <c r="F6" t="s">
        <v>9</v>
      </c>
      <c r="G6" t="s">
        <v>26</v>
      </c>
    </row>
    <row r="7" spans="1:7" x14ac:dyDescent="0.25">
      <c r="B7" t="s">
        <v>27</v>
      </c>
      <c r="C7" t="s">
        <v>28</v>
      </c>
      <c r="D7" t="s">
        <v>88</v>
      </c>
      <c r="E7" t="s">
        <v>29</v>
      </c>
      <c r="F7" t="s">
        <v>9</v>
      </c>
      <c r="G7" t="s">
        <v>22</v>
      </c>
    </row>
    <row r="8" spans="1:7" x14ac:dyDescent="0.25">
      <c r="B8" t="s">
        <v>30</v>
      </c>
      <c r="C8" t="s">
        <v>31</v>
      </c>
      <c r="D8" t="s">
        <v>89</v>
      </c>
      <c r="E8" t="s">
        <v>32</v>
      </c>
      <c r="F8" t="s">
        <v>9</v>
      </c>
      <c r="G8" t="s">
        <v>22</v>
      </c>
    </row>
    <row r="9" spans="1:7" x14ac:dyDescent="0.25">
      <c r="B9" t="s">
        <v>33</v>
      </c>
      <c r="C9" t="s">
        <v>34</v>
      </c>
      <c r="D9" t="s">
        <v>90</v>
      </c>
      <c r="E9" t="s">
        <v>35</v>
      </c>
      <c r="F9" t="s">
        <v>9</v>
      </c>
      <c r="G9" t="s">
        <v>22</v>
      </c>
    </row>
    <row r="10" spans="1:7" x14ac:dyDescent="0.25">
      <c r="B10" t="s">
        <v>36</v>
      </c>
      <c r="C10" t="s">
        <v>37</v>
      </c>
      <c r="D10" t="s">
        <v>91</v>
      </c>
      <c r="E10" t="s">
        <v>38</v>
      </c>
      <c r="F10" t="s">
        <v>9</v>
      </c>
      <c r="G10" t="s">
        <v>22</v>
      </c>
    </row>
    <row r="11" spans="1:7" x14ac:dyDescent="0.25">
      <c r="B11" t="s">
        <v>39</v>
      </c>
      <c r="C11" t="s">
        <v>40</v>
      </c>
      <c r="D11" t="s">
        <v>92</v>
      </c>
      <c r="E11" t="s">
        <v>41</v>
      </c>
      <c r="F11" t="s">
        <v>42</v>
      </c>
      <c r="G11" t="s">
        <v>18</v>
      </c>
    </row>
    <row r="12" spans="1:7" x14ac:dyDescent="0.25">
      <c r="B12" t="s">
        <v>43</v>
      </c>
      <c r="C12" t="s">
        <v>44</v>
      </c>
      <c r="D12" t="s">
        <v>93</v>
      </c>
      <c r="E12" t="s">
        <v>41</v>
      </c>
      <c r="F12" t="s">
        <v>45</v>
      </c>
      <c r="G12" t="s">
        <v>26</v>
      </c>
    </row>
    <row r="13" spans="1:7" x14ac:dyDescent="0.25">
      <c r="B13" t="s">
        <v>46</v>
      </c>
      <c r="C13" t="s">
        <v>47</v>
      </c>
      <c r="D13" t="s">
        <v>94</v>
      </c>
      <c r="E13" t="s">
        <v>41</v>
      </c>
      <c r="F13" t="s">
        <v>48</v>
      </c>
      <c r="G13" t="s">
        <v>49</v>
      </c>
    </row>
    <row r="14" spans="1:7" x14ac:dyDescent="0.25">
      <c r="B14" t="s">
        <v>50</v>
      </c>
      <c r="C14" t="s">
        <v>51</v>
      </c>
      <c r="D14" t="s">
        <v>95</v>
      </c>
      <c r="E14" t="s">
        <v>41</v>
      </c>
      <c r="F14" t="s">
        <v>52</v>
      </c>
      <c r="G14" t="s">
        <v>53</v>
      </c>
    </row>
    <row r="15" spans="1:7" x14ac:dyDescent="0.25">
      <c r="B15" t="s">
        <v>54</v>
      </c>
      <c r="C15" t="s">
        <v>55</v>
      </c>
      <c r="D15" t="s">
        <v>96</v>
      </c>
      <c r="E15" t="s">
        <v>41</v>
      </c>
      <c r="F15" t="s">
        <v>56</v>
      </c>
      <c r="G15" t="s">
        <v>22</v>
      </c>
    </row>
    <row r="16" spans="1:7" x14ac:dyDescent="0.25">
      <c r="B16" t="s">
        <v>57</v>
      </c>
      <c r="C16" t="s">
        <v>58</v>
      </c>
      <c r="D16" t="s">
        <v>97</v>
      </c>
      <c r="E16" t="s">
        <v>59</v>
      </c>
      <c r="F16" t="s">
        <v>22</v>
      </c>
      <c r="G16" t="s">
        <v>60</v>
      </c>
    </row>
    <row r="17" spans="2:7" x14ac:dyDescent="0.25">
      <c r="B17" t="s">
        <v>61</v>
      </c>
      <c r="C17" t="s">
        <v>60</v>
      </c>
      <c r="D17" t="s">
        <v>98</v>
      </c>
      <c r="E17" t="s">
        <v>41</v>
      </c>
      <c r="F17" t="s">
        <v>62</v>
      </c>
      <c r="G17" t="s">
        <v>22</v>
      </c>
    </row>
    <row r="18" spans="2:7" x14ac:dyDescent="0.25">
      <c r="B18" t="s">
        <v>63</v>
      </c>
      <c r="C18" t="s">
        <v>64</v>
      </c>
      <c r="D18" t="s">
        <v>99</v>
      </c>
      <c r="E18" t="s">
        <v>65</v>
      </c>
      <c r="F18" t="s">
        <v>22</v>
      </c>
      <c r="G18" t="s">
        <v>66</v>
      </c>
    </row>
    <row r="19" spans="2:7" x14ac:dyDescent="0.25">
      <c r="B19" t="s">
        <v>67</v>
      </c>
      <c r="C19" t="s">
        <v>66</v>
      </c>
      <c r="D19" t="s">
        <v>100</v>
      </c>
      <c r="E19" t="s">
        <v>68</v>
      </c>
      <c r="F19" t="s">
        <v>22</v>
      </c>
      <c r="G19" t="s">
        <v>7</v>
      </c>
    </row>
    <row r="20" spans="2:7" x14ac:dyDescent="0.25">
      <c r="B20" t="s">
        <v>6</v>
      </c>
      <c r="C20" t="s">
        <v>7</v>
      </c>
      <c r="D20" t="s">
        <v>101</v>
      </c>
      <c r="E20" t="s">
        <v>69</v>
      </c>
      <c r="F20" t="s">
        <v>9</v>
      </c>
      <c r="G20" t="s">
        <v>10</v>
      </c>
    </row>
    <row r="21" spans="2:7" x14ac:dyDescent="0.25">
      <c r="B21" t="s">
        <v>11</v>
      </c>
      <c r="C21" t="s">
        <v>12</v>
      </c>
      <c r="D21" t="s">
        <v>102</v>
      </c>
      <c r="E21" t="s">
        <v>70</v>
      </c>
      <c r="F21" t="s">
        <v>9</v>
      </c>
      <c r="G21" t="s">
        <v>14</v>
      </c>
    </row>
    <row r="22" spans="2:7" x14ac:dyDescent="0.25">
      <c r="B22" t="s">
        <v>15</v>
      </c>
      <c r="C22" t="s">
        <v>16</v>
      </c>
      <c r="D22" t="s">
        <v>103</v>
      </c>
      <c r="E22" t="s">
        <v>71</v>
      </c>
      <c r="F22" t="s">
        <v>9</v>
      </c>
      <c r="G22" t="s">
        <v>18</v>
      </c>
    </row>
    <row r="23" spans="2:7" x14ac:dyDescent="0.25">
      <c r="B23" t="s">
        <v>19</v>
      </c>
      <c r="C23" t="s">
        <v>20</v>
      </c>
      <c r="D23" t="s">
        <v>104</v>
      </c>
      <c r="E23" t="s">
        <v>72</v>
      </c>
      <c r="F23" t="s">
        <v>9</v>
      </c>
      <c r="G23" t="s">
        <v>22</v>
      </c>
    </row>
    <row r="24" spans="2:7" x14ac:dyDescent="0.25">
      <c r="B24" t="s">
        <v>23</v>
      </c>
      <c r="C24" t="s">
        <v>24</v>
      </c>
      <c r="D24" t="s">
        <v>105</v>
      </c>
      <c r="E24" t="s">
        <v>73</v>
      </c>
      <c r="F24" t="s">
        <v>9</v>
      </c>
      <c r="G24" t="s">
        <v>26</v>
      </c>
    </row>
    <row r="25" spans="2:7" x14ac:dyDescent="0.25">
      <c r="B25" t="s">
        <v>27</v>
      </c>
      <c r="C25" t="s">
        <v>28</v>
      </c>
      <c r="D25" t="s">
        <v>106</v>
      </c>
      <c r="E25" t="s">
        <v>74</v>
      </c>
      <c r="F25" t="s">
        <v>9</v>
      </c>
      <c r="G25" t="s">
        <v>22</v>
      </c>
    </row>
    <row r="26" spans="2:7" x14ac:dyDescent="0.25">
      <c r="B26" t="s">
        <v>30</v>
      </c>
      <c r="C26" t="s">
        <v>31</v>
      </c>
      <c r="D26" t="s">
        <v>107</v>
      </c>
      <c r="E26" t="s">
        <v>75</v>
      </c>
      <c r="F26" t="s">
        <v>9</v>
      </c>
      <c r="G26" t="s">
        <v>22</v>
      </c>
    </row>
    <row r="27" spans="2:7" x14ac:dyDescent="0.25">
      <c r="B27" t="s">
        <v>33</v>
      </c>
      <c r="C27" t="s">
        <v>34</v>
      </c>
      <c r="D27" t="s">
        <v>108</v>
      </c>
      <c r="E27" t="s">
        <v>35</v>
      </c>
      <c r="F27" t="s">
        <v>9</v>
      </c>
      <c r="G27" t="s">
        <v>22</v>
      </c>
    </row>
    <row r="28" spans="2:7" x14ac:dyDescent="0.25">
      <c r="B28" t="s">
        <v>36</v>
      </c>
      <c r="C28" t="s">
        <v>37</v>
      </c>
      <c r="D28" t="s">
        <v>109</v>
      </c>
      <c r="E28" t="s">
        <v>76</v>
      </c>
      <c r="F28" t="s">
        <v>9</v>
      </c>
      <c r="G28" t="s">
        <v>22</v>
      </c>
    </row>
    <row r="29" spans="2:7" x14ac:dyDescent="0.25">
      <c r="B29" t="s">
        <v>39</v>
      </c>
      <c r="C29" t="s">
        <v>40</v>
      </c>
      <c r="D29" t="s">
        <v>110</v>
      </c>
      <c r="E29" t="s">
        <v>41</v>
      </c>
      <c r="F29" t="s">
        <v>77</v>
      </c>
      <c r="G29" t="s">
        <v>18</v>
      </c>
    </row>
    <row r="30" spans="2:7" x14ac:dyDescent="0.25">
      <c r="B30" t="s">
        <v>43</v>
      </c>
      <c r="C30" t="s">
        <v>44</v>
      </c>
      <c r="D30" t="s">
        <v>111</v>
      </c>
      <c r="E30" t="s">
        <v>78</v>
      </c>
      <c r="F30" t="s">
        <v>79</v>
      </c>
      <c r="G30" t="s">
        <v>26</v>
      </c>
    </row>
    <row r="31" spans="2:7" x14ac:dyDescent="0.25">
      <c r="B31" t="s">
        <v>46</v>
      </c>
      <c r="C31" t="s">
        <v>47</v>
      </c>
      <c r="D31" t="s">
        <v>112</v>
      </c>
      <c r="E31" t="s">
        <v>78</v>
      </c>
      <c r="F31" t="s">
        <v>80</v>
      </c>
      <c r="G31" t="s">
        <v>49</v>
      </c>
    </row>
    <row r="32" spans="2:7" x14ac:dyDescent="0.25">
      <c r="B32" t="s">
        <v>50</v>
      </c>
      <c r="C32" t="s">
        <v>51</v>
      </c>
      <c r="D32" t="s">
        <v>113</v>
      </c>
      <c r="E32" t="s">
        <v>41</v>
      </c>
      <c r="F32" t="s">
        <v>81</v>
      </c>
      <c r="G32" t="s">
        <v>53</v>
      </c>
    </row>
    <row r="33" spans="2:7" x14ac:dyDescent="0.25">
      <c r="B33" t="s">
        <v>54</v>
      </c>
      <c r="C33" t="s">
        <v>55</v>
      </c>
      <c r="D33" t="s">
        <v>114</v>
      </c>
      <c r="E33" t="s">
        <v>41</v>
      </c>
      <c r="F33" t="s">
        <v>56</v>
      </c>
      <c r="G33" t="s">
        <v>22</v>
      </c>
    </row>
    <row r="34" spans="2:7" x14ac:dyDescent="0.25">
      <c r="B34" t="s">
        <v>57</v>
      </c>
      <c r="C34" t="s">
        <v>58</v>
      </c>
      <c r="D34" t="s">
        <v>115</v>
      </c>
      <c r="E34" t="s">
        <v>59</v>
      </c>
      <c r="F34" t="s">
        <v>22</v>
      </c>
      <c r="G34" t="s">
        <v>60</v>
      </c>
    </row>
    <row r="35" spans="2:7" x14ac:dyDescent="0.25">
      <c r="B35" t="s">
        <v>61</v>
      </c>
      <c r="C35" t="s">
        <v>60</v>
      </c>
      <c r="D35" t="s">
        <v>116</v>
      </c>
      <c r="E35" t="s">
        <v>41</v>
      </c>
      <c r="F35" t="s">
        <v>62</v>
      </c>
      <c r="G35" t="s">
        <v>22</v>
      </c>
    </row>
    <row r="36" spans="2:7" x14ac:dyDescent="0.25">
      <c r="B36" t="s">
        <v>63</v>
      </c>
      <c r="C36" t="s">
        <v>64</v>
      </c>
      <c r="D36" t="s">
        <v>117</v>
      </c>
      <c r="E36" t="s">
        <v>65</v>
      </c>
      <c r="F36" t="s">
        <v>22</v>
      </c>
      <c r="G36" t="s">
        <v>66</v>
      </c>
    </row>
    <row r="37" spans="2:7" x14ac:dyDescent="0.25">
      <c r="B37" t="s">
        <v>67</v>
      </c>
      <c r="C37" t="s">
        <v>66</v>
      </c>
      <c r="D37" t="s">
        <v>118</v>
      </c>
      <c r="E37" t="s">
        <v>68</v>
      </c>
      <c r="F37" t="s">
        <v>22</v>
      </c>
      <c r="G37" t="s">
        <v>7</v>
      </c>
    </row>
    <row r="38" spans="2:7" x14ac:dyDescent="0.25">
      <c r="B38" t="s">
        <v>6</v>
      </c>
      <c r="C38" t="s">
        <v>7</v>
      </c>
      <c r="E38" t="s">
        <v>8</v>
      </c>
      <c r="F38" t="s">
        <v>9</v>
      </c>
      <c r="G38" t="s">
        <v>10</v>
      </c>
    </row>
    <row r="39" spans="2:7" x14ac:dyDescent="0.25">
      <c r="B39" t="s">
        <v>11</v>
      </c>
      <c r="C39" t="s">
        <v>12</v>
      </c>
      <c r="E39" t="s">
        <v>13</v>
      </c>
      <c r="F39" t="s">
        <v>9</v>
      </c>
      <c r="G39" t="s">
        <v>14</v>
      </c>
    </row>
    <row r="40" spans="2:7" x14ac:dyDescent="0.25">
      <c r="B40" t="s">
        <v>15</v>
      </c>
      <c r="C40" t="s">
        <v>16</v>
      </c>
      <c r="E40" t="s">
        <v>17</v>
      </c>
      <c r="F40" t="s">
        <v>9</v>
      </c>
      <c r="G40" t="s">
        <v>18</v>
      </c>
    </row>
    <row r="41" spans="2:7" x14ac:dyDescent="0.25">
      <c r="B41" t="s">
        <v>19</v>
      </c>
      <c r="C41" t="s">
        <v>20</v>
      </c>
      <c r="E41" t="s">
        <v>21</v>
      </c>
      <c r="F41" t="s">
        <v>9</v>
      </c>
      <c r="G41" t="s">
        <v>22</v>
      </c>
    </row>
    <row r="42" spans="2:7" x14ac:dyDescent="0.25">
      <c r="B42" t="s">
        <v>23</v>
      </c>
      <c r="C42" t="s">
        <v>24</v>
      </c>
      <c r="E42" t="s">
        <v>25</v>
      </c>
      <c r="F42" t="s">
        <v>9</v>
      </c>
      <c r="G42" t="s">
        <v>26</v>
      </c>
    </row>
    <row r="43" spans="2:7" x14ac:dyDescent="0.25">
      <c r="B43" t="s">
        <v>27</v>
      </c>
      <c r="C43" t="s">
        <v>28</v>
      </c>
      <c r="E43" t="s">
        <v>29</v>
      </c>
      <c r="F43" t="s">
        <v>9</v>
      </c>
      <c r="G43" t="s">
        <v>22</v>
      </c>
    </row>
    <row r="44" spans="2:7" x14ac:dyDescent="0.25">
      <c r="B44" t="s">
        <v>30</v>
      </c>
      <c r="C44" t="s">
        <v>31</v>
      </c>
      <c r="E44" t="s">
        <v>32</v>
      </c>
      <c r="F44" t="s">
        <v>9</v>
      </c>
      <c r="G44" t="s">
        <v>22</v>
      </c>
    </row>
    <row r="45" spans="2:7" x14ac:dyDescent="0.25">
      <c r="B45" t="s">
        <v>33</v>
      </c>
      <c r="C45" t="s">
        <v>34</v>
      </c>
      <c r="E45" t="s">
        <v>35</v>
      </c>
      <c r="F45" t="s">
        <v>9</v>
      </c>
      <c r="G45" t="s">
        <v>22</v>
      </c>
    </row>
    <row r="46" spans="2:7" x14ac:dyDescent="0.25">
      <c r="B46" t="s">
        <v>36</v>
      </c>
      <c r="C46" t="s">
        <v>37</v>
      </c>
      <c r="E46" t="s">
        <v>38</v>
      </c>
      <c r="F46" t="s">
        <v>9</v>
      </c>
      <c r="G46" t="s">
        <v>22</v>
      </c>
    </row>
    <row r="47" spans="2:7" x14ac:dyDescent="0.25">
      <c r="B47" t="s">
        <v>39</v>
      </c>
      <c r="C47" t="s">
        <v>40</v>
      </c>
      <c r="E47" t="s">
        <v>41</v>
      </c>
      <c r="F47" t="s">
        <v>42</v>
      </c>
      <c r="G47" t="s">
        <v>18</v>
      </c>
    </row>
    <row r="48" spans="2:7" x14ac:dyDescent="0.25">
      <c r="B48" t="s">
        <v>43</v>
      </c>
      <c r="C48" t="s">
        <v>44</v>
      </c>
      <c r="E48" t="s">
        <v>41</v>
      </c>
      <c r="F48" t="s">
        <v>45</v>
      </c>
      <c r="G48" t="s">
        <v>26</v>
      </c>
    </row>
    <row r="49" spans="2:7" x14ac:dyDescent="0.25">
      <c r="B49" t="s">
        <v>46</v>
      </c>
      <c r="C49" t="s">
        <v>47</v>
      </c>
      <c r="E49" t="s">
        <v>41</v>
      </c>
      <c r="F49" t="s">
        <v>48</v>
      </c>
      <c r="G49" t="s">
        <v>49</v>
      </c>
    </row>
    <row r="50" spans="2:7" x14ac:dyDescent="0.25">
      <c r="B50" t="s">
        <v>50</v>
      </c>
      <c r="C50" t="s">
        <v>51</v>
      </c>
      <c r="E50" t="s">
        <v>41</v>
      </c>
      <c r="F50" t="s">
        <v>52</v>
      </c>
      <c r="G50" t="s">
        <v>53</v>
      </c>
    </row>
    <row r="51" spans="2:7" x14ac:dyDescent="0.25">
      <c r="B51" t="s">
        <v>54</v>
      </c>
      <c r="C51" t="s">
        <v>55</v>
      </c>
      <c r="E51" t="s">
        <v>41</v>
      </c>
      <c r="F51" t="s">
        <v>56</v>
      </c>
      <c r="G51" t="s">
        <v>22</v>
      </c>
    </row>
    <row r="52" spans="2:7" x14ac:dyDescent="0.25">
      <c r="B52" t="s">
        <v>57</v>
      </c>
      <c r="C52" t="s">
        <v>58</v>
      </c>
      <c r="E52" t="s">
        <v>59</v>
      </c>
      <c r="F52" t="s">
        <v>62</v>
      </c>
      <c r="G52" t="s">
        <v>22</v>
      </c>
    </row>
    <row r="53" spans="2:7" x14ac:dyDescent="0.25">
      <c r="B53" t="s">
        <v>61</v>
      </c>
      <c r="C53" t="s">
        <v>60</v>
      </c>
      <c r="E53" t="s">
        <v>41</v>
      </c>
      <c r="F53" t="s">
        <v>62</v>
      </c>
      <c r="G53" t="s">
        <v>22</v>
      </c>
    </row>
    <row r="54" spans="2:7" x14ac:dyDescent="0.25">
      <c r="B54" t="s">
        <v>63</v>
      </c>
      <c r="C54" t="s">
        <v>7</v>
      </c>
      <c r="E54" t="s">
        <v>65</v>
      </c>
      <c r="F54" t="s">
        <v>9</v>
      </c>
      <c r="G54" t="s">
        <v>22</v>
      </c>
    </row>
    <row r="55" spans="2:7" x14ac:dyDescent="0.25">
      <c r="B55" t="s">
        <v>67</v>
      </c>
      <c r="C55" t="s">
        <v>7</v>
      </c>
      <c r="E55" t="s">
        <v>68</v>
      </c>
      <c r="F55" t="s">
        <v>9</v>
      </c>
      <c r="G55" t="s">
        <v>22</v>
      </c>
    </row>
    <row r="56" spans="2:7" x14ac:dyDescent="0.25">
      <c r="B56" t="s">
        <v>6</v>
      </c>
      <c r="C56" t="s">
        <v>7</v>
      </c>
      <c r="E56" t="s">
        <v>69</v>
      </c>
      <c r="F56" t="s">
        <v>9</v>
      </c>
      <c r="G56" t="s">
        <v>10</v>
      </c>
    </row>
    <row r="57" spans="2:7" x14ac:dyDescent="0.25">
      <c r="B57" t="s">
        <v>11</v>
      </c>
      <c r="C57" t="s">
        <v>12</v>
      </c>
      <c r="E57" t="s">
        <v>70</v>
      </c>
      <c r="F57" t="s">
        <v>9</v>
      </c>
      <c r="G57" t="s">
        <v>14</v>
      </c>
    </row>
    <row r="58" spans="2:7" x14ac:dyDescent="0.25">
      <c r="B58" t="s">
        <v>15</v>
      </c>
      <c r="C58" t="s">
        <v>16</v>
      </c>
      <c r="E58" t="s">
        <v>71</v>
      </c>
      <c r="F58" t="s">
        <v>9</v>
      </c>
      <c r="G58" t="s">
        <v>18</v>
      </c>
    </row>
    <row r="59" spans="2:7" x14ac:dyDescent="0.25">
      <c r="B59" t="s">
        <v>19</v>
      </c>
      <c r="C59" t="s">
        <v>20</v>
      </c>
      <c r="E59" t="s">
        <v>72</v>
      </c>
      <c r="F59" t="s">
        <v>9</v>
      </c>
      <c r="G59" t="s">
        <v>22</v>
      </c>
    </row>
    <row r="60" spans="2:7" x14ac:dyDescent="0.25">
      <c r="B60" t="s">
        <v>23</v>
      </c>
      <c r="C60" t="s">
        <v>24</v>
      </c>
      <c r="E60" t="s">
        <v>73</v>
      </c>
      <c r="F60" t="s">
        <v>9</v>
      </c>
      <c r="G60" t="s">
        <v>26</v>
      </c>
    </row>
    <row r="61" spans="2:7" x14ac:dyDescent="0.25">
      <c r="B61" t="s">
        <v>27</v>
      </c>
      <c r="C61" t="s">
        <v>28</v>
      </c>
      <c r="E61" t="s">
        <v>74</v>
      </c>
      <c r="F61" t="s">
        <v>9</v>
      </c>
      <c r="G61" t="s">
        <v>22</v>
      </c>
    </row>
    <row r="62" spans="2:7" x14ac:dyDescent="0.25">
      <c r="B62" t="s">
        <v>30</v>
      </c>
      <c r="C62" t="s">
        <v>31</v>
      </c>
      <c r="E62" t="s">
        <v>75</v>
      </c>
      <c r="F62" t="s">
        <v>9</v>
      </c>
      <c r="G62" t="s">
        <v>22</v>
      </c>
    </row>
    <row r="63" spans="2:7" x14ac:dyDescent="0.25">
      <c r="B63" t="s">
        <v>33</v>
      </c>
      <c r="C63" t="s">
        <v>34</v>
      </c>
      <c r="E63" t="s">
        <v>35</v>
      </c>
      <c r="F63" t="s">
        <v>9</v>
      </c>
      <c r="G63" t="s">
        <v>22</v>
      </c>
    </row>
    <row r="64" spans="2:7" x14ac:dyDescent="0.25">
      <c r="B64" t="s">
        <v>36</v>
      </c>
      <c r="C64" t="s">
        <v>37</v>
      </c>
      <c r="E64" t="s">
        <v>76</v>
      </c>
      <c r="F64" t="s">
        <v>9</v>
      </c>
      <c r="G64" t="s">
        <v>22</v>
      </c>
    </row>
    <row r="65" spans="2:7" x14ac:dyDescent="0.25">
      <c r="B65" t="s">
        <v>39</v>
      </c>
      <c r="C65" t="s">
        <v>40</v>
      </c>
      <c r="E65" t="s">
        <v>41</v>
      </c>
      <c r="F65" t="s">
        <v>77</v>
      </c>
      <c r="G65" t="s">
        <v>18</v>
      </c>
    </row>
    <row r="66" spans="2:7" x14ac:dyDescent="0.25">
      <c r="B66" t="s">
        <v>43</v>
      </c>
      <c r="C66" t="s">
        <v>44</v>
      </c>
      <c r="E66" t="s">
        <v>78</v>
      </c>
      <c r="F66" t="s">
        <v>79</v>
      </c>
      <c r="G66" t="s">
        <v>26</v>
      </c>
    </row>
    <row r="67" spans="2:7" x14ac:dyDescent="0.25">
      <c r="B67" t="s">
        <v>46</v>
      </c>
      <c r="C67" t="s">
        <v>47</v>
      </c>
      <c r="E67" t="s">
        <v>78</v>
      </c>
      <c r="F67" t="s">
        <v>80</v>
      </c>
      <c r="G67" t="s">
        <v>49</v>
      </c>
    </row>
    <row r="68" spans="2:7" x14ac:dyDescent="0.25">
      <c r="B68" t="s">
        <v>50</v>
      </c>
      <c r="C68" t="s">
        <v>51</v>
      </c>
      <c r="E68" t="s">
        <v>41</v>
      </c>
      <c r="F68" t="s">
        <v>81</v>
      </c>
      <c r="G68" t="s">
        <v>53</v>
      </c>
    </row>
    <row r="69" spans="2:7" x14ac:dyDescent="0.25">
      <c r="B69" t="s">
        <v>54</v>
      </c>
      <c r="C69" t="s">
        <v>55</v>
      </c>
      <c r="E69" t="s">
        <v>41</v>
      </c>
      <c r="F69" t="s">
        <v>56</v>
      </c>
      <c r="G69" t="s">
        <v>22</v>
      </c>
    </row>
    <row r="70" spans="2:7" x14ac:dyDescent="0.25">
      <c r="B70" t="s">
        <v>57</v>
      </c>
      <c r="C70" t="s">
        <v>58</v>
      </c>
      <c r="E70" t="s">
        <v>59</v>
      </c>
      <c r="F70" t="s">
        <v>62</v>
      </c>
      <c r="G70" t="s">
        <v>22</v>
      </c>
    </row>
    <row r="71" spans="2:7" x14ac:dyDescent="0.25">
      <c r="B71" t="s">
        <v>61</v>
      </c>
      <c r="C71" t="s">
        <v>60</v>
      </c>
      <c r="E71" t="s">
        <v>41</v>
      </c>
      <c r="F71" t="s">
        <v>62</v>
      </c>
      <c r="G71" t="s">
        <v>22</v>
      </c>
    </row>
    <row r="72" spans="2:7" x14ac:dyDescent="0.25">
      <c r="B72" t="s">
        <v>63</v>
      </c>
      <c r="C72" t="s">
        <v>7</v>
      </c>
      <c r="E72" t="s">
        <v>65</v>
      </c>
      <c r="F72" t="s">
        <v>9</v>
      </c>
      <c r="G72" t="s">
        <v>22</v>
      </c>
    </row>
    <row r="73" spans="2:7" x14ac:dyDescent="0.25">
      <c r="B73" t="s">
        <v>67</v>
      </c>
      <c r="C73" t="s">
        <v>7</v>
      </c>
      <c r="E73" t="s">
        <v>68</v>
      </c>
      <c r="F73" t="s">
        <v>9</v>
      </c>
      <c r="G73" t="s">
        <v>22</v>
      </c>
    </row>
    <row r="74" spans="2:7" x14ac:dyDescent="0.25">
      <c r="B74" t="s">
        <v>6</v>
      </c>
      <c r="C74" t="s">
        <v>7</v>
      </c>
      <c r="E74" t="s">
        <v>187</v>
      </c>
      <c r="F74" t="s">
        <v>9</v>
      </c>
      <c r="G74" t="s">
        <v>10</v>
      </c>
    </row>
    <row r="75" spans="2:7" x14ac:dyDescent="0.25">
      <c r="B75" t="s">
        <v>11</v>
      </c>
      <c r="C75" t="s">
        <v>12</v>
      </c>
      <c r="E75" t="s">
        <v>13</v>
      </c>
      <c r="F75" t="s">
        <v>9</v>
      </c>
      <c r="G75" t="s">
        <v>14</v>
      </c>
    </row>
    <row r="76" spans="2:7" x14ac:dyDescent="0.25">
      <c r="B76" t="s">
        <v>15</v>
      </c>
      <c r="C76" t="s">
        <v>16</v>
      </c>
      <c r="E76" t="s">
        <v>17</v>
      </c>
      <c r="F76" t="s">
        <v>9</v>
      </c>
      <c r="G76" t="s">
        <v>18</v>
      </c>
    </row>
    <row r="77" spans="2:7" x14ac:dyDescent="0.25">
      <c r="B77" t="s">
        <v>19</v>
      </c>
      <c r="C77" t="s">
        <v>20</v>
      </c>
      <c r="E77" t="s">
        <v>21</v>
      </c>
      <c r="F77" t="s">
        <v>9</v>
      </c>
      <c r="G77" t="s">
        <v>22</v>
      </c>
    </row>
    <row r="78" spans="2:7" x14ac:dyDescent="0.25">
      <c r="B78" t="s">
        <v>23</v>
      </c>
      <c r="C78" t="s">
        <v>24</v>
      </c>
      <c r="E78" t="s">
        <v>25</v>
      </c>
      <c r="F78" t="s">
        <v>9</v>
      </c>
      <c r="G78" t="s">
        <v>26</v>
      </c>
    </row>
    <row r="79" spans="2:7" x14ac:dyDescent="0.25">
      <c r="B79" t="s">
        <v>27</v>
      </c>
      <c r="C79" t="s">
        <v>28</v>
      </c>
      <c r="E79" t="s">
        <v>188</v>
      </c>
      <c r="F79" t="s">
        <v>9</v>
      </c>
      <c r="G79" t="s">
        <v>22</v>
      </c>
    </row>
    <row r="80" spans="2:7" x14ac:dyDescent="0.25">
      <c r="B80" t="s">
        <v>30</v>
      </c>
      <c r="C80" t="s">
        <v>31</v>
      </c>
      <c r="E80" t="s">
        <v>32</v>
      </c>
      <c r="F80" t="s">
        <v>9</v>
      </c>
      <c r="G80" t="s">
        <v>22</v>
      </c>
    </row>
    <row r="81" spans="2:7" x14ac:dyDescent="0.25">
      <c r="B81" t="s">
        <v>33</v>
      </c>
      <c r="C81" t="s">
        <v>34</v>
      </c>
      <c r="E81" t="s">
        <v>35</v>
      </c>
      <c r="F81" t="s">
        <v>9</v>
      </c>
      <c r="G81" t="s">
        <v>22</v>
      </c>
    </row>
    <row r="82" spans="2:7" x14ac:dyDescent="0.25">
      <c r="B82" t="s">
        <v>36</v>
      </c>
      <c r="C82" t="s">
        <v>37</v>
      </c>
      <c r="E82" t="s">
        <v>38</v>
      </c>
      <c r="F82" t="s">
        <v>9</v>
      </c>
      <c r="G82" t="s">
        <v>22</v>
      </c>
    </row>
    <row r="83" spans="2:7" x14ac:dyDescent="0.25">
      <c r="B83" t="s">
        <v>39</v>
      </c>
      <c r="C83" t="s">
        <v>40</v>
      </c>
      <c r="E83" t="s">
        <v>41</v>
      </c>
      <c r="F83" t="s">
        <v>42</v>
      </c>
      <c r="G83" t="s">
        <v>18</v>
      </c>
    </row>
    <row r="84" spans="2:7" x14ac:dyDescent="0.25">
      <c r="B84" t="s">
        <v>43</v>
      </c>
      <c r="C84" t="s">
        <v>44</v>
      </c>
      <c r="E84" t="s">
        <v>189</v>
      </c>
      <c r="F84" t="s">
        <v>45</v>
      </c>
      <c r="G84" t="s">
        <v>26</v>
      </c>
    </row>
    <row r="85" spans="2:7" x14ac:dyDescent="0.25">
      <c r="B85" t="s">
        <v>46</v>
      </c>
      <c r="C85" t="s">
        <v>47</v>
      </c>
      <c r="E85" t="s">
        <v>189</v>
      </c>
      <c r="F85" t="s">
        <v>190</v>
      </c>
      <c r="G85" t="s">
        <v>49</v>
      </c>
    </row>
    <row r="86" spans="2:7" x14ac:dyDescent="0.25">
      <c r="B86" t="s">
        <v>50</v>
      </c>
      <c r="C86" t="s">
        <v>51</v>
      </c>
      <c r="E86" t="s">
        <v>189</v>
      </c>
      <c r="F86" t="s">
        <v>191</v>
      </c>
      <c r="G86" t="s">
        <v>53</v>
      </c>
    </row>
    <row r="87" spans="2:7" x14ac:dyDescent="0.25">
      <c r="B87" t="s">
        <v>54</v>
      </c>
      <c r="C87" t="s">
        <v>55</v>
      </c>
      <c r="E87" t="s">
        <v>41</v>
      </c>
      <c r="F87" t="s">
        <v>56</v>
      </c>
      <c r="G87" t="s">
        <v>22</v>
      </c>
    </row>
    <row r="88" spans="2:7" x14ac:dyDescent="0.25">
      <c r="B88" t="s">
        <v>57</v>
      </c>
      <c r="C88" t="s">
        <v>58</v>
      </c>
      <c r="E88" t="s">
        <v>59</v>
      </c>
      <c r="F88" t="s">
        <v>62</v>
      </c>
      <c r="G88" t="s">
        <v>22</v>
      </c>
    </row>
    <row r="89" spans="2:7" x14ac:dyDescent="0.25">
      <c r="B89" t="s">
        <v>61</v>
      </c>
      <c r="C89" t="s">
        <v>60</v>
      </c>
      <c r="E89" t="s">
        <v>41</v>
      </c>
      <c r="F89" t="s">
        <v>62</v>
      </c>
      <c r="G89" t="s">
        <v>22</v>
      </c>
    </row>
    <row r="90" spans="2:7" x14ac:dyDescent="0.25">
      <c r="B90" t="s">
        <v>63</v>
      </c>
      <c r="C90" t="s">
        <v>7</v>
      </c>
      <c r="E90" t="s">
        <v>65</v>
      </c>
      <c r="F90" t="s">
        <v>9</v>
      </c>
      <c r="G90" t="s">
        <v>22</v>
      </c>
    </row>
    <row r="91" spans="2:7" x14ac:dyDescent="0.25">
      <c r="B91" t="s">
        <v>67</v>
      </c>
      <c r="C91" t="s">
        <v>7</v>
      </c>
      <c r="E91" t="s">
        <v>68</v>
      </c>
      <c r="F91" t="s">
        <v>9</v>
      </c>
      <c r="G91" t="s">
        <v>22</v>
      </c>
    </row>
    <row r="92" spans="2:7" x14ac:dyDescent="0.25">
      <c r="B92" t="s">
        <v>6</v>
      </c>
      <c r="C92" t="s">
        <v>7</v>
      </c>
      <c r="E92" t="s">
        <v>187</v>
      </c>
      <c r="F92" t="s">
        <v>9</v>
      </c>
      <c r="G92" t="s">
        <v>10</v>
      </c>
    </row>
    <row r="93" spans="2:7" x14ac:dyDescent="0.25">
      <c r="B93" t="s">
        <v>11</v>
      </c>
      <c r="C93" t="s">
        <v>12</v>
      </c>
      <c r="E93" t="s">
        <v>13</v>
      </c>
      <c r="F93" t="s">
        <v>9</v>
      </c>
      <c r="G93" t="s">
        <v>14</v>
      </c>
    </row>
    <row r="94" spans="2:7" x14ac:dyDescent="0.25">
      <c r="B94" t="s">
        <v>15</v>
      </c>
      <c r="C94" t="s">
        <v>16</v>
      </c>
      <c r="E94" t="s">
        <v>17</v>
      </c>
      <c r="F94" t="s">
        <v>9</v>
      </c>
      <c r="G94" t="s">
        <v>18</v>
      </c>
    </row>
    <row r="95" spans="2:7" x14ac:dyDescent="0.25">
      <c r="B95" t="s">
        <v>19</v>
      </c>
      <c r="C95" t="s">
        <v>20</v>
      </c>
      <c r="E95" t="s">
        <v>21</v>
      </c>
      <c r="F95" t="s">
        <v>9</v>
      </c>
      <c r="G95" t="s">
        <v>22</v>
      </c>
    </row>
    <row r="96" spans="2:7" x14ac:dyDescent="0.25">
      <c r="B96" t="s">
        <v>23</v>
      </c>
      <c r="C96" t="s">
        <v>24</v>
      </c>
      <c r="E96" t="s">
        <v>25</v>
      </c>
      <c r="F96" t="s">
        <v>9</v>
      </c>
      <c r="G96" t="s">
        <v>26</v>
      </c>
    </row>
    <row r="97" spans="2:7" x14ac:dyDescent="0.25">
      <c r="B97" t="s">
        <v>27</v>
      </c>
      <c r="C97" t="s">
        <v>28</v>
      </c>
      <c r="E97" t="s">
        <v>192</v>
      </c>
      <c r="F97" t="s">
        <v>9</v>
      </c>
      <c r="G97" t="s">
        <v>22</v>
      </c>
    </row>
    <row r="98" spans="2:7" x14ac:dyDescent="0.25">
      <c r="B98" t="s">
        <v>30</v>
      </c>
      <c r="C98" t="s">
        <v>31</v>
      </c>
      <c r="E98" t="s">
        <v>32</v>
      </c>
      <c r="F98" t="s">
        <v>9</v>
      </c>
      <c r="G98" t="s">
        <v>22</v>
      </c>
    </row>
    <row r="99" spans="2:7" x14ac:dyDescent="0.25">
      <c r="B99" t="s">
        <v>33</v>
      </c>
      <c r="C99" t="s">
        <v>34</v>
      </c>
      <c r="E99" t="s">
        <v>35</v>
      </c>
      <c r="F99" t="s">
        <v>9</v>
      </c>
      <c r="G99" t="s">
        <v>22</v>
      </c>
    </row>
    <row r="100" spans="2:7" x14ac:dyDescent="0.25">
      <c r="B100" t="s">
        <v>36</v>
      </c>
      <c r="C100" t="s">
        <v>37</v>
      </c>
      <c r="E100" t="s">
        <v>38</v>
      </c>
      <c r="F100" t="s">
        <v>9</v>
      </c>
      <c r="G100" t="s">
        <v>22</v>
      </c>
    </row>
    <row r="101" spans="2:7" x14ac:dyDescent="0.25">
      <c r="B101" t="s">
        <v>39</v>
      </c>
      <c r="C101" t="s">
        <v>40</v>
      </c>
      <c r="E101" t="s">
        <v>41</v>
      </c>
      <c r="F101" t="s">
        <v>42</v>
      </c>
      <c r="G101" t="s">
        <v>18</v>
      </c>
    </row>
    <row r="102" spans="2:7" x14ac:dyDescent="0.25">
      <c r="B102" t="s">
        <v>43</v>
      </c>
      <c r="C102" t="s">
        <v>44</v>
      </c>
      <c r="E102" t="s">
        <v>41</v>
      </c>
      <c r="F102" t="s">
        <v>45</v>
      </c>
      <c r="G102" t="s">
        <v>26</v>
      </c>
    </row>
    <row r="103" spans="2:7" x14ac:dyDescent="0.25">
      <c r="B103" t="s">
        <v>46</v>
      </c>
      <c r="C103" t="s">
        <v>47</v>
      </c>
      <c r="E103" t="s">
        <v>189</v>
      </c>
      <c r="F103" t="s">
        <v>190</v>
      </c>
      <c r="G103" t="s">
        <v>49</v>
      </c>
    </row>
    <row r="104" spans="2:7" x14ac:dyDescent="0.25">
      <c r="B104" t="s">
        <v>50</v>
      </c>
      <c r="C104" t="s">
        <v>51</v>
      </c>
      <c r="E104" t="s">
        <v>189</v>
      </c>
      <c r="F104" t="s">
        <v>191</v>
      </c>
      <c r="G104" t="s">
        <v>53</v>
      </c>
    </row>
    <row r="105" spans="2:7" x14ac:dyDescent="0.25">
      <c r="B105" t="s">
        <v>54</v>
      </c>
      <c r="C105" t="s">
        <v>55</v>
      </c>
      <c r="E105" t="s">
        <v>41</v>
      </c>
      <c r="F105" t="s">
        <v>56</v>
      </c>
      <c r="G105" t="s">
        <v>22</v>
      </c>
    </row>
    <row r="106" spans="2:7" x14ac:dyDescent="0.25">
      <c r="B106" t="s">
        <v>57</v>
      </c>
      <c r="C106" t="s">
        <v>58</v>
      </c>
      <c r="E106" t="s">
        <v>59</v>
      </c>
      <c r="F106" t="s">
        <v>62</v>
      </c>
      <c r="G106" t="s">
        <v>22</v>
      </c>
    </row>
    <row r="107" spans="2:7" x14ac:dyDescent="0.25">
      <c r="B107" t="s">
        <v>61</v>
      </c>
      <c r="C107" t="s">
        <v>60</v>
      </c>
      <c r="E107" t="s">
        <v>41</v>
      </c>
      <c r="F107" t="s">
        <v>62</v>
      </c>
      <c r="G107" t="s">
        <v>22</v>
      </c>
    </row>
    <row r="108" spans="2:7" x14ac:dyDescent="0.25">
      <c r="B108" t="s">
        <v>63</v>
      </c>
      <c r="C108" t="s">
        <v>7</v>
      </c>
      <c r="E108" t="s">
        <v>65</v>
      </c>
      <c r="F108" t="s">
        <v>9</v>
      </c>
      <c r="G108" t="s">
        <v>22</v>
      </c>
    </row>
    <row r="109" spans="2:7" x14ac:dyDescent="0.25">
      <c r="B109" t="s">
        <v>67</v>
      </c>
      <c r="C109" t="s">
        <v>7</v>
      </c>
      <c r="E109" t="s">
        <v>68</v>
      </c>
      <c r="F109" t="s">
        <v>9</v>
      </c>
      <c r="G109" t="s">
        <v>22</v>
      </c>
    </row>
    <row r="110" spans="2:7" x14ac:dyDescent="0.25">
      <c r="B110" t="s">
        <v>6</v>
      </c>
      <c r="C110" t="s">
        <v>7</v>
      </c>
      <c r="E110" t="s">
        <v>193</v>
      </c>
      <c r="F110" t="s">
        <v>9</v>
      </c>
      <c r="G110" t="s">
        <v>10</v>
      </c>
    </row>
    <row r="111" spans="2:7" x14ac:dyDescent="0.25">
      <c r="B111" t="s">
        <v>11</v>
      </c>
      <c r="C111" t="s">
        <v>12</v>
      </c>
      <c r="E111" t="s">
        <v>194</v>
      </c>
      <c r="F111" t="s">
        <v>9</v>
      </c>
      <c r="G111" t="s">
        <v>14</v>
      </c>
    </row>
    <row r="112" spans="2:7" x14ac:dyDescent="0.25">
      <c r="B112" t="s">
        <v>15</v>
      </c>
      <c r="C112" t="s">
        <v>16</v>
      </c>
      <c r="E112" t="s">
        <v>195</v>
      </c>
      <c r="F112" t="s">
        <v>9</v>
      </c>
      <c r="G112" t="s">
        <v>18</v>
      </c>
    </row>
    <row r="113" spans="2:7" x14ac:dyDescent="0.25">
      <c r="B113" t="s">
        <v>19</v>
      </c>
      <c r="C113" t="s">
        <v>20</v>
      </c>
      <c r="E113" t="s">
        <v>194</v>
      </c>
      <c r="F113" t="s">
        <v>9</v>
      </c>
      <c r="G113" t="s">
        <v>22</v>
      </c>
    </row>
    <row r="114" spans="2:7" x14ac:dyDescent="0.25">
      <c r="B114" t="s">
        <v>23</v>
      </c>
      <c r="C114" t="s">
        <v>24</v>
      </c>
      <c r="E114" t="s">
        <v>196</v>
      </c>
      <c r="F114" t="s">
        <v>9</v>
      </c>
      <c r="G114" t="s">
        <v>26</v>
      </c>
    </row>
    <row r="115" spans="2:7" x14ac:dyDescent="0.25">
      <c r="B115" t="s">
        <v>27</v>
      </c>
      <c r="C115" t="s">
        <v>28</v>
      </c>
      <c r="E115" t="s">
        <v>197</v>
      </c>
      <c r="F115" t="s">
        <v>9</v>
      </c>
      <c r="G115" t="s">
        <v>22</v>
      </c>
    </row>
    <row r="116" spans="2:7" x14ac:dyDescent="0.25">
      <c r="B116" t="s">
        <v>30</v>
      </c>
      <c r="C116" t="s">
        <v>31</v>
      </c>
      <c r="E116" t="s">
        <v>198</v>
      </c>
      <c r="F116" t="s">
        <v>9</v>
      </c>
      <c r="G116" t="s">
        <v>22</v>
      </c>
    </row>
    <row r="117" spans="2:7" x14ac:dyDescent="0.25">
      <c r="B117" t="s">
        <v>33</v>
      </c>
      <c r="C117" t="s">
        <v>34</v>
      </c>
      <c r="E117" t="s">
        <v>198</v>
      </c>
      <c r="F117" t="s">
        <v>9</v>
      </c>
      <c r="G117" t="s">
        <v>22</v>
      </c>
    </row>
    <row r="118" spans="2:7" x14ac:dyDescent="0.25">
      <c r="B118" t="s">
        <v>36</v>
      </c>
      <c r="C118" t="s">
        <v>37</v>
      </c>
      <c r="E118" t="s">
        <v>199</v>
      </c>
      <c r="F118" t="s">
        <v>9</v>
      </c>
      <c r="G118" t="s">
        <v>22</v>
      </c>
    </row>
    <row r="119" spans="2:7" x14ac:dyDescent="0.25">
      <c r="B119" t="s">
        <v>39</v>
      </c>
      <c r="C119" t="s">
        <v>40</v>
      </c>
      <c r="E119" t="s">
        <v>200</v>
      </c>
      <c r="F119" t="s">
        <v>201</v>
      </c>
      <c r="G119" t="s">
        <v>18</v>
      </c>
    </row>
    <row r="120" spans="2:7" x14ac:dyDescent="0.25">
      <c r="B120" t="s">
        <v>43</v>
      </c>
      <c r="C120" t="s">
        <v>44</v>
      </c>
      <c r="E120" t="s">
        <v>200</v>
      </c>
      <c r="F120" t="s">
        <v>202</v>
      </c>
      <c r="G120" t="s">
        <v>26</v>
      </c>
    </row>
    <row r="121" spans="2:7" x14ac:dyDescent="0.25">
      <c r="B121" t="s">
        <v>46</v>
      </c>
      <c r="C121" t="s">
        <v>47</v>
      </c>
      <c r="E121" t="s">
        <v>200</v>
      </c>
      <c r="F121" t="s">
        <v>203</v>
      </c>
      <c r="G121" t="s">
        <v>49</v>
      </c>
    </row>
    <row r="122" spans="2:7" x14ac:dyDescent="0.25">
      <c r="B122" t="s">
        <v>50</v>
      </c>
      <c r="C122" t="s">
        <v>51</v>
      </c>
      <c r="E122" t="s">
        <v>200</v>
      </c>
      <c r="F122" t="s">
        <v>204</v>
      </c>
      <c r="G122" t="s">
        <v>53</v>
      </c>
    </row>
    <row r="123" spans="2:7" x14ac:dyDescent="0.25">
      <c r="B123" t="s">
        <v>54</v>
      </c>
      <c r="C123" t="s">
        <v>55</v>
      </c>
      <c r="E123" t="s">
        <v>200</v>
      </c>
      <c r="F123" t="s">
        <v>205</v>
      </c>
      <c r="G1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2019-09-16T03:51:17Z</dcterms:modified>
</cp:coreProperties>
</file>