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paymentMethod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2" i="2"/>
  <c r="A11" i="2"/>
  <c r="A8" i="2"/>
  <c r="A9" i="2"/>
  <c r="A63" i="2"/>
  <c r="A15" i="2"/>
  <c r="A4" i="2"/>
  <c r="A10" i="2"/>
  <c r="A5" i="2"/>
  <c r="A27" i="2"/>
  <c r="A13" i="2"/>
  <c r="A64" i="2"/>
  <c r="A35" i="2"/>
  <c r="A17" i="2"/>
  <c r="A44" i="2"/>
  <c r="A52" i="2"/>
  <c r="A54" i="2"/>
  <c r="A56" i="2"/>
  <c r="A73" i="2"/>
  <c r="A74" i="2"/>
  <c r="A60" i="2"/>
  <c r="A75" i="2"/>
  <c r="A19" i="2"/>
  <c r="A12" i="2"/>
  <c r="A28" i="2"/>
  <c r="A32" i="2"/>
  <c r="A22" i="2"/>
  <c r="A36" i="2"/>
  <c r="A66" i="2"/>
  <c r="A18" i="2"/>
  <c r="A45" i="2"/>
  <c r="A51" i="2"/>
  <c r="A7" i="2"/>
  <c r="A55" i="2"/>
  <c r="A57" i="2"/>
  <c r="A72" i="2"/>
  <c r="A65" i="2"/>
  <c r="A61" i="2"/>
  <c r="A20" i="2"/>
  <c r="A24" i="2"/>
  <c r="A25" i="2"/>
  <c r="A33" i="2"/>
  <c r="A37" i="2"/>
  <c r="A62" i="2"/>
  <c r="A34" i="2"/>
  <c r="A38" i="2"/>
  <c r="A42" i="2"/>
  <c r="A46" i="2"/>
  <c r="A69" i="2"/>
  <c r="A23" i="2"/>
  <c r="A53" i="2"/>
  <c r="A6" i="2"/>
  <c r="A67" i="2"/>
  <c r="A43" i="2"/>
  <c r="A16" i="2"/>
  <c r="A70" i="2"/>
  <c r="A58" i="2"/>
  <c r="A21" i="2"/>
  <c r="A29" i="2"/>
  <c r="A47" i="2"/>
  <c r="A48" i="2"/>
  <c r="A59" i="2"/>
  <c r="A26" i="2"/>
  <c r="A39" i="2"/>
  <c r="A68" i="2"/>
  <c r="A49" i="2"/>
  <c r="A30" i="2"/>
  <c r="A40" i="2"/>
  <c r="A50" i="2"/>
  <c r="A31" i="2"/>
  <c r="A41" i="2"/>
  <c r="A71" i="2"/>
  <c r="A14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" i="1"/>
  <c r="S2" i="1" s="1"/>
  <c r="P3" i="1"/>
  <c r="P4" i="1"/>
  <c r="P5" i="1"/>
  <c r="P7" i="1"/>
  <c r="P8" i="1"/>
  <c r="P9" i="1"/>
  <c r="P11" i="1"/>
  <c r="P12" i="1"/>
  <c r="P13" i="1"/>
  <c r="P15" i="1"/>
  <c r="P16" i="1"/>
  <c r="P17" i="1"/>
  <c r="P19" i="1"/>
  <c r="P20" i="1"/>
  <c r="P21" i="1"/>
  <c r="P23" i="1"/>
  <c r="P24" i="1"/>
  <c r="P25" i="1"/>
  <c r="P27" i="1"/>
  <c r="P28" i="1"/>
  <c r="P29" i="1"/>
  <c r="P31" i="1"/>
  <c r="P32" i="1"/>
  <c r="P33" i="1"/>
  <c r="P35" i="1"/>
  <c r="P36" i="1"/>
  <c r="P37" i="1"/>
  <c r="P39" i="1"/>
  <c r="P40" i="1"/>
  <c r="P41" i="1"/>
  <c r="P43" i="1"/>
  <c r="P44" i="1"/>
  <c r="P45" i="1"/>
  <c r="P47" i="1"/>
  <c r="P48" i="1"/>
  <c r="P49" i="1"/>
  <c r="P51" i="1"/>
  <c r="P52" i="1"/>
  <c r="P53" i="1"/>
  <c r="P55" i="1"/>
  <c r="P56" i="1"/>
  <c r="P57" i="1"/>
  <c r="P59" i="1"/>
  <c r="P60" i="1"/>
  <c r="P61" i="1"/>
  <c r="P63" i="1"/>
  <c r="P64" i="1"/>
  <c r="P65" i="1"/>
  <c r="P67" i="1"/>
  <c r="P68" i="1"/>
  <c r="P69" i="1"/>
  <c r="P71" i="1"/>
  <c r="P72" i="1"/>
  <c r="P73" i="1"/>
  <c r="P75" i="1"/>
  <c r="P76" i="1"/>
  <c r="P77" i="1"/>
  <c r="P79" i="1"/>
  <c r="P80" i="1"/>
  <c r="P81" i="1"/>
  <c r="P83" i="1"/>
  <c r="P84" i="1"/>
  <c r="P85" i="1"/>
  <c r="P87" i="1"/>
  <c r="P88" i="1"/>
  <c r="P89" i="1"/>
  <c r="P91" i="1"/>
  <c r="P92" i="1"/>
  <c r="P93" i="1"/>
  <c r="P95" i="1"/>
  <c r="P96" i="1"/>
  <c r="P97" i="1"/>
  <c r="P99" i="1"/>
  <c r="P100" i="1"/>
  <c r="P101" i="1"/>
  <c r="P103" i="1"/>
  <c r="P104" i="1"/>
  <c r="P105" i="1"/>
  <c r="P107" i="1"/>
  <c r="P108" i="1"/>
  <c r="P109" i="1"/>
  <c r="P111" i="1"/>
  <c r="P112" i="1"/>
  <c r="P113" i="1"/>
  <c r="P115" i="1"/>
  <c r="P116" i="1"/>
  <c r="P117" i="1"/>
  <c r="P119" i="1"/>
  <c r="P120" i="1"/>
  <c r="P121" i="1"/>
  <c r="P123" i="1"/>
  <c r="P124" i="1"/>
  <c r="P125" i="1"/>
  <c r="P127" i="1"/>
  <c r="P128" i="1"/>
  <c r="P129" i="1"/>
  <c r="P131" i="1"/>
  <c r="P132" i="1"/>
  <c r="P133" i="1"/>
  <c r="P135" i="1"/>
  <c r="P136" i="1"/>
  <c r="P137" i="1"/>
  <c r="P139" i="1"/>
  <c r="P140" i="1"/>
  <c r="P141" i="1"/>
  <c r="P143" i="1"/>
  <c r="P144" i="1"/>
  <c r="P145" i="1"/>
  <c r="P147" i="1"/>
  <c r="P148" i="1"/>
  <c r="P149" i="1"/>
  <c r="P151" i="1"/>
  <c r="P152" i="1"/>
  <c r="P153" i="1"/>
  <c r="P155" i="1"/>
  <c r="P156" i="1"/>
  <c r="P157" i="1"/>
  <c r="P159" i="1"/>
  <c r="P160" i="1"/>
  <c r="P161" i="1"/>
  <c r="P163" i="1"/>
  <c r="P164" i="1"/>
  <c r="P165" i="1"/>
  <c r="P167" i="1"/>
  <c r="P168" i="1"/>
  <c r="P169" i="1"/>
  <c r="P171" i="1"/>
  <c r="P172" i="1"/>
  <c r="P173" i="1"/>
  <c r="P175" i="1"/>
  <c r="P176" i="1"/>
  <c r="P177" i="1"/>
  <c r="P179" i="1"/>
  <c r="P180" i="1"/>
  <c r="P181" i="1"/>
  <c r="P183" i="1"/>
  <c r="P184" i="1"/>
  <c r="P185" i="1"/>
  <c r="P187" i="1"/>
  <c r="P188" i="1"/>
  <c r="P189" i="1"/>
  <c r="P191" i="1"/>
  <c r="P192" i="1"/>
  <c r="P193" i="1"/>
  <c r="P195" i="1"/>
  <c r="P196" i="1"/>
  <c r="P197" i="1"/>
  <c r="P199" i="1"/>
  <c r="P200" i="1"/>
  <c r="P201" i="1"/>
  <c r="P203" i="1"/>
  <c r="P204" i="1"/>
  <c r="P205" i="1"/>
  <c r="P207" i="1"/>
  <c r="P208" i="1"/>
  <c r="P209" i="1"/>
  <c r="P211" i="1"/>
  <c r="P212" i="1"/>
  <c r="P213" i="1"/>
  <c r="P215" i="1"/>
  <c r="P216" i="1"/>
  <c r="P217" i="1"/>
  <c r="P219" i="1"/>
  <c r="P220" i="1"/>
  <c r="P221" i="1"/>
  <c r="P223" i="1"/>
  <c r="P224" i="1"/>
  <c r="P225" i="1"/>
  <c r="P227" i="1"/>
  <c r="P228" i="1"/>
  <c r="P229" i="1"/>
  <c r="P231" i="1"/>
  <c r="P232" i="1"/>
  <c r="P233" i="1"/>
  <c r="U2" i="1"/>
  <c r="T2" i="1"/>
  <c r="R2" i="1"/>
  <c r="Q2" i="1"/>
  <c r="U3" i="1"/>
  <c r="U4" i="1"/>
  <c r="U5" i="1"/>
  <c r="U7" i="1"/>
  <c r="U8" i="1"/>
  <c r="U9" i="1"/>
  <c r="U11" i="1"/>
  <c r="U12" i="1"/>
  <c r="U13" i="1"/>
  <c r="U15" i="1"/>
  <c r="U16" i="1"/>
  <c r="U17" i="1"/>
  <c r="U19" i="1"/>
  <c r="U20" i="1"/>
  <c r="U21" i="1"/>
  <c r="U23" i="1"/>
  <c r="U24" i="1"/>
  <c r="U25" i="1"/>
  <c r="U27" i="1"/>
  <c r="U28" i="1"/>
  <c r="U29" i="1"/>
  <c r="U31" i="1"/>
  <c r="U32" i="1"/>
  <c r="U33" i="1"/>
  <c r="U35" i="1"/>
  <c r="U36" i="1"/>
  <c r="U37" i="1"/>
  <c r="U39" i="1"/>
  <c r="U40" i="1"/>
  <c r="U41" i="1"/>
  <c r="U43" i="1"/>
  <c r="U44" i="1"/>
  <c r="U45" i="1"/>
  <c r="U47" i="1"/>
  <c r="U48" i="1"/>
  <c r="U49" i="1"/>
  <c r="U51" i="1"/>
  <c r="U52" i="1"/>
  <c r="U53" i="1"/>
  <c r="U55" i="1"/>
  <c r="U56" i="1"/>
  <c r="U57" i="1"/>
  <c r="U59" i="1"/>
  <c r="U60" i="1"/>
  <c r="U61" i="1"/>
  <c r="U63" i="1"/>
  <c r="U64" i="1"/>
  <c r="U65" i="1"/>
  <c r="U67" i="1"/>
  <c r="U68" i="1"/>
  <c r="U69" i="1"/>
  <c r="U71" i="1"/>
  <c r="U72" i="1"/>
  <c r="U73" i="1"/>
  <c r="U75" i="1"/>
  <c r="U76" i="1"/>
  <c r="U77" i="1"/>
  <c r="U79" i="1"/>
  <c r="U80" i="1"/>
  <c r="U81" i="1"/>
  <c r="U83" i="1"/>
  <c r="U84" i="1"/>
  <c r="U85" i="1"/>
  <c r="U87" i="1"/>
  <c r="U88" i="1"/>
  <c r="U89" i="1"/>
  <c r="U91" i="1"/>
  <c r="U92" i="1"/>
  <c r="U93" i="1"/>
  <c r="U95" i="1"/>
  <c r="U96" i="1"/>
  <c r="U97" i="1"/>
  <c r="U99" i="1"/>
  <c r="U100" i="1"/>
  <c r="U101" i="1"/>
  <c r="U103" i="1"/>
  <c r="U104" i="1"/>
  <c r="U105" i="1"/>
  <c r="U107" i="1"/>
  <c r="U108" i="1"/>
  <c r="U109" i="1"/>
  <c r="U111" i="1"/>
  <c r="U112" i="1"/>
  <c r="U113" i="1"/>
  <c r="U115" i="1"/>
  <c r="U116" i="1"/>
  <c r="U117" i="1"/>
  <c r="U119" i="1"/>
  <c r="U120" i="1"/>
  <c r="U121" i="1"/>
  <c r="U123" i="1"/>
  <c r="U124" i="1"/>
  <c r="U125" i="1"/>
  <c r="U127" i="1"/>
  <c r="U128" i="1"/>
  <c r="U129" i="1"/>
  <c r="U131" i="1"/>
  <c r="U132" i="1"/>
  <c r="U133" i="1"/>
  <c r="U135" i="1"/>
  <c r="U136" i="1"/>
  <c r="U137" i="1"/>
  <c r="U139" i="1"/>
  <c r="U140" i="1"/>
  <c r="U141" i="1"/>
  <c r="U143" i="1"/>
  <c r="U144" i="1"/>
  <c r="U145" i="1"/>
  <c r="U147" i="1"/>
  <c r="U148" i="1"/>
  <c r="U149" i="1"/>
  <c r="U151" i="1"/>
  <c r="U152" i="1"/>
  <c r="U153" i="1"/>
  <c r="U155" i="1"/>
  <c r="U156" i="1"/>
  <c r="U157" i="1"/>
  <c r="U159" i="1"/>
  <c r="U160" i="1"/>
  <c r="U161" i="1"/>
  <c r="U163" i="1"/>
  <c r="U164" i="1"/>
  <c r="U165" i="1"/>
  <c r="U167" i="1"/>
  <c r="U168" i="1"/>
  <c r="U169" i="1"/>
  <c r="U171" i="1"/>
  <c r="U172" i="1"/>
  <c r="U173" i="1"/>
  <c r="U175" i="1"/>
  <c r="U176" i="1"/>
  <c r="U177" i="1"/>
  <c r="U179" i="1"/>
  <c r="U180" i="1"/>
  <c r="U181" i="1"/>
  <c r="U183" i="1"/>
  <c r="U184" i="1"/>
  <c r="U185" i="1"/>
  <c r="U187" i="1"/>
  <c r="U188" i="1"/>
  <c r="U189" i="1"/>
  <c r="U191" i="1"/>
  <c r="U192" i="1"/>
  <c r="U193" i="1"/>
  <c r="U195" i="1"/>
  <c r="U196" i="1"/>
  <c r="U197" i="1"/>
  <c r="U199" i="1"/>
  <c r="U200" i="1"/>
  <c r="U201" i="1"/>
  <c r="U203" i="1"/>
  <c r="U204" i="1"/>
  <c r="U205" i="1"/>
  <c r="U207" i="1"/>
  <c r="U208" i="1"/>
  <c r="U209" i="1"/>
  <c r="U211" i="1"/>
  <c r="U212" i="1"/>
  <c r="U213" i="1"/>
  <c r="U215" i="1"/>
  <c r="U216" i="1"/>
  <c r="U217" i="1"/>
  <c r="U219" i="1"/>
  <c r="U220" i="1"/>
  <c r="U221" i="1"/>
  <c r="U223" i="1"/>
  <c r="U224" i="1"/>
  <c r="U225" i="1"/>
  <c r="U227" i="1"/>
  <c r="U228" i="1"/>
  <c r="U229" i="1"/>
  <c r="U231" i="1"/>
  <c r="U232" i="1"/>
  <c r="U233" i="1"/>
  <c r="T3" i="1"/>
  <c r="T4" i="1"/>
  <c r="T5" i="1"/>
  <c r="T7" i="1"/>
  <c r="T8" i="1"/>
  <c r="T9" i="1"/>
  <c r="T11" i="1"/>
  <c r="T12" i="1"/>
  <c r="T13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88" i="1"/>
  <c r="T89" i="1"/>
  <c r="T91" i="1"/>
  <c r="T92" i="1"/>
  <c r="T93" i="1"/>
  <c r="T95" i="1"/>
  <c r="T96" i="1"/>
  <c r="T97" i="1"/>
  <c r="T99" i="1"/>
  <c r="T100" i="1"/>
  <c r="T101" i="1"/>
  <c r="T103" i="1"/>
  <c r="T104" i="1"/>
  <c r="T105" i="1"/>
  <c r="T107" i="1"/>
  <c r="T108" i="1"/>
  <c r="T109" i="1"/>
  <c r="T111" i="1"/>
  <c r="T112" i="1"/>
  <c r="T113" i="1"/>
  <c r="T115" i="1"/>
  <c r="T116" i="1"/>
  <c r="T117" i="1"/>
  <c r="T119" i="1"/>
  <c r="T120" i="1"/>
  <c r="T121" i="1"/>
  <c r="T123" i="1"/>
  <c r="T124" i="1"/>
  <c r="T125" i="1"/>
  <c r="T127" i="1"/>
  <c r="T128" i="1"/>
  <c r="T129" i="1"/>
  <c r="T131" i="1"/>
  <c r="T132" i="1"/>
  <c r="T133" i="1"/>
  <c r="T135" i="1"/>
  <c r="T136" i="1"/>
  <c r="T137" i="1"/>
  <c r="T139" i="1"/>
  <c r="T140" i="1"/>
  <c r="T141" i="1"/>
  <c r="T143" i="1"/>
  <c r="T144" i="1"/>
  <c r="T145" i="1"/>
  <c r="T147" i="1"/>
  <c r="T148" i="1"/>
  <c r="T149" i="1"/>
  <c r="T151" i="1"/>
  <c r="T152" i="1"/>
  <c r="T153" i="1"/>
  <c r="T155" i="1"/>
  <c r="T156" i="1"/>
  <c r="T157" i="1"/>
  <c r="T159" i="1"/>
  <c r="T160" i="1"/>
  <c r="T161" i="1"/>
  <c r="T163" i="1"/>
  <c r="T164" i="1"/>
  <c r="T165" i="1"/>
  <c r="T167" i="1"/>
  <c r="T168" i="1"/>
  <c r="T169" i="1"/>
  <c r="T171" i="1"/>
  <c r="T172" i="1"/>
  <c r="T173" i="1"/>
  <c r="T175" i="1"/>
  <c r="T176" i="1"/>
  <c r="T177" i="1"/>
  <c r="T179" i="1"/>
  <c r="T180" i="1"/>
  <c r="T181" i="1"/>
  <c r="T183" i="1"/>
  <c r="T184" i="1"/>
  <c r="T185" i="1"/>
  <c r="T187" i="1"/>
  <c r="T188" i="1"/>
  <c r="T189" i="1"/>
  <c r="T191" i="1"/>
  <c r="T192" i="1"/>
  <c r="T193" i="1"/>
  <c r="T195" i="1"/>
  <c r="T196" i="1"/>
  <c r="T197" i="1"/>
  <c r="T199" i="1"/>
  <c r="T200" i="1"/>
  <c r="T201" i="1"/>
  <c r="T203" i="1"/>
  <c r="T204" i="1"/>
  <c r="T205" i="1"/>
  <c r="T207" i="1"/>
  <c r="T208" i="1"/>
  <c r="T209" i="1"/>
  <c r="T211" i="1"/>
  <c r="T212" i="1"/>
  <c r="T213" i="1"/>
  <c r="T215" i="1"/>
  <c r="T216" i="1"/>
  <c r="T217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S233" i="1"/>
  <c r="S232" i="1"/>
  <c r="S231" i="1"/>
  <c r="S229" i="1"/>
  <c r="S228" i="1"/>
  <c r="S227" i="1"/>
  <c r="S225" i="1"/>
  <c r="S224" i="1"/>
  <c r="S223" i="1"/>
  <c r="S221" i="1"/>
  <c r="S220" i="1"/>
  <c r="S219" i="1"/>
  <c r="S217" i="1"/>
  <c r="S216" i="1"/>
  <c r="S215" i="1"/>
  <c r="S213" i="1"/>
  <c r="S212" i="1"/>
  <c r="S211" i="1"/>
  <c r="S209" i="1"/>
  <c r="S208" i="1"/>
  <c r="S207" i="1"/>
  <c r="S205" i="1"/>
  <c r="S204" i="1"/>
  <c r="S203" i="1"/>
  <c r="S201" i="1"/>
  <c r="S200" i="1"/>
  <c r="S199" i="1"/>
  <c r="S197" i="1"/>
  <c r="S196" i="1"/>
  <c r="S195" i="1"/>
  <c r="S193" i="1"/>
  <c r="S192" i="1"/>
  <c r="S191" i="1"/>
  <c r="S189" i="1"/>
  <c r="S188" i="1"/>
  <c r="S187" i="1"/>
  <c r="S185" i="1"/>
  <c r="S184" i="1"/>
  <c r="S183" i="1"/>
  <c r="S181" i="1"/>
  <c r="S180" i="1"/>
  <c r="S179" i="1"/>
  <c r="S177" i="1"/>
  <c r="S176" i="1"/>
  <c r="S175" i="1"/>
  <c r="S173" i="1"/>
  <c r="S172" i="1"/>
  <c r="S171" i="1"/>
  <c r="S169" i="1"/>
  <c r="S168" i="1"/>
  <c r="S167" i="1"/>
  <c r="S165" i="1"/>
  <c r="S164" i="1"/>
  <c r="S163" i="1"/>
  <c r="S161" i="1"/>
  <c r="S160" i="1"/>
  <c r="S159" i="1"/>
  <c r="S157" i="1"/>
  <c r="S156" i="1"/>
  <c r="S155" i="1"/>
  <c r="S153" i="1"/>
  <c r="S152" i="1"/>
  <c r="S151" i="1"/>
  <c r="S149" i="1"/>
  <c r="S148" i="1"/>
  <c r="S147" i="1"/>
  <c r="S145" i="1"/>
  <c r="S144" i="1"/>
  <c r="S143" i="1"/>
  <c r="S141" i="1"/>
  <c r="S140" i="1"/>
  <c r="S139" i="1"/>
  <c r="S137" i="1"/>
  <c r="S136" i="1"/>
  <c r="S135" i="1"/>
  <c r="S133" i="1"/>
  <c r="S132" i="1"/>
  <c r="S131" i="1"/>
  <c r="S129" i="1"/>
  <c r="S128" i="1"/>
  <c r="S127" i="1"/>
  <c r="S125" i="1"/>
  <c r="S124" i="1"/>
  <c r="S123" i="1"/>
  <c r="S121" i="1"/>
  <c r="S120" i="1"/>
  <c r="S119" i="1"/>
  <c r="S117" i="1"/>
  <c r="S116" i="1"/>
  <c r="S115" i="1"/>
  <c r="S113" i="1"/>
  <c r="S112" i="1"/>
  <c r="S111" i="1"/>
  <c r="S109" i="1"/>
  <c r="S108" i="1"/>
  <c r="S107" i="1"/>
  <c r="S105" i="1"/>
  <c r="S104" i="1"/>
  <c r="S103" i="1"/>
  <c r="S101" i="1"/>
  <c r="S100" i="1"/>
  <c r="S99" i="1"/>
  <c r="S97" i="1"/>
  <c r="S96" i="1"/>
  <c r="S95" i="1"/>
  <c r="S93" i="1"/>
  <c r="S92" i="1"/>
  <c r="S91" i="1"/>
  <c r="S89" i="1"/>
  <c r="S88" i="1"/>
  <c r="S87" i="1"/>
  <c r="S85" i="1"/>
  <c r="S84" i="1"/>
  <c r="S83" i="1"/>
  <c r="S81" i="1"/>
  <c r="S80" i="1"/>
  <c r="S79" i="1"/>
  <c r="S77" i="1"/>
  <c r="S76" i="1"/>
  <c r="S75" i="1"/>
  <c r="S73" i="1"/>
  <c r="S72" i="1"/>
  <c r="S71" i="1"/>
  <c r="S69" i="1"/>
  <c r="S68" i="1"/>
  <c r="S67" i="1"/>
  <c r="S65" i="1"/>
  <c r="S64" i="1"/>
  <c r="S63" i="1"/>
  <c r="S61" i="1"/>
  <c r="S60" i="1"/>
  <c r="S59" i="1"/>
  <c r="S57" i="1"/>
  <c r="S56" i="1"/>
  <c r="S55" i="1"/>
  <c r="S53" i="1"/>
  <c r="S52" i="1"/>
  <c r="S51" i="1"/>
  <c r="S49" i="1"/>
  <c r="S48" i="1"/>
  <c r="S47" i="1"/>
  <c r="S45" i="1"/>
  <c r="S44" i="1"/>
  <c r="S43" i="1"/>
  <c r="S41" i="1"/>
  <c r="S40" i="1"/>
  <c r="S39" i="1"/>
  <c r="S37" i="1"/>
  <c r="S36" i="1"/>
  <c r="S35" i="1"/>
  <c r="S33" i="1"/>
  <c r="S32" i="1"/>
  <c r="S31" i="1"/>
  <c r="S29" i="1"/>
  <c r="S28" i="1"/>
  <c r="S27" i="1"/>
  <c r="S25" i="1"/>
  <c r="S24" i="1"/>
  <c r="S23" i="1"/>
  <c r="S21" i="1"/>
  <c r="S20" i="1"/>
  <c r="S19" i="1"/>
  <c r="S17" i="1"/>
  <c r="S16" i="1"/>
  <c r="S15" i="1"/>
  <c r="S13" i="1"/>
  <c r="S12" i="1"/>
  <c r="S11" i="1"/>
  <c r="S9" i="1"/>
  <c r="S8" i="1"/>
  <c r="S7" i="1"/>
  <c r="S5" i="1"/>
  <c r="S4" i="1"/>
  <c r="S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P234" i="1" l="1"/>
  <c r="U234" i="1"/>
  <c r="P222" i="1"/>
  <c r="U222" i="1"/>
  <c r="P210" i="1"/>
  <c r="U210" i="1"/>
  <c r="T210" i="1"/>
  <c r="P194" i="1"/>
  <c r="U194" i="1"/>
  <c r="T194" i="1"/>
  <c r="P178" i="1"/>
  <c r="U178" i="1"/>
  <c r="T178" i="1"/>
  <c r="P170" i="1"/>
  <c r="U170" i="1"/>
  <c r="T170" i="1"/>
  <c r="P154" i="1"/>
  <c r="U154" i="1"/>
  <c r="T154" i="1"/>
  <c r="P142" i="1"/>
  <c r="U142" i="1"/>
  <c r="T142" i="1"/>
  <c r="P130" i="1"/>
  <c r="U130" i="1"/>
  <c r="T130" i="1"/>
  <c r="P118" i="1"/>
  <c r="U118" i="1"/>
  <c r="T118" i="1"/>
  <c r="P106" i="1"/>
  <c r="U106" i="1"/>
  <c r="T106" i="1"/>
  <c r="P90" i="1"/>
  <c r="U90" i="1"/>
  <c r="T90" i="1"/>
  <c r="P78" i="1"/>
  <c r="U78" i="1"/>
  <c r="T78" i="1"/>
  <c r="P74" i="1"/>
  <c r="U74" i="1"/>
  <c r="T74" i="1"/>
  <c r="P62" i="1"/>
  <c r="U62" i="1"/>
  <c r="T62" i="1"/>
  <c r="P50" i="1"/>
  <c r="U50" i="1"/>
  <c r="T50" i="1"/>
  <c r="P46" i="1"/>
  <c r="U46" i="1"/>
  <c r="T46" i="1"/>
  <c r="P42" i="1"/>
  <c r="U42" i="1"/>
  <c r="T42" i="1"/>
  <c r="P38" i="1"/>
  <c r="U38" i="1"/>
  <c r="T38" i="1"/>
  <c r="P30" i="1"/>
  <c r="U30" i="1"/>
  <c r="T30" i="1"/>
  <c r="P22" i="1"/>
  <c r="U22" i="1"/>
  <c r="T22" i="1"/>
  <c r="P18" i="1"/>
  <c r="U18" i="1"/>
  <c r="T18" i="1"/>
  <c r="P14" i="1"/>
  <c r="U14" i="1"/>
  <c r="T14" i="1"/>
  <c r="P10" i="1"/>
  <c r="U10" i="1"/>
  <c r="T10" i="1"/>
  <c r="P6" i="1"/>
  <c r="U6" i="1"/>
  <c r="T6" i="1"/>
  <c r="P230" i="1"/>
  <c r="U230" i="1"/>
  <c r="P218" i="1"/>
  <c r="U218" i="1"/>
  <c r="T218" i="1"/>
  <c r="P206" i="1"/>
  <c r="U206" i="1"/>
  <c r="T206" i="1"/>
  <c r="P198" i="1"/>
  <c r="U198" i="1"/>
  <c r="T198" i="1"/>
  <c r="P182" i="1"/>
  <c r="U182" i="1"/>
  <c r="T182" i="1"/>
  <c r="P174" i="1"/>
  <c r="U174" i="1"/>
  <c r="T174" i="1"/>
  <c r="P162" i="1"/>
  <c r="U162" i="1"/>
  <c r="T162" i="1"/>
  <c r="P150" i="1"/>
  <c r="U150" i="1"/>
  <c r="T150" i="1"/>
  <c r="P138" i="1"/>
  <c r="U138" i="1"/>
  <c r="T138" i="1"/>
  <c r="P126" i="1"/>
  <c r="U126" i="1"/>
  <c r="T126" i="1"/>
  <c r="P114" i="1"/>
  <c r="U114" i="1"/>
  <c r="T114" i="1"/>
  <c r="P102" i="1"/>
  <c r="U102" i="1"/>
  <c r="T102" i="1"/>
  <c r="P98" i="1"/>
  <c r="U98" i="1"/>
  <c r="T98" i="1"/>
  <c r="P86" i="1"/>
  <c r="U86" i="1"/>
  <c r="T86" i="1"/>
  <c r="P70" i="1"/>
  <c r="U70" i="1"/>
  <c r="T70" i="1"/>
  <c r="P58" i="1"/>
  <c r="U58" i="1"/>
  <c r="T58" i="1"/>
  <c r="P26" i="1"/>
  <c r="U26" i="1"/>
  <c r="T26" i="1"/>
  <c r="P226" i="1"/>
  <c r="U226" i="1"/>
  <c r="P214" i="1"/>
  <c r="U214" i="1"/>
  <c r="T214" i="1"/>
  <c r="P202" i="1"/>
  <c r="U202" i="1"/>
  <c r="T202" i="1"/>
  <c r="P190" i="1"/>
  <c r="U190" i="1"/>
  <c r="T190" i="1"/>
  <c r="P186" i="1"/>
  <c r="U186" i="1"/>
  <c r="T186" i="1"/>
  <c r="P166" i="1"/>
  <c r="U166" i="1"/>
  <c r="T166" i="1"/>
  <c r="P158" i="1"/>
  <c r="U158" i="1"/>
  <c r="T158" i="1"/>
  <c r="P146" i="1"/>
  <c r="U146" i="1"/>
  <c r="T146" i="1"/>
  <c r="P134" i="1"/>
  <c r="U134" i="1"/>
  <c r="T134" i="1"/>
  <c r="P122" i="1"/>
  <c r="U122" i="1"/>
  <c r="T122" i="1"/>
  <c r="P110" i="1"/>
  <c r="U110" i="1"/>
  <c r="T110" i="1"/>
  <c r="P94" i="1"/>
  <c r="U94" i="1"/>
  <c r="T94" i="1"/>
  <c r="P82" i="1"/>
  <c r="U82" i="1"/>
  <c r="T82" i="1"/>
  <c r="P66" i="1"/>
  <c r="U66" i="1"/>
  <c r="T66" i="1"/>
  <c r="P54" i="1"/>
  <c r="U54" i="1"/>
  <c r="T54" i="1"/>
  <c r="P34" i="1"/>
  <c r="U34" i="1"/>
  <c r="T34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218" i="1"/>
  <c r="S222" i="1"/>
  <c r="S226" i="1"/>
  <c r="S230" i="1"/>
  <c r="S234" i="1"/>
  <c r="P2" i="1"/>
</calcChain>
</file>

<file path=xl/sharedStrings.xml><?xml version="1.0" encoding="utf-8"?>
<sst xmlns="http://schemas.openxmlformats.org/spreadsheetml/2006/main" count="933" uniqueCount="328">
  <si>
    <t>tab_gateway</t>
  </si>
  <si>
    <t>tab_epinpaymentsystem</t>
  </si>
  <si>
    <t>tab_dollargeneral</t>
  </si>
  <si>
    <t>tab_subway</t>
  </si>
  <si>
    <t>tab_neosurf</t>
  </si>
  <si>
    <t>tab_ticketsurf</t>
  </si>
  <si>
    <t>tab_onecard</t>
  </si>
  <si>
    <t>tab_webmoney</t>
  </si>
  <si>
    <t>tab_yamoney</t>
  </si>
  <si>
    <t>tab_qiwiwallet</t>
  </si>
  <si>
    <t>tab_mobilegateway</t>
  </si>
  <si>
    <t>tab_polipayments</t>
  </si>
  <si>
    <t>tab_sofortbanktransfer</t>
  </si>
  <si>
    <t>tab_kbc</t>
  </si>
  <si>
    <t>tab_bancontact</t>
  </si>
  <si>
    <t>tab_cbc</t>
  </si>
  <si>
    <t>tab_mercadopago</t>
  </si>
  <si>
    <t>tab_pagseguro</t>
  </si>
  <si>
    <t>tab_boletobancario</t>
  </si>
  <si>
    <t>tab_ebanxtransfer</t>
  </si>
  <si>
    <t>tab_safetypay</t>
  </si>
  <si>
    <t>tab_ccbrazil</t>
  </si>
  <si>
    <t>tab_ccbrazilhipercard</t>
  </si>
  <si>
    <t>tab_redcompra</t>
  </si>
  <si>
    <t>tab_servipagchile</t>
  </si>
  <si>
    <t>tab_sencillito</t>
  </si>
  <si>
    <t>tab_alipay</t>
  </si>
  <si>
    <t>tab_unionpay</t>
  </si>
  <si>
    <t>tab_btcolombia</t>
  </si>
  <si>
    <t>tab_baloto</t>
  </si>
  <si>
    <t>tab_gana</t>
  </si>
  <si>
    <t>tab_pse</t>
  </si>
  <si>
    <t>tab_efecty</t>
  </si>
  <si>
    <t>tab_davivienda</t>
  </si>
  <si>
    <t>tab_psecolombia</t>
  </si>
  <si>
    <t>tab_btczech</t>
  </si>
  <si>
    <t>tab_mol</t>
  </si>
  <si>
    <t>tab_btestonia</t>
  </si>
  <si>
    <t>tab_banktransferestonia</t>
  </si>
  <si>
    <t>tab_giropay</t>
  </si>
  <si>
    <t>tab_sepadirectdebit</t>
  </si>
  <si>
    <t>tab_mycardcard</t>
  </si>
  <si>
    <t>tab_mycardwallet</t>
  </si>
  <si>
    <t>tab_cherrycredits</t>
  </si>
  <si>
    <t>tab_gudangvoucher</t>
  </si>
  <si>
    <t>tab_wavegame</t>
  </si>
  <si>
    <t>tab_indomog</t>
  </si>
  <si>
    <t>tab_unipinwallet</t>
  </si>
  <si>
    <t>tab_btlatvia</t>
  </si>
  <si>
    <t>tab_maxima</t>
  </si>
  <si>
    <t>tab_banktransferlatvia</t>
  </si>
  <si>
    <t>tab_btlithuania</t>
  </si>
  <si>
    <t>tab_paypost</t>
  </si>
  <si>
    <t>tab_perlas</t>
  </si>
  <si>
    <t>tab_narvesen</t>
  </si>
  <si>
    <t>tab_banktransferlithuania</t>
  </si>
  <si>
    <t>tab_webcash</t>
  </si>
  <si>
    <t>tab_ipay88</t>
  </si>
  <si>
    <t>tab_todito</t>
  </si>
  <si>
    <t>tab_banktransfermexico</t>
  </si>
  <si>
    <t>tab_idealpayments</t>
  </si>
  <si>
    <t>tab_btperu</t>
  </si>
  <si>
    <t>tab_dragonpay</t>
  </si>
  <si>
    <t>tab_przelewy24</t>
  </si>
  <si>
    <t>tab_dotpay</t>
  </si>
  <si>
    <t>tab_evroset</t>
  </si>
  <si>
    <t>tab_svyasnoi</t>
  </si>
  <si>
    <t>tab_btslovakia</t>
  </si>
  <si>
    <t>tab_pinhall</t>
  </si>
  <si>
    <t>tab_fasterpay</t>
  </si>
  <si>
    <t>tab_redpagos</t>
  </si>
  <si>
    <t>tab_vtc</t>
  </si>
  <si>
    <t>tab_vtctelcocard</t>
  </si>
  <si>
    <t>tab_vcoincard</t>
  </si>
  <si>
    <t>Canada</t>
  </si>
  <si>
    <t>Afghanistan</t>
  </si>
  <si>
    <t>Albania</t>
  </si>
  <si>
    <t>Algeria</t>
  </si>
  <si>
    <t>Andorra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</si>
  <si>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</si>
  <si>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</si>
  <si>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</si>
  <si>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</si>
  <si>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</si>
  <si>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</si>
  <si>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</si>
  <si>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</si>
  <si>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</si>
  <si>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</si>
  <si>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</si>
  <si>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</si>
  <si>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</si>
  <si>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</si>
  <si>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</si>
  <si>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</si>
  <si>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</si>
  <si>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</si>
  <si>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</si>
  <si>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</si>
  <si>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</si>
  <si>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</si>
  <si>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Burundi</t>
  </si>
  <si>
    <t>Cameroon</t>
  </si>
  <si>
    <t>Cambodia</t>
  </si>
  <si>
    <t>Chad</t>
  </si>
  <si>
    <t>Chile</t>
  </si>
  <si>
    <t>China</t>
  </si>
  <si>
    <t>Colombia</t>
  </si>
  <si>
    <t>Comoros</t>
  </si>
  <si>
    <t>Congo</t>
  </si>
  <si>
    <t>Croatia</t>
  </si>
  <si>
    <t>Cuba</t>
  </si>
  <si>
    <t>Cyprus</t>
  </si>
  <si>
    <t>Denmark</t>
  </si>
  <si>
    <t>Djibouti</t>
  </si>
  <si>
    <t>Dominica</t>
  </si>
  <si>
    <t>Ecuador</t>
  </si>
  <si>
    <t>Egypt</t>
  </si>
  <si>
    <t>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</si>
  <si>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</si>
  <si>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</si>
  <si>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</si>
  <si>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</si>
  <si>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</si>
  <si>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</si>
  <si>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</si>
  <si>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</si>
  <si>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</si>
  <si>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</si>
  <si>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</si>
  <si>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</si>
  <si>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</si>
  <si>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</si>
  <si>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</si>
  <si>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</si>
  <si>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</si>
  <si>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</si>
  <si>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</si>
  <si>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</si>
  <si>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</si>
  <si>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</si>
  <si>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</si>
  <si>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</si>
  <si>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</si>
  <si>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</si>
  <si>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</si>
  <si>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</si>
  <si>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</si>
  <si>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</si>
  <si>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</si>
  <si>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</si>
  <si>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</si>
  <si>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</si>
  <si>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</si>
  <si>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</si>
  <si>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</si>
  <si>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</si>
  <si>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</si>
  <si>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</si>
  <si>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</si>
  <si>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</si>
  <si>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</si>
  <si>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</si>
  <si>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</si>
  <si>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</si>
  <si>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</si>
  <si>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</si>
  <si>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</si>
  <si>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</si>
  <si>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</si>
  <si>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</si>
  <si>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</si>
  <si>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</si>
  <si>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</si>
  <si>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</si>
  <si>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Mauritius</t>
  </si>
  <si>
    <t>Mauritania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</si>
  <si>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</si>
  <si>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</si>
  <si>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</si>
  <si>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</si>
  <si>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</si>
  <si>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</si>
  <si>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</si>
  <si>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</si>
  <si>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</si>
  <si>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</si>
  <si>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</si>
  <si>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</si>
  <si>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</si>
  <si>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</si>
  <si>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</si>
  <si>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</si>
  <si>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</si>
  <si>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</si>
  <si>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</si>
  <si>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</si>
  <si>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</si>
  <si>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</si>
  <si>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</si>
  <si>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</si>
  <si>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</si>
  <si>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</si>
  <si>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</si>
  <si>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</si>
  <si>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</si>
  <si>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</si>
  <si>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</si>
  <si>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</si>
  <si>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</si>
  <si>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</si>
  <si>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</si>
  <si>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</si>
  <si>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</si>
  <si>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</si>
  <si>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</si>
  <si>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</si>
  <si>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</si>
  <si>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</si>
  <si>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</si>
  <si>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</si>
  <si>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</si>
  <si>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</si>
  <si>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</si>
  <si>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</si>
  <si>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</si>
  <si>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</si>
  <si>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</si>
  <si>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Gambia</t>
  </si>
  <si>
    <t>Togo</t>
  </si>
  <si>
    <t>Tokelau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</si>
  <si>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</si>
  <si>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</si>
  <si>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</si>
  <si>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</si>
  <si>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</si>
  <si>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</si>
  <si>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</si>
  <si>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</si>
  <si>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</si>
  <si>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</si>
  <si>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</si>
  <si>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</si>
  <si>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</si>
  <si>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</si>
  <si>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</si>
  <si>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Kosovo</t>
  </si>
  <si>
    <t>Curacao</t>
  </si>
  <si>
    <t>United States</t>
  </si>
  <si>
    <t>American Samoa</t>
  </si>
  <si>
    <t>Antigua and Barbuda</t>
  </si>
  <si>
    <t>Bosnia and Herzegovina</t>
  </si>
  <si>
    <t>British Indian Ocean Territory</t>
  </si>
  <si>
    <t>Brunei Darussalam</t>
  </si>
  <si>
    <t>Burkina Faso</t>
  </si>
  <si>
    <t>Cape Verde</t>
  </si>
  <si>
    <t>Cayman Islands</t>
  </si>
  <si>
    <t>Central African Republic</t>
  </si>
  <si>
    <t>Cook Islands</t>
  </si>
  <si>
    <t>Costa Rica</t>
  </si>
  <si>
    <t>Cote d'Ivoire</t>
  </si>
  <si>
    <t>Czech Republic</t>
  </si>
  <si>
    <t>Dominican Republic</t>
  </si>
  <si>
    <t>El Salvador</t>
  </si>
  <si>
    <t>Equatorial Guinea</t>
  </si>
  <si>
    <t>Falkland Islands</t>
  </si>
  <si>
    <t>Faroe Islands</t>
  </si>
  <si>
    <t>Federated States of Micronesia</t>
  </si>
  <si>
    <t>French Guiana</t>
  </si>
  <si>
    <t>French Polynesia</t>
  </si>
  <si>
    <t>Hong Kong</t>
  </si>
  <si>
    <t>Isle of Man</t>
  </si>
  <si>
    <t>Korea (Peoples Republic of)</t>
  </si>
  <si>
    <t>Korea (Republic of)</t>
  </si>
  <si>
    <t>Marshall Islands</t>
  </si>
  <si>
    <t>Netherlands Antilles</t>
  </si>
  <si>
    <t>New Caledonia</t>
  </si>
  <si>
    <t>New Zealand</t>
  </si>
  <si>
    <t>Norfolk Island</t>
  </si>
  <si>
    <t>Northern Mariana Islands</t>
  </si>
  <si>
    <t>Palestinian Territory</t>
  </si>
  <si>
    <t>Papua New Guinea</t>
  </si>
  <si>
    <t>Puerto Rico</t>
  </si>
  <si>
    <t>Saint Vincent and the Grenadines</t>
  </si>
  <si>
    <t>San Marino</t>
  </si>
  <si>
    <t>Sao Tome and Principe</t>
  </si>
  <si>
    <t>Saudi Arabia</t>
  </si>
  <si>
    <t>Sierra Leone</t>
  </si>
  <si>
    <t>Solomon Islands</t>
  </si>
  <si>
    <t>South Africa</t>
  </si>
  <si>
    <t>South Georgia</t>
  </si>
  <si>
    <t>Sri Lanka</t>
  </si>
  <si>
    <t>St. Kitts and Nevis</t>
  </si>
  <si>
    <t>St. Lucia</t>
  </si>
  <si>
    <t>St. Pierre and Miquelon</t>
  </si>
  <si>
    <t>Syrian Arab Republic</t>
  </si>
  <si>
    <t>Trinidad and Tobago</t>
  </si>
  <si>
    <t>Turks and Caicos Islands</t>
  </si>
  <si>
    <t>United Arab Emirates</t>
  </si>
  <si>
    <t>United Kingdom</t>
  </si>
  <si>
    <t>Virgin Islands (U.K.)</t>
  </si>
  <si>
    <t>Virgin Islands (U.S.)</t>
  </si>
  <si>
    <t>Wallis and Futuna Islands</t>
  </si>
  <si>
    <t>Western Samoa</t>
  </si>
  <si>
    <t>Congo The Democratic Republic of the</t>
  </si>
  <si>
    <t>Western Sahara</t>
  </si>
  <si>
    <t>Saint Helena</t>
  </si>
  <si>
    <t>co_id</t>
  </si>
  <si>
    <t>co_name</t>
  </si>
  <si>
    <t>payment1</t>
  </si>
  <si>
    <t>payment2</t>
  </si>
  <si>
    <t>payment3</t>
  </si>
  <si>
    <t>payment4</t>
  </si>
  <si>
    <t>payment5</t>
  </si>
  <si>
    <t>payment6</t>
  </si>
  <si>
    <t>payment7</t>
  </si>
  <si>
    <t>payment8</t>
  </si>
  <si>
    <t>payment9</t>
  </si>
  <si>
    <t>payment10</t>
  </si>
  <si>
    <t>payment11</t>
  </si>
  <si>
    <t>ID</t>
  </si>
  <si>
    <t>paymentMethod</t>
  </si>
  <si>
    <t>enable</t>
  </si>
  <si>
    <t>sum</t>
  </si>
  <si>
    <t>f</t>
  </si>
  <si>
    <t>no_payment</t>
  </si>
  <si>
    <t>is_working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</si>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</sst>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theme="0"/>
      </font>
      <fill>
        <patternFill>
          <bgColor rgb="FF515EDD"/>
        </patternFill>
      </fill>
    </dxf>
    <dxf>
      <fill>
        <patternFill>
          <bgColor rgb="FFFFABAB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rgb="FFFEB4EE"/>
        </patternFill>
      </fill>
    </dxf>
    <dxf>
      <fill>
        <patternFill>
          <bgColor theme="7" tint="0.39994506668294322"/>
        </patternFill>
      </fill>
    </dxf>
    <dxf>
      <fill>
        <patternFill>
          <bgColor rgb="FF02DC0C"/>
        </patternFill>
      </fill>
    </dxf>
    <dxf>
      <fill>
        <patternFill>
          <bgColor rgb="FF43CEFF"/>
        </patternFill>
      </fill>
    </dxf>
  </dxfs>
  <tableStyles count="0" defaultTableStyle="TableStyleMedium2" defaultPivotStyle="PivotStyleLight16"/>
  <colors>
    <mruColors>
      <color rgb="FF515EDD"/>
      <color rgb="FFFFABAB"/>
      <color rgb="FFFEB4EE"/>
      <color rgb="FF02DC0C"/>
      <color rgb="FF00DE64"/>
      <color rgb="FF43C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"/>
  <sheetViews>
    <sheetView workbookViewId="0">
      <selection activeCell="C145" sqref="C145"/>
    </sheetView>
  </sheetViews>
  <sheetFormatPr defaultRowHeight="15" x14ac:dyDescent="0.25"/>
  <cols>
    <col min="3" max="3" width="35.42578125" bestFit="1" customWidth="1"/>
    <col min="4" max="6" width="23.42578125" bestFit="1" customWidth="1"/>
    <col min="13" max="13" width="24.42578125" bestFit="1" customWidth="1"/>
  </cols>
  <sheetData>
    <row r="1" spans="1:21" x14ac:dyDescent="0.25">
      <c r="A1" t="s">
        <v>322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316</v>
      </c>
      <c r="L1" t="s">
        <v>317</v>
      </c>
      <c r="M1" t="s">
        <v>318</v>
      </c>
      <c r="N1" t="s">
        <v>319</v>
      </c>
      <c r="O1" t="s">
        <v>323</v>
      </c>
      <c r="P1" t="s">
        <v>0</v>
      </c>
      <c r="Q1" t="s">
        <v>10</v>
      </c>
      <c r="R1" t="s">
        <v>1</v>
      </c>
      <c r="S1" t="s">
        <v>60</v>
      </c>
      <c r="T1" t="s">
        <v>12</v>
      </c>
      <c r="U1" t="s">
        <v>18</v>
      </c>
    </row>
    <row r="2" spans="1:21" x14ac:dyDescent="0.25">
      <c r="B2">
        <v>1</v>
      </c>
      <c r="C2" t="s">
        <v>248</v>
      </c>
      <c r="D2" t="s">
        <v>0</v>
      </c>
      <c r="E2" t="s">
        <v>1</v>
      </c>
      <c r="F2" t="s">
        <v>2</v>
      </c>
      <c r="G2" t="s">
        <v>3</v>
      </c>
      <c r="O2" t="str">
        <f>D2&amp;" "&amp;E2&amp;" "&amp;F2&amp;" "&amp;G2&amp;" "&amp;H2&amp;" "&amp;I2&amp;" "&amp;J2&amp;" "&amp;K2&amp;" "&amp;L2&amp;" "&amp;M2&amp;" "&amp;N2</f>
        <v xml:space="preserve">tab_gateway tab_epinpaymentsystem tab_dollargeneral tab_subway       </v>
      </c>
      <c r="P2">
        <f>COUNTIF($D2:$O2,"tab_gateway")</f>
        <v>1</v>
      </c>
      <c r="Q2">
        <f>COUNTIF($D2:$O2,"tab_mobilegateway")</f>
        <v>0</v>
      </c>
      <c r="R2">
        <f t="shared" ref="R2:R65" si="0">COUNTIF($D2:$O2,"tab_epinpaymentsystem")</f>
        <v>1</v>
      </c>
      <c r="S2">
        <f t="shared" ref="S2:S65" si="1">COUNTIF($D2:$O2,"tab_idealpayments")</f>
        <v>0</v>
      </c>
      <c r="T2">
        <f t="shared" ref="T2:T65" si="2">COUNTIF($D2:$O2,"tab_sofortbanktransfer")</f>
        <v>0</v>
      </c>
      <c r="U2">
        <f>COUNTIF($D2:$O2,"tab_boletobancario")</f>
        <v>0</v>
      </c>
    </row>
    <row r="3" spans="1:21" x14ac:dyDescent="0.25">
      <c r="B3">
        <v>2</v>
      </c>
      <c r="C3" t="s">
        <v>74</v>
      </c>
      <c r="D3" t="s">
        <v>0</v>
      </c>
      <c r="E3" t="s">
        <v>4</v>
      </c>
      <c r="F3" t="s">
        <v>5</v>
      </c>
      <c r="G3" t="s">
        <v>1</v>
      </c>
      <c r="H3" t="s">
        <v>2</v>
      </c>
      <c r="I3" t="s">
        <v>3</v>
      </c>
      <c r="O3" t="str">
        <f t="shared" ref="O3:O66" si="3">D3&amp;" "&amp;E3&amp;" "&amp;F3&amp;" "&amp;G3&amp;" "&amp;H3&amp;" "&amp;I3&amp;" "&amp;J3&amp;" "&amp;K3&amp;" "&amp;L3&amp;" "&amp;M3&amp;" "&amp;N3</f>
        <v xml:space="preserve">tab_gateway tab_neosurf tab_ticketsurf tab_epinpaymentsystem tab_dollargeneral tab_subway     </v>
      </c>
      <c r="P3">
        <f t="shared" ref="P3:P66" si="4">COUNTIF($D3:$O3,"tab_gateway")</f>
        <v>1</v>
      </c>
      <c r="Q3">
        <f t="shared" ref="Q3:Q66" si="5">COUNTIF(D3:O3,"tab_mobilegateway")</f>
        <v>0</v>
      </c>
      <c r="R3">
        <f t="shared" si="0"/>
        <v>1</v>
      </c>
      <c r="S3">
        <f t="shared" si="1"/>
        <v>0</v>
      </c>
      <c r="T3">
        <f t="shared" si="2"/>
        <v>0</v>
      </c>
      <c r="U3">
        <f t="shared" ref="U3:U66" si="6">COUNTIF($D3:$O3,"tab_boletobancario")</f>
        <v>0</v>
      </c>
    </row>
    <row r="4" spans="1:21" x14ac:dyDescent="0.25">
      <c r="B4">
        <v>3</v>
      </c>
      <c r="C4" t="s">
        <v>75</v>
      </c>
      <c r="D4" t="s">
        <v>1</v>
      </c>
      <c r="O4" t="str">
        <f t="shared" si="3"/>
        <v xml:space="preserve">tab_epinpaymentsystem          </v>
      </c>
      <c r="P4">
        <f t="shared" si="4"/>
        <v>0</v>
      </c>
      <c r="Q4">
        <f t="shared" si="5"/>
        <v>0</v>
      </c>
      <c r="R4">
        <f t="shared" si="0"/>
        <v>1</v>
      </c>
      <c r="S4">
        <f t="shared" si="1"/>
        <v>0</v>
      </c>
      <c r="T4">
        <f t="shared" si="2"/>
        <v>0</v>
      </c>
      <c r="U4">
        <f t="shared" si="6"/>
        <v>0</v>
      </c>
    </row>
    <row r="5" spans="1:21" x14ac:dyDescent="0.25">
      <c r="B5">
        <v>4</v>
      </c>
      <c r="C5" t="s">
        <v>76</v>
      </c>
      <c r="D5" t="s">
        <v>1</v>
      </c>
      <c r="O5" t="str">
        <f t="shared" si="3"/>
        <v xml:space="preserve">tab_epinpaymentsystem          </v>
      </c>
      <c r="P5">
        <f t="shared" si="4"/>
        <v>0</v>
      </c>
      <c r="Q5">
        <f t="shared" si="5"/>
        <v>0</v>
      </c>
      <c r="R5">
        <f t="shared" si="0"/>
        <v>1</v>
      </c>
      <c r="S5">
        <f t="shared" si="1"/>
        <v>0</v>
      </c>
      <c r="T5">
        <f t="shared" si="2"/>
        <v>0</v>
      </c>
      <c r="U5">
        <f t="shared" si="6"/>
        <v>0</v>
      </c>
    </row>
    <row r="6" spans="1:21" x14ac:dyDescent="0.25">
      <c r="B6">
        <v>5</v>
      </c>
      <c r="C6" t="s">
        <v>77</v>
      </c>
      <c r="D6" t="s">
        <v>6</v>
      </c>
      <c r="E6" t="s">
        <v>4</v>
      </c>
      <c r="F6" t="s">
        <v>1</v>
      </c>
      <c r="O6" t="str">
        <f t="shared" si="3"/>
        <v xml:space="preserve">tab_onecard tab_neosurf tab_epinpaymentsystem        </v>
      </c>
      <c r="P6">
        <f t="shared" si="4"/>
        <v>0</v>
      </c>
      <c r="Q6">
        <f t="shared" si="5"/>
        <v>0</v>
      </c>
      <c r="R6">
        <f t="shared" si="0"/>
        <v>1</v>
      </c>
      <c r="S6">
        <f t="shared" si="1"/>
        <v>0</v>
      </c>
      <c r="T6">
        <f t="shared" si="2"/>
        <v>0</v>
      </c>
      <c r="U6">
        <f t="shared" si="6"/>
        <v>0</v>
      </c>
    </row>
    <row r="7" spans="1:21" x14ac:dyDescent="0.25">
      <c r="B7">
        <v>6</v>
      </c>
      <c r="C7" t="s">
        <v>249</v>
      </c>
      <c r="D7" t="s">
        <v>1</v>
      </c>
      <c r="O7" t="str">
        <f t="shared" si="3"/>
        <v xml:space="preserve">tab_epinpaymentsystem          </v>
      </c>
      <c r="P7">
        <f t="shared" si="4"/>
        <v>0</v>
      </c>
      <c r="Q7">
        <f t="shared" si="5"/>
        <v>0</v>
      </c>
      <c r="R7">
        <f t="shared" si="0"/>
        <v>1</v>
      </c>
      <c r="S7">
        <f t="shared" si="1"/>
        <v>0</v>
      </c>
      <c r="T7">
        <f t="shared" si="2"/>
        <v>0</v>
      </c>
      <c r="U7">
        <f t="shared" si="6"/>
        <v>0</v>
      </c>
    </row>
    <row r="8" spans="1:21" x14ac:dyDescent="0.25">
      <c r="B8">
        <v>7</v>
      </c>
      <c r="C8" t="s">
        <v>78</v>
      </c>
      <c r="D8" t="s">
        <v>0</v>
      </c>
      <c r="E8" t="s">
        <v>4</v>
      </c>
      <c r="F8" t="s">
        <v>1</v>
      </c>
      <c r="O8" t="str">
        <f t="shared" si="3"/>
        <v xml:space="preserve">tab_gateway tab_neosurf tab_epinpaymentsystem        </v>
      </c>
      <c r="P8">
        <f t="shared" si="4"/>
        <v>1</v>
      </c>
      <c r="Q8">
        <f t="shared" si="5"/>
        <v>0</v>
      </c>
      <c r="R8">
        <f t="shared" si="0"/>
        <v>1</v>
      </c>
      <c r="S8">
        <f t="shared" si="1"/>
        <v>0</v>
      </c>
      <c r="T8">
        <f t="shared" si="2"/>
        <v>0</v>
      </c>
      <c r="U8">
        <f t="shared" si="6"/>
        <v>0</v>
      </c>
    </row>
    <row r="9" spans="1:21" x14ac:dyDescent="0.25">
      <c r="B9">
        <v>8</v>
      </c>
      <c r="C9" t="s">
        <v>79</v>
      </c>
      <c r="D9" t="s">
        <v>1</v>
      </c>
      <c r="O9" t="str">
        <f t="shared" si="3"/>
        <v xml:space="preserve">tab_epinpaymentsystem          </v>
      </c>
      <c r="P9">
        <f t="shared" si="4"/>
        <v>0</v>
      </c>
      <c r="Q9">
        <f t="shared" si="5"/>
        <v>0</v>
      </c>
      <c r="R9">
        <f t="shared" si="0"/>
        <v>1</v>
      </c>
      <c r="S9">
        <f t="shared" si="1"/>
        <v>0</v>
      </c>
      <c r="T9">
        <f t="shared" si="2"/>
        <v>0</v>
      </c>
      <c r="U9">
        <f t="shared" si="6"/>
        <v>0</v>
      </c>
    </row>
    <row r="10" spans="1:21" x14ac:dyDescent="0.25">
      <c r="B10">
        <v>9</v>
      </c>
      <c r="C10" t="s">
        <v>80</v>
      </c>
      <c r="D10" t="s">
        <v>0</v>
      </c>
      <c r="E10" t="s">
        <v>1</v>
      </c>
      <c r="O10" t="str">
        <f t="shared" si="3"/>
        <v xml:space="preserve">tab_gateway tab_epinpaymentsystem         </v>
      </c>
      <c r="P10">
        <f t="shared" si="4"/>
        <v>1</v>
      </c>
      <c r="Q10">
        <f t="shared" si="5"/>
        <v>0</v>
      </c>
      <c r="R10">
        <f t="shared" si="0"/>
        <v>1</v>
      </c>
      <c r="S10">
        <f t="shared" si="1"/>
        <v>0</v>
      </c>
      <c r="T10">
        <f t="shared" si="2"/>
        <v>0</v>
      </c>
      <c r="U10">
        <f t="shared" si="6"/>
        <v>0</v>
      </c>
    </row>
    <row r="11" spans="1:21" x14ac:dyDescent="0.25">
      <c r="B11">
        <v>10</v>
      </c>
      <c r="C11" t="s">
        <v>250</v>
      </c>
      <c r="D11" t="s">
        <v>0</v>
      </c>
      <c r="E11" t="s">
        <v>1</v>
      </c>
      <c r="O11" t="str">
        <f t="shared" si="3"/>
        <v xml:space="preserve">tab_gateway tab_epinpaymentsystem         </v>
      </c>
      <c r="P11">
        <f t="shared" si="4"/>
        <v>1</v>
      </c>
      <c r="Q11">
        <f t="shared" si="5"/>
        <v>0</v>
      </c>
      <c r="R11">
        <f t="shared" si="0"/>
        <v>1</v>
      </c>
      <c r="S11">
        <f t="shared" si="1"/>
        <v>0</v>
      </c>
      <c r="T11">
        <f t="shared" si="2"/>
        <v>0</v>
      </c>
      <c r="U11">
        <f t="shared" si="6"/>
        <v>0</v>
      </c>
    </row>
    <row r="12" spans="1:21" x14ac:dyDescent="0.25">
      <c r="B12">
        <v>11</v>
      </c>
      <c r="C12" t="s">
        <v>81</v>
      </c>
      <c r="D12" t="s">
        <v>0</v>
      </c>
      <c r="E12" t="s">
        <v>1</v>
      </c>
      <c r="O12" t="str">
        <f t="shared" si="3"/>
        <v xml:space="preserve">tab_gateway tab_epinpaymentsystem         </v>
      </c>
      <c r="P12">
        <f t="shared" si="4"/>
        <v>1</v>
      </c>
      <c r="Q12">
        <f t="shared" si="5"/>
        <v>0</v>
      </c>
      <c r="R12">
        <f t="shared" si="0"/>
        <v>1</v>
      </c>
      <c r="S12">
        <f t="shared" si="1"/>
        <v>0</v>
      </c>
      <c r="T12">
        <f t="shared" si="2"/>
        <v>0</v>
      </c>
      <c r="U12">
        <f t="shared" si="6"/>
        <v>0</v>
      </c>
    </row>
    <row r="13" spans="1:21" x14ac:dyDescent="0.25">
      <c r="B13">
        <v>12</v>
      </c>
      <c r="C13" t="s">
        <v>82</v>
      </c>
      <c r="D13" t="s">
        <v>7</v>
      </c>
      <c r="E13" t="s">
        <v>8</v>
      </c>
      <c r="F13" t="s">
        <v>9</v>
      </c>
      <c r="G13" t="s">
        <v>1</v>
      </c>
      <c r="O13" t="str">
        <f t="shared" si="3"/>
        <v xml:space="preserve">tab_webmoney tab_yamoney tab_qiwiwallet tab_epinpaymentsystem       </v>
      </c>
      <c r="P13">
        <f t="shared" si="4"/>
        <v>0</v>
      </c>
      <c r="Q13">
        <f t="shared" si="5"/>
        <v>0</v>
      </c>
      <c r="R13">
        <f t="shared" si="0"/>
        <v>1</v>
      </c>
      <c r="S13">
        <f t="shared" si="1"/>
        <v>0</v>
      </c>
      <c r="T13">
        <f t="shared" si="2"/>
        <v>0</v>
      </c>
      <c r="U13">
        <f t="shared" si="6"/>
        <v>0</v>
      </c>
    </row>
    <row r="14" spans="1:21" x14ac:dyDescent="0.25">
      <c r="B14">
        <v>233</v>
      </c>
      <c r="C14" t="s">
        <v>83</v>
      </c>
      <c r="D14" t="s">
        <v>1</v>
      </c>
      <c r="O14" t="str">
        <f t="shared" si="3"/>
        <v xml:space="preserve">tab_epinpaymentsystem          </v>
      </c>
      <c r="P14">
        <f t="shared" si="4"/>
        <v>0</v>
      </c>
      <c r="Q14">
        <f t="shared" si="5"/>
        <v>0</v>
      </c>
      <c r="R14">
        <f t="shared" si="0"/>
        <v>1</v>
      </c>
      <c r="S14">
        <f t="shared" si="1"/>
        <v>0</v>
      </c>
      <c r="T14">
        <f t="shared" si="2"/>
        <v>0</v>
      </c>
      <c r="U14">
        <f t="shared" si="6"/>
        <v>0</v>
      </c>
    </row>
    <row r="15" spans="1:21" x14ac:dyDescent="0.25">
      <c r="B15">
        <v>14</v>
      </c>
      <c r="C15" t="s">
        <v>84</v>
      </c>
      <c r="D15" t="s">
        <v>0</v>
      </c>
      <c r="E15" t="s">
        <v>10</v>
      </c>
      <c r="F15" t="s">
        <v>1</v>
      </c>
      <c r="G15" t="s">
        <v>11</v>
      </c>
      <c r="O15" t="str">
        <f t="shared" si="3"/>
        <v xml:space="preserve">tab_gateway tab_mobilegateway tab_epinpaymentsystem tab_polipayments       </v>
      </c>
      <c r="P15">
        <f t="shared" si="4"/>
        <v>1</v>
      </c>
      <c r="Q15">
        <f t="shared" si="5"/>
        <v>1</v>
      </c>
      <c r="R15">
        <f t="shared" si="0"/>
        <v>1</v>
      </c>
      <c r="S15">
        <f t="shared" si="1"/>
        <v>0</v>
      </c>
      <c r="T15">
        <f t="shared" si="2"/>
        <v>0</v>
      </c>
      <c r="U15">
        <f t="shared" si="6"/>
        <v>0</v>
      </c>
    </row>
    <row r="16" spans="1:21" x14ac:dyDescent="0.25">
      <c r="B16">
        <v>15</v>
      </c>
      <c r="C16" t="s">
        <v>85</v>
      </c>
      <c r="D16" t="s">
        <v>0</v>
      </c>
      <c r="E16" t="s">
        <v>12</v>
      </c>
      <c r="F16" t="s">
        <v>10</v>
      </c>
      <c r="G16" t="s">
        <v>1</v>
      </c>
      <c r="O16" t="str">
        <f t="shared" si="3"/>
        <v xml:space="preserve">tab_gateway tab_sofortbanktransfer tab_mobilegateway tab_epinpaymentsystem       </v>
      </c>
      <c r="P16">
        <f t="shared" si="4"/>
        <v>1</v>
      </c>
      <c r="Q16">
        <f t="shared" si="5"/>
        <v>1</v>
      </c>
      <c r="R16">
        <f t="shared" si="0"/>
        <v>1</v>
      </c>
      <c r="S16">
        <f t="shared" si="1"/>
        <v>0</v>
      </c>
      <c r="T16">
        <f t="shared" si="2"/>
        <v>1</v>
      </c>
      <c r="U16">
        <f t="shared" si="6"/>
        <v>0</v>
      </c>
    </row>
    <row r="17" spans="2:21" x14ac:dyDescent="0.25">
      <c r="B17">
        <v>16</v>
      </c>
      <c r="C17" t="s">
        <v>86</v>
      </c>
      <c r="D17" t="s">
        <v>7</v>
      </c>
      <c r="E17" t="s">
        <v>8</v>
      </c>
      <c r="F17" t="s">
        <v>9</v>
      </c>
      <c r="G17" t="s">
        <v>10</v>
      </c>
      <c r="H17" t="s">
        <v>1</v>
      </c>
      <c r="O17" t="str">
        <f t="shared" si="3"/>
        <v xml:space="preserve">tab_webmoney tab_yamoney tab_qiwiwallet tab_mobilegateway tab_epinpaymentsystem      </v>
      </c>
      <c r="P17">
        <f t="shared" si="4"/>
        <v>0</v>
      </c>
      <c r="Q17">
        <f t="shared" si="5"/>
        <v>1</v>
      </c>
      <c r="R17">
        <f t="shared" si="0"/>
        <v>1</v>
      </c>
      <c r="S17">
        <f t="shared" si="1"/>
        <v>0</v>
      </c>
      <c r="T17">
        <f t="shared" si="2"/>
        <v>0</v>
      </c>
      <c r="U17">
        <f t="shared" si="6"/>
        <v>0</v>
      </c>
    </row>
    <row r="18" spans="2:21" x14ac:dyDescent="0.25">
      <c r="B18">
        <v>17</v>
      </c>
      <c r="C18" t="s">
        <v>87</v>
      </c>
      <c r="D18" t="s">
        <v>0</v>
      </c>
      <c r="E18" t="s">
        <v>1</v>
      </c>
      <c r="H18" t="s">
        <v>324</v>
      </c>
      <c r="O18" t="str">
        <f t="shared" si="3"/>
        <v xml:space="preserve">tab_gateway tab_epinpaymentsystem   f      </v>
      </c>
      <c r="P18">
        <f t="shared" si="4"/>
        <v>1</v>
      </c>
      <c r="Q18">
        <f t="shared" si="5"/>
        <v>0</v>
      </c>
      <c r="R18">
        <f t="shared" si="0"/>
        <v>1</v>
      </c>
      <c r="S18">
        <f t="shared" si="1"/>
        <v>0</v>
      </c>
      <c r="T18">
        <f t="shared" si="2"/>
        <v>0</v>
      </c>
      <c r="U18">
        <f t="shared" si="6"/>
        <v>0</v>
      </c>
    </row>
    <row r="19" spans="2:21" x14ac:dyDescent="0.25">
      <c r="B19">
        <v>18</v>
      </c>
      <c r="C19" t="s">
        <v>88</v>
      </c>
      <c r="D19" t="s">
        <v>6</v>
      </c>
      <c r="E19" t="s">
        <v>1</v>
      </c>
      <c r="O19" t="str">
        <f t="shared" si="3"/>
        <v xml:space="preserve">tab_onecard tab_epinpaymentsystem         </v>
      </c>
      <c r="P19">
        <f t="shared" si="4"/>
        <v>0</v>
      </c>
      <c r="Q19">
        <f t="shared" si="5"/>
        <v>0</v>
      </c>
      <c r="R19">
        <f t="shared" si="0"/>
        <v>1</v>
      </c>
      <c r="S19">
        <f t="shared" si="1"/>
        <v>0</v>
      </c>
      <c r="T19">
        <f t="shared" si="2"/>
        <v>0</v>
      </c>
      <c r="U19">
        <f t="shared" si="6"/>
        <v>0</v>
      </c>
    </row>
    <row r="20" spans="2:21" x14ac:dyDescent="0.25">
      <c r="B20">
        <v>19</v>
      </c>
      <c r="C20" t="s">
        <v>89</v>
      </c>
      <c r="D20" t="s">
        <v>1</v>
      </c>
      <c r="O20" t="str">
        <f t="shared" si="3"/>
        <v xml:space="preserve">tab_epinpaymentsystem          </v>
      </c>
      <c r="P20">
        <f t="shared" si="4"/>
        <v>0</v>
      </c>
      <c r="Q20">
        <f t="shared" si="5"/>
        <v>0</v>
      </c>
      <c r="R20">
        <f t="shared" si="0"/>
        <v>1</v>
      </c>
      <c r="S20">
        <f t="shared" si="1"/>
        <v>0</v>
      </c>
      <c r="T20">
        <f t="shared" si="2"/>
        <v>0</v>
      </c>
      <c r="U20">
        <f t="shared" si="6"/>
        <v>0</v>
      </c>
    </row>
    <row r="21" spans="2:21" x14ac:dyDescent="0.25">
      <c r="B21">
        <v>20</v>
      </c>
      <c r="C21" t="s">
        <v>90</v>
      </c>
      <c r="D21" t="s">
        <v>1</v>
      </c>
      <c r="O21" t="str">
        <f t="shared" si="3"/>
        <v xml:space="preserve">tab_epinpaymentsystem          </v>
      </c>
      <c r="P21">
        <f t="shared" si="4"/>
        <v>0</v>
      </c>
      <c r="Q21">
        <f t="shared" si="5"/>
        <v>0</v>
      </c>
      <c r="R21">
        <f t="shared" si="0"/>
        <v>1</v>
      </c>
      <c r="S21">
        <f t="shared" si="1"/>
        <v>0</v>
      </c>
      <c r="T21">
        <f t="shared" si="2"/>
        <v>0</v>
      </c>
      <c r="U21">
        <f t="shared" si="6"/>
        <v>0</v>
      </c>
    </row>
    <row r="22" spans="2:21" x14ac:dyDescent="0.25">
      <c r="B22">
        <v>21</v>
      </c>
      <c r="C22" t="s">
        <v>91</v>
      </c>
      <c r="D22" t="s">
        <v>7</v>
      </c>
      <c r="E22" t="s">
        <v>8</v>
      </c>
      <c r="F22" t="s">
        <v>1</v>
      </c>
      <c r="O22" t="str">
        <f t="shared" si="3"/>
        <v xml:space="preserve">tab_webmoney tab_yamoney tab_epinpaymentsystem        </v>
      </c>
      <c r="P22">
        <f t="shared" si="4"/>
        <v>0</v>
      </c>
      <c r="Q22">
        <f t="shared" si="5"/>
        <v>0</v>
      </c>
      <c r="R22">
        <f t="shared" si="0"/>
        <v>1</v>
      </c>
      <c r="S22">
        <f t="shared" si="1"/>
        <v>0</v>
      </c>
      <c r="T22">
        <f t="shared" si="2"/>
        <v>0</v>
      </c>
      <c r="U22">
        <f t="shared" si="6"/>
        <v>0</v>
      </c>
    </row>
    <row r="23" spans="2:21" x14ac:dyDescent="0.25">
      <c r="B23">
        <v>22</v>
      </c>
      <c r="C23" t="s">
        <v>92</v>
      </c>
      <c r="D23" t="s">
        <v>0</v>
      </c>
      <c r="E23" t="s">
        <v>12</v>
      </c>
      <c r="F23" t="s">
        <v>4</v>
      </c>
      <c r="G23" t="s">
        <v>13</v>
      </c>
      <c r="H23" t="s">
        <v>10</v>
      </c>
      <c r="I23" t="s">
        <v>1</v>
      </c>
      <c r="J23" t="s">
        <v>14</v>
      </c>
      <c r="K23" t="s">
        <v>15</v>
      </c>
      <c r="O23" t="str">
        <f t="shared" si="3"/>
        <v xml:space="preserve">tab_gateway tab_sofortbanktransfer tab_neosurf tab_kbc tab_mobilegateway tab_epinpaymentsystem tab_bancontact tab_cbc   </v>
      </c>
      <c r="P23">
        <f t="shared" si="4"/>
        <v>1</v>
      </c>
      <c r="Q23">
        <f t="shared" si="5"/>
        <v>1</v>
      </c>
      <c r="R23">
        <f t="shared" si="0"/>
        <v>1</v>
      </c>
      <c r="S23">
        <f t="shared" si="1"/>
        <v>0</v>
      </c>
      <c r="T23">
        <f t="shared" si="2"/>
        <v>1</v>
      </c>
      <c r="U23">
        <f t="shared" si="6"/>
        <v>0</v>
      </c>
    </row>
    <row r="24" spans="2:21" x14ac:dyDescent="0.25">
      <c r="B24">
        <v>23</v>
      </c>
      <c r="C24" t="s">
        <v>93</v>
      </c>
      <c r="D24" t="s">
        <v>1</v>
      </c>
      <c r="O24" t="str">
        <f t="shared" si="3"/>
        <v xml:space="preserve">tab_epinpaymentsystem          </v>
      </c>
      <c r="P24">
        <f t="shared" si="4"/>
        <v>0</v>
      </c>
      <c r="Q24">
        <f t="shared" si="5"/>
        <v>0</v>
      </c>
      <c r="R24">
        <f t="shared" si="0"/>
        <v>1</v>
      </c>
      <c r="S24">
        <f t="shared" si="1"/>
        <v>0</v>
      </c>
      <c r="T24">
        <f t="shared" si="2"/>
        <v>0</v>
      </c>
      <c r="U24">
        <f t="shared" si="6"/>
        <v>0</v>
      </c>
    </row>
    <row r="25" spans="2:21" x14ac:dyDescent="0.25">
      <c r="B25">
        <v>24</v>
      </c>
      <c r="C25" t="s">
        <v>94</v>
      </c>
      <c r="D25" t="s">
        <v>4</v>
      </c>
      <c r="E25" t="s">
        <v>1</v>
      </c>
      <c r="O25" t="str">
        <f t="shared" si="3"/>
        <v xml:space="preserve">tab_neosurf tab_epinpaymentsystem         </v>
      </c>
      <c r="P25">
        <f t="shared" si="4"/>
        <v>0</v>
      </c>
      <c r="Q25">
        <f t="shared" si="5"/>
        <v>0</v>
      </c>
      <c r="R25">
        <f t="shared" si="0"/>
        <v>1</v>
      </c>
      <c r="S25">
        <f t="shared" si="1"/>
        <v>0</v>
      </c>
      <c r="T25">
        <f t="shared" si="2"/>
        <v>0</v>
      </c>
      <c r="U25">
        <f t="shared" si="6"/>
        <v>0</v>
      </c>
    </row>
    <row r="26" spans="2:21" x14ac:dyDescent="0.25">
      <c r="B26">
        <v>25</v>
      </c>
      <c r="C26" t="s">
        <v>95</v>
      </c>
      <c r="D26" t="s">
        <v>0</v>
      </c>
      <c r="E26" t="s">
        <v>1</v>
      </c>
      <c r="O26" t="str">
        <f t="shared" si="3"/>
        <v xml:space="preserve">tab_gateway tab_epinpaymentsystem         </v>
      </c>
      <c r="P26">
        <f t="shared" si="4"/>
        <v>1</v>
      </c>
      <c r="Q26">
        <f t="shared" si="5"/>
        <v>0</v>
      </c>
      <c r="R26">
        <f t="shared" si="0"/>
        <v>1</v>
      </c>
      <c r="S26">
        <f t="shared" si="1"/>
        <v>0</v>
      </c>
      <c r="T26">
        <f t="shared" si="2"/>
        <v>0</v>
      </c>
      <c r="U26">
        <f t="shared" si="6"/>
        <v>0</v>
      </c>
    </row>
    <row r="27" spans="2:21" x14ac:dyDescent="0.25">
      <c r="B27">
        <v>26</v>
      </c>
      <c r="C27" t="s">
        <v>96</v>
      </c>
      <c r="D27" t="s">
        <v>1</v>
      </c>
      <c r="O27" t="str">
        <f t="shared" si="3"/>
        <v xml:space="preserve">tab_epinpaymentsystem          </v>
      </c>
      <c r="P27">
        <f t="shared" si="4"/>
        <v>0</v>
      </c>
      <c r="Q27">
        <f t="shared" si="5"/>
        <v>0</v>
      </c>
      <c r="R27">
        <f t="shared" si="0"/>
        <v>1</v>
      </c>
      <c r="S27">
        <f t="shared" si="1"/>
        <v>0</v>
      </c>
      <c r="T27">
        <f t="shared" si="2"/>
        <v>0</v>
      </c>
      <c r="U27">
        <f t="shared" si="6"/>
        <v>0</v>
      </c>
    </row>
    <row r="28" spans="2:21" x14ac:dyDescent="0.25">
      <c r="B28">
        <v>27</v>
      </c>
      <c r="C28" t="s">
        <v>97</v>
      </c>
      <c r="D28" t="s">
        <v>1</v>
      </c>
      <c r="O28" t="str">
        <f t="shared" si="3"/>
        <v xml:space="preserve">tab_epinpaymentsystem          </v>
      </c>
      <c r="P28">
        <f t="shared" si="4"/>
        <v>0</v>
      </c>
      <c r="Q28">
        <f t="shared" si="5"/>
        <v>0</v>
      </c>
      <c r="R28">
        <f t="shared" si="0"/>
        <v>1</v>
      </c>
      <c r="S28">
        <f t="shared" si="1"/>
        <v>0</v>
      </c>
      <c r="T28">
        <f t="shared" si="2"/>
        <v>0</v>
      </c>
      <c r="U28">
        <f t="shared" si="6"/>
        <v>0</v>
      </c>
    </row>
    <row r="29" spans="2:21" x14ac:dyDescent="0.25">
      <c r="B29">
        <v>28</v>
      </c>
      <c r="C29" t="s">
        <v>251</v>
      </c>
      <c r="D29" t="s">
        <v>0</v>
      </c>
      <c r="E29" t="s">
        <v>1</v>
      </c>
      <c r="O29" t="str">
        <f t="shared" si="3"/>
        <v xml:space="preserve">tab_gateway tab_epinpaymentsystem         </v>
      </c>
      <c r="P29">
        <f t="shared" si="4"/>
        <v>1</v>
      </c>
      <c r="Q29">
        <f t="shared" si="5"/>
        <v>0</v>
      </c>
      <c r="R29">
        <f t="shared" si="0"/>
        <v>1</v>
      </c>
      <c r="S29">
        <f t="shared" si="1"/>
        <v>0</v>
      </c>
      <c r="T29">
        <f t="shared" si="2"/>
        <v>0</v>
      </c>
      <c r="U29">
        <f t="shared" si="6"/>
        <v>0</v>
      </c>
    </row>
    <row r="30" spans="2:21" x14ac:dyDescent="0.25">
      <c r="B30">
        <v>29</v>
      </c>
      <c r="C30" t="s">
        <v>98</v>
      </c>
      <c r="D30" t="s">
        <v>1</v>
      </c>
      <c r="O30" t="str">
        <f t="shared" si="3"/>
        <v xml:space="preserve">tab_epinpaymentsystem          </v>
      </c>
      <c r="P30">
        <f t="shared" si="4"/>
        <v>0</v>
      </c>
      <c r="Q30">
        <f t="shared" si="5"/>
        <v>0</v>
      </c>
      <c r="R30">
        <f t="shared" si="0"/>
        <v>1</v>
      </c>
      <c r="S30">
        <f t="shared" si="1"/>
        <v>0</v>
      </c>
      <c r="T30">
        <f t="shared" si="2"/>
        <v>0</v>
      </c>
      <c r="U30">
        <f t="shared" si="6"/>
        <v>0</v>
      </c>
    </row>
    <row r="31" spans="2:21" x14ac:dyDescent="0.25">
      <c r="B31">
        <v>30</v>
      </c>
      <c r="C31" t="s">
        <v>99</v>
      </c>
      <c r="D31" t="s">
        <v>0</v>
      </c>
      <c r="E31" t="s">
        <v>16</v>
      </c>
      <c r="F31" t="s">
        <v>17</v>
      </c>
      <c r="G31" t="s">
        <v>10</v>
      </c>
      <c r="H31" t="s">
        <v>1</v>
      </c>
      <c r="I31" t="s">
        <v>18</v>
      </c>
      <c r="J31" t="s">
        <v>19</v>
      </c>
      <c r="K31" t="s">
        <v>20</v>
      </c>
      <c r="L31" t="s">
        <v>21</v>
      </c>
      <c r="M31" t="s">
        <v>22</v>
      </c>
      <c r="O31" t="str">
        <f t="shared" si="3"/>
        <v xml:space="preserve">tab_gateway tab_mercadopago tab_pagseguro tab_mobilegateway tab_epinpaymentsystem tab_boletobancario tab_ebanxtransfer tab_safetypay tab_ccbrazil tab_ccbrazilhipercard </v>
      </c>
      <c r="P31">
        <f t="shared" si="4"/>
        <v>1</v>
      </c>
      <c r="Q31">
        <f t="shared" si="5"/>
        <v>1</v>
      </c>
      <c r="R31">
        <f t="shared" si="0"/>
        <v>1</v>
      </c>
      <c r="S31">
        <f t="shared" si="1"/>
        <v>0</v>
      </c>
      <c r="T31">
        <f t="shared" si="2"/>
        <v>0</v>
      </c>
      <c r="U31">
        <f t="shared" si="6"/>
        <v>1</v>
      </c>
    </row>
    <row r="32" spans="2:21" x14ac:dyDescent="0.25">
      <c r="B32">
        <v>31</v>
      </c>
      <c r="C32" t="s">
        <v>252</v>
      </c>
      <c r="D32" t="s">
        <v>1</v>
      </c>
      <c r="O32" t="str">
        <f t="shared" si="3"/>
        <v xml:space="preserve">tab_epinpaymentsystem          </v>
      </c>
      <c r="P32">
        <f t="shared" si="4"/>
        <v>0</v>
      </c>
      <c r="Q32">
        <f t="shared" si="5"/>
        <v>0</v>
      </c>
      <c r="R32">
        <f t="shared" si="0"/>
        <v>1</v>
      </c>
      <c r="S32">
        <f t="shared" si="1"/>
        <v>0</v>
      </c>
      <c r="T32">
        <f t="shared" si="2"/>
        <v>0</v>
      </c>
      <c r="U32">
        <f t="shared" si="6"/>
        <v>0</v>
      </c>
    </row>
    <row r="33" spans="2:21" x14ac:dyDescent="0.25">
      <c r="B33">
        <v>32</v>
      </c>
      <c r="C33" t="s">
        <v>253</v>
      </c>
      <c r="D33" t="s">
        <v>0</v>
      </c>
      <c r="E33" t="s">
        <v>1</v>
      </c>
      <c r="O33" t="str">
        <f t="shared" si="3"/>
        <v xml:space="preserve">tab_gateway tab_epinpaymentsystem         </v>
      </c>
      <c r="P33">
        <f t="shared" si="4"/>
        <v>1</v>
      </c>
      <c r="Q33">
        <f t="shared" si="5"/>
        <v>0</v>
      </c>
      <c r="R33">
        <f t="shared" si="0"/>
        <v>1</v>
      </c>
      <c r="S33">
        <f t="shared" si="1"/>
        <v>0</v>
      </c>
      <c r="T33">
        <f t="shared" si="2"/>
        <v>0</v>
      </c>
      <c r="U33">
        <f t="shared" si="6"/>
        <v>0</v>
      </c>
    </row>
    <row r="34" spans="2:21" x14ac:dyDescent="0.25">
      <c r="B34">
        <v>33</v>
      </c>
      <c r="C34" t="s">
        <v>100</v>
      </c>
      <c r="D34" t="s">
        <v>0</v>
      </c>
      <c r="E34" t="s">
        <v>1</v>
      </c>
      <c r="O34" t="str">
        <f t="shared" si="3"/>
        <v xml:space="preserve">tab_gateway tab_epinpaymentsystem         </v>
      </c>
      <c r="P34">
        <f t="shared" si="4"/>
        <v>1</v>
      </c>
      <c r="Q34">
        <f t="shared" si="5"/>
        <v>0</v>
      </c>
      <c r="R34">
        <f t="shared" si="0"/>
        <v>1</v>
      </c>
      <c r="S34">
        <f t="shared" si="1"/>
        <v>0</v>
      </c>
      <c r="T34">
        <f t="shared" si="2"/>
        <v>0</v>
      </c>
      <c r="U34">
        <f t="shared" si="6"/>
        <v>0</v>
      </c>
    </row>
    <row r="35" spans="2:21" x14ac:dyDescent="0.25">
      <c r="B35">
        <v>34</v>
      </c>
      <c r="C35" t="s">
        <v>254</v>
      </c>
      <c r="D35" t="s">
        <v>1</v>
      </c>
      <c r="O35" t="str">
        <f t="shared" si="3"/>
        <v xml:space="preserve">tab_epinpaymentsystem          </v>
      </c>
      <c r="P35">
        <f t="shared" si="4"/>
        <v>0</v>
      </c>
      <c r="Q35">
        <f t="shared" si="5"/>
        <v>0</v>
      </c>
      <c r="R35">
        <f t="shared" si="0"/>
        <v>1</v>
      </c>
      <c r="S35">
        <f t="shared" si="1"/>
        <v>0</v>
      </c>
      <c r="T35">
        <f t="shared" si="2"/>
        <v>0</v>
      </c>
      <c r="U35">
        <f t="shared" si="6"/>
        <v>0</v>
      </c>
    </row>
    <row r="36" spans="2:21" x14ac:dyDescent="0.25">
      <c r="B36">
        <v>35</v>
      </c>
      <c r="C36" t="s">
        <v>101</v>
      </c>
      <c r="D36" t="s">
        <v>1</v>
      </c>
      <c r="O36" t="str">
        <f t="shared" si="3"/>
        <v xml:space="preserve">tab_epinpaymentsystem          </v>
      </c>
      <c r="P36">
        <f t="shared" si="4"/>
        <v>0</v>
      </c>
      <c r="Q36">
        <f t="shared" si="5"/>
        <v>0</v>
      </c>
      <c r="R36">
        <f t="shared" si="0"/>
        <v>1</v>
      </c>
      <c r="S36">
        <f t="shared" si="1"/>
        <v>0</v>
      </c>
      <c r="T36">
        <f t="shared" si="2"/>
        <v>0</v>
      </c>
      <c r="U36">
        <f t="shared" si="6"/>
        <v>0</v>
      </c>
    </row>
    <row r="37" spans="2:21" x14ac:dyDescent="0.25">
      <c r="B37">
        <v>36</v>
      </c>
      <c r="C37" t="s">
        <v>102</v>
      </c>
      <c r="D37" t="s">
        <v>4</v>
      </c>
      <c r="E37" t="s">
        <v>5</v>
      </c>
      <c r="F37" t="s">
        <v>1</v>
      </c>
      <c r="O37" t="str">
        <f t="shared" si="3"/>
        <v xml:space="preserve">tab_neosurf tab_ticketsurf tab_epinpaymentsystem        </v>
      </c>
      <c r="P37">
        <f t="shared" si="4"/>
        <v>0</v>
      </c>
      <c r="Q37">
        <f t="shared" si="5"/>
        <v>0</v>
      </c>
      <c r="R37">
        <f t="shared" si="0"/>
        <v>1</v>
      </c>
      <c r="S37">
        <f t="shared" si="1"/>
        <v>0</v>
      </c>
      <c r="T37">
        <f t="shared" si="2"/>
        <v>0</v>
      </c>
      <c r="U37">
        <f t="shared" si="6"/>
        <v>0</v>
      </c>
    </row>
    <row r="38" spans="2:21" x14ac:dyDescent="0.25">
      <c r="B38">
        <v>37</v>
      </c>
      <c r="C38" t="s">
        <v>103</v>
      </c>
      <c r="D38" t="s">
        <v>1</v>
      </c>
      <c r="O38" t="str">
        <f t="shared" si="3"/>
        <v xml:space="preserve">tab_epinpaymentsystem          </v>
      </c>
      <c r="P38">
        <f t="shared" si="4"/>
        <v>0</v>
      </c>
      <c r="Q38">
        <f t="shared" si="5"/>
        <v>0</v>
      </c>
      <c r="R38">
        <f t="shared" si="0"/>
        <v>1</v>
      </c>
      <c r="S38">
        <f t="shared" si="1"/>
        <v>0</v>
      </c>
      <c r="T38">
        <f t="shared" si="2"/>
        <v>0</v>
      </c>
      <c r="U38">
        <f t="shared" si="6"/>
        <v>0</v>
      </c>
    </row>
    <row r="39" spans="2:21" x14ac:dyDescent="0.25">
      <c r="B39">
        <v>39</v>
      </c>
      <c r="C39" t="s">
        <v>255</v>
      </c>
      <c r="D39" t="s">
        <v>1</v>
      </c>
      <c r="O39" t="str">
        <f t="shared" si="3"/>
        <v xml:space="preserve">tab_epinpaymentsystem          </v>
      </c>
      <c r="P39">
        <f t="shared" si="4"/>
        <v>0</v>
      </c>
      <c r="Q39">
        <f t="shared" si="5"/>
        <v>0</v>
      </c>
      <c r="R39">
        <f t="shared" si="0"/>
        <v>1</v>
      </c>
      <c r="S39">
        <f t="shared" si="1"/>
        <v>0</v>
      </c>
      <c r="T39">
        <f t="shared" si="2"/>
        <v>0</v>
      </c>
      <c r="U39">
        <f t="shared" si="6"/>
        <v>0</v>
      </c>
    </row>
    <row r="40" spans="2:21" x14ac:dyDescent="0.25">
      <c r="B40">
        <v>40</v>
      </c>
      <c r="C40" t="s">
        <v>256</v>
      </c>
      <c r="D40" t="s">
        <v>0</v>
      </c>
      <c r="E40" t="s">
        <v>1</v>
      </c>
      <c r="O40" t="str">
        <f t="shared" si="3"/>
        <v xml:space="preserve">tab_gateway tab_epinpaymentsystem         </v>
      </c>
      <c r="P40">
        <f t="shared" si="4"/>
        <v>1</v>
      </c>
      <c r="Q40">
        <f t="shared" si="5"/>
        <v>0</v>
      </c>
      <c r="R40">
        <f t="shared" si="0"/>
        <v>1</v>
      </c>
      <c r="S40">
        <f t="shared" si="1"/>
        <v>0</v>
      </c>
      <c r="T40">
        <f t="shared" si="2"/>
        <v>0</v>
      </c>
      <c r="U40">
        <f t="shared" si="6"/>
        <v>0</v>
      </c>
    </row>
    <row r="41" spans="2:21" x14ac:dyDescent="0.25">
      <c r="B41">
        <v>41</v>
      </c>
      <c r="C41" t="s">
        <v>257</v>
      </c>
      <c r="D41" t="s">
        <v>1</v>
      </c>
      <c r="O41" t="str">
        <f t="shared" si="3"/>
        <v xml:space="preserve">tab_epinpaymentsystem          </v>
      </c>
      <c r="P41">
        <f t="shared" si="4"/>
        <v>0</v>
      </c>
      <c r="Q41">
        <f t="shared" si="5"/>
        <v>0</v>
      </c>
      <c r="R41">
        <f t="shared" si="0"/>
        <v>1</v>
      </c>
      <c r="S41">
        <f t="shared" si="1"/>
        <v>0</v>
      </c>
      <c r="T41">
        <f t="shared" si="2"/>
        <v>0</v>
      </c>
      <c r="U41">
        <f t="shared" si="6"/>
        <v>0</v>
      </c>
    </row>
    <row r="42" spans="2:21" x14ac:dyDescent="0.25">
      <c r="B42">
        <v>42</v>
      </c>
      <c r="C42" t="s">
        <v>104</v>
      </c>
      <c r="D42" t="s">
        <v>1</v>
      </c>
      <c r="O42" t="str">
        <f t="shared" si="3"/>
        <v xml:space="preserve">tab_epinpaymentsystem          </v>
      </c>
      <c r="P42">
        <f t="shared" si="4"/>
        <v>0</v>
      </c>
      <c r="Q42">
        <f t="shared" si="5"/>
        <v>0</v>
      </c>
      <c r="R42">
        <f t="shared" si="0"/>
        <v>1</v>
      </c>
      <c r="S42">
        <f t="shared" si="1"/>
        <v>0</v>
      </c>
      <c r="T42">
        <f t="shared" si="2"/>
        <v>0</v>
      </c>
      <c r="U42">
        <f t="shared" si="6"/>
        <v>0</v>
      </c>
    </row>
    <row r="43" spans="2:21" x14ac:dyDescent="0.25">
      <c r="B43">
        <v>43</v>
      </c>
      <c r="C43" t="s">
        <v>105</v>
      </c>
      <c r="D43" t="s">
        <v>0</v>
      </c>
      <c r="E43" t="s">
        <v>1</v>
      </c>
      <c r="F43" t="s">
        <v>23</v>
      </c>
      <c r="G43" t="s">
        <v>24</v>
      </c>
      <c r="H43" t="s">
        <v>25</v>
      </c>
      <c r="O43" t="str">
        <f t="shared" si="3"/>
        <v xml:space="preserve">tab_gateway tab_epinpaymentsystem tab_redcompra tab_servipagchile tab_sencillito      </v>
      </c>
      <c r="P43">
        <f t="shared" si="4"/>
        <v>1</v>
      </c>
      <c r="Q43">
        <f t="shared" si="5"/>
        <v>0</v>
      </c>
      <c r="R43">
        <f t="shared" si="0"/>
        <v>1</v>
      </c>
      <c r="S43">
        <f t="shared" si="1"/>
        <v>0</v>
      </c>
      <c r="T43">
        <f t="shared" si="2"/>
        <v>0</v>
      </c>
      <c r="U43">
        <f t="shared" si="6"/>
        <v>0</v>
      </c>
    </row>
    <row r="44" spans="2:21" x14ac:dyDescent="0.25">
      <c r="B44">
        <v>44</v>
      </c>
      <c r="C44" t="s">
        <v>106</v>
      </c>
      <c r="D44" t="s">
        <v>0</v>
      </c>
      <c r="E44" t="s">
        <v>26</v>
      </c>
      <c r="F44" t="s">
        <v>27</v>
      </c>
      <c r="G44" t="s">
        <v>1</v>
      </c>
      <c r="O44" t="str">
        <f t="shared" si="3"/>
        <v xml:space="preserve">tab_gateway tab_alipay tab_unionpay tab_epinpaymentsystem       </v>
      </c>
      <c r="P44">
        <f t="shared" si="4"/>
        <v>1</v>
      </c>
      <c r="Q44">
        <f t="shared" si="5"/>
        <v>0</v>
      </c>
      <c r="R44">
        <f t="shared" si="0"/>
        <v>1</v>
      </c>
      <c r="S44">
        <f t="shared" si="1"/>
        <v>0</v>
      </c>
      <c r="T44">
        <f t="shared" si="2"/>
        <v>0</v>
      </c>
      <c r="U44">
        <f t="shared" si="6"/>
        <v>0</v>
      </c>
    </row>
    <row r="45" spans="2:21" x14ac:dyDescent="0.25">
      <c r="B45">
        <v>45</v>
      </c>
      <c r="C45" t="s">
        <v>107</v>
      </c>
      <c r="D45" t="s">
        <v>0</v>
      </c>
      <c r="E45" t="s">
        <v>28</v>
      </c>
      <c r="F45" t="s">
        <v>29</v>
      </c>
      <c r="G45" t="s">
        <v>30</v>
      </c>
      <c r="H45" t="s">
        <v>31</v>
      </c>
      <c r="I45" t="s">
        <v>1</v>
      </c>
      <c r="J45" t="s">
        <v>20</v>
      </c>
      <c r="K45" t="s">
        <v>32</v>
      </c>
      <c r="L45" t="s">
        <v>33</v>
      </c>
      <c r="M45" t="s">
        <v>34</v>
      </c>
      <c r="O45" t="str">
        <f t="shared" si="3"/>
        <v xml:space="preserve">tab_gateway tab_btcolombia tab_baloto tab_gana tab_pse tab_epinpaymentsystem tab_safetypay tab_efecty tab_davivienda tab_psecolombia </v>
      </c>
      <c r="P45">
        <f t="shared" si="4"/>
        <v>1</v>
      </c>
      <c r="Q45">
        <f t="shared" si="5"/>
        <v>0</v>
      </c>
      <c r="R45">
        <f t="shared" si="0"/>
        <v>1</v>
      </c>
      <c r="S45">
        <f t="shared" si="1"/>
        <v>0</v>
      </c>
      <c r="T45">
        <f t="shared" si="2"/>
        <v>0</v>
      </c>
      <c r="U45">
        <f t="shared" si="6"/>
        <v>0</v>
      </c>
    </row>
    <row r="46" spans="2:21" x14ac:dyDescent="0.25">
      <c r="B46">
        <v>46</v>
      </c>
      <c r="C46" t="s">
        <v>108</v>
      </c>
      <c r="D46" t="s">
        <v>1</v>
      </c>
      <c r="O46" t="str">
        <f t="shared" si="3"/>
        <v xml:space="preserve">tab_epinpaymentsystem          </v>
      </c>
      <c r="P46">
        <f t="shared" si="4"/>
        <v>0</v>
      </c>
      <c r="Q46">
        <f t="shared" si="5"/>
        <v>0</v>
      </c>
      <c r="R46">
        <f t="shared" si="0"/>
        <v>1</v>
      </c>
      <c r="S46">
        <f t="shared" si="1"/>
        <v>0</v>
      </c>
      <c r="T46">
        <f t="shared" si="2"/>
        <v>0</v>
      </c>
      <c r="U46">
        <f t="shared" si="6"/>
        <v>0</v>
      </c>
    </row>
    <row r="47" spans="2:21" x14ac:dyDescent="0.25">
      <c r="B47">
        <v>47</v>
      </c>
      <c r="C47" t="s">
        <v>109</v>
      </c>
      <c r="D47" t="s">
        <v>4</v>
      </c>
      <c r="E47" t="s">
        <v>1</v>
      </c>
      <c r="O47" t="str">
        <f t="shared" si="3"/>
        <v xml:space="preserve">tab_neosurf tab_epinpaymentsystem         </v>
      </c>
      <c r="P47">
        <f t="shared" si="4"/>
        <v>0</v>
      </c>
      <c r="Q47">
        <f t="shared" si="5"/>
        <v>0</v>
      </c>
      <c r="R47">
        <f t="shared" si="0"/>
        <v>1</v>
      </c>
      <c r="S47">
        <f t="shared" si="1"/>
        <v>0</v>
      </c>
      <c r="T47">
        <f t="shared" si="2"/>
        <v>0</v>
      </c>
      <c r="U47">
        <f t="shared" si="6"/>
        <v>0</v>
      </c>
    </row>
    <row r="48" spans="2:21" x14ac:dyDescent="0.25">
      <c r="B48">
        <v>48</v>
      </c>
      <c r="C48" t="s">
        <v>258</v>
      </c>
      <c r="D48" t="s">
        <v>0</v>
      </c>
      <c r="E48" t="s">
        <v>1</v>
      </c>
      <c r="O48" t="str">
        <f t="shared" si="3"/>
        <v xml:space="preserve">tab_gateway tab_epinpaymentsystem         </v>
      </c>
      <c r="P48">
        <f t="shared" si="4"/>
        <v>1</v>
      </c>
      <c r="Q48">
        <f t="shared" si="5"/>
        <v>0</v>
      </c>
      <c r="R48">
        <f t="shared" si="0"/>
        <v>1</v>
      </c>
      <c r="S48">
        <f t="shared" si="1"/>
        <v>0</v>
      </c>
      <c r="T48">
        <f t="shared" si="2"/>
        <v>0</v>
      </c>
      <c r="U48">
        <f t="shared" si="6"/>
        <v>0</v>
      </c>
    </row>
    <row r="49" spans="2:21" x14ac:dyDescent="0.25">
      <c r="B49">
        <v>49</v>
      </c>
      <c r="C49" t="s">
        <v>259</v>
      </c>
      <c r="D49" t="s">
        <v>0</v>
      </c>
      <c r="E49" t="s">
        <v>1</v>
      </c>
      <c r="F49" t="s">
        <v>20</v>
      </c>
      <c r="O49" t="str">
        <f t="shared" si="3"/>
        <v xml:space="preserve">tab_gateway tab_epinpaymentsystem tab_safetypay        </v>
      </c>
      <c r="P49">
        <f t="shared" si="4"/>
        <v>1</v>
      </c>
      <c r="Q49">
        <f t="shared" si="5"/>
        <v>0</v>
      </c>
      <c r="R49">
        <f t="shared" si="0"/>
        <v>1</v>
      </c>
      <c r="S49">
        <f t="shared" si="1"/>
        <v>0</v>
      </c>
      <c r="T49">
        <f t="shared" si="2"/>
        <v>0</v>
      </c>
      <c r="U49">
        <f t="shared" si="6"/>
        <v>0</v>
      </c>
    </row>
    <row r="50" spans="2:21" x14ac:dyDescent="0.25">
      <c r="B50">
        <v>50</v>
      </c>
      <c r="C50" t="s">
        <v>260</v>
      </c>
      <c r="D50" t="s">
        <v>4</v>
      </c>
      <c r="E50" t="s">
        <v>5</v>
      </c>
      <c r="F50" t="s">
        <v>1</v>
      </c>
      <c r="O50" t="str">
        <f t="shared" si="3"/>
        <v xml:space="preserve">tab_neosurf tab_ticketsurf tab_epinpaymentsystem        </v>
      </c>
      <c r="P50">
        <f t="shared" si="4"/>
        <v>0</v>
      </c>
      <c r="Q50">
        <f t="shared" si="5"/>
        <v>0</v>
      </c>
      <c r="R50">
        <f t="shared" si="0"/>
        <v>1</v>
      </c>
      <c r="S50">
        <f t="shared" si="1"/>
        <v>0</v>
      </c>
      <c r="T50">
        <f t="shared" si="2"/>
        <v>0</v>
      </c>
      <c r="U50">
        <f t="shared" si="6"/>
        <v>0</v>
      </c>
    </row>
    <row r="51" spans="2:21" x14ac:dyDescent="0.25">
      <c r="B51">
        <v>51</v>
      </c>
      <c r="C51" t="s">
        <v>110</v>
      </c>
      <c r="D51" t="s">
        <v>0</v>
      </c>
      <c r="E51" t="s">
        <v>10</v>
      </c>
      <c r="F51" t="s">
        <v>1</v>
      </c>
      <c r="O51" t="str">
        <f t="shared" si="3"/>
        <v xml:space="preserve">tab_gateway tab_mobilegateway tab_epinpaymentsystem        </v>
      </c>
      <c r="P51">
        <f t="shared" si="4"/>
        <v>1</v>
      </c>
      <c r="Q51">
        <f t="shared" si="5"/>
        <v>1</v>
      </c>
      <c r="R51">
        <f t="shared" si="0"/>
        <v>1</v>
      </c>
      <c r="S51">
        <f t="shared" si="1"/>
        <v>0</v>
      </c>
      <c r="T51">
        <f t="shared" si="2"/>
        <v>0</v>
      </c>
      <c r="U51">
        <f t="shared" si="6"/>
        <v>0</v>
      </c>
    </row>
    <row r="52" spans="2:21" x14ac:dyDescent="0.25">
      <c r="B52">
        <v>52</v>
      </c>
      <c r="C52" t="s">
        <v>111</v>
      </c>
      <c r="O52" t="str">
        <f t="shared" si="3"/>
        <v xml:space="preserve">          </v>
      </c>
      <c r="P52">
        <f t="shared" si="4"/>
        <v>0</v>
      </c>
      <c r="Q52">
        <f t="shared" si="5"/>
        <v>0</v>
      </c>
      <c r="R52">
        <f t="shared" si="0"/>
        <v>0</v>
      </c>
      <c r="S52">
        <f t="shared" si="1"/>
        <v>0</v>
      </c>
      <c r="T52">
        <f t="shared" si="2"/>
        <v>0</v>
      </c>
      <c r="U52">
        <f t="shared" si="6"/>
        <v>0</v>
      </c>
    </row>
    <row r="53" spans="2:21" x14ac:dyDescent="0.25">
      <c r="B53">
        <v>53</v>
      </c>
      <c r="C53" t="s">
        <v>112</v>
      </c>
      <c r="D53" t="s">
        <v>0</v>
      </c>
      <c r="E53" t="s">
        <v>7</v>
      </c>
      <c r="F53" t="s">
        <v>9</v>
      </c>
      <c r="G53" t="s">
        <v>10</v>
      </c>
      <c r="H53" t="s">
        <v>1</v>
      </c>
      <c r="O53" t="str">
        <f t="shared" si="3"/>
        <v xml:space="preserve">tab_gateway tab_webmoney tab_qiwiwallet tab_mobilegateway tab_epinpaymentsystem      </v>
      </c>
      <c r="P53">
        <f t="shared" si="4"/>
        <v>1</v>
      </c>
      <c r="Q53">
        <f t="shared" si="5"/>
        <v>1</v>
      </c>
      <c r="R53">
        <f t="shared" si="0"/>
        <v>1</v>
      </c>
      <c r="S53">
        <f t="shared" si="1"/>
        <v>0</v>
      </c>
      <c r="T53">
        <f t="shared" si="2"/>
        <v>0</v>
      </c>
      <c r="U53">
        <f t="shared" si="6"/>
        <v>0</v>
      </c>
    </row>
    <row r="54" spans="2:21" x14ac:dyDescent="0.25">
      <c r="B54">
        <v>54</v>
      </c>
      <c r="C54" t="s">
        <v>261</v>
      </c>
      <c r="D54" t="s">
        <v>0</v>
      </c>
      <c r="E54" t="s">
        <v>1</v>
      </c>
      <c r="F54" t="s">
        <v>35</v>
      </c>
      <c r="O54" t="str">
        <f t="shared" si="3"/>
        <v xml:space="preserve">tab_gateway tab_epinpaymentsystem tab_btczech        </v>
      </c>
      <c r="P54">
        <f t="shared" si="4"/>
        <v>1</v>
      </c>
      <c r="Q54">
        <f t="shared" si="5"/>
        <v>0</v>
      </c>
      <c r="R54">
        <f t="shared" si="0"/>
        <v>1</v>
      </c>
      <c r="S54">
        <f t="shared" si="1"/>
        <v>0</v>
      </c>
      <c r="T54">
        <f t="shared" si="2"/>
        <v>0</v>
      </c>
      <c r="U54">
        <f t="shared" si="6"/>
        <v>0</v>
      </c>
    </row>
    <row r="55" spans="2:21" x14ac:dyDescent="0.25">
      <c r="B55">
        <v>55</v>
      </c>
      <c r="C55" t="s">
        <v>113</v>
      </c>
      <c r="D55" t="s">
        <v>0</v>
      </c>
      <c r="E55" t="s">
        <v>1</v>
      </c>
      <c r="O55" t="str">
        <f t="shared" si="3"/>
        <v xml:space="preserve">tab_gateway tab_epinpaymentsystem         </v>
      </c>
      <c r="P55">
        <f t="shared" si="4"/>
        <v>1</v>
      </c>
      <c r="Q55">
        <f t="shared" si="5"/>
        <v>0</v>
      </c>
      <c r="R55">
        <f t="shared" si="0"/>
        <v>1</v>
      </c>
      <c r="S55">
        <f t="shared" si="1"/>
        <v>0</v>
      </c>
      <c r="T55">
        <f t="shared" si="2"/>
        <v>0</v>
      </c>
      <c r="U55">
        <f t="shared" si="6"/>
        <v>0</v>
      </c>
    </row>
    <row r="56" spans="2:21" x14ac:dyDescent="0.25">
      <c r="B56">
        <v>56</v>
      </c>
      <c r="C56" t="s">
        <v>114</v>
      </c>
      <c r="D56" t="s">
        <v>1</v>
      </c>
      <c r="O56" t="str">
        <f t="shared" si="3"/>
        <v xml:space="preserve">tab_epinpaymentsystem          </v>
      </c>
      <c r="P56">
        <f t="shared" si="4"/>
        <v>0</v>
      </c>
      <c r="Q56">
        <f t="shared" si="5"/>
        <v>0</v>
      </c>
      <c r="R56">
        <f t="shared" si="0"/>
        <v>1</v>
      </c>
      <c r="S56">
        <f t="shared" si="1"/>
        <v>0</v>
      </c>
      <c r="T56">
        <f t="shared" si="2"/>
        <v>0</v>
      </c>
      <c r="U56">
        <f t="shared" si="6"/>
        <v>0</v>
      </c>
    </row>
    <row r="57" spans="2:21" x14ac:dyDescent="0.25">
      <c r="B57">
        <v>57</v>
      </c>
      <c r="C57" t="s">
        <v>115</v>
      </c>
      <c r="D57" t="s">
        <v>0</v>
      </c>
      <c r="E57" t="s">
        <v>1</v>
      </c>
      <c r="O57" t="str">
        <f t="shared" si="3"/>
        <v xml:space="preserve">tab_gateway tab_epinpaymentsystem         </v>
      </c>
      <c r="P57">
        <f t="shared" si="4"/>
        <v>1</v>
      </c>
      <c r="Q57">
        <f t="shared" si="5"/>
        <v>0</v>
      </c>
      <c r="R57">
        <f t="shared" si="0"/>
        <v>1</v>
      </c>
      <c r="S57">
        <f t="shared" si="1"/>
        <v>0</v>
      </c>
      <c r="T57">
        <f t="shared" si="2"/>
        <v>0</v>
      </c>
      <c r="U57">
        <f t="shared" si="6"/>
        <v>0</v>
      </c>
    </row>
    <row r="58" spans="2:21" x14ac:dyDescent="0.25">
      <c r="B58">
        <v>58</v>
      </c>
      <c r="C58" t="s">
        <v>262</v>
      </c>
      <c r="D58" t="s">
        <v>0</v>
      </c>
      <c r="E58" t="s">
        <v>1</v>
      </c>
      <c r="O58" t="str">
        <f t="shared" si="3"/>
        <v xml:space="preserve">tab_gateway tab_epinpaymentsystem         </v>
      </c>
      <c r="P58">
        <f t="shared" si="4"/>
        <v>1</v>
      </c>
      <c r="Q58">
        <f t="shared" si="5"/>
        <v>0</v>
      </c>
      <c r="R58">
        <f t="shared" si="0"/>
        <v>1</v>
      </c>
      <c r="S58">
        <f t="shared" si="1"/>
        <v>0</v>
      </c>
      <c r="T58">
        <f t="shared" si="2"/>
        <v>0</v>
      </c>
      <c r="U58">
        <f t="shared" si="6"/>
        <v>0</v>
      </c>
    </row>
    <row r="59" spans="2:21" x14ac:dyDescent="0.25">
      <c r="B59">
        <v>59</v>
      </c>
      <c r="C59" t="s">
        <v>116</v>
      </c>
      <c r="D59" t="s">
        <v>1</v>
      </c>
      <c r="O59" t="str">
        <f t="shared" si="3"/>
        <v xml:space="preserve">tab_epinpaymentsystem          </v>
      </c>
      <c r="P59">
        <f t="shared" si="4"/>
        <v>0</v>
      </c>
      <c r="Q59">
        <f t="shared" si="5"/>
        <v>0</v>
      </c>
      <c r="R59">
        <f t="shared" si="0"/>
        <v>1</v>
      </c>
      <c r="S59">
        <f t="shared" si="1"/>
        <v>0</v>
      </c>
      <c r="T59">
        <f t="shared" si="2"/>
        <v>0</v>
      </c>
      <c r="U59">
        <f t="shared" si="6"/>
        <v>0</v>
      </c>
    </row>
    <row r="60" spans="2:21" x14ac:dyDescent="0.25">
      <c r="B60">
        <v>60</v>
      </c>
      <c r="C60" t="s">
        <v>117</v>
      </c>
      <c r="D60" t="s">
        <v>36</v>
      </c>
      <c r="E60" t="s">
        <v>6</v>
      </c>
      <c r="F60" t="s">
        <v>1</v>
      </c>
      <c r="O60" t="str">
        <f t="shared" si="3"/>
        <v xml:space="preserve">tab_mol tab_onecard tab_epinpaymentsystem        </v>
      </c>
      <c r="P60">
        <f t="shared" si="4"/>
        <v>0</v>
      </c>
      <c r="Q60">
        <f t="shared" si="5"/>
        <v>0</v>
      </c>
      <c r="R60">
        <f t="shared" si="0"/>
        <v>1</v>
      </c>
      <c r="S60">
        <f t="shared" si="1"/>
        <v>0</v>
      </c>
      <c r="T60">
        <f t="shared" si="2"/>
        <v>0</v>
      </c>
      <c r="U60">
        <f t="shared" si="6"/>
        <v>0</v>
      </c>
    </row>
    <row r="61" spans="2:21" x14ac:dyDescent="0.25">
      <c r="B61">
        <v>61</v>
      </c>
      <c r="C61" t="s">
        <v>263</v>
      </c>
      <c r="D61" t="s">
        <v>1</v>
      </c>
      <c r="O61" t="str">
        <f t="shared" si="3"/>
        <v xml:space="preserve">tab_epinpaymentsystem          </v>
      </c>
      <c r="P61">
        <f t="shared" si="4"/>
        <v>0</v>
      </c>
      <c r="Q61">
        <f t="shared" si="5"/>
        <v>0</v>
      </c>
      <c r="R61">
        <f t="shared" si="0"/>
        <v>1</v>
      </c>
      <c r="S61">
        <f t="shared" si="1"/>
        <v>0</v>
      </c>
      <c r="T61">
        <f t="shared" si="2"/>
        <v>0</v>
      </c>
      <c r="U61">
        <f t="shared" si="6"/>
        <v>0</v>
      </c>
    </row>
    <row r="62" spans="2:21" x14ac:dyDescent="0.25">
      <c r="B62">
        <v>62</v>
      </c>
      <c r="C62" t="s">
        <v>264</v>
      </c>
      <c r="D62" t="s">
        <v>1</v>
      </c>
      <c r="O62" t="str">
        <f t="shared" si="3"/>
        <v xml:space="preserve">tab_epinpaymentsystem          </v>
      </c>
      <c r="P62">
        <f t="shared" si="4"/>
        <v>0</v>
      </c>
      <c r="Q62">
        <f t="shared" si="5"/>
        <v>0</v>
      </c>
      <c r="R62">
        <f t="shared" si="0"/>
        <v>1</v>
      </c>
      <c r="S62">
        <f t="shared" si="1"/>
        <v>0</v>
      </c>
      <c r="T62">
        <f t="shared" si="2"/>
        <v>0</v>
      </c>
      <c r="U62">
        <f t="shared" si="6"/>
        <v>0</v>
      </c>
    </row>
    <row r="63" spans="2:21" x14ac:dyDescent="0.25">
      <c r="B63">
        <v>63</v>
      </c>
      <c r="C63" t="s">
        <v>119</v>
      </c>
      <c r="D63" t="s">
        <v>1</v>
      </c>
      <c r="O63" t="str">
        <f t="shared" si="3"/>
        <v xml:space="preserve">tab_epinpaymentsystem          </v>
      </c>
      <c r="P63">
        <f t="shared" si="4"/>
        <v>0</v>
      </c>
      <c r="Q63">
        <f t="shared" si="5"/>
        <v>0</v>
      </c>
      <c r="R63">
        <f t="shared" si="0"/>
        <v>1</v>
      </c>
      <c r="S63">
        <f t="shared" si="1"/>
        <v>0</v>
      </c>
      <c r="T63">
        <f t="shared" si="2"/>
        <v>0</v>
      </c>
      <c r="U63">
        <f t="shared" si="6"/>
        <v>0</v>
      </c>
    </row>
    <row r="64" spans="2:21" x14ac:dyDescent="0.25">
      <c r="B64">
        <v>64</v>
      </c>
      <c r="C64" t="s">
        <v>120</v>
      </c>
      <c r="D64" t="s">
        <v>0</v>
      </c>
      <c r="E64" t="s">
        <v>7</v>
      </c>
      <c r="F64" t="s">
        <v>10</v>
      </c>
      <c r="G64" t="s">
        <v>1</v>
      </c>
      <c r="H64" t="s">
        <v>37</v>
      </c>
      <c r="I64" t="s">
        <v>38</v>
      </c>
      <c r="O64" t="str">
        <f t="shared" si="3"/>
        <v xml:space="preserve">tab_gateway tab_webmoney tab_mobilegateway tab_epinpaymentsystem tab_btestonia tab_banktransferestonia     </v>
      </c>
      <c r="P64">
        <f t="shared" si="4"/>
        <v>1</v>
      </c>
      <c r="Q64">
        <f t="shared" si="5"/>
        <v>1</v>
      </c>
      <c r="R64">
        <f t="shared" si="0"/>
        <v>1</v>
      </c>
      <c r="S64">
        <f t="shared" si="1"/>
        <v>0</v>
      </c>
      <c r="T64">
        <f t="shared" si="2"/>
        <v>0</v>
      </c>
      <c r="U64">
        <f t="shared" si="6"/>
        <v>0</v>
      </c>
    </row>
    <row r="65" spans="2:21" x14ac:dyDescent="0.25">
      <c r="B65">
        <v>65</v>
      </c>
      <c r="C65" t="s">
        <v>121</v>
      </c>
      <c r="D65" t="s">
        <v>1</v>
      </c>
      <c r="O65" t="str">
        <f t="shared" si="3"/>
        <v xml:space="preserve">tab_epinpaymentsystem          </v>
      </c>
      <c r="P65">
        <f t="shared" si="4"/>
        <v>0</v>
      </c>
      <c r="Q65">
        <f t="shared" si="5"/>
        <v>0</v>
      </c>
      <c r="R65">
        <f t="shared" si="0"/>
        <v>1</v>
      </c>
      <c r="S65">
        <f t="shared" si="1"/>
        <v>0</v>
      </c>
      <c r="T65">
        <f t="shared" si="2"/>
        <v>0</v>
      </c>
      <c r="U65">
        <f t="shared" si="6"/>
        <v>0</v>
      </c>
    </row>
    <row r="66" spans="2:21" x14ac:dyDescent="0.25">
      <c r="B66">
        <v>66</v>
      </c>
      <c r="C66" t="s">
        <v>265</v>
      </c>
      <c r="D66" t="s">
        <v>1</v>
      </c>
      <c r="O66" t="str">
        <f t="shared" si="3"/>
        <v xml:space="preserve">tab_epinpaymentsystem          </v>
      </c>
      <c r="P66">
        <f t="shared" si="4"/>
        <v>0</v>
      </c>
      <c r="Q66">
        <f t="shared" si="5"/>
        <v>0</v>
      </c>
      <c r="R66">
        <f t="shared" ref="R66:R129" si="7">COUNTIF($D66:$O66,"tab_epinpaymentsystem")</f>
        <v>1</v>
      </c>
      <c r="S66">
        <f t="shared" ref="S66:S129" si="8">COUNTIF($D66:$O66,"tab_idealpayments")</f>
        <v>0</v>
      </c>
      <c r="T66">
        <f t="shared" ref="T66:T129" si="9">COUNTIF($D66:$O66,"tab_sofortbanktransfer")</f>
        <v>0</v>
      </c>
      <c r="U66">
        <f t="shared" si="6"/>
        <v>0</v>
      </c>
    </row>
    <row r="67" spans="2:21" x14ac:dyDescent="0.25">
      <c r="B67">
        <v>67</v>
      </c>
      <c r="C67" t="s">
        <v>266</v>
      </c>
      <c r="D67" t="s">
        <v>1</v>
      </c>
      <c r="O67" t="str">
        <f t="shared" ref="O67:O130" si="10">D67&amp;" "&amp;E67&amp;" "&amp;F67&amp;" "&amp;G67&amp;" "&amp;H67&amp;" "&amp;I67&amp;" "&amp;J67&amp;" "&amp;K67&amp;" "&amp;L67&amp;" "&amp;M67&amp;" "&amp;N67</f>
        <v xml:space="preserve">tab_epinpaymentsystem          </v>
      </c>
      <c r="P67">
        <f t="shared" ref="P67:P130" si="11">COUNTIF($D67:$O67,"tab_gateway")</f>
        <v>0</v>
      </c>
      <c r="Q67">
        <f t="shared" ref="Q67:Q130" si="12">COUNTIF(D67:O67,"tab_mobilegateway")</f>
        <v>0</v>
      </c>
      <c r="R67">
        <f t="shared" si="7"/>
        <v>1</v>
      </c>
      <c r="S67">
        <f t="shared" si="8"/>
        <v>0</v>
      </c>
      <c r="T67">
        <f t="shared" si="9"/>
        <v>0</v>
      </c>
      <c r="U67">
        <f t="shared" ref="U67:U130" si="13">COUNTIF($D67:$O67,"tab_boletobancario")</f>
        <v>0</v>
      </c>
    </row>
    <row r="68" spans="2:21" x14ac:dyDescent="0.25">
      <c r="B68">
        <v>68</v>
      </c>
      <c r="C68" t="s">
        <v>267</v>
      </c>
      <c r="D68" t="s">
        <v>1</v>
      </c>
      <c r="O68" t="str">
        <f t="shared" si="10"/>
        <v xml:space="preserve">tab_epinpaymentsystem          </v>
      </c>
      <c r="P68">
        <f t="shared" si="11"/>
        <v>0</v>
      </c>
      <c r="Q68">
        <f t="shared" si="12"/>
        <v>0</v>
      </c>
      <c r="R68">
        <f t="shared" si="7"/>
        <v>1</v>
      </c>
      <c r="S68">
        <f t="shared" si="8"/>
        <v>0</v>
      </c>
      <c r="T68">
        <f t="shared" si="9"/>
        <v>0</v>
      </c>
      <c r="U68">
        <f t="shared" si="13"/>
        <v>0</v>
      </c>
    </row>
    <row r="69" spans="2:21" x14ac:dyDescent="0.25">
      <c r="B69">
        <v>69</v>
      </c>
      <c r="C69" t="s">
        <v>122</v>
      </c>
      <c r="D69" t="s">
        <v>1</v>
      </c>
      <c r="O69" t="str">
        <f t="shared" si="10"/>
        <v xml:space="preserve">tab_epinpaymentsystem          </v>
      </c>
      <c r="P69">
        <f t="shared" si="11"/>
        <v>0</v>
      </c>
      <c r="Q69">
        <f t="shared" si="12"/>
        <v>0</v>
      </c>
      <c r="R69">
        <f t="shared" si="7"/>
        <v>1</v>
      </c>
      <c r="S69">
        <f t="shared" si="8"/>
        <v>0</v>
      </c>
      <c r="T69">
        <f t="shared" si="9"/>
        <v>0</v>
      </c>
      <c r="U69">
        <f t="shared" si="13"/>
        <v>0</v>
      </c>
    </row>
    <row r="70" spans="2:21" x14ac:dyDescent="0.25">
      <c r="B70">
        <v>70</v>
      </c>
      <c r="C70" t="s">
        <v>123</v>
      </c>
      <c r="D70" t="s">
        <v>0</v>
      </c>
      <c r="E70" t="s">
        <v>10</v>
      </c>
      <c r="F70" t="s">
        <v>1</v>
      </c>
      <c r="O70" t="str">
        <f t="shared" si="10"/>
        <v xml:space="preserve">tab_gateway tab_mobilegateway tab_epinpaymentsystem        </v>
      </c>
      <c r="P70">
        <f t="shared" si="11"/>
        <v>1</v>
      </c>
      <c r="Q70">
        <f t="shared" si="12"/>
        <v>1</v>
      </c>
      <c r="R70">
        <f t="shared" si="7"/>
        <v>1</v>
      </c>
      <c r="S70">
        <f t="shared" si="8"/>
        <v>0</v>
      </c>
      <c r="T70">
        <f t="shared" si="9"/>
        <v>0</v>
      </c>
      <c r="U70">
        <f t="shared" si="13"/>
        <v>0</v>
      </c>
    </row>
    <row r="71" spans="2:21" x14ac:dyDescent="0.25">
      <c r="B71">
        <v>71</v>
      </c>
      <c r="C71" t="s">
        <v>124</v>
      </c>
      <c r="D71" t="s">
        <v>0</v>
      </c>
      <c r="E71" t="s">
        <v>4</v>
      </c>
      <c r="F71" t="s">
        <v>5</v>
      </c>
      <c r="G71" t="s">
        <v>10</v>
      </c>
      <c r="H71" t="s">
        <v>1</v>
      </c>
      <c r="O71" t="str">
        <f t="shared" si="10"/>
        <v xml:space="preserve">tab_gateway tab_neosurf tab_ticketsurf tab_mobilegateway tab_epinpaymentsystem      </v>
      </c>
      <c r="P71">
        <f t="shared" si="11"/>
        <v>1</v>
      </c>
      <c r="Q71">
        <f t="shared" si="12"/>
        <v>1</v>
      </c>
      <c r="R71">
        <f t="shared" si="7"/>
        <v>1</v>
      </c>
      <c r="S71">
        <f t="shared" si="8"/>
        <v>0</v>
      </c>
      <c r="T71">
        <f t="shared" si="9"/>
        <v>0</v>
      </c>
      <c r="U71">
        <f t="shared" si="13"/>
        <v>0</v>
      </c>
    </row>
    <row r="72" spans="2:21" x14ac:dyDescent="0.25">
      <c r="B72">
        <v>72</v>
      </c>
      <c r="C72" t="s">
        <v>268</v>
      </c>
      <c r="D72" t="s">
        <v>0</v>
      </c>
      <c r="E72" t="s">
        <v>1</v>
      </c>
      <c r="O72" t="str">
        <f t="shared" si="10"/>
        <v xml:space="preserve">tab_gateway tab_epinpaymentsystem         </v>
      </c>
      <c r="P72">
        <f t="shared" si="11"/>
        <v>1</v>
      </c>
      <c r="Q72">
        <f t="shared" si="12"/>
        <v>0</v>
      </c>
      <c r="R72">
        <f t="shared" si="7"/>
        <v>1</v>
      </c>
      <c r="S72">
        <f t="shared" si="8"/>
        <v>0</v>
      </c>
      <c r="T72">
        <f t="shared" si="9"/>
        <v>0</v>
      </c>
      <c r="U72">
        <f t="shared" si="13"/>
        <v>0</v>
      </c>
    </row>
    <row r="73" spans="2:21" x14ac:dyDescent="0.25">
      <c r="B73">
        <v>73</v>
      </c>
      <c r="C73" t="s">
        <v>269</v>
      </c>
      <c r="D73" t="s">
        <v>0</v>
      </c>
      <c r="E73" t="s">
        <v>5</v>
      </c>
      <c r="F73" t="s">
        <v>1</v>
      </c>
      <c r="O73" t="str">
        <f t="shared" si="10"/>
        <v xml:space="preserve">tab_gateway tab_ticketsurf tab_epinpaymentsystem        </v>
      </c>
      <c r="P73">
        <f t="shared" si="11"/>
        <v>1</v>
      </c>
      <c r="Q73">
        <f t="shared" si="12"/>
        <v>0</v>
      </c>
      <c r="R73">
        <f t="shared" si="7"/>
        <v>1</v>
      </c>
      <c r="S73">
        <f t="shared" si="8"/>
        <v>0</v>
      </c>
      <c r="T73">
        <f t="shared" si="9"/>
        <v>0</v>
      </c>
      <c r="U73">
        <f t="shared" si="13"/>
        <v>0</v>
      </c>
    </row>
    <row r="74" spans="2:21" x14ac:dyDescent="0.25">
      <c r="B74">
        <v>74</v>
      </c>
      <c r="C74" t="s">
        <v>125</v>
      </c>
      <c r="D74" t="s">
        <v>1</v>
      </c>
      <c r="O74" t="str">
        <f t="shared" si="10"/>
        <v xml:space="preserve">tab_epinpaymentsystem          </v>
      </c>
      <c r="P74">
        <f t="shared" si="11"/>
        <v>0</v>
      </c>
      <c r="Q74">
        <f t="shared" si="12"/>
        <v>0</v>
      </c>
      <c r="R74">
        <f t="shared" si="7"/>
        <v>1</v>
      </c>
      <c r="S74">
        <f t="shared" si="8"/>
        <v>0</v>
      </c>
      <c r="T74">
        <f t="shared" si="9"/>
        <v>0</v>
      </c>
      <c r="U74">
        <f t="shared" si="13"/>
        <v>0</v>
      </c>
    </row>
    <row r="75" spans="2:21" x14ac:dyDescent="0.25">
      <c r="B75">
        <v>75</v>
      </c>
      <c r="C75" t="s">
        <v>126</v>
      </c>
      <c r="D75" t="s">
        <v>7</v>
      </c>
      <c r="E75" t="s">
        <v>8</v>
      </c>
      <c r="F75" t="s">
        <v>9</v>
      </c>
      <c r="G75" t="s">
        <v>1</v>
      </c>
      <c r="O75" t="str">
        <f t="shared" si="10"/>
        <v xml:space="preserve">tab_webmoney tab_yamoney tab_qiwiwallet tab_epinpaymentsystem       </v>
      </c>
      <c r="P75">
        <f t="shared" si="11"/>
        <v>0</v>
      </c>
      <c r="Q75">
        <f t="shared" si="12"/>
        <v>0</v>
      </c>
      <c r="R75">
        <f t="shared" si="7"/>
        <v>1</v>
      </c>
      <c r="S75">
        <f t="shared" si="8"/>
        <v>0</v>
      </c>
      <c r="T75">
        <f t="shared" si="9"/>
        <v>0</v>
      </c>
      <c r="U75">
        <f t="shared" si="13"/>
        <v>0</v>
      </c>
    </row>
    <row r="76" spans="2:21" x14ac:dyDescent="0.25">
      <c r="B76">
        <v>76</v>
      </c>
      <c r="C76" t="s">
        <v>127</v>
      </c>
      <c r="D76" t="s">
        <v>0</v>
      </c>
      <c r="E76" t="s">
        <v>7</v>
      </c>
      <c r="F76" t="s">
        <v>12</v>
      </c>
      <c r="G76" t="s">
        <v>8</v>
      </c>
      <c r="H76" t="s">
        <v>26</v>
      </c>
      <c r="I76" t="s">
        <v>39</v>
      </c>
      <c r="J76" t="s">
        <v>10</v>
      </c>
      <c r="K76" t="s">
        <v>1</v>
      </c>
      <c r="L76" t="s">
        <v>14</v>
      </c>
      <c r="M76" t="s">
        <v>40</v>
      </c>
      <c r="O76" t="str">
        <f t="shared" si="10"/>
        <v xml:space="preserve">tab_gateway tab_webmoney tab_sofortbanktransfer tab_yamoney tab_alipay tab_giropay tab_mobilegateway tab_epinpaymentsystem tab_bancontact tab_sepadirectdebit </v>
      </c>
      <c r="P76">
        <f t="shared" si="11"/>
        <v>1</v>
      </c>
      <c r="Q76">
        <f t="shared" si="12"/>
        <v>1</v>
      </c>
      <c r="R76">
        <f t="shared" si="7"/>
        <v>1</v>
      </c>
      <c r="S76">
        <f t="shared" si="8"/>
        <v>0</v>
      </c>
      <c r="T76">
        <f t="shared" si="9"/>
        <v>1</v>
      </c>
      <c r="U76">
        <f t="shared" si="13"/>
        <v>0</v>
      </c>
    </row>
    <row r="77" spans="2:21" x14ac:dyDescent="0.25">
      <c r="B77">
        <v>77</v>
      </c>
      <c r="C77" t="s">
        <v>128</v>
      </c>
      <c r="D77" t="s">
        <v>1</v>
      </c>
      <c r="O77" t="str">
        <f t="shared" si="10"/>
        <v xml:space="preserve">tab_epinpaymentsystem          </v>
      </c>
      <c r="P77">
        <f t="shared" si="11"/>
        <v>0</v>
      </c>
      <c r="Q77">
        <f t="shared" si="12"/>
        <v>0</v>
      </c>
      <c r="R77">
        <f t="shared" si="7"/>
        <v>1</v>
      </c>
      <c r="S77">
        <f t="shared" si="8"/>
        <v>0</v>
      </c>
      <c r="T77">
        <f t="shared" si="9"/>
        <v>0</v>
      </c>
      <c r="U77">
        <f t="shared" si="13"/>
        <v>0</v>
      </c>
    </row>
    <row r="78" spans="2:21" x14ac:dyDescent="0.25">
      <c r="B78">
        <v>78</v>
      </c>
      <c r="C78" t="s">
        <v>129</v>
      </c>
      <c r="D78" t="s">
        <v>0</v>
      </c>
      <c r="E78" t="s">
        <v>1</v>
      </c>
      <c r="O78" t="str">
        <f t="shared" si="10"/>
        <v xml:space="preserve">tab_gateway tab_epinpaymentsystem         </v>
      </c>
      <c r="P78">
        <f t="shared" si="11"/>
        <v>1</v>
      </c>
      <c r="Q78">
        <f t="shared" si="12"/>
        <v>0</v>
      </c>
      <c r="R78">
        <f t="shared" si="7"/>
        <v>1</v>
      </c>
      <c r="S78">
        <f t="shared" si="8"/>
        <v>0</v>
      </c>
      <c r="T78">
        <f t="shared" si="9"/>
        <v>0</v>
      </c>
      <c r="U78">
        <f t="shared" si="13"/>
        <v>0</v>
      </c>
    </row>
    <row r="79" spans="2:21" x14ac:dyDescent="0.25">
      <c r="B79">
        <v>79</v>
      </c>
      <c r="C79" t="s">
        <v>130</v>
      </c>
      <c r="D79" t="s">
        <v>0</v>
      </c>
      <c r="E79" t="s">
        <v>1</v>
      </c>
      <c r="O79" t="str">
        <f t="shared" si="10"/>
        <v xml:space="preserve">tab_gateway tab_epinpaymentsystem         </v>
      </c>
      <c r="P79">
        <f t="shared" si="11"/>
        <v>1</v>
      </c>
      <c r="Q79">
        <f t="shared" si="12"/>
        <v>0</v>
      </c>
      <c r="R79">
        <f t="shared" si="7"/>
        <v>1</v>
      </c>
      <c r="S79">
        <f t="shared" si="8"/>
        <v>0</v>
      </c>
      <c r="T79">
        <f t="shared" si="9"/>
        <v>0</v>
      </c>
      <c r="U79">
        <f t="shared" si="13"/>
        <v>0</v>
      </c>
    </row>
    <row r="80" spans="2:21" x14ac:dyDescent="0.25">
      <c r="B80">
        <v>80</v>
      </c>
      <c r="C80" t="s">
        <v>131</v>
      </c>
      <c r="D80" t="s">
        <v>0</v>
      </c>
      <c r="E80" t="s">
        <v>1</v>
      </c>
      <c r="O80" t="str">
        <f t="shared" si="10"/>
        <v xml:space="preserve">tab_gateway tab_epinpaymentsystem         </v>
      </c>
      <c r="P80">
        <f t="shared" si="11"/>
        <v>1</v>
      </c>
      <c r="Q80">
        <f t="shared" si="12"/>
        <v>0</v>
      </c>
      <c r="R80">
        <f t="shared" si="7"/>
        <v>1</v>
      </c>
      <c r="S80">
        <f t="shared" si="8"/>
        <v>0</v>
      </c>
      <c r="T80">
        <f t="shared" si="9"/>
        <v>0</v>
      </c>
      <c r="U80">
        <f t="shared" si="13"/>
        <v>0</v>
      </c>
    </row>
    <row r="81" spans="2:21" x14ac:dyDescent="0.25">
      <c r="B81">
        <v>81</v>
      </c>
      <c r="C81" t="s">
        <v>132</v>
      </c>
      <c r="D81" t="s">
        <v>1</v>
      </c>
      <c r="O81" t="str">
        <f t="shared" si="10"/>
        <v xml:space="preserve">tab_epinpaymentsystem          </v>
      </c>
      <c r="P81">
        <f t="shared" si="11"/>
        <v>0</v>
      </c>
      <c r="Q81">
        <f t="shared" si="12"/>
        <v>0</v>
      </c>
      <c r="R81">
        <f t="shared" si="7"/>
        <v>1</v>
      </c>
      <c r="S81">
        <f t="shared" si="8"/>
        <v>0</v>
      </c>
      <c r="T81">
        <f t="shared" si="9"/>
        <v>0</v>
      </c>
      <c r="U81">
        <f t="shared" si="13"/>
        <v>0</v>
      </c>
    </row>
    <row r="82" spans="2:21" x14ac:dyDescent="0.25">
      <c r="B82">
        <v>82</v>
      </c>
      <c r="C82" t="s">
        <v>133</v>
      </c>
      <c r="D82" t="s">
        <v>0</v>
      </c>
      <c r="E82" t="s">
        <v>1</v>
      </c>
      <c r="O82" t="str">
        <f t="shared" si="10"/>
        <v xml:space="preserve">tab_gateway tab_epinpaymentsystem         </v>
      </c>
      <c r="P82">
        <f t="shared" si="11"/>
        <v>1</v>
      </c>
      <c r="Q82">
        <f t="shared" si="12"/>
        <v>0</v>
      </c>
      <c r="R82">
        <f t="shared" si="7"/>
        <v>1</v>
      </c>
      <c r="S82">
        <f t="shared" si="8"/>
        <v>0</v>
      </c>
      <c r="T82">
        <f t="shared" si="9"/>
        <v>0</v>
      </c>
      <c r="U82">
        <f t="shared" si="13"/>
        <v>0</v>
      </c>
    </row>
    <row r="83" spans="2:21" x14ac:dyDescent="0.25">
      <c r="B83">
        <v>83</v>
      </c>
      <c r="C83" t="s">
        <v>134</v>
      </c>
      <c r="D83" t="s">
        <v>1</v>
      </c>
      <c r="O83" t="str">
        <f t="shared" si="10"/>
        <v xml:space="preserve">tab_epinpaymentsystem          </v>
      </c>
      <c r="P83">
        <f t="shared" si="11"/>
        <v>0</v>
      </c>
      <c r="Q83">
        <f t="shared" si="12"/>
        <v>0</v>
      </c>
      <c r="R83">
        <f t="shared" si="7"/>
        <v>1</v>
      </c>
      <c r="S83">
        <f t="shared" si="8"/>
        <v>0</v>
      </c>
      <c r="T83">
        <f t="shared" si="9"/>
        <v>0</v>
      </c>
      <c r="U83">
        <f t="shared" si="13"/>
        <v>0</v>
      </c>
    </row>
    <row r="84" spans="2:21" x14ac:dyDescent="0.25">
      <c r="B84">
        <v>84</v>
      </c>
      <c r="C84" t="s">
        <v>135</v>
      </c>
      <c r="D84" t="s">
        <v>1</v>
      </c>
      <c r="O84" t="str">
        <f t="shared" si="10"/>
        <v xml:space="preserve">tab_epinpaymentsystem          </v>
      </c>
      <c r="P84">
        <f t="shared" si="11"/>
        <v>0</v>
      </c>
      <c r="Q84">
        <f t="shared" si="12"/>
        <v>0</v>
      </c>
      <c r="R84">
        <f t="shared" si="7"/>
        <v>1</v>
      </c>
      <c r="S84">
        <f t="shared" si="8"/>
        <v>0</v>
      </c>
      <c r="T84">
        <f t="shared" si="9"/>
        <v>0</v>
      </c>
      <c r="U84">
        <f t="shared" si="13"/>
        <v>0</v>
      </c>
    </row>
    <row r="85" spans="2:21" x14ac:dyDescent="0.25">
      <c r="B85">
        <v>85</v>
      </c>
      <c r="C85" t="s">
        <v>118</v>
      </c>
      <c r="D85" t="s">
        <v>1</v>
      </c>
      <c r="O85" t="str">
        <f t="shared" si="10"/>
        <v xml:space="preserve">tab_epinpaymentsystem          </v>
      </c>
      <c r="P85">
        <f t="shared" si="11"/>
        <v>0</v>
      </c>
      <c r="Q85">
        <f t="shared" si="12"/>
        <v>0</v>
      </c>
      <c r="R85">
        <f t="shared" si="7"/>
        <v>1</v>
      </c>
      <c r="S85">
        <f t="shared" si="8"/>
        <v>0</v>
      </c>
      <c r="T85">
        <f t="shared" si="9"/>
        <v>0</v>
      </c>
      <c r="U85">
        <f t="shared" si="13"/>
        <v>0</v>
      </c>
    </row>
    <row r="86" spans="2:21" x14ac:dyDescent="0.25">
      <c r="B86">
        <v>86</v>
      </c>
      <c r="C86" t="s">
        <v>136</v>
      </c>
      <c r="D86" t="s">
        <v>1</v>
      </c>
      <c r="O86" t="str">
        <f t="shared" si="10"/>
        <v xml:space="preserve">tab_epinpaymentsystem          </v>
      </c>
      <c r="P86">
        <f t="shared" si="11"/>
        <v>0</v>
      </c>
      <c r="Q86">
        <f t="shared" si="12"/>
        <v>0</v>
      </c>
      <c r="R86">
        <f t="shared" si="7"/>
        <v>1</v>
      </c>
      <c r="S86">
        <f t="shared" si="8"/>
        <v>0</v>
      </c>
      <c r="T86">
        <f t="shared" si="9"/>
        <v>0</v>
      </c>
      <c r="U86">
        <f t="shared" si="13"/>
        <v>0</v>
      </c>
    </row>
    <row r="87" spans="2:21" x14ac:dyDescent="0.25">
      <c r="B87">
        <v>87</v>
      </c>
      <c r="C87" t="s">
        <v>137</v>
      </c>
      <c r="D87" t="s">
        <v>1</v>
      </c>
      <c r="O87" t="str">
        <f t="shared" si="10"/>
        <v xml:space="preserve">tab_epinpaymentsystem          </v>
      </c>
      <c r="P87">
        <f t="shared" si="11"/>
        <v>0</v>
      </c>
      <c r="Q87">
        <f t="shared" si="12"/>
        <v>0</v>
      </c>
      <c r="R87">
        <f t="shared" si="7"/>
        <v>1</v>
      </c>
      <c r="S87">
        <f t="shared" si="8"/>
        <v>0</v>
      </c>
      <c r="T87">
        <f t="shared" si="9"/>
        <v>0</v>
      </c>
      <c r="U87">
        <f t="shared" si="13"/>
        <v>0</v>
      </c>
    </row>
    <row r="88" spans="2:21" x14ac:dyDescent="0.25">
      <c r="B88">
        <v>88</v>
      </c>
      <c r="C88" t="s">
        <v>138</v>
      </c>
      <c r="D88" t="s">
        <v>1</v>
      </c>
      <c r="O88" t="str">
        <f t="shared" si="10"/>
        <v xml:space="preserve">tab_epinpaymentsystem          </v>
      </c>
      <c r="P88">
        <f t="shared" si="11"/>
        <v>0</v>
      </c>
      <c r="Q88">
        <f t="shared" si="12"/>
        <v>0</v>
      </c>
      <c r="R88">
        <f t="shared" si="7"/>
        <v>1</v>
      </c>
      <c r="S88">
        <f t="shared" si="8"/>
        <v>0</v>
      </c>
      <c r="T88">
        <f t="shared" si="9"/>
        <v>0</v>
      </c>
      <c r="U88">
        <f t="shared" si="13"/>
        <v>0</v>
      </c>
    </row>
    <row r="89" spans="2:21" x14ac:dyDescent="0.25">
      <c r="B89">
        <v>89</v>
      </c>
      <c r="C89" t="s">
        <v>139</v>
      </c>
      <c r="D89" t="s">
        <v>0</v>
      </c>
      <c r="E89" t="s">
        <v>1</v>
      </c>
      <c r="O89" t="str">
        <f t="shared" si="10"/>
        <v xml:space="preserve">tab_gateway tab_epinpaymentsystem         </v>
      </c>
      <c r="P89">
        <f t="shared" si="11"/>
        <v>1</v>
      </c>
      <c r="Q89">
        <f t="shared" si="12"/>
        <v>0</v>
      </c>
      <c r="R89">
        <f t="shared" si="7"/>
        <v>1</v>
      </c>
      <c r="S89">
        <f t="shared" si="8"/>
        <v>0</v>
      </c>
      <c r="T89">
        <f t="shared" si="9"/>
        <v>0</v>
      </c>
      <c r="U89">
        <f t="shared" si="13"/>
        <v>0</v>
      </c>
    </row>
    <row r="90" spans="2:21" x14ac:dyDescent="0.25">
      <c r="B90">
        <v>90</v>
      </c>
      <c r="C90" t="s">
        <v>270</v>
      </c>
      <c r="D90" t="s">
        <v>0</v>
      </c>
      <c r="E90" t="s">
        <v>41</v>
      </c>
      <c r="F90" t="s">
        <v>42</v>
      </c>
      <c r="G90" t="s">
        <v>26</v>
      </c>
      <c r="H90" t="s">
        <v>27</v>
      </c>
      <c r="I90" t="s">
        <v>1</v>
      </c>
      <c r="O90" t="str">
        <f t="shared" si="10"/>
        <v xml:space="preserve">tab_gateway tab_mycardcard tab_mycardwallet tab_alipay tab_unionpay tab_epinpaymentsystem     </v>
      </c>
      <c r="P90">
        <f t="shared" si="11"/>
        <v>1</v>
      </c>
      <c r="Q90">
        <f t="shared" si="12"/>
        <v>0</v>
      </c>
      <c r="R90">
        <f t="shared" si="7"/>
        <v>1</v>
      </c>
      <c r="S90">
        <f t="shared" si="8"/>
        <v>0</v>
      </c>
      <c r="T90">
        <f t="shared" si="9"/>
        <v>0</v>
      </c>
      <c r="U90">
        <f t="shared" si="13"/>
        <v>0</v>
      </c>
    </row>
    <row r="91" spans="2:21" x14ac:dyDescent="0.25">
      <c r="B91">
        <v>91</v>
      </c>
      <c r="C91" t="s">
        <v>140</v>
      </c>
      <c r="D91" t="s">
        <v>0</v>
      </c>
      <c r="E91" t="s">
        <v>1</v>
      </c>
      <c r="O91" t="str">
        <f t="shared" si="10"/>
        <v xml:space="preserve">tab_gateway tab_epinpaymentsystem         </v>
      </c>
      <c r="P91">
        <f t="shared" si="11"/>
        <v>1</v>
      </c>
      <c r="Q91">
        <f t="shared" si="12"/>
        <v>0</v>
      </c>
      <c r="R91">
        <f t="shared" si="7"/>
        <v>1</v>
      </c>
      <c r="S91">
        <f t="shared" si="8"/>
        <v>0</v>
      </c>
      <c r="T91">
        <f t="shared" si="9"/>
        <v>0</v>
      </c>
      <c r="U91">
        <f t="shared" si="13"/>
        <v>0</v>
      </c>
    </row>
    <row r="92" spans="2:21" x14ac:dyDescent="0.25">
      <c r="B92">
        <v>92</v>
      </c>
      <c r="C92" t="s">
        <v>141</v>
      </c>
      <c r="D92" t="s">
        <v>0</v>
      </c>
      <c r="E92" t="s">
        <v>1</v>
      </c>
      <c r="O92" t="str">
        <f t="shared" si="10"/>
        <v xml:space="preserve">tab_gateway tab_epinpaymentsystem         </v>
      </c>
      <c r="P92">
        <f t="shared" si="11"/>
        <v>1</v>
      </c>
      <c r="Q92">
        <f t="shared" si="12"/>
        <v>0</v>
      </c>
      <c r="R92">
        <f t="shared" si="7"/>
        <v>1</v>
      </c>
      <c r="S92">
        <f t="shared" si="8"/>
        <v>0</v>
      </c>
      <c r="T92">
        <f t="shared" si="9"/>
        <v>0</v>
      </c>
      <c r="U92">
        <f t="shared" si="13"/>
        <v>0</v>
      </c>
    </row>
    <row r="93" spans="2:21" x14ac:dyDescent="0.25">
      <c r="B93">
        <v>93</v>
      </c>
      <c r="C93" t="s">
        <v>142</v>
      </c>
      <c r="D93" t="s">
        <v>0</v>
      </c>
      <c r="E93" t="s">
        <v>36</v>
      </c>
      <c r="F93" t="s">
        <v>1</v>
      </c>
      <c r="O93" t="str">
        <f t="shared" si="10"/>
        <v xml:space="preserve">tab_gateway tab_mol tab_epinpaymentsystem        </v>
      </c>
      <c r="P93">
        <f t="shared" si="11"/>
        <v>1</v>
      </c>
      <c r="Q93">
        <f t="shared" si="12"/>
        <v>0</v>
      </c>
      <c r="R93">
        <f t="shared" si="7"/>
        <v>1</v>
      </c>
      <c r="S93">
        <f t="shared" si="8"/>
        <v>0</v>
      </c>
      <c r="T93">
        <f t="shared" si="9"/>
        <v>0</v>
      </c>
      <c r="U93">
        <f t="shared" si="13"/>
        <v>0</v>
      </c>
    </row>
    <row r="94" spans="2:21" x14ac:dyDescent="0.25">
      <c r="B94">
        <v>94</v>
      </c>
      <c r="C94" t="s">
        <v>143</v>
      </c>
      <c r="D94" t="s">
        <v>43</v>
      </c>
      <c r="E94" t="s">
        <v>44</v>
      </c>
      <c r="F94" t="s">
        <v>45</v>
      </c>
      <c r="G94" t="s">
        <v>36</v>
      </c>
      <c r="H94" t="s">
        <v>46</v>
      </c>
      <c r="I94" t="s">
        <v>10</v>
      </c>
      <c r="J94" t="s">
        <v>1</v>
      </c>
      <c r="K94" t="s">
        <v>47</v>
      </c>
      <c r="O94" t="str">
        <f t="shared" si="10"/>
        <v xml:space="preserve">tab_cherrycredits tab_gudangvoucher tab_wavegame tab_mol tab_indomog tab_mobilegateway tab_epinpaymentsystem tab_unipinwallet   </v>
      </c>
      <c r="P94">
        <f t="shared" si="11"/>
        <v>0</v>
      </c>
      <c r="Q94">
        <f t="shared" si="12"/>
        <v>1</v>
      </c>
      <c r="R94">
        <f t="shared" si="7"/>
        <v>1</v>
      </c>
      <c r="S94">
        <f t="shared" si="8"/>
        <v>0</v>
      </c>
      <c r="T94">
        <f t="shared" si="9"/>
        <v>0</v>
      </c>
      <c r="U94">
        <f t="shared" si="13"/>
        <v>0</v>
      </c>
    </row>
    <row r="95" spans="2:21" x14ac:dyDescent="0.25">
      <c r="B95">
        <v>95</v>
      </c>
      <c r="C95" t="s">
        <v>144</v>
      </c>
      <c r="O95" t="str">
        <f t="shared" si="10"/>
        <v xml:space="preserve">          </v>
      </c>
      <c r="P95">
        <f t="shared" si="11"/>
        <v>0</v>
      </c>
      <c r="Q95">
        <f t="shared" si="12"/>
        <v>0</v>
      </c>
      <c r="R95">
        <f t="shared" si="7"/>
        <v>0</v>
      </c>
      <c r="S95">
        <f t="shared" si="8"/>
        <v>0</v>
      </c>
      <c r="T95">
        <f t="shared" si="9"/>
        <v>0</v>
      </c>
      <c r="U95">
        <f t="shared" si="13"/>
        <v>0</v>
      </c>
    </row>
    <row r="96" spans="2:21" x14ac:dyDescent="0.25">
      <c r="B96">
        <v>96</v>
      </c>
      <c r="C96" t="s">
        <v>145</v>
      </c>
      <c r="D96" t="s">
        <v>1</v>
      </c>
      <c r="O96" t="str">
        <f t="shared" si="10"/>
        <v xml:space="preserve">tab_epinpaymentsystem          </v>
      </c>
      <c r="P96">
        <f t="shared" si="11"/>
        <v>0</v>
      </c>
      <c r="Q96">
        <f t="shared" si="12"/>
        <v>0</v>
      </c>
      <c r="R96">
        <f t="shared" si="7"/>
        <v>1</v>
      </c>
      <c r="S96">
        <f t="shared" si="8"/>
        <v>0</v>
      </c>
      <c r="T96">
        <f t="shared" si="9"/>
        <v>0</v>
      </c>
      <c r="U96">
        <f t="shared" si="13"/>
        <v>0</v>
      </c>
    </row>
    <row r="97" spans="2:21" x14ac:dyDescent="0.25">
      <c r="B97">
        <v>97</v>
      </c>
      <c r="C97" t="s">
        <v>146</v>
      </c>
      <c r="D97" t="s">
        <v>0</v>
      </c>
      <c r="E97" t="s">
        <v>1</v>
      </c>
      <c r="O97" t="str">
        <f t="shared" si="10"/>
        <v xml:space="preserve">tab_gateway tab_epinpaymentsystem         </v>
      </c>
      <c r="P97">
        <f t="shared" si="11"/>
        <v>1</v>
      </c>
      <c r="Q97">
        <f t="shared" si="12"/>
        <v>0</v>
      </c>
      <c r="R97">
        <f t="shared" si="7"/>
        <v>1</v>
      </c>
      <c r="S97">
        <f t="shared" si="8"/>
        <v>0</v>
      </c>
      <c r="T97">
        <f t="shared" si="9"/>
        <v>0</v>
      </c>
      <c r="U97">
        <f t="shared" si="13"/>
        <v>0</v>
      </c>
    </row>
    <row r="98" spans="2:21" x14ac:dyDescent="0.25">
      <c r="B98">
        <v>98</v>
      </c>
      <c r="C98" t="s">
        <v>271</v>
      </c>
      <c r="D98" t="s">
        <v>0</v>
      </c>
      <c r="E98" t="s">
        <v>1</v>
      </c>
      <c r="O98" t="str">
        <f t="shared" si="10"/>
        <v xml:space="preserve">tab_gateway tab_epinpaymentsystem         </v>
      </c>
      <c r="P98">
        <f t="shared" si="11"/>
        <v>1</v>
      </c>
      <c r="Q98">
        <f t="shared" si="12"/>
        <v>0</v>
      </c>
      <c r="R98">
        <f t="shared" si="7"/>
        <v>1</v>
      </c>
      <c r="S98">
        <f t="shared" si="8"/>
        <v>0</v>
      </c>
      <c r="T98">
        <f t="shared" si="9"/>
        <v>0</v>
      </c>
      <c r="U98">
        <f t="shared" si="13"/>
        <v>0</v>
      </c>
    </row>
    <row r="99" spans="2:21" x14ac:dyDescent="0.25">
      <c r="B99">
        <v>99</v>
      </c>
      <c r="C99" t="s">
        <v>147</v>
      </c>
      <c r="D99" t="s">
        <v>0</v>
      </c>
      <c r="E99" t="s">
        <v>7</v>
      </c>
      <c r="F99" t="s">
        <v>8</v>
      </c>
      <c r="G99" t="s">
        <v>1</v>
      </c>
      <c r="O99" t="str">
        <f t="shared" si="10"/>
        <v xml:space="preserve">tab_gateway tab_webmoney tab_yamoney tab_epinpaymentsystem       </v>
      </c>
      <c r="P99">
        <f t="shared" si="11"/>
        <v>1</v>
      </c>
      <c r="Q99">
        <f t="shared" si="12"/>
        <v>0</v>
      </c>
      <c r="R99">
        <f t="shared" si="7"/>
        <v>1</v>
      </c>
      <c r="S99">
        <f t="shared" si="8"/>
        <v>0</v>
      </c>
      <c r="T99">
        <f t="shared" si="9"/>
        <v>0</v>
      </c>
      <c r="U99">
        <f t="shared" si="13"/>
        <v>0</v>
      </c>
    </row>
    <row r="100" spans="2:21" x14ac:dyDescent="0.25">
      <c r="B100">
        <v>100</v>
      </c>
      <c r="C100" t="s">
        <v>148</v>
      </c>
      <c r="D100" t="s">
        <v>0</v>
      </c>
      <c r="E100" t="s">
        <v>12</v>
      </c>
      <c r="F100" t="s">
        <v>4</v>
      </c>
      <c r="G100" t="s">
        <v>10</v>
      </c>
      <c r="H100" t="s">
        <v>1</v>
      </c>
      <c r="I100" t="s">
        <v>40</v>
      </c>
      <c r="O100" t="str">
        <f t="shared" si="10"/>
        <v xml:space="preserve">tab_gateway tab_sofortbanktransfer tab_neosurf tab_mobilegateway tab_epinpaymentsystem tab_sepadirectdebit     </v>
      </c>
      <c r="P100">
        <f t="shared" si="11"/>
        <v>1</v>
      </c>
      <c r="Q100">
        <f t="shared" si="12"/>
        <v>1</v>
      </c>
      <c r="R100">
        <f t="shared" si="7"/>
        <v>1</v>
      </c>
      <c r="S100">
        <f t="shared" si="8"/>
        <v>0</v>
      </c>
      <c r="T100">
        <f t="shared" si="9"/>
        <v>1</v>
      </c>
      <c r="U100">
        <f t="shared" si="13"/>
        <v>0</v>
      </c>
    </row>
    <row r="101" spans="2:21" x14ac:dyDescent="0.25">
      <c r="B101">
        <v>101</v>
      </c>
      <c r="C101" t="s">
        <v>149</v>
      </c>
      <c r="D101" t="s">
        <v>1</v>
      </c>
      <c r="O101" t="str">
        <f t="shared" si="10"/>
        <v xml:space="preserve">tab_epinpaymentsystem          </v>
      </c>
      <c r="P101">
        <f t="shared" si="11"/>
        <v>0</v>
      </c>
      <c r="Q101">
        <f t="shared" si="12"/>
        <v>0</v>
      </c>
      <c r="R101">
        <f t="shared" si="7"/>
        <v>1</v>
      </c>
      <c r="S101">
        <f t="shared" si="8"/>
        <v>0</v>
      </c>
      <c r="T101">
        <f t="shared" si="9"/>
        <v>0</v>
      </c>
      <c r="U101">
        <f t="shared" si="13"/>
        <v>0</v>
      </c>
    </row>
    <row r="102" spans="2:21" x14ac:dyDescent="0.25">
      <c r="B102">
        <v>102</v>
      </c>
      <c r="C102" t="s">
        <v>150</v>
      </c>
      <c r="D102" t="s">
        <v>0</v>
      </c>
      <c r="E102" t="s">
        <v>1</v>
      </c>
      <c r="O102" t="str">
        <f t="shared" si="10"/>
        <v xml:space="preserve">tab_gateway tab_epinpaymentsystem         </v>
      </c>
      <c r="P102">
        <f t="shared" si="11"/>
        <v>1</v>
      </c>
      <c r="Q102">
        <f t="shared" si="12"/>
        <v>0</v>
      </c>
      <c r="R102">
        <f t="shared" si="7"/>
        <v>1</v>
      </c>
      <c r="S102">
        <f t="shared" si="8"/>
        <v>0</v>
      </c>
      <c r="T102">
        <f t="shared" si="9"/>
        <v>0</v>
      </c>
      <c r="U102">
        <f t="shared" si="13"/>
        <v>0</v>
      </c>
    </row>
    <row r="103" spans="2:21" x14ac:dyDescent="0.25">
      <c r="B103">
        <v>103</v>
      </c>
      <c r="C103" t="s">
        <v>151</v>
      </c>
      <c r="D103" t="s">
        <v>1</v>
      </c>
      <c r="O103" t="str">
        <f t="shared" si="10"/>
        <v xml:space="preserve">tab_epinpaymentsystem          </v>
      </c>
      <c r="P103">
        <f t="shared" si="11"/>
        <v>0</v>
      </c>
      <c r="Q103">
        <f t="shared" si="12"/>
        <v>0</v>
      </c>
      <c r="R103">
        <f t="shared" si="7"/>
        <v>1</v>
      </c>
      <c r="S103">
        <f t="shared" si="8"/>
        <v>0</v>
      </c>
      <c r="T103">
        <f t="shared" si="9"/>
        <v>0</v>
      </c>
      <c r="U103">
        <f t="shared" si="13"/>
        <v>0</v>
      </c>
    </row>
    <row r="104" spans="2:21" x14ac:dyDescent="0.25">
      <c r="B104">
        <v>104</v>
      </c>
      <c r="C104" t="s">
        <v>152</v>
      </c>
      <c r="D104" t="s">
        <v>7</v>
      </c>
      <c r="E104" t="s">
        <v>8</v>
      </c>
      <c r="F104" t="s">
        <v>9</v>
      </c>
      <c r="G104" t="s">
        <v>1</v>
      </c>
      <c r="O104" t="str">
        <f t="shared" si="10"/>
        <v xml:space="preserve">tab_webmoney tab_yamoney tab_qiwiwallet tab_epinpaymentsystem       </v>
      </c>
      <c r="P104">
        <f t="shared" si="11"/>
        <v>0</v>
      </c>
      <c r="Q104">
        <f t="shared" si="12"/>
        <v>0</v>
      </c>
      <c r="R104">
        <f t="shared" si="7"/>
        <v>1</v>
      </c>
      <c r="S104">
        <f t="shared" si="8"/>
        <v>0</v>
      </c>
      <c r="T104">
        <f t="shared" si="9"/>
        <v>0</v>
      </c>
      <c r="U104">
        <f t="shared" si="13"/>
        <v>0</v>
      </c>
    </row>
    <row r="105" spans="2:21" x14ac:dyDescent="0.25">
      <c r="B105">
        <v>105</v>
      </c>
      <c r="C105" t="s">
        <v>153</v>
      </c>
      <c r="D105" t="s">
        <v>1</v>
      </c>
      <c r="O105" t="str">
        <f t="shared" si="10"/>
        <v xml:space="preserve">tab_epinpaymentsystem          </v>
      </c>
      <c r="P105">
        <f t="shared" si="11"/>
        <v>0</v>
      </c>
      <c r="Q105">
        <f t="shared" si="12"/>
        <v>0</v>
      </c>
      <c r="R105">
        <f t="shared" si="7"/>
        <v>1</v>
      </c>
      <c r="S105">
        <f t="shared" si="8"/>
        <v>0</v>
      </c>
      <c r="T105">
        <f t="shared" si="9"/>
        <v>0</v>
      </c>
      <c r="U105">
        <f t="shared" si="13"/>
        <v>0</v>
      </c>
    </row>
    <row r="106" spans="2:21" x14ac:dyDescent="0.25">
      <c r="B106">
        <v>106</v>
      </c>
      <c r="C106" t="s">
        <v>154</v>
      </c>
      <c r="D106" t="s">
        <v>1</v>
      </c>
      <c r="O106" t="str">
        <f t="shared" si="10"/>
        <v xml:space="preserve">tab_epinpaymentsystem          </v>
      </c>
      <c r="P106">
        <f t="shared" si="11"/>
        <v>0</v>
      </c>
      <c r="Q106">
        <f t="shared" si="12"/>
        <v>0</v>
      </c>
      <c r="R106">
        <f t="shared" si="7"/>
        <v>1</v>
      </c>
      <c r="S106">
        <f t="shared" si="8"/>
        <v>0</v>
      </c>
      <c r="T106">
        <f t="shared" si="9"/>
        <v>0</v>
      </c>
      <c r="U106">
        <f t="shared" si="13"/>
        <v>0</v>
      </c>
    </row>
    <row r="107" spans="2:21" x14ac:dyDescent="0.25">
      <c r="B107">
        <v>107</v>
      </c>
      <c r="C107" t="s">
        <v>272</v>
      </c>
      <c r="O107" t="str">
        <f t="shared" si="10"/>
        <v xml:space="preserve">          </v>
      </c>
      <c r="P107">
        <f t="shared" si="11"/>
        <v>0</v>
      </c>
      <c r="Q107">
        <f t="shared" si="12"/>
        <v>0</v>
      </c>
      <c r="R107">
        <f t="shared" si="7"/>
        <v>0</v>
      </c>
      <c r="S107">
        <f t="shared" si="8"/>
        <v>0</v>
      </c>
      <c r="T107">
        <f t="shared" si="9"/>
        <v>0</v>
      </c>
      <c r="U107">
        <f t="shared" si="13"/>
        <v>0</v>
      </c>
    </row>
    <row r="108" spans="2:21" x14ac:dyDescent="0.25">
      <c r="B108">
        <v>108</v>
      </c>
      <c r="C108" t="s">
        <v>273</v>
      </c>
      <c r="D108" t="s">
        <v>1</v>
      </c>
      <c r="O108" t="str">
        <f t="shared" si="10"/>
        <v xml:space="preserve">tab_epinpaymentsystem          </v>
      </c>
      <c r="P108">
        <f t="shared" si="11"/>
        <v>0</v>
      </c>
      <c r="Q108">
        <f t="shared" si="12"/>
        <v>0</v>
      </c>
      <c r="R108">
        <f t="shared" si="7"/>
        <v>1</v>
      </c>
      <c r="S108">
        <f t="shared" si="8"/>
        <v>0</v>
      </c>
      <c r="T108">
        <f t="shared" si="9"/>
        <v>0</v>
      </c>
      <c r="U108">
        <f t="shared" si="13"/>
        <v>0</v>
      </c>
    </row>
    <row r="109" spans="2:21" x14ac:dyDescent="0.25">
      <c r="B109">
        <v>109</v>
      </c>
      <c r="C109" t="s">
        <v>155</v>
      </c>
      <c r="D109" t="s">
        <v>6</v>
      </c>
      <c r="E109" t="s">
        <v>10</v>
      </c>
      <c r="F109" t="s">
        <v>1</v>
      </c>
      <c r="O109" t="str">
        <f t="shared" si="10"/>
        <v xml:space="preserve">tab_onecard tab_mobilegateway tab_epinpaymentsystem        </v>
      </c>
      <c r="P109">
        <f t="shared" si="11"/>
        <v>0</v>
      </c>
      <c r="Q109">
        <f t="shared" si="12"/>
        <v>1</v>
      </c>
      <c r="R109">
        <f t="shared" si="7"/>
        <v>1</v>
      </c>
      <c r="S109">
        <f t="shared" si="8"/>
        <v>0</v>
      </c>
      <c r="T109">
        <f t="shared" si="9"/>
        <v>0</v>
      </c>
      <c r="U109">
        <f t="shared" si="13"/>
        <v>0</v>
      </c>
    </row>
    <row r="110" spans="2:21" x14ac:dyDescent="0.25">
      <c r="B110">
        <v>110</v>
      </c>
      <c r="C110" t="s">
        <v>156</v>
      </c>
      <c r="D110" t="s">
        <v>7</v>
      </c>
      <c r="E110" t="s">
        <v>8</v>
      </c>
      <c r="F110" t="s">
        <v>9</v>
      </c>
      <c r="G110" t="s">
        <v>1</v>
      </c>
      <c r="O110" t="str">
        <f t="shared" si="10"/>
        <v xml:space="preserve">tab_webmoney tab_yamoney tab_qiwiwallet tab_epinpaymentsystem       </v>
      </c>
      <c r="P110">
        <f t="shared" si="11"/>
        <v>0</v>
      </c>
      <c r="Q110">
        <f t="shared" si="12"/>
        <v>0</v>
      </c>
      <c r="R110">
        <f t="shared" si="7"/>
        <v>1</v>
      </c>
      <c r="S110">
        <f t="shared" si="8"/>
        <v>0</v>
      </c>
      <c r="T110">
        <f t="shared" si="9"/>
        <v>0</v>
      </c>
      <c r="U110">
        <f t="shared" si="13"/>
        <v>0</v>
      </c>
    </row>
    <row r="111" spans="2:21" x14ac:dyDescent="0.25">
      <c r="B111">
        <v>111</v>
      </c>
      <c r="C111" t="s">
        <v>157</v>
      </c>
      <c r="D111" t="s">
        <v>1</v>
      </c>
      <c r="O111" t="str">
        <f t="shared" si="10"/>
        <v xml:space="preserve">tab_epinpaymentsystem          </v>
      </c>
      <c r="P111">
        <f t="shared" si="11"/>
        <v>0</v>
      </c>
      <c r="Q111">
        <f t="shared" si="12"/>
        <v>0</v>
      </c>
      <c r="R111">
        <f t="shared" si="7"/>
        <v>1</v>
      </c>
      <c r="S111">
        <f t="shared" si="8"/>
        <v>0</v>
      </c>
      <c r="T111">
        <f t="shared" si="9"/>
        <v>0</v>
      </c>
      <c r="U111">
        <f t="shared" si="13"/>
        <v>0</v>
      </c>
    </row>
    <row r="112" spans="2:21" x14ac:dyDescent="0.25">
      <c r="B112">
        <v>112</v>
      </c>
      <c r="C112" t="s">
        <v>158</v>
      </c>
      <c r="D112" t="s">
        <v>0</v>
      </c>
      <c r="E112" t="s">
        <v>7</v>
      </c>
      <c r="F112" t="s">
        <v>10</v>
      </c>
      <c r="G112" t="s">
        <v>1</v>
      </c>
      <c r="H112" t="s">
        <v>48</v>
      </c>
      <c r="I112" t="s">
        <v>49</v>
      </c>
      <c r="J112" t="s">
        <v>50</v>
      </c>
      <c r="O112" t="str">
        <f t="shared" si="10"/>
        <v xml:space="preserve">tab_gateway tab_webmoney tab_mobilegateway tab_epinpaymentsystem tab_btlatvia tab_maxima tab_banktransferlatvia    </v>
      </c>
      <c r="P112">
        <f t="shared" si="11"/>
        <v>1</v>
      </c>
      <c r="Q112">
        <f t="shared" si="12"/>
        <v>1</v>
      </c>
      <c r="R112">
        <f t="shared" si="7"/>
        <v>1</v>
      </c>
      <c r="S112">
        <f t="shared" si="8"/>
        <v>0</v>
      </c>
      <c r="T112">
        <f t="shared" si="9"/>
        <v>0</v>
      </c>
      <c r="U112">
        <f t="shared" si="13"/>
        <v>0</v>
      </c>
    </row>
    <row r="113" spans="2:21" x14ac:dyDescent="0.25">
      <c r="B113">
        <v>113</v>
      </c>
      <c r="C113" t="s">
        <v>159</v>
      </c>
      <c r="D113" t="s">
        <v>6</v>
      </c>
      <c r="E113" t="s">
        <v>1</v>
      </c>
      <c r="O113" t="str">
        <f t="shared" si="10"/>
        <v xml:space="preserve">tab_onecard tab_epinpaymentsystem         </v>
      </c>
      <c r="P113">
        <f t="shared" si="11"/>
        <v>0</v>
      </c>
      <c r="Q113">
        <f t="shared" si="12"/>
        <v>0</v>
      </c>
      <c r="R113">
        <f t="shared" si="7"/>
        <v>1</v>
      </c>
      <c r="S113">
        <f t="shared" si="8"/>
        <v>0</v>
      </c>
      <c r="T113">
        <f t="shared" si="9"/>
        <v>0</v>
      </c>
      <c r="U113">
        <f t="shared" si="13"/>
        <v>0</v>
      </c>
    </row>
    <row r="114" spans="2:21" x14ac:dyDescent="0.25">
      <c r="B114">
        <v>114</v>
      </c>
      <c r="C114" t="s">
        <v>160</v>
      </c>
      <c r="D114" t="s">
        <v>1</v>
      </c>
      <c r="O114" t="str">
        <f t="shared" si="10"/>
        <v xml:space="preserve">tab_epinpaymentsystem          </v>
      </c>
      <c r="P114">
        <f t="shared" si="11"/>
        <v>0</v>
      </c>
      <c r="Q114">
        <f t="shared" si="12"/>
        <v>0</v>
      </c>
      <c r="R114">
        <f t="shared" si="7"/>
        <v>1</v>
      </c>
      <c r="S114">
        <f t="shared" si="8"/>
        <v>0</v>
      </c>
      <c r="T114">
        <f t="shared" si="9"/>
        <v>0</v>
      </c>
      <c r="U114">
        <f t="shared" si="13"/>
        <v>0</v>
      </c>
    </row>
    <row r="115" spans="2:21" x14ac:dyDescent="0.25">
      <c r="B115">
        <v>115</v>
      </c>
      <c r="C115" t="s">
        <v>161</v>
      </c>
      <c r="D115" t="s">
        <v>1</v>
      </c>
      <c r="O115" t="str">
        <f t="shared" si="10"/>
        <v xml:space="preserve">tab_epinpaymentsystem          </v>
      </c>
      <c r="P115">
        <f t="shared" si="11"/>
        <v>0</v>
      </c>
      <c r="Q115">
        <f t="shared" si="12"/>
        <v>0</v>
      </c>
      <c r="R115">
        <f t="shared" si="7"/>
        <v>1</v>
      </c>
      <c r="S115">
        <f t="shared" si="8"/>
        <v>0</v>
      </c>
      <c r="T115">
        <f t="shared" si="9"/>
        <v>0</v>
      </c>
      <c r="U115">
        <f t="shared" si="13"/>
        <v>0</v>
      </c>
    </row>
    <row r="116" spans="2:21" x14ac:dyDescent="0.25">
      <c r="B116">
        <v>116</v>
      </c>
      <c r="C116" t="s">
        <v>162</v>
      </c>
      <c r="D116" t="s">
        <v>6</v>
      </c>
      <c r="E116" t="s">
        <v>1</v>
      </c>
      <c r="O116" t="str">
        <f t="shared" si="10"/>
        <v xml:space="preserve">tab_onecard tab_epinpaymentsystem         </v>
      </c>
      <c r="P116">
        <f t="shared" si="11"/>
        <v>0</v>
      </c>
      <c r="Q116">
        <f t="shared" si="12"/>
        <v>0</v>
      </c>
      <c r="R116">
        <f t="shared" si="7"/>
        <v>1</v>
      </c>
      <c r="S116">
        <f t="shared" si="8"/>
        <v>0</v>
      </c>
      <c r="T116">
        <f t="shared" si="9"/>
        <v>0</v>
      </c>
      <c r="U116">
        <f t="shared" si="13"/>
        <v>0</v>
      </c>
    </row>
    <row r="117" spans="2:21" x14ac:dyDescent="0.25">
      <c r="B117">
        <v>117</v>
      </c>
      <c r="C117" t="s">
        <v>163</v>
      </c>
      <c r="D117" t="s">
        <v>0</v>
      </c>
      <c r="E117" t="s">
        <v>1</v>
      </c>
      <c r="O117" t="str">
        <f t="shared" si="10"/>
        <v xml:space="preserve">tab_gateway tab_epinpaymentsystem         </v>
      </c>
      <c r="P117">
        <f t="shared" si="11"/>
        <v>1</v>
      </c>
      <c r="Q117">
        <f t="shared" si="12"/>
        <v>0</v>
      </c>
      <c r="R117">
        <f t="shared" si="7"/>
        <v>1</v>
      </c>
      <c r="S117">
        <f t="shared" si="8"/>
        <v>0</v>
      </c>
      <c r="T117">
        <f t="shared" si="9"/>
        <v>0</v>
      </c>
      <c r="U117">
        <f t="shared" si="13"/>
        <v>0</v>
      </c>
    </row>
    <row r="118" spans="2:21" x14ac:dyDescent="0.25">
      <c r="B118">
        <v>118</v>
      </c>
      <c r="C118" t="s">
        <v>164</v>
      </c>
      <c r="D118" t="s">
        <v>0</v>
      </c>
      <c r="E118" t="s">
        <v>7</v>
      </c>
      <c r="F118" t="s">
        <v>10</v>
      </c>
      <c r="G118" t="s">
        <v>1</v>
      </c>
      <c r="H118" t="s">
        <v>49</v>
      </c>
      <c r="I118" t="s">
        <v>51</v>
      </c>
      <c r="J118" t="s">
        <v>52</v>
      </c>
      <c r="K118" t="s">
        <v>53</v>
      </c>
      <c r="L118" t="s">
        <v>54</v>
      </c>
      <c r="M118" t="s">
        <v>55</v>
      </c>
      <c r="O118" t="str">
        <f t="shared" si="10"/>
        <v xml:space="preserve">tab_gateway tab_webmoney tab_mobilegateway tab_epinpaymentsystem tab_maxima tab_btlithuania tab_paypost tab_perlas tab_narvesen tab_banktransferlithuania </v>
      </c>
      <c r="P118">
        <f t="shared" si="11"/>
        <v>1</v>
      </c>
      <c r="Q118">
        <f t="shared" si="12"/>
        <v>1</v>
      </c>
      <c r="R118">
        <f t="shared" si="7"/>
        <v>1</v>
      </c>
      <c r="S118">
        <f t="shared" si="8"/>
        <v>0</v>
      </c>
      <c r="T118">
        <f t="shared" si="9"/>
        <v>0</v>
      </c>
      <c r="U118">
        <f t="shared" si="13"/>
        <v>0</v>
      </c>
    </row>
    <row r="119" spans="2:21" x14ac:dyDescent="0.25">
      <c r="B119">
        <v>119</v>
      </c>
      <c r="C119" t="s">
        <v>165</v>
      </c>
      <c r="D119" t="s">
        <v>0</v>
      </c>
      <c r="E119" t="s">
        <v>1</v>
      </c>
      <c r="O119" t="str">
        <f t="shared" si="10"/>
        <v xml:space="preserve">tab_gateway tab_epinpaymentsystem         </v>
      </c>
      <c r="P119">
        <f t="shared" si="11"/>
        <v>1</v>
      </c>
      <c r="Q119">
        <f t="shared" si="12"/>
        <v>0</v>
      </c>
      <c r="R119">
        <f t="shared" si="7"/>
        <v>1</v>
      </c>
      <c r="S119">
        <f t="shared" si="8"/>
        <v>0</v>
      </c>
      <c r="T119">
        <f t="shared" si="9"/>
        <v>0</v>
      </c>
      <c r="U119">
        <f t="shared" si="13"/>
        <v>0</v>
      </c>
    </row>
    <row r="120" spans="2:21" x14ac:dyDescent="0.25">
      <c r="B120">
        <v>120</v>
      </c>
      <c r="C120" t="s">
        <v>166</v>
      </c>
      <c r="D120" t="s">
        <v>1</v>
      </c>
      <c r="O120" t="str">
        <f t="shared" si="10"/>
        <v xml:space="preserve">tab_epinpaymentsystem          </v>
      </c>
      <c r="P120">
        <f t="shared" si="11"/>
        <v>0</v>
      </c>
      <c r="Q120">
        <f t="shared" si="12"/>
        <v>0</v>
      </c>
      <c r="R120">
        <f t="shared" si="7"/>
        <v>1</v>
      </c>
      <c r="S120">
        <f t="shared" si="8"/>
        <v>0</v>
      </c>
      <c r="T120">
        <f t="shared" si="9"/>
        <v>0</v>
      </c>
      <c r="U120">
        <f t="shared" si="13"/>
        <v>0</v>
      </c>
    </row>
    <row r="121" spans="2:21" x14ac:dyDescent="0.25">
      <c r="B121">
        <v>121</v>
      </c>
      <c r="C121" t="s">
        <v>167</v>
      </c>
      <c r="D121" t="s">
        <v>1</v>
      </c>
      <c r="O121" t="str">
        <f t="shared" si="10"/>
        <v xml:space="preserve">tab_epinpaymentsystem          </v>
      </c>
      <c r="P121">
        <f t="shared" si="11"/>
        <v>0</v>
      </c>
      <c r="Q121">
        <f t="shared" si="12"/>
        <v>0</v>
      </c>
      <c r="R121">
        <f t="shared" si="7"/>
        <v>1</v>
      </c>
      <c r="S121">
        <f t="shared" si="8"/>
        <v>0</v>
      </c>
      <c r="T121">
        <f t="shared" si="9"/>
        <v>0</v>
      </c>
      <c r="U121">
        <f t="shared" si="13"/>
        <v>0</v>
      </c>
    </row>
    <row r="122" spans="2:21" x14ac:dyDescent="0.25">
      <c r="B122">
        <v>122</v>
      </c>
      <c r="C122" t="s">
        <v>168</v>
      </c>
      <c r="D122" t="s">
        <v>1</v>
      </c>
      <c r="O122" t="str">
        <f t="shared" si="10"/>
        <v xml:space="preserve">tab_epinpaymentsystem          </v>
      </c>
      <c r="P122">
        <f t="shared" si="11"/>
        <v>0</v>
      </c>
      <c r="Q122">
        <f t="shared" si="12"/>
        <v>0</v>
      </c>
      <c r="R122">
        <f t="shared" si="7"/>
        <v>1</v>
      </c>
      <c r="S122">
        <f t="shared" si="8"/>
        <v>0</v>
      </c>
      <c r="T122">
        <f t="shared" si="9"/>
        <v>0</v>
      </c>
      <c r="U122">
        <f t="shared" si="13"/>
        <v>0</v>
      </c>
    </row>
    <row r="123" spans="2:21" x14ac:dyDescent="0.25">
      <c r="B123">
        <v>123</v>
      </c>
      <c r="C123" t="s">
        <v>169</v>
      </c>
      <c r="D123" t="s">
        <v>1</v>
      </c>
      <c r="O123" t="str">
        <f t="shared" si="10"/>
        <v xml:space="preserve">tab_epinpaymentsystem          </v>
      </c>
      <c r="P123">
        <f t="shared" si="11"/>
        <v>0</v>
      </c>
      <c r="Q123">
        <f t="shared" si="12"/>
        <v>0</v>
      </c>
      <c r="R123">
        <f t="shared" si="7"/>
        <v>1</v>
      </c>
      <c r="S123">
        <f t="shared" si="8"/>
        <v>0</v>
      </c>
      <c r="T123">
        <f t="shared" si="9"/>
        <v>0</v>
      </c>
      <c r="U123">
        <f t="shared" si="13"/>
        <v>0</v>
      </c>
    </row>
    <row r="124" spans="2:21" x14ac:dyDescent="0.25">
      <c r="B124">
        <v>124</v>
      </c>
      <c r="C124" t="s">
        <v>170</v>
      </c>
      <c r="D124" t="s">
        <v>0</v>
      </c>
      <c r="E124" t="s">
        <v>43</v>
      </c>
      <c r="F124" t="s">
        <v>56</v>
      </c>
      <c r="G124" t="s">
        <v>36</v>
      </c>
      <c r="H124" t="s">
        <v>57</v>
      </c>
      <c r="I124" t="s">
        <v>41</v>
      </c>
      <c r="J124" t="s">
        <v>42</v>
      </c>
      <c r="K124" t="s">
        <v>1</v>
      </c>
      <c r="O124" t="str">
        <f t="shared" si="10"/>
        <v xml:space="preserve">tab_gateway tab_cherrycredits tab_webcash tab_mol tab_ipay88 tab_mycardcard tab_mycardwallet tab_epinpaymentsystem   </v>
      </c>
      <c r="P124">
        <f t="shared" si="11"/>
        <v>1</v>
      </c>
      <c r="Q124">
        <f t="shared" si="12"/>
        <v>0</v>
      </c>
      <c r="R124">
        <f t="shared" si="7"/>
        <v>1</v>
      </c>
      <c r="S124">
        <f t="shared" si="8"/>
        <v>0</v>
      </c>
      <c r="T124">
        <f t="shared" si="9"/>
        <v>0</v>
      </c>
      <c r="U124">
        <f t="shared" si="13"/>
        <v>0</v>
      </c>
    </row>
    <row r="125" spans="2:21" x14ac:dyDescent="0.25">
      <c r="B125">
        <v>125</v>
      </c>
      <c r="C125" t="s">
        <v>171</v>
      </c>
      <c r="D125" t="s">
        <v>0</v>
      </c>
      <c r="E125" t="s">
        <v>1</v>
      </c>
      <c r="O125" t="str">
        <f t="shared" si="10"/>
        <v xml:space="preserve">tab_gateway tab_epinpaymentsystem         </v>
      </c>
      <c r="P125">
        <f t="shared" si="11"/>
        <v>1</v>
      </c>
      <c r="Q125">
        <f t="shared" si="12"/>
        <v>0</v>
      </c>
      <c r="R125">
        <f t="shared" si="7"/>
        <v>1</v>
      </c>
      <c r="S125">
        <f t="shared" si="8"/>
        <v>0</v>
      </c>
      <c r="T125">
        <f t="shared" si="9"/>
        <v>0</v>
      </c>
      <c r="U125">
        <f t="shared" si="13"/>
        <v>0</v>
      </c>
    </row>
    <row r="126" spans="2:21" x14ac:dyDescent="0.25">
      <c r="B126">
        <v>126</v>
      </c>
      <c r="C126" t="s">
        <v>172</v>
      </c>
      <c r="D126" t="s">
        <v>4</v>
      </c>
      <c r="E126" t="s">
        <v>1</v>
      </c>
      <c r="O126" t="str">
        <f t="shared" si="10"/>
        <v xml:space="preserve">tab_neosurf tab_epinpaymentsystem         </v>
      </c>
      <c r="P126">
        <f t="shared" si="11"/>
        <v>0</v>
      </c>
      <c r="Q126">
        <f t="shared" si="12"/>
        <v>0</v>
      </c>
      <c r="R126">
        <f t="shared" si="7"/>
        <v>1</v>
      </c>
      <c r="S126">
        <f t="shared" si="8"/>
        <v>0</v>
      </c>
      <c r="T126">
        <f t="shared" si="9"/>
        <v>0</v>
      </c>
      <c r="U126">
        <f t="shared" si="13"/>
        <v>0</v>
      </c>
    </row>
    <row r="127" spans="2:21" x14ac:dyDescent="0.25">
      <c r="B127">
        <v>127</v>
      </c>
      <c r="C127" t="s">
        <v>173</v>
      </c>
      <c r="D127" t="s">
        <v>0</v>
      </c>
      <c r="E127" t="s">
        <v>1</v>
      </c>
      <c r="O127" t="str">
        <f t="shared" si="10"/>
        <v xml:space="preserve">tab_gateway tab_epinpaymentsystem         </v>
      </c>
      <c r="P127">
        <f t="shared" si="11"/>
        <v>1</v>
      </c>
      <c r="Q127">
        <f t="shared" si="12"/>
        <v>0</v>
      </c>
      <c r="R127">
        <f t="shared" si="7"/>
        <v>1</v>
      </c>
      <c r="S127">
        <f t="shared" si="8"/>
        <v>0</v>
      </c>
      <c r="T127">
        <f t="shared" si="9"/>
        <v>0</v>
      </c>
      <c r="U127">
        <f t="shared" si="13"/>
        <v>0</v>
      </c>
    </row>
    <row r="128" spans="2:21" x14ac:dyDescent="0.25">
      <c r="B128">
        <v>128</v>
      </c>
      <c r="C128" t="s">
        <v>274</v>
      </c>
      <c r="D128" t="s">
        <v>1</v>
      </c>
      <c r="O128" t="str">
        <f t="shared" si="10"/>
        <v xml:space="preserve">tab_epinpaymentsystem          </v>
      </c>
      <c r="P128">
        <f t="shared" si="11"/>
        <v>0</v>
      </c>
      <c r="Q128">
        <f t="shared" si="12"/>
        <v>0</v>
      </c>
      <c r="R128">
        <f t="shared" si="7"/>
        <v>1</v>
      </c>
      <c r="S128">
        <f t="shared" si="8"/>
        <v>0</v>
      </c>
      <c r="T128">
        <f t="shared" si="9"/>
        <v>0</v>
      </c>
      <c r="U128">
        <f t="shared" si="13"/>
        <v>0</v>
      </c>
    </row>
    <row r="129" spans="2:21" x14ac:dyDescent="0.25">
      <c r="B129">
        <v>129</v>
      </c>
      <c r="C129" t="s">
        <v>174</v>
      </c>
      <c r="D129" t="s">
        <v>0</v>
      </c>
      <c r="E129" t="s">
        <v>4</v>
      </c>
      <c r="F129" t="s">
        <v>5</v>
      </c>
      <c r="G129" t="s">
        <v>1</v>
      </c>
      <c r="O129" t="str">
        <f t="shared" si="10"/>
        <v xml:space="preserve">tab_gateway tab_neosurf tab_ticketsurf tab_epinpaymentsystem       </v>
      </c>
      <c r="P129">
        <f t="shared" si="11"/>
        <v>1</v>
      </c>
      <c r="Q129">
        <f t="shared" si="12"/>
        <v>0</v>
      </c>
      <c r="R129">
        <f t="shared" si="7"/>
        <v>1</v>
      </c>
      <c r="S129">
        <f t="shared" si="8"/>
        <v>0</v>
      </c>
      <c r="T129">
        <f t="shared" si="9"/>
        <v>0</v>
      </c>
      <c r="U129">
        <f t="shared" si="13"/>
        <v>0</v>
      </c>
    </row>
    <row r="130" spans="2:21" x14ac:dyDescent="0.25">
      <c r="B130">
        <v>130</v>
      </c>
      <c r="C130" t="s">
        <v>175</v>
      </c>
      <c r="D130" t="s">
        <v>1</v>
      </c>
      <c r="O130" t="str">
        <f t="shared" si="10"/>
        <v xml:space="preserve">tab_epinpaymentsystem          </v>
      </c>
      <c r="P130">
        <f t="shared" si="11"/>
        <v>0</v>
      </c>
      <c r="Q130">
        <f t="shared" si="12"/>
        <v>0</v>
      </c>
      <c r="R130">
        <f t="shared" ref="R130:R193" si="14">COUNTIF($D130:$O130,"tab_epinpaymentsystem")</f>
        <v>1</v>
      </c>
      <c r="S130">
        <f t="shared" ref="S130:S193" si="15">COUNTIF($D130:$O130,"tab_idealpayments")</f>
        <v>0</v>
      </c>
      <c r="T130">
        <f t="shared" ref="T130:T193" si="16">COUNTIF($D130:$O130,"tab_sofortbanktransfer")</f>
        <v>0</v>
      </c>
      <c r="U130">
        <f t="shared" si="13"/>
        <v>0</v>
      </c>
    </row>
    <row r="131" spans="2:21" x14ac:dyDescent="0.25">
      <c r="B131">
        <v>232</v>
      </c>
      <c r="C131" t="s">
        <v>176</v>
      </c>
      <c r="D131" t="s">
        <v>1</v>
      </c>
      <c r="O131" t="str">
        <f t="shared" ref="O131:O194" si="17">D131&amp;" "&amp;E131&amp;" "&amp;F131&amp;" "&amp;G131&amp;" "&amp;H131&amp;" "&amp;I131&amp;" "&amp;J131&amp;" "&amp;K131&amp;" "&amp;L131&amp;" "&amp;M131&amp;" "&amp;N131</f>
        <v xml:space="preserve">tab_epinpaymentsystem          </v>
      </c>
      <c r="P131">
        <f t="shared" ref="P131:P194" si="18">COUNTIF($D131:$O131,"tab_gateway")</f>
        <v>0</v>
      </c>
      <c r="Q131">
        <f t="shared" ref="Q131:Q194" si="19">COUNTIF(D131:O131,"tab_mobilegateway")</f>
        <v>0</v>
      </c>
      <c r="R131">
        <f t="shared" si="14"/>
        <v>1</v>
      </c>
      <c r="S131">
        <f t="shared" si="15"/>
        <v>0</v>
      </c>
      <c r="T131">
        <f t="shared" si="16"/>
        <v>0</v>
      </c>
      <c r="U131">
        <f t="shared" ref="U131:U194" si="20">COUNTIF($D131:$O131,"tab_boletobancario")</f>
        <v>0</v>
      </c>
    </row>
    <row r="132" spans="2:21" x14ac:dyDescent="0.25">
      <c r="B132">
        <v>131</v>
      </c>
      <c r="C132" t="s">
        <v>177</v>
      </c>
      <c r="D132" t="s">
        <v>1</v>
      </c>
      <c r="O132" t="str">
        <f t="shared" si="17"/>
        <v xml:space="preserve">tab_epinpaymentsystem          </v>
      </c>
      <c r="P132">
        <f t="shared" si="18"/>
        <v>0</v>
      </c>
      <c r="Q132">
        <f t="shared" si="19"/>
        <v>0</v>
      </c>
      <c r="R132">
        <f t="shared" si="14"/>
        <v>1</v>
      </c>
      <c r="S132">
        <f t="shared" si="15"/>
        <v>0</v>
      </c>
      <c r="T132">
        <f t="shared" si="16"/>
        <v>0</v>
      </c>
      <c r="U132">
        <f t="shared" si="20"/>
        <v>0</v>
      </c>
    </row>
    <row r="133" spans="2:21" x14ac:dyDescent="0.25">
      <c r="B133">
        <v>132</v>
      </c>
      <c r="C133" t="s">
        <v>178</v>
      </c>
      <c r="D133" t="s">
        <v>0</v>
      </c>
      <c r="E133" t="s">
        <v>58</v>
      </c>
      <c r="F133" t="s">
        <v>1</v>
      </c>
      <c r="G133" t="s">
        <v>20</v>
      </c>
      <c r="H133" t="s">
        <v>59</v>
      </c>
      <c r="O133" t="str">
        <f t="shared" si="17"/>
        <v xml:space="preserve">tab_gateway tab_todito tab_epinpaymentsystem tab_safetypay tab_banktransfermexico      </v>
      </c>
      <c r="P133">
        <f t="shared" si="18"/>
        <v>1</v>
      </c>
      <c r="Q133">
        <f t="shared" si="19"/>
        <v>0</v>
      </c>
      <c r="R133">
        <f t="shared" si="14"/>
        <v>1</v>
      </c>
      <c r="S133">
        <f t="shared" si="15"/>
        <v>0</v>
      </c>
      <c r="T133">
        <f t="shared" si="16"/>
        <v>0</v>
      </c>
      <c r="U133">
        <f t="shared" si="20"/>
        <v>0</v>
      </c>
    </row>
    <row r="134" spans="2:21" x14ac:dyDescent="0.25">
      <c r="B134">
        <v>133</v>
      </c>
      <c r="C134" t="s">
        <v>179</v>
      </c>
      <c r="D134" t="s">
        <v>7</v>
      </c>
      <c r="E134" t="s">
        <v>8</v>
      </c>
      <c r="F134" t="s">
        <v>9</v>
      </c>
      <c r="G134" t="s">
        <v>1</v>
      </c>
      <c r="O134" t="str">
        <f t="shared" si="17"/>
        <v xml:space="preserve">tab_webmoney tab_yamoney tab_qiwiwallet tab_epinpaymentsystem       </v>
      </c>
      <c r="P134">
        <f t="shared" si="18"/>
        <v>0</v>
      </c>
      <c r="Q134">
        <f t="shared" si="19"/>
        <v>0</v>
      </c>
      <c r="R134">
        <f t="shared" si="14"/>
        <v>1</v>
      </c>
      <c r="S134">
        <f t="shared" si="15"/>
        <v>0</v>
      </c>
      <c r="T134">
        <f t="shared" si="16"/>
        <v>0</v>
      </c>
      <c r="U134">
        <f t="shared" si="20"/>
        <v>0</v>
      </c>
    </row>
    <row r="135" spans="2:21" x14ac:dyDescent="0.25">
      <c r="B135">
        <v>134</v>
      </c>
      <c r="C135" t="s">
        <v>180</v>
      </c>
      <c r="D135" t="s">
        <v>0</v>
      </c>
      <c r="E135" t="s">
        <v>1</v>
      </c>
      <c r="O135" t="str">
        <f t="shared" si="17"/>
        <v xml:space="preserve">tab_gateway tab_epinpaymentsystem         </v>
      </c>
      <c r="P135">
        <f t="shared" si="18"/>
        <v>1</v>
      </c>
      <c r="Q135">
        <f t="shared" si="19"/>
        <v>0</v>
      </c>
      <c r="R135">
        <f t="shared" si="14"/>
        <v>1</v>
      </c>
      <c r="S135">
        <f t="shared" si="15"/>
        <v>0</v>
      </c>
      <c r="T135">
        <f t="shared" si="16"/>
        <v>0</v>
      </c>
      <c r="U135">
        <f t="shared" si="20"/>
        <v>0</v>
      </c>
    </row>
    <row r="136" spans="2:21" x14ac:dyDescent="0.25">
      <c r="B136">
        <v>135</v>
      </c>
      <c r="C136" t="s">
        <v>181</v>
      </c>
      <c r="D136" t="s">
        <v>1</v>
      </c>
      <c r="O136" t="str">
        <f t="shared" si="17"/>
        <v xml:space="preserve">tab_epinpaymentsystem          </v>
      </c>
      <c r="P136">
        <f t="shared" si="18"/>
        <v>0</v>
      </c>
      <c r="Q136">
        <f t="shared" si="19"/>
        <v>0</v>
      </c>
      <c r="R136">
        <f t="shared" si="14"/>
        <v>1</v>
      </c>
      <c r="S136">
        <f t="shared" si="15"/>
        <v>0</v>
      </c>
      <c r="T136">
        <f t="shared" si="16"/>
        <v>0</v>
      </c>
      <c r="U136">
        <f t="shared" si="20"/>
        <v>0</v>
      </c>
    </row>
    <row r="137" spans="2:21" x14ac:dyDescent="0.25">
      <c r="B137">
        <v>136</v>
      </c>
      <c r="C137" t="s">
        <v>182</v>
      </c>
      <c r="D137" t="s">
        <v>1</v>
      </c>
      <c r="O137" t="str">
        <f t="shared" si="17"/>
        <v xml:space="preserve">tab_epinpaymentsystem          </v>
      </c>
      <c r="P137">
        <f t="shared" si="18"/>
        <v>0</v>
      </c>
      <c r="Q137">
        <f t="shared" si="19"/>
        <v>0</v>
      </c>
      <c r="R137">
        <f t="shared" si="14"/>
        <v>1</v>
      </c>
      <c r="S137">
        <f t="shared" si="15"/>
        <v>0</v>
      </c>
      <c r="T137">
        <f t="shared" si="16"/>
        <v>0</v>
      </c>
      <c r="U137">
        <f t="shared" si="20"/>
        <v>0</v>
      </c>
    </row>
    <row r="138" spans="2:21" x14ac:dyDescent="0.25">
      <c r="B138">
        <v>137</v>
      </c>
      <c r="C138" t="s">
        <v>183</v>
      </c>
      <c r="D138" t="s">
        <v>0</v>
      </c>
      <c r="E138" t="s">
        <v>1</v>
      </c>
      <c r="O138" t="str">
        <f t="shared" si="17"/>
        <v xml:space="preserve">tab_gateway tab_epinpaymentsystem         </v>
      </c>
      <c r="P138">
        <f t="shared" si="18"/>
        <v>1</v>
      </c>
      <c r="Q138">
        <f t="shared" si="19"/>
        <v>0</v>
      </c>
      <c r="R138">
        <f t="shared" si="14"/>
        <v>1</v>
      </c>
      <c r="S138">
        <f t="shared" si="15"/>
        <v>0</v>
      </c>
      <c r="T138">
        <f t="shared" si="16"/>
        <v>0</v>
      </c>
      <c r="U138">
        <f t="shared" si="20"/>
        <v>0</v>
      </c>
    </row>
    <row r="139" spans="2:21" x14ac:dyDescent="0.25">
      <c r="B139">
        <v>138</v>
      </c>
      <c r="C139" t="s">
        <v>184</v>
      </c>
      <c r="D139" t="s">
        <v>6</v>
      </c>
      <c r="E139" t="s">
        <v>4</v>
      </c>
      <c r="F139" t="s">
        <v>5</v>
      </c>
      <c r="G139" t="s">
        <v>1</v>
      </c>
      <c r="O139" t="str">
        <f t="shared" si="17"/>
        <v xml:space="preserve">tab_onecard tab_neosurf tab_ticketsurf tab_epinpaymentsystem       </v>
      </c>
      <c r="P139">
        <f t="shared" si="18"/>
        <v>0</v>
      </c>
      <c r="Q139">
        <f t="shared" si="19"/>
        <v>0</v>
      </c>
      <c r="R139">
        <f t="shared" si="14"/>
        <v>1</v>
      </c>
      <c r="S139">
        <f t="shared" si="15"/>
        <v>0</v>
      </c>
      <c r="T139">
        <f t="shared" si="16"/>
        <v>0</v>
      </c>
      <c r="U139">
        <f t="shared" si="20"/>
        <v>0</v>
      </c>
    </row>
    <row r="140" spans="2:21" x14ac:dyDescent="0.25">
      <c r="B140">
        <v>139</v>
      </c>
      <c r="C140" t="s">
        <v>185</v>
      </c>
      <c r="D140" t="s">
        <v>1</v>
      </c>
      <c r="O140" t="str">
        <f t="shared" si="17"/>
        <v xml:space="preserve">tab_epinpaymentsystem          </v>
      </c>
      <c r="P140">
        <f t="shared" si="18"/>
        <v>0</v>
      </c>
      <c r="Q140">
        <f t="shared" si="19"/>
        <v>0</v>
      </c>
      <c r="R140">
        <f t="shared" si="14"/>
        <v>1</v>
      </c>
      <c r="S140">
        <f t="shared" si="15"/>
        <v>0</v>
      </c>
      <c r="T140">
        <f t="shared" si="16"/>
        <v>0</v>
      </c>
      <c r="U140">
        <f t="shared" si="20"/>
        <v>0</v>
      </c>
    </row>
    <row r="141" spans="2:21" x14ac:dyDescent="0.25">
      <c r="B141">
        <v>140</v>
      </c>
      <c r="C141" t="s">
        <v>186</v>
      </c>
      <c r="D141" t="s">
        <v>1</v>
      </c>
      <c r="O141" t="str">
        <f t="shared" si="17"/>
        <v xml:space="preserve">tab_epinpaymentsystem          </v>
      </c>
      <c r="P141">
        <f t="shared" si="18"/>
        <v>0</v>
      </c>
      <c r="Q141">
        <f t="shared" si="19"/>
        <v>0</v>
      </c>
      <c r="R141">
        <f t="shared" si="14"/>
        <v>1</v>
      </c>
      <c r="S141">
        <f t="shared" si="15"/>
        <v>0</v>
      </c>
      <c r="T141">
        <f t="shared" si="16"/>
        <v>0</v>
      </c>
      <c r="U141">
        <f t="shared" si="20"/>
        <v>0</v>
      </c>
    </row>
    <row r="142" spans="2:21" x14ac:dyDescent="0.25">
      <c r="B142">
        <v>141</v>
      </c>
      <c r="C142" t="s">
        <v>187</v>
      </c>
      <c r="D142" t="s">
        <v>1</v>
      </c>
      <c r="O142" t="str">
        <f t="shared" si="17"/>
        <v xml:space="preserve">tab_epinpaymentsystem          </v>
      </c>
      <c r="P142">
        <f t="shared" si="18"/>
        <v>0</v>
      </c>
      <c r="Q142">
        <f t="shared" si="19"/>
        <v>0</v>
      </c>
      <c r="R142">
        <f t="shared" si="14"/>
        <v>1</v>
      </c>
      <c r="S142">
        <f t="shared" si="15"/>
        <v>0</v>
      </c>
      <c r="T142">
        <f t="shared" si="16"/>
        <v>0</v>
      </c>
      <c r="U142">
        <f t="shared" si="20"/>
        <v>0</v>
      </c>
    </row>
    <row r="143" spans="2:21" x14ac:dyDescent="0.25">
      <c r="B143">
        <v>142</v>
      </c>
      <c r="C143" t="s">
        <v>188</v>
      </c>
      <c r="D143" t="s">
        <v>1</v>
      </c>
      <c r="O143" t="str">
        <f t="shared" si="17"/>
        <v xml:space="preserve">tab_epinpaymentsystem          </v>
      </c>
      <c r="P143">
        <f t="shared" si="18"/>
        <v>0</v>
      </c>
      <c r="Q143">
        <f t="shared" si="19"/>
        <v>0</v>
      </c>
      <c r="R143">
        <f t="shared" si="14"/>
        <v>1</v>
      </c>
      <c r="S143">
        <f t="shared" si="15"/>
        <v>0</v>
      </c>
      <c r="T143">
        <f t="shared" si="16"/>
        <v>0</v>
      </c>
      <c r="U143">
        <f t="shared" si="20"/>
        <v>0</v>
      </c>
    </row>
    <row r="144" spans="2:21" x14ac:dyDescent="0.25">
      <c r="B144">
        <v>143</v>
      </c>
      <c r="C144" t="s">
        <v>189</v>
      </c>
      <c r="D144" t="s">
        <v>1</v>
      </c>
      <c r="O144" t="str">
        <f t="shared" si="17"/>
        <v xml:space="preserve">tab_epinpaymentsystem          </v>
      </c>
      <c r="P144">
        <f t="shared" si="18"/>
        <v>0</v>
      </c>
      <c r="Q144">
        <f t="shared" si="19"/>
        <v>0</v>
      </c>
      <c r="R144">
        <f t="shared" si="14"/>
        <v>1</v>
      </c>
      <c r="S144">
        <f t="shared" si="15"/>
        <v>0</v>
      </c>
      <c r="T144">
        <f t="shared" si="16"/>
        <v>0</v>
      </c>
      <c r="U144">
        <f t="shared" si="20"/>
        <v>0</v>
      </c>
    </row>
    <row r="145" spans="2:21" x14ac:dyDescent="0.25">
      <c r="B145">
        <v>144</v>
      </c>
      <c r="C145" t="s">
        <v>190</v>
      </c>
      <c r="D145" t="s">
        <v>0</v>
      </c>
      <c r="E145" t="s">
        <v>12</v>
      </c>
      <c r="F145" t="s">
        <v>60</v>
      </c>
      <c r="G145" t="s">
        <v>10</v>
      </c>
      <c r="H145" t="s">
        <v>1</v>
      </c>
      <c r="I145" t="s">
        <v>40</v>
      </c>
      <c r="O145" t="str">
        <f t="shared" si="17"/>
        <v xml:space="preserve">tab_gateway tab_sofortbanktransfer tab_idealpayments tab_mobilegateway tab_epinpaymentsystem tab_sepadirectdebit     </v>
      </c>
      <c r="P145">
        <f t="shared" si="18"/>
        <v>1</v>
      </c>
      <c r="Q145">
        <f t="shared" si="19"/>
        <v>1</v>
      </c>
      <c r="R145">
        <f t="shared" si="14"/>
        <v>1</v>
      </c>
      <c r="S145">
        <f t="shared" si="15"/>
        <v>1</v>
      </c>
      <c r="T145">
        <f t="shared" si="16"/>
        <v>1</v>
      </c>
      <c r="U145">
        <f t="shared" si="20"/>
        <v>0</v>
      </c>
    </row>
    <row r="146" spans="2:21" x14ac:dyDescent="0.25">
      <c r="B146">
        <v>145</v>
      </c>
      <c r="C146" t="s">
        <v>275</v>
      </c>
      <c r="D146" t="s">
        <v>1</v>
      </c>
      <c r="O146" t="str">
        <f t="shared" si="17"/>
        <v xml:space="preserve">tab_epinpaymentsystem          </v>
      </c>
      <c r="P146">
        <f t="shared" si="18"/>
        <v>0</v>
      </c>
      <c r="Q146">
        <f t="shared" si="19"/>
        <v>0</v>
      </c>
      <c r="R146">
        <f t="shared" si="14"/>
        <v>1</v>
      </c>
      <c r="S146">
        <f t="shared" si="15"/>
        <v>0</v>
      </c>
      <c r="T146">
        <f t="shared" si="16"/>
        <v>0</v>
      </c>
      <c r="U146">
        <f t="shared" si="20"/>
        <v>0</v>
      </c>
    </row>
    <row r="147" spans="2:21" x14ac:dyDescent="0.25">
      <c r="B147">
        <v>146</v>
      </c>
      <c r="C147" t="s">
        <v>276</v>
      </c>
      <c r="D147" t="s">
        <v>0</v>
      </c>
      <c r="E147" t="s">
        <v>1</v>
      </c>
      <c r="O147" t="str">
        <f t="shared" si="17"/>
        <v xml:space="preserve">tab_gateway tab_epinpaymentsystem         </v>
      </c>
      <c r="P147">
        <f t="shared" si="18"/>
        <v>1</v>
      </c>
      <c r="Q147">
        <f t="shared" si="19"/>
        <v>0</v>
      </c>
      <c r="R147">
        <f t="shared" si="14"/>
        <v>1</v>
      </c>
      <c r="S147">
        <f t="shared" si="15"/>
        <v>0</v>
      </c>
      <c r="T147">
        <f t="shared" si="16"/>
        <v>0</v>
      </c>
      <c r="U147">
        <f t="shared" si="20"/>
        <v>0</v>
      </c>
    </row>
    <row r="148" spans="2:21" x14ac:dyDescent="0.25">
      <c r="B148">
        <v>147</v>
      </c>
      <c r="C148" t="s">
        <v>277</v>
      </c>
      <c r="D148" t="s">
        <v>0</v>
      </c>
      <c r="E148" t="s">
        <v>1</v>
      </c>
      <c r="O148" t="str">
        <f t="shared" si="17"/>
        <v xml:space="preserve">tab_gateway tab_epinpaymentsystem         </v>
      </c>
      <c r="P148">
        <f t="shared" si="18"/>
        <v>1</v>
      </c>
      <c r="Q148">
        <f t="shared" si="19"/>
        <v>0</v>
      </c>
      <c r="R148">
        <f t="shared" si="14"/>
        <v>1</v>
      </c>
      <c r="S148">
        <f t="shared" si="15"/>
        <v>0</v>
      </c>
      <c r="T148">
        <f t="shared" si="16"/>
        <v>0</v>
      </c>
      <c r="U148">
        <f t="shared" si="20"/>
        <v>0</v>
      </c>
    </row>
    <row r="149" spans="2:21" x14ac:dyDescent="0.25">
      <c r="B149">
        <v>148</v>
      </c>
      <c r="C149" t="s">
        <v>191</v>
      </c>
      <c r="D149" t="s">
        <v>1</v>
      </c>
      <c r="E149" t="s">
        <v>20</v>
      </c>
      <c r="O149" t="str">
        <f t="shared" si="17"/>
        <v xml:space="preserve">tab_epinpaymentsystem tab_safetypay         </v>
      </c>
      <c r="P149">
        <f t="shared" si="18"/>
        <v>0</v>
      </c>
      <c r="Q149">
        <f t="shared" si="19"/>
        <v>0</v>
      </c>
      <c r="R149">
        <f t="shared" si="14"/>
        <v>1</v>
      </c>
      <c r="S149">
        <f t="shared" si="15"/>
        <v>0</v>
      </c>
      <c r="T149">
        <f t="shared" si="16"/>
        <v>0</v>
      </c>
      <c r="U149">
        <f t="shared" si="20"/>
        <v>0</v>
      </c>
    </row>
    <row r="150" spans="2:21" x14ac:dyDescent="0.25">
      <c r="B150">
        <v>149</v>
      </c>
      <c r="C150" t="s">
        <v>192</v>
      </c>
      <c r="D150" t="s">
        <v>1</v>
      </c>
      <c r="O150" t="str">
        <f t="shared" si="17"/>
        <v xml:space="preserve">tab_epinpaymentsystem          </v>
      </c>
      <c r="P150">
        <f t="shared" si="18"/>
        <v>0</v>
      </c>
      <c r="Q150">
        <f t="shared" si="19"/>
        <v>0</v>
      </c>
      <c r="R150">
        <f t="shared" si="14"/>
        <v>1</v>
      </c>
      <c r="S150">
        <f t="shared" si="15"/>
        <v>0</v>
      </c>
      <c r="T150">
        <f t="shared" si="16"/>
        <v>0</v>
      </c>
      <c r="U150">
        <f t="shared" si="20"/>
        <v>0</v>
      </c>
    </row>
    <row r="151" spans="2:21" x14ac:dyDescent="0.25">
      <c r="B151">
        <v>150</v>
      </c>
      <c r="C151" t="s">
        <v>193</v>
      </c>
      <c r="D151" t="s">
        <v>1</v>
      </c>
      <c r="O151" t="str">
        <f t="shared" si="17"/>
        <v xml:space="preserve">tab_epinpaymentsystem          </v>
      </c>
      <c r="P151">
        <f t="shared" si="18"/>
        <v>0</v>
      </c>
      <c r="Q151">
        <f t="shared" si="19"/>
        <v>0</v>
      </c>
      <c r="R151">
        <f t="shared" si="14"/>
        <v>1</v>
      </c>
      <c r="S151">
        <f t="shared" si="15"/>
        <v>0</v>
      </c>
      <c r="T151">
        <f t="shared" si="16"/>
        <v>0</v>
      </c>
      <c r="U151">
        <f t="shared" si="20"/>
        <v>0</v>
      </c>
    </row>
    <row r="152" spans="2:21" x14ac:dyDescent="0.25">
      <c r="B152">
        <v>151</v>
      </c>
      <c r="C152" t="s">
        <v>194</v>
      </c>
      <c r="D152" t="s">
        <v>1</v>
      </c>
      <c r="O152" t="str">
        <f t="shared" si="17"/>
        <v xml:space="preserve">tab_epinpaymentsystem          </v>
      </c>
      <c r="P152">
        <f t="shared" si="18"/>
        <v>0</v>
      </c>
      <c r="Q152">
        <f t="shared" si="19"/>
        <v>0</v>
      </c>
      <c r="R152">
        <f t="shared" si="14"/>
        <v>1</v>
      </c>
      <c r="S152">
        <f t="shared" si="15"/>
        <v>0</v>
      </c>
      <c r="T152">
        <f t="shared" si="16"/>
        <v>0</v>
      </c>
      <c r="U152">
        <f t="shared" si="20"/>
        <v>0</v>
      </c>
    </row>
    <row r="153" spans="2:21" x14ac:dyDescent="0.25">
      <c r="B153">
        <v>152</v>
      </c>
      <c r="C153" t="s">
        <v>278</v>
      </c>
      <c r="D153" t="s">
        <v>1</v>
      </c>
      <c r="O153" t="str">
        <f t="shared" si="17"/>
        <v xml:space="preserve">tab_epinpaymentsystem          </v>
      </c>
      <c r="P153">
        <f t="shared" si="18"/>
        <v>0</v>
      </c>
      <c r="Q153">
        <f t="shared" si="19"/>
        <v>0</v>
      </c>
      <c r="R153">
        <f t="shared" si="14"/>
        <v>1</v>
      </c>
      <c r="S153">
        <f t="shared" si="15"/>
        <v>0</v>
      </c>
      <c r="T153">
        <f t="shared" si="16"/>
        <v>0</v>
      </c>
      <c r="U153">
        <f t="shared" si="20"/>
        <v>0</v>
      </c>
    </row>
    <row r="154" spans="2:21" x14ac:dyDescent="0.25">
      <c r="B154">
        <v>153</v>
      </c>
      <c r="C154" t="s">
        <v>279</v>
      </c>
      <c r="D154" t="s">
        <v>1</v>
      </c>
      <c r="O154" t="str">
        <f t="shared" si="17"/>
        <v xml:space="preserve">tab_epinpaymentsystem          </v>
      </c>
      <c r="P154">
        <f t="shared" si="18"/>
        <v>0</v>
      </c>
      <c r="Q154">
        <f t="shared" si="19"/>
        <v>0</v>
      </c>
      <c r="R154">
        <f t="shared" si="14"/>
        <v>1</v>
      </c>
      <c r="S154">
        <f t="shared" si="15"/>
        <v>0</v>
      </c>
      <c r="T154">
        <f t="shared" si="16"/>
        <v>0</v>
      </c>
      <c r="U154">
        <f t="shared" si="20"/>
        <v>0</v>
      </c>
    </row>
    <row r="155" spans="2:21" x14ac:dyDescent="0.25">
      <c r="B155">
        <v>154</v>
      </c>
      <c r="C155" t="s">
        <v>195</v>
      </c>
      <c r="D155" t="s">
        <v>0</v>
      </c>
      <c r="E155" t="s">
        <v>10</v>
      </c>
      <c r="F155" t="s">
        <v>1</v>
      </c>
      <c r="O155" t="str">
        <f t="shared" si="17"/>
        <v xml:space="preserve">tab_gateway tab_mobilegateway tab_epinpaymentsystem        </v>
      </c>
      <c r="P155">
        <f t="shared" si="18"/>
        <v>1</v>
      </c>
      <c r="Q155">
        <f t="shared" si="19"/>
        <v>1</v>
      </c>
      <c r="R155">
        <f t="shared" si="14"/>
        <v>1</v>
      </c>
      <c r="S155">
        <f t="shared" si="15"/>
        <v>0</v>
      </c>
      <c r="T155">
        <f t="shared" si="16"/>
        <v>0</v>
      </c>
      <c r="U155">
        <f t="shared" si="20"/>
        <v>0</v>
      </c>
    </row>
    <row r="156" spans="2:21" x14ac:dyDescent="0.25">
      <c r="B156">
        <v>155</v>
      </c>
      <c r="C156" t="s">
        <v>196</v>
      </c>
      <c r="D156" t="s">
        <v>6</v>
      </c>
      <c r="E156" t="s">
        <v>1</v>
      </c>
      <c r="O156" t="str">
        <f t="shared" si="17"/>
        <v xml:space="preserve">tab_onecard tab_epinpaymentsystem         </v>
      </c>
      <c r="P156">
        <f t="shared" si="18"/>
        <v>0</v>
      </c>
      <c r="Q156">
        <f t="shared" si="19"/>
        <v>0</v>
      </c>
      <c r="R156">
        <f t="shared" si="14"/>
        <v>1</v>
      </c>
      <c r="S156">
        <f t="shared" si="15"/>
        <v>0</v>
      </c>
      <c r="T156">
        <f t="shared" si="16"/>
        <v>0</v>
      </c>
      <c r="U156">
        <f t="shared" si="20"/>
        <v>0</v>
      </c>
    </row>
    <row r="157" spans="2:21" x14ac:dyDescent="0.25">
      <c r="B157">
        <v>156</v>
      </c>
      <c r="C157" t="s">
        <v>197</v>
      </c>
      <c r="D157" t="s">
        <v>10</v>
      </c>
      <c r="E157" t="s">
        <v>1</v>
      </c>
      <c r="O157" t="str">
        <f t="shared" si="17"/>
        <v xml:space="preserve">tab_mobilegateway tab_epinpaymentsystem         </v>
      </c>
      <c r="P157">
        <f t="shared" si="18"/>
        <v>0</v>
      </c>
      <c r="Q157">
        <f t="shared" si="19"/>
        <v>1</v>
      </c>
      <c r="R157">
        <f t="shared" si="14"/>
        <v>1</v>
      </c>
      <c r="S157">
        <f t="shared" si="15"/>
        <v>0</v>
      </c>
      <c r="T157">
        <f t="shared" si="16"/>
        <v>0</v>
      </c>
      <c r="U157">
        <f t="shared" si="20"/>
        <v>0</v>
      </c>
    </row>
    <row r="158" spans="2:21" x14ac:dyDescent="0.25">
      <c r="B158">
        <v>157</v>
      </c>
      <c r="C158" t="s">
        <v>198</v>
      </c>
      <c r="D158" t="s">
        <v>1</v>
      </c>
      <c r="O158" t="str">
        <f t="shared" si="17"/>
        <v xml:space="preserve">tab_epinpaymentsystem          </v>
      </c>
      <c r="P158">
        <f t="shared" si="18"/>
        <v>0</v>
      </c>
      <c r="Q158">
        <f t="shared" si="19"/>
        <v>0</v>
      </c>
      <c r="R158">
        <f t="shared" si="14"/>
        <v>1</v>
      </c>
      <c r="S158">
        <f t="shared" si="15"/>
        <v>0</v>
      </c>
      <c r="T158">
        <f t="shared" si="16"/>
        <v>0</v>
      </c>
      <c r="U158">
        <f t="shared" si="20"/>
        <v>0</v>
      </c>
    </row>
    <row r="159" spans="2:21" x14ac:dyDescent="0.25">
      <c r="B159">
        <v>231</v>
      </c>
      <c r="C159" t="s">
        <v>280</v>
      </c>
      <c r="D159" t="s">
        <v>1</v>
      </c>
      <c r="O159" t="str">
        <f t="shared" si="17"/>
        <v xml:space="preserve">tab_epinpaymentsystem          </v>
      </c>
      <c r="P159">
        <f t="shared" si="18"/>
        <v>0</v>
      </c>
      <c r="Q159">
        <f t="shared" si="19"/>
        <v>0</v>
      </c>
      <c r="R159">
        <f t="shared" si="14"/>
        <v>1</v>
      </c>
      <c r="S159">
        <f t="shared" si="15"/>
        <v>0</v>
      </c>
      <c r="T159">
        <f t="shared" si="16"/>
        <v>0</v>
      </c>
      <c r="U159">
        <f t="shared" si="20"/>
        <v>0</v>
      </c>
    </row>
    <row r="160" spans="2:21" x14ac:dyDescent="0.25">
      <c r="B160">
        <v>158</v>
      </c>
      <c r="C160" t="s">
        <v>199</v>
      </c>
      <c r="D160" t="s">
        <v>1</v>
      </c>
      <c r="E160" t="s">
        <v>20</v>
      </c>
      <c r="O160" t="str">
        <f t="shared" si="17"/>
        <v xml:space="preserve">tab_epinpaymentsystem tab_safetypay         </v>
      </c>
      <c r="P160">
        <f t="shared" si="18"/>
        <v>0</v>
      </c>
      <c r="Q160">
        <f t="shared" si="19"/>
        <v>0</v>
      </c>
      <c r="R160">
        <f t="shared" si="14"/>
        <v>1</v>
      </c>
      <c r="S160">
        <f t="shared" si="15"/>
        <v>0</v>
      </c>
      <c r="T160">
        <f t="shared" si="16"/>
        <v>0</v>
      </c>
      <c r="U160">
        <f t="shared" si="20"/>
        <v>0</v>
      </c>
    </row>
    <row r="161" spans="2:21" x14ac:dyDescent="0.25">
      <c r="B161">
        <v>159</v>
      </c>
      <c r="C161" t="s">
        <v>281</v>
      </c>
      <c r="D161" t="s">
        <v>1</v>
      </c>
      <c r="O161" t="str">
        <f t="shared" si="17"/>
        <v xml:space="preserve">tab_epinpaymentsystem          </v>
      </c>
      <c r="P161">
        <f t="shared" si="18"/>
        <v>0</v>
      </c>
      <c r="Q161">
        <f t="shared" si="19"/>
        <v>0</v>
      </c>
      <c r="R161">
        <f t="shared" si="14"/>
        <v>1</v>
      </c>
      <c r="S161">
        <f t="shared" si="15"/>
        <v>0</v>
      </c>
      <c r="T161">
        <f t="shared" si="16"/>
        <v>0</v>
      </c>
      <c r="U161">
        <f t="shared" si="20"/>
        <v>0</v>
      </c>
    </row>
    <row r="162" spans="2:21" x14ac:dyDescent="0.25">
      <c r="B162">
        <v>160</v>
      </c>
      <c r="C162" t="s">
        <v>200</v>
      </c>
      <c r="D162" t="s">
        <v>1</v>
      </c>
      <c r="O162" t="str">
        <f t="shared" si="17"/>
        <v xml:space="preserve">tab_epinpaymentsystem          </v>
      </c>
      <c r="P162">
        <f t="shared" si="18"/>
        <v>0</v>
      </c>
      <c r="Q162">
        <f t="shared" si="19"/>
        <v>0</v>
      </c>
      <c r="R162">
        <f t="shared" si="14"/>
        <v>1</v>
      </c>
      <c r="S162">
        <f t="shared" si="15"/>
        <v>0</v>
      </c>
      <c r="T162">
        <f t="shared" si="16"/>
        <v>0</v>
      </c>
      <c r="U162">
        <f t="shared" si="20"/>
        <v>0</v>
      </c>
    </row>
    <row r="163" spans="2:21" x14ac:dyDescent="0.25">
      <c r="B163">
        <v>161</v>
      </c>
      <c r="C163" t="s">
        <v>201</v>
      </c>
      <c r="D163" t="s">
        <v>0</v>
      </c>
      <c r="E163" t="s">
        <v>61</v>
      </c>
      <c r="F163" t="s">
        <v>1</v>
      </c>
      <c r="G163" t="s">
        <v>20</v>
      </c>
      <c r="O163" t="str">
        <f t="shared" si="17"/>
        <v xml:space="preserve">tab_gateway tab_btperu tab_epinpaymentsystem tab_safetypay       </v>
      </c>
      <c r="P163">
        <f t="shared" si="18"/>
        <v>1</v>
      </c>
      <c r="Q163">
        <f t="shared" si="19"/>
        <v>0</v>
      </c>
      <c r="R163">
        <f t="shared" si="14"/>
        <v>1</v>
      </c>
      <c r="S163">
        <f t="shared" si="15"/>
        <v>0</v>
      </c>
      <c r="T163">
        <f t="shared" si="16"/>
        <v>0</v>
      </c>
      <c r="U163">
        <f t="shared" si="20"/>
        <v>0</v>
      </c>
    </row>
    <row r="164" spans="2:21" x14ac:dyDescent="0.25">
      <c r="B164">
        <v>162</v>
      </c>
      <c r="C164" t="s">
        <v>202</v>
      </c>
      <c r="D164" t="s">
        <v>43</v>
      </c>
      <c r="E164" t="s">
        <v>36</v>
      </c>
      <c r="F164" t="s">
        <v>62</v>
      </c>
      <c r="G164" t="s">
        <v>1</v>
      </c>
      <c r="O164" t="str">
        <f t="shared" si="17"/>
        <v xml:space="preserve">tab_cherrycredits tab_mol tab_dragonpay tab_epinpaymentsystem       </v>
      </c>
      <c r="P164">
        <f t="shared" si="18"/>
        <v>0</v>
      </c>
      <c r="Q164">
        <f t="shared" si="19"/>
        <v>0</v>
      </c>
      <c r="R164">
        <f t="shared" si="14"/>
        <v>1</v>
      </c>
      <c r="S164">
        <f t="shared" si="15"/>
        <v>0</v>
      </c>
      <c r="T164">
        <f t="shared" si="16"/>
        <v>0</v>
      </c>
      <c r="U164">
        <f t="shared" si="20"/>
        <v>0</v>
      </c>
    </row>
    <row r="165" spans="2:21" x14ac:dyDescent="0.25">
      <c r="B165">
        <v>163</v>
      </c>
      <c r="C165" t="s">
        <v>203</v>
      </c>
      <c r="D165" t="s">
        <v>1</v>
      </c>
      <c r="O165" t="str">
        <f t="shared" si="17"/>
        <v xml:space="preserve">tab_epinpaymentsystem          </v>
      </c>
      <c r="P165">
        <f t="shared" si="18"/>
        <v>0</v>
      </c>
      <c r="Q165">
        <f t="shared" si="19"/>
        <v>0</v>
      </c>
      <c r="R165">
        <f t="shared" si="14"/>
        <v>1</v>
      </c>
      <c r="S165">
        <f t="shared" si="15"/>
        <v>0</v>
      </c>
      <c r="T165">
        <f t="shared" si="16"/>
        <v>0</v>
      </c>
      <c r="U165">
        <f t="shared" si="20"/>
        <v>0</v>
      </c>
    </row>
    <row r="166" spans="2:21" x14ac:dyDescent="0.25">
      <c r="B166">
        <v>164</v>
      </c>
      <c r="C166" t="s">
        <v>204</v>
      </c>
      <c r="D166" t="s">
        <v>0</v>
      </c>
      <c r="E166" t="s">
        <v>63</v>
      </c>
      <c r="F166" t="s">
        <v>64</v>
      </c>
      <c r="G166" t="s">
        <v>10</v>
      </c>
      <c r="H166" t="s">
        <v>1</v>
      </c>
      <c r="O166" t="str">
        <f t="shared" si="17"/>
        <v xml:space="preserve">tab_gateway tab_przelewy24 tab_dotpay tab_mobilegateway tab_epinpaymentsystem      </v>
      </c>
      <c r="P166">
        <f t="shared" si="18"/>
        <v>1</v>
      </c>
      <c r="Q166">
        <f t="shared" si="19"/>
        <v>1</v>
      </c>
      <c r="R166">
        <f t="shared" si="14"/>
        <v>1</v>
      </c>
      <c r="S166">
        <f t="shared" si="15"/>
        <v>0</v>
      </c>
      <c r="T166">
        <f t="shared" si="16"/>
        <v>0</v>
      </c>
      <c r="U166">
        <f t="shared" si="20"/>
        <v>0</v>
      </c>
    </row>
    <row r="167" spans="2:21" x14ac:dyDescent="0.25">
      <c r="B167">
        <v>165</v>
      </c>
      <c r="C167" t="s">
        <v>205</v>
      </c>
      <c r="D167" t="s">
        <v>0</v>
      </c>
      <c r="E167" t="s">
        <v>1</v>
      </c>
      <c r="O167" t="str">
        <f t="shared" si="17"/>
        <v xml:space="preserve">tab_gateway tab_epinpaymentsystem         </v>
      </c>
      <c r="P167">
        <f t="shared" si="18"/>
        <v>1</v>
      </c>
      <c r="Q167">
        <f t="shared" si="19"/>
        <v>0</v>
      </c>
      <c r="R167">
        <f t="shared" si="14"/>
        <v>1</v>
      </c>
      <c r="S167">
        <f t="shared" si="15"/>
        <v>0</v>
      </c>
      <c r="T167">
        <f t="shared" si="16"/>
        <v>0</v>
      </c>
      <c r="U167">
        <f t="shared" si="20"/>
        <v>0</v>
      </c>
    </row>
    <row r="168" spans="2:21" x14ac:dyDescent="0.25">
      <c r="B168">
        <v>166</v>
      </c>
      <c r="C168" t="s">
        <v>282</v>
      </c>
      <c r="D168" t="s">
        <v>0</v>
      </c>
      <c r="E168" t="s">
        <v>1</v>
      </c>
      <c r="O168" t="str">
        <f t="shared" si="17"/>
        <v xml:space="preserve">tab_gateway tab_epinpaymentsystem         </v>
      </c>
      <c r="P168">
        <f t="shared" si="18"/>
        <v>1</v>
      </c>
      <c r="Q168">
        <f t="shared" si="19"/>
        <v>0</v>
      </c>
      <c r="R168">
        <f t="shared" si="14"/>
        <v>1</v>
      </c>
      <c r="S168">
        <f t="shared" si="15"/>
        <v>0</v>
      </c>
      <c r="T168">
        <f t="shared" si="16"/>
        <v>0</v>
      </c>
      <c r="U168">
        <f t="shared" si="20"/>
        <v>0</v>
      </c>
    </row>
    <row r="169" spans="2:21" x14ac:dyDescent="0.25">
      <c r="B169">
        <v>167</v>
      </c>
      <c r="C169" t="s">
        <v>206</v>
      </c>
      <c r="D169" t="s">
        <v>6</v>
      </c>
      <c r="E169" t="s">
        <v>1</v>
      </c>
      <c r="O169" t="str">
        <f t="shared" si="17"/>
        <v xml:space="preserve">tab_onecard tab_epinpaymentsystem         </v>
      </c>
      <c r="P169">
        <f t="shared" si="18"/>
        <v>0</v>
      </c>
      <c r="Q169">
        <f t="shared" si="19"/>
        <v>0</v>
      </c>
      <c r="R169">
        <f t="shared" si="14"/>
        <v>1</v>
      </c>
      <c r="S169">
        <f t="shared" si="15"/>
        <v>0</v>
      </c>
      <c r="T169">
        <f t="shared" si="16"/>
        <v>0</v>
      </c>
      <c r="U169">
        <f t="shared" si="20"/>
        <v>0</v>
      </c>
    </row>
    <row r="170" spans="2:21" x14ac:dyDescent="0.25">
      <c r="B170">
        <v>168</v>
      </c>
      <c r="C170" t="s">
        <v>207</v>
      </c>
      <c r="D170" t="s">
        <v>0</v>
      </c>
      <c r="E170" t="s">
        <v>1</v>
      </c>
      <c r="O170" t="str">
        <f t="shared" si="17"/>
        <v xml:space="preserve">tab_gateway tab_epinpaymentsystem         </v>
      </c>
      <c r="P170">
        <f t="shared" si="18"/>
        <v>1</v>
      </c>
      <c r="Q170">
        <f t="shared" si="19"/>
        <v>0</v>
      </c>
      <c r="R170">
        <f t="shared" si="14"/>
        <v>1</v>
      </c>
      <c r="S170">
        <f t="shared" si="15"/>
        <v>0</v>
      </c>
      <c r="T170">
        <f t="shared" si="16"/>
        <v>0</v>
      </c>
      <c r="U170">
        <f t="shared" si="20"/>
        <v>0</v>
      </c>
    </row>
    <row r="171" spans="2:21" x14ac:dyDescent="0.25">
      <c r="B171">
        <v>169</v>
      </c>
      <c r="C171" t="s">
        <v>208</v>
      </c>
      <c r="D171" t="s">
        <v>1</v>
      </c>
      <c r="O171" t="str">
        <f t="shared" si="17"/>
        <v xml:space="preserve">tab_epinpaymentsystem          </v>
      </c>
      <c r="P171">
        <f t="shared" si="18"/>
        <v>0</v>
      </c>
      <c r="Q171">
        <f t="shared" si="19"/>
        <v>0</v>
      </c>
      <c r="R171">
        <f t="shared" si="14"/>
        <v>1</v>
      </c>
      <c r="S171">
        <f t="shared" si="15"/>
        <v>0</v>
      </c>
      <c r="T171">
        <f t="shared" si="16"/>
        <v>0</v>
      </c>
      <c r="U171">
        <f t="shared" si="20"/>
        <v>0</v>
      </c>
    </row>
    <row r="172" spans="2:21" x14ac:dyDescent="0.25">
      <c r="B172">
        <v>170</v>
      </c>
      <c r="C172" t="s">
        <v>209</v>
      </c>
      <c r="D172" t="s">
        <v>0</v>
      </c>
      <c r="E172" t="s">
        <v>7</v>
      </c>
      <c r="F172" t="s">
        <v>8</v>
      </c>
      <c r="G172" t="s">
        <v>9</v>
      </c>
      <c r="H172" t="s">
        <v>1</v>
      </c>
      <c r="I172" t="s">
        <v>65</v>
      </c>
      <c r="J172" t="s">
        <v>66</v>
      </c>
      <c r="O172" t="str">
        <f t="shared" si="17"/>
        <v xml:space="preserve">tab_gateway tab_webmoney tab_yamoney tab_qiwiwallet tab_epinpaymentsystem tab_evroset tab_svyasnoi    </v>
      </c>
      <c r="P172">
        <f t="shared" si="18"/>
        <v>1</v>
      </c>
      <c r="Q172">
        <f t="shared" si="19"/>
        <v>0</v>
      </c>
      <c r="R172">
        <f t="shared" si="14"/>
        <v>1</v>
      </c>
      <c r="S172">
        <f t="shared" si="15"/>
        <v>0</v>
      </c>
      <c r="T172">
        <f t="shared" si="16"/>
        <v>0</v>
      </c>
      <c r="U172">
        <f t="shared" si="20"/>
        <v>0</v>
      </c>
    </row>
    <row r="173" spans="2:21" x14ac:dyDescent="0.25">
      <c r="B173">
        <v>171</v>
      </c>
      <c r="C173" t="s">
        <v>210</v>
      </c>
      <c r="D173" t="s">
        <v>1</v>
      </c>
      <c r="O173" t="str">
        <f t="shared" si="17"/>
        <v xml:space="preserve">tab_epinpaymentsystem          </v>
      </c>
      <c r="P173">
        <f t="shared" si="18"/>
        <v>0</v>
      </c>
      <c r="Q173">
        <f t="shared" si="19"/>
        <v>0</v>
      </c>
      <c r="R173">
        <f t="shared" si="14"/>
        <v>1</v>
      </c>
      <c r="S173">
        <f t="shared" si="15"/>
        <v>0</v>
      </c>
      <c r="T173">
        <f t="shared" si="16"/>
        <v>0</v>
      </c>
      <c r="U173">
        <f t="shared" si="20"/>
        <v>0</v>
      </c>
    </row>
    <row r="174" spans="2:21" x14ac:dyDescent="0.25">
      <c r="B174">
        <v>172</v>
      </c>
      <c r="C174" t="s">
        <v>283</v>
      </c>
      <c r="D174" t="s">
        <v>1</v>
      </c>
      <c r="O174" t="str">
        <f t="shared" si="17"/>
        <v xml:space="preserve">tab_epinpaymentsystem          </v>
      </c>
      <c r="P174">
        <f t="shared" si="18"/>
        <v>0</v>
      </c>
      <c r="Q174">
        <f t="shared" si="19"/>
        <v>0</v>
      </c>
      <c r="R174">
        <f t="shared" si="14"/>
        <v>1</v>
      </c>
      <c r="S174">
        <f t="shared" si="15"/>
        <v>0</v>
      </c>
      <c r="T174">
        <f t="shared" si="16"/>
        <v>0</v>
      </c>
      <c r="U174">
        <f t="shared" si="20"/>
        <v>0</v>
      </c>
    </row>
    <row r="175" spans="2:21" x14ac:dyDescent="0.25">
      <c r="B175">
        <v>173</v>
      </c>
      <c r="C175" t="s">
        <v>284</v>
      </c>
      <c r="D175" t="s">
        <v>0</v>
      </c>
      <c r="E175" t="s">
        <v>1</v>
      </c>
      <c r="O175" t="str">
        <f t="shared" si="17"/>
        <v xml:space="preserve">tab_gateway tab_epinpaymentsystem         </v>
      </c>
      <c r="P175">
        <f t="shared" si="18"/>
        <v>1</v>
      </c>
      <c r="Q175">
        <f t="shared" si="19"/>
        <v>0</v>
      </c>
      <c r="R175">
        <f t="shared" si="14"/>
        <v>1</v>
      </c>
      <c r="S175">
        <f t="shared" si="15"/>
        <v>0</v>
      </c>
      <c r="T175">
        <f t="shared" si="16"/>
        <v>0</v>
      </c>
      <c r="U175">
        <f t="shared" si="20"/>
        <v>0</v>
      </c>
    </row>
    <row r="176" spans="2:21" x14ac:dyDescent="0.25">
      <c r="B176">
        <v>174</v>
      </c>
      <c r="C176" t="s">
        <v>285</v>
      </c>
      <c r="D176" t="s">
        <v>1</v>
      </c>
      <c r="O176" t="str">
        <f t="shared" si="17"/>
        <v xml:space="preserve">tab_epinpaymentsystem          </v>
      </c>
      <c r="P176">
        <f t="shared" si="18"/>
        <v>0</v>
      </c>
      <c r="Q176">
        <f t="shared" si="19"/>
        <v>0</v>
      </c>
      <c r="R176">
        <f t="shared" si="14"/>
        <v>1</v>
      </c>
      <c r="S176">
        <f t="shared" si="15"/>
        <v>0</v>
      </c>
      <c r="T176">
        <f t="shared" si="16"/>
        <v>0</v>
      </c>
      <c r="U176">
        <f t="shared" si="20"/>
        <v>0</v>
      </c>
    </row>
    <row r="177" spans="2:21" x14ac:dyDescent="0.25">
      <c r="B177">
        <v>175</v>
      </c>
      <c r="C177" t="s">
        <v>286</v>
      </c>
      <c r="D177" t="s">
        <v>6</v>
      </c>
      <c r="E177" t="s">
        <v>10</v>
      </c>
      <c r="F177" t="s">
        <v>1</v>
      </c>
      <c r="O177" t="str">
        <f t="shared" si="17"/>
        <v xml:space="preserve">tab_onecard tab_mobilegateway tab_epinpaymentsystem        </v>
      </c>
      <c r="P177">
        <f t="shared" si="18"/>
        <v>0</v>
      </c>
      <c r="Q177">
        <f t="shared" si="19"/>
        <v>1</v>
      </c>
      <c r="R177">
        <f t="shared" si="14"/>
        <v>1</v>
      </c>
      <c r="S177">
        <f t="shared" si="15"/>
        <v>0</v>
      </c>
      <c r="T177">
        <f t="shared" si="16"/>
        <v>0</v>
      </c>
      <c r="U177">
        <f t="shared" si="20"/>
        <v>0</v>
      </c>
    </row>
    <row r="178" spans="2:21" x14ac:dyDescent="0.25">
      <c r="B178">
        <v>176</v>
      </c>
      <c r="C178" t="s">
        <v>211</v>
      </c>
      <c r="D178" t="s">
        <v>0</v>
      </c>
      <c r="E178" t="s">
        <v>4</v>
      </c>
      <c r="F178" t="s">
        <v>5</v>
      </c>
      <c r="G178" t="s">
        <v>1</v>
      </c>
      <c r="O178" t="str">
        <f t="shared" si="17"/>
        <v xml:space="preserve">tab_gateway tab_neosurf tab_ticketsurf tab_epinpaymentsystem       </v>
      </c>
      <c r="P178">
        <f t="shared" si="18"/>
        <v>1</v>
      </c>
      <c r="Q178">
        <f t="shared" si="19"/>
        <v>0</v>
      </c>
      <c r="R178">
        <f t="shared" si="14"/>
        <v>1</v>
      </c>
      <c r="S178">
        <f t="shared" si="15"/>
        <v>0</v>
      </c>
      <c r="T178">
        <f t="shared" si="16"/>
        <v>0</v>
      </c>
      <c r="U178">
        <f t="shared" si="20"/>
        <v>0</v>
      </c>
    </row>
    <row r="179" spans="2:21" x14ac:dyDescent="0.25">
      <c r="B179">
        <v>177</v>
      </c>
      <c r="C179" t="s">
        <v>212</v>
      </c>
      <c r="D179" t="s">
        <v>1</v>
      </c>
      <c r="O179" t="str">
        <f t="shared" si="17"/>
        <v xml:space="preserve">tab_epinpaymentsystem          </v>
      </c>
      <c r="P179">
        <f t="shared" si="18"/>
        <v>0</v>
      </c>
      <c r="Q179">
        <f t="shared" si="19"/>
        <v>0</v>
      </c>
      <c r="R179">
        <f t="shared" si="14"/>
        <v>1</v>
      </c>
      <c r="S179">
        <f t="shared" si="15"/>
        <v>0</v>
      </c>
      <c r="T179">
        <f t="shared" si="16"/>
        <v>0</v>
      </c>
      <c r="U179">
        <f t="shared" si="20"/>
        <v>0</v>
      </c>
    </row>
    <row r="180" spans="2:21" x14ac:dyDescent="0.25">
      <c r="B180">
        <v>178</v>
      </c>
      <c r="C180" t="s">
        <v>213</v>
      </c>
      <c r="D180" t="s">
        <v>0</v>
      </c>
      <c r="E180" t="s">
        <v>1</v>
      </c>
      <c r="O180" t="str">
        <f t="shared" si="17"/>
        <v xml:space="preserve">tab_gateway tab_epinpaymentsystem         </v>
      </c>
      <c r="P180">
        <f t="shared" si="18"/>
        <v>1</v>
      </c>
      <c r="Q180">
        <f t="shared" si="19"/>
        <v>0</v>
      </c>
      <c r="R180">
        <f t="shared" si="14"/>
        <v>1</v>
      </c>
      <c r="S180">
        <f t="shared" si="15"/>
        <v>0</v>
      </c>
      <c r="T180">
        <f t="shared" si="16"/>
        <v>0</v>
      </c>
      <c r="U180">
        <f t="shared" si="20"/>
        <v>0</v>
      </c>
    </row>
    <row r="181" spans="2:21" x14ac:dyDescent="0.25">
      <c r="B181">
        <v>179</v>
      </c>
      <c r="C181" t="s">
        <v>287</v>
      </c>
      <c r="D181" t="s">
        <v>1</v>
      </c>
      <c r="O181" t="str">
        <f t="shared" si="17"/>
        <v xml:space="preserve">tab_epinpaymentsystem          </v>
      </c>
      <c r="P181">
        <f t="shared" si="18"/>
        <v>0</v>
      </c>
      <c r="Q181">
        <f t="shared" si="19"/>
        <v>0</v>
      </c>
      <c r="R181">
        <f t="shared" si="14"/>
        <v>1</v>
      </c>
      <c r="S181">
        <f t="shared" si="15"/>
        <v>0</v>
      </c>
      <c r="T181">
        <f t="shared" si="16"/>
        <v>0</v>
      </c>
      <c r="U181">
        <f t="shared" si="20"/>
        <v>0</v>
      </c>
    </row>
    <row r="182" spans="2:21" x14ac:dyDescent="0.25">
      <c r="B182">
        <v>180</v>
      </c>
      <c r="C182" t="s">
        <v>214</v>
      </c>
      <c r="D182" t="s">
        <v>0</v>
      </c>
      <c r="E182" t="s">
        <v>43</v>
      </c>
      <c r="F182" t="s">
        <v>36</v>
      </c>
      <c r="G182" t="s">
        <v>10</v>
      </c>
      <c r="H182" t="s">
        <v>1</v>
      </c>
      <c r="O182" t="str">
        <f t="shared" si="17"/>
        <v xml:space="preserve">tab_gateway tab_cherrycredits tab_mol tab_mobilegateway tab_epinpaymentsystem      </v>
      </c>
      <c r="P182">
        <f t="shared" si="18"/>
        <v>1</v>
      </c>
      <c r="Q182">
        <f t="shared" si="19"/>
        <v>1</v>
      </c>
      <c r="R182">
        <f t="shared" si="14"/>
        <v>1</v>
      </c>
      <c r="S182">
        <f t="shared" si="15"/>
        <v>0</v>
      </c>
      <c r="T182">
        <f t="shared" si="16"/>
        <v>0</v>
      </c>
      <c r="U182">
        <f t="shared" si="20"/>
        <v>0</v>
      </c>
    </row>
    <row r="183" spans="2:21" x14ac:dyDescent="0.25">
      <c r="B183">
        <v>181</v>
      </c>
      <c r="C183" t="s">
        <v>215</v>
      </c>
      <c r="D183" t="s">
        <v>0</v>
      </c>
      <c r="E183" t="s">
        <v>1</v>
      </c>
      <c r="F183" t="s">
        <v>67</v>
      </c>
      <c r="O183" t="str">
        <f t="shared" si="17"/>
        <v xml:space="preserve">tab_gateway tab_epinpaymentsystem tab_btslovakia        </v>
      </c>
      <c r="P183">
        <f t="shared" si="18"/>
        <v>1</v>
      </c>
      <c r="Q183">
        <f t="shared" si="19"/>
        <v>0</v>
      </c>
      <c r="R183">
        <f t="shared" si="14"/>
        <v>1</v>
      </c>
      <c r="S183">
        <f t="shared" si="15"/>
        <v>0</v>
      </c>
      <c r="T183">
        <f t="shared" si="16"/>
        <v>0</v>
      </c>
      <c r="U183">
        <f t="shared" si="20"/>
        <v>0</v>
      </c>
    </row>
    <row r="184" spans="2:21" x14ac:dyDescent="0.25">
      <c r="B184">
        <v>182</v>
      </c>
      <c r="C184" t="s">
        <v>216</v>
      </c>
      <c r="D184" t="s">
        <v>0</v>
      </c>
      <c r="E184" t="s">
        <v>10</v>
      </c>
      <c r="F184" t="s">
        <v>1</v>
      </c>
      <c r="O184" t="str">
        <f t="shared" si="17"/>
        <v xml:space="preserve">tab_gateway tab_mobilegateway tab_epinpaymentsystem        </v>
      </c>
      <c r="P184">
        <f t="shared" si="18"/>
        <v>1</v>
      </c>
      <c r="Q184">
        <f t="shared" si="19"/>
        <v>1</v>
      </c>
      <c r="R184">
        <f t="shared" si="14"/>
        <v>1</v>
      </c>
      <c r="S184">
        <f t="shared" si="15"/>
        <v>0</v>
      </c>
      <c r="T184">
        <f t="shared" si="16"/>
        <v>0</v>
      </c>
      <c r="U184">
        <f t="shared" si="20"/>
        <v>0</v>
      </c>
    </row>
    <row r="185" spans="2:21" x14ac:dyDescent="0.25">
      <c r="B185">
        <v>183</v>
      </c>
      <c r="C185" t="s">
        <v>288</v>
      </c>
      <c r="D185" t="s">
        <v>1</v>
      </c>
      <c r="O185" t="str">
        <f t="shared" si="17"/>
        <v xml:space="preserve">tab_epinpaymentsystem          </v>
      </c>
      <c r="P185">
        <f t="shared" si="18"/>
        <v>0</v>
      </c>
      <c r="Q185">
        <f t="shared" si="19"/>
        <v>0</v>
      </c>
      <c r="R185">
        <f t="shared" si="14"/>
        <v>1</v>
      </c>
      <c r="S185">
        <f t="shared" si="15"/>
        <v>0</v>
      </c>
      <c r="T185">
        <f t="shared" si="16"/>
        <v>0</v>
      </c>
      <c r="U185">
        <f t="shared" si="20"/>
        <v>0</v>
      </c>
    </row>
    <row r="186" spans="2:21" x14ac:dyDescent="0.25">
      <c r="B186">
        <v>184</v>
      </c>
      <c r="C186" t="s">
        <v>217</v>
      </c>
      <c r="D186" t="s">
        <v>1</v>
      </c>
      <c r="O186" t="str">
        <f t="shared" si="17"/>
        <v xml:space="preserve">tab_epinpaymentsystem          </v>
      </c>
      <c r="P186">
        <f t="shared" si="18"/>
        <v>0</v>
      </c>
      <c r="Q186">
        <f t="shared" si="19"/>
        <v>0</v>
      </c>
      <c r="R186">
        <f t="shared" si="14"/>
        <v>1</v>
      </c>
      <c r="S186">
        <f t="shared" si="15"/>
        <v>0</v>
      </c>
      <c r="T186">
        <f t="shared" si="16"/>
        <v>0</v>
      </c>
      <c r="U186">
        <f t="shared" si="20"/>
        <v>0</v>
      </c>
    </row>
    <row r="187" spans="2:21" x14ac:dyDescent="0.25">
      <c r="B187">
        <v>185</v>
      </c>
      <c r="C187" t="s">
        <v>289</v>
      </c>
      <c r="D187" t="s">
        <v>0</v>
      </c>
      <c r="E187" t="s">
        <v>1</v>
      </c>
      <c r="O187" t="str">
        <f t="shared" si="17"/>
        <v xml:space="preserve">tab_gateway tab_epinpaymentsystem         </v>
      </c>
      <c r="P187">
        <f t="shared" si="18"/>
        <v>1</v>
      </c>
      <c r="Q187">
        <f t="shared" si="19"/>
        <v>0</v>
      </c>
      <c r="R187">
        <f t="shared" si="14"/>
        <v>1</v>
      </c>
      <c r="S187">
        <f t="shared" si="15"/>
        <v>0</v>
      </c>
      <c r="T187">
        <f t="shared" si="16"/>
        <v>0</v>
      </c>
      <c r="U187">
        <f t="shared" si="20"/>
        <v>0</v>
      </c>
    </row>
    <row r="188" spans="2:21" x14ac:dyDescent="0.25">
      <c r="B188">
        <v>186</v>
      </c>
      <c r="C188" t="s">
        <v>290</v>
      </c>
      <c r="D188" t="s">
        <v>1</v>
      </c>
      <c r="O188" t="str">
        <f t="shared" si="17"/>
        <v xml:space="preserve">tab_epinpaymentsystem          </v>
      </c>
      <c r="P188">
        <f t="shared" si="18"/>
        <v>0</v>
      </c>
      <c r="Q188">
        <f t="shared" si="19"/>
        <v>0</v>
      </c>
      <c r="R188">
        <f t="shared" si="14"/>
        <v>1</v>
      </c>
      <c r="S188">
        <f t="shared" si="15"/>
        <v>0</v>
      </c>
      <c r="T188">
        <f t="shared" si="16"/>
        <v>0</v>
      </c>
      <c r="U188">
        <f t="shared" si="20"/>
        <v>0</v>
      </c>
    </row>
    <row r="189" spans="2:21" x14ac:dyDescent="0.25">
      <c r="B189">
        <v>187</v>
      </c>
      <c r="C189" t="s">
        <v>218</v>
      </c>
      <c r="D189" t="s">
        <v>0</v>
      </c>
      <c r="E189" t="s">
        <v>4</v>
      </c>
      <c r="F189" t="s">
        <v>1</v>
      </c>
      <c r="G189" t="s">
        <v>20</v>
      </c>
      <c r="O189" t="str">
        <f t="shared" si="17"/>
        <v xml:space="preserve">tab_gateway tab_neosurf tab_epinpaymentsystem tab_safetypay       </v>
      </c>
      <c r="P189">
        <f t="shared" si="18"/>
        <v>1</v>
      </c>
      <c r="Q189">
        <f t="shared" si="19"/>
        <v>0</v>
      </c>
      <c r="R189">
        <f t="shared" si="14"/>
        <v>1</v>
      </c>
      <c r="S189">
        <f t="shared" si="15"/>
        <v>0</v>
      </c>
      <c r="T189">
        <f t="shared" si="16"/>
        <v>0</v>
      </c>
      <c r="U189">
        <f t="shared" si="20"/>
        <v>0</v>
      </c>
    </row>
    <row r="190" spans="2:21" x14ac:dyDescent="0.25">
      <c r="B190">
        <v>188</v>
      </c>
      <c r="C190" t="s">
        <v>291</v>
      </c>
      <c r="D190" t="s">
        <v>0</v>
      </c>
      <c r="E190" t="s">
        <v>1</v>
      </c>
      <c r="O190" t="str">
        <f t="shared" si="17"/>
        <v xml:space="preserve">tab_gateway tab_epinpaymentsystem         </v>
      </c>
      <c r="P190">
        <f t="shared" si="18"/>
        <v>1</v>
      </c>
      <c r="Q190">
        <f t="shared" si="19"/>
        <v>0</v>
      </c>
      <c r="R190">
        <f t="shared" si="14"/>
        <v>1</v>
      </c>
      <c r="S190">
        <f t="shared" si="15"/>
        <v>0</v>
      </c>
      <c r="T190">
        <f t="shared" si="16"/>
        <v>0</v>
      </c>
      <c r="U190">
        <f t="shared" si="20"/>
        <v>0</v>
      </c>
    </row>
    <row r="191" spans="2:21" x14ac:dyDescent="0.25">
      <c r="B191">
        <v>189</v>
      </c>
      <c r="C191" t="s">
        <v>292</v>
      </c>
      <c r="D191" t="s">
        <v>0</v>
      </c>
      <c r="E191" t="s">
        <v>1</v>
      </c>
      <c r="O191" t="str">
        <f t="shared" si="17"/>
        <v xml:space="preserve">tab_gateway tab_epinpaymentsystem         </v>
      </c>
      <c r="P191">
        <f t="shared" si="18"/>
        <v>1</v>
      </c>
      <c r="Q191">
        <f t="shared" si="19"/>
        <v>0</v>
      </c>
      <c r="R191">
        <f t="shared" si="14"/>
        <v>1</v>
      </c>
      <c r="S191">
        <f t="shared" si="15"/>
        <v>0</v>
      </c>
      <c r="T191">
        <f t="shared" si="16"/>
        <v>0</v>
      </c>
      <c r="U191">
        <f t="shared" si="20"/>
        <v>0</v>
      </c>
    </row>
    <row r="192" spans="2:21" x14ac:dyDescent="0.25">
      <c r="B192">
        <v>190</v>
      </c>
      <c r="C192" t="s">
        <v>293</v>
      </c>
      <c r="D192" t="s">
        <v>0</v>
      </c>
      <c r="E192" t="s">
        <v>1</v>
      </c>
      <c r="O192" t="str">
        <f t="shared" si="17"/>
        <v xml:space="preserve">tab_gateway tab_epinpaymentsystem         </v>
      </c>
      <c r="P192">
        <f t="shared" si="18"/>
        <v>1</v>
      </c>
      <c r="Q192">
        <f t="shared" si="19"/>
        <v>0</v>
      </c>
      <c r="R192">
        <f t="shared" si="14"/>
        <v>1</v>
      </c>
      <c r="S192">
        <f t="shared" si="15"/>
        <v>0</v>
      </c>
      <c r="T192">
        <f t="shared" si="16"/>
        <v>0</v>
      </c>
      <c r="U192">
        <f t="shared" si="20"/>
        <v>0</v>
      </c>
    </row>
    <row r="193" spans="2:21" x14ac:dyDescent="0.25">
      <c r="B193">
        <v>191</v>
      </c>
      <c r="C193" t="s">
        <v>294</v>
      </c>
      <c r="D193" t="s">
        <v>0</v>
      </c>
      <c r="E193" t="s">
        <v>1</v>
      </c>
      <c r="O193" t="str">
        <f t="shared" si="17"/>
        <v xml:space="preserve">tab_gateway tab_epinpaymentsystem         </v>
      </c>
      <c r="P193">
        <f t="shared" si="18"/>
        <v>1</v>
      </c>
      <c r="Q193">
        <f t="shared" si="19"/>
        <v>0</v>
      </c>
      <c r="R193">
        <f t="shared" si="14"/>
        <v>1</v>
      </c>
      <c r="S193">
        <f t="shared" si="15"/>
        <v>0</v>
      </c>
      <c r="T193">
        <f t="shared" si="16"/>
        <v>0</v>
      </c>
      <c r="U193">
        <f t="shared" si="20"/>
        <v>0</v>
      </c>
    </row>
    <row r="194" spans="2:21" x14ac:dyDescent="0.25">
      <c r="B194">
        <v>192</v>
      </c>
      <c r="C194" t="s">
        <v>219</v>
      </c>
      <c r="O194" t="str">
        <f t="shared" si="17"/>
        <v xml:space="preserve">          </v>
      </c>
      <c r="P194">
        <f t="shared" si="18"/>
        <v>0</v>
      </c>
      <c r="Q194">
        <f t="shared" si="19"/>
        <v>0</v>
      </c>
      <c r="R194">
        <f t="shared" ref="R194:R234" si="21">COUNTIF($D194:$O194,"tab_epinpaymentsystem")</f>
        <v>0</v>
      </c>
      <c r="S194">
        <f t="shared" ref="S194:S234" si="22">COUNTIF($D194:$O194,"tab_idealpayments")</f>
        <v>0</v>
      </c>
      <c r="T194">
        <f t="shared" ref="T194:T234" si="23">COUNTIF($D194:$O194,"tab_sofortbanktransfer")</f>
        <v>0</v>
      </c>
      <c r="U194">
        <f t="shared" si="20"/>
        <v>0</v>
      </c>
    </row>
    <row r="195" spans="2:21" x14ac:dyDescent="0.25">
      <c r="B195">
        <v>193</v>
      </c>
      <c r="C195" t="s">
        <v>220</v>
      </c>
      <c r="D195" t="s">
        <v>1</v>
      </c>
      <c r="O195" t="str">
        <f t="shared" ref="O195:O234" si="24">D195&amp;" "&amp;E195&amp;" "&amp;F195&amp;" "&amp;G195&amp;" "&amp;H195&amp;" "&amp;I195&amp;" "&amp;J195&amp;" "&amp;K195&amp;" "&amp;L195&amp;" "&amp;M195&amp;" "&amp;N195</f>
        <v xml:space="preserve">tab_epinpaymentsystem          </v>
      </c>
      <c r="P195">
        <f t="shared" ref="P195:P234" si="25">COUNTIF($D195:$O195,"tab_gateway")</f>
        <v>0</v>
      </c>
      <c r="Q195">
        <f t="shared" ref="Q195:Q234" si="26">COUNTIF(D195:O195,"tab_mobilegateway")</f>
        <v>0</v>
      </c>
      <c r="R195">
        <f t="shared" si="21"/>
        <v>1</v>
      </c>
      <c r="S195">
        <f t="shared" si="22"/>
        <v>0</v>
      </c>
      <c r="T195">
        <f t="shared" si="23"/>
        <v>0</v>
      </c>
      <c r="U195">
        <f t="shared" ref="U195:U234" si="27">COUNTIF($D195:$O195,"tab_boletobancario")</f>
        <v>0</v>
      </c>
    </row>
    <row r="196" spans="2:21" x14ac:dyDescent="0.25">
      <c r="B196">
        <v>194</v>
      </c>
      <c r="C196" t="s">
        <v>221</v>
      </c>
      <c r="D196" t="s">
        <v>1</v>
      </c>
      <c r="O196" t="str">
        <f t="shared" si="24"/>
        <v xml:space="preserve">tab_epinpaymentsystem          </v>
      </c>
      <c r="P196">
        <f t="shared" si="25"/>
        <v>0</v>
      </c>
      <c r="Q196">
        <f t="shared" si="26"/>
        <v>0</v>
      </c>
      <c r="R196">
        <f t="shared" si="21"/>
        <v>1</v>
      </c>
      <c r="S196">
        <f t="shared" si="22"/>
        <v>0</v>
      </c>
      <c r="T196">
        <f t="shared" si="23"/>
        <v>0</v>
      </c>
      <c r="U196">
        <f t="shared" si="27"/>
        <v>0</v>
      </c>
    </row>
    <row r="197" spans="2:21" x14ac:dyDescent="0.25">
      <c r="B197">
        <v>195</v>
      </c>
      <c r="C197" t="s">
        <v>222</v>
      </c>
      <c r="D197" t="s">
        <v>0</v>
      </c>
      <c r="E197" t="s">
        <v>10</v>
      </c>
      <c r="F197" t="s">
        <v>1</v>
      </c>
      <c r="O197" t="str">
        <f t="shared" si="24"/>
        <v xml:space="preserve">tab_gateway tab_mobilegateway tab_epinpaymentsystem        </v>
      </c>
      <c r="P197">
        <f t="shared" si="25"/>
        <v>1</v>
      </c>
      <c r="Q197">
        <f t="shared" si="26"/>
        <v>1</v>
      </c>
      <c r="R197">
        <f t="shared" si="21"/>
        <v>1</v>
      </c>
      <c r="S197">
        <f t="shared" si="22"/>
        <v>0</v>
      </c>
      <c r="T197">
        <f t="shared" si="23"/>
        <v>0</v>
      </c>
      <c r="U197">
        <f t="shared" si="27"/>
        <v>0</v>
      </c>
    </row>
    <row r="198" spans="2:21" x14ac:dyDescent="0.25">
      <c r="B198">
        <v>196</v>
      </c>
      <c r="C198" t="s">
        <v>223</v>
      </c>
      <c r="D198" t="s">
        <v>0</v>
      </c>
      <c r="E198" t="s">
        <v>12</v>
      </c>
      <c r="F198" t="s">
        <v>4</v>
      </c>
      <c r="G198" t="s">
        <v>10</v>
      </c>
      <c r="H198" t="s">
        <v>1</v>
      </c>
      <c r="O198" t="str">
        <f t="shared" si="24"/>
        <v xml:space="preserve">tab_gateway tab_sofortbanktransfer tab_neosurf tab_mobilegateway tab_epinpaymentsystem      </v>
      </c>
      <c r="P198">
        <f t="shared" si="25"/>
        <v>1</v>
      </c>
      <c r="Q198">
        <f t="shared" si="26"/>
        <v>1</v>
      </c>
      <c r="R198">
        <f t="shared" si="21"/>
        <v>1</v>
      </c>
      <c r="S198">
        <f t="shared" si="22"/>
        <v>0</v>
      </c>
      <c r="T198">
        <f t="shared" si="23"/>
        <v>1</v>
      </c>
      <c r="U198">
        <f t="shared" si="27"/>
        <v>0</v>
      </c>
    </row>
    <row r="199" spans="2:21" x14ac:dyDescent="0.25">
      <c r="B199">
        <v>197</v>
      </c>
      <c r="C199" t="s">
        <v>295</v>
      </c>
      <c r="O199" t="str">
        <f t="shared" si="24"/>
        <v xml:space="preserve">          </v>
      </c>
      <c r="P199">
        <f t="shared" si="25"/>
        <v>0</v>
      </c>
      <c r="Q199">
        <f t="shared" si="26"/>
        <v>0</v>
      </c>
      <c r="R199">
        <f t="shared" si="21"/>
        <v>0</v>
      </c>
      <c r="S199">
        <f t="shared" si="22"/>
        <v>0</v>
      </c>
      <c r="T199">
        <f t="shared" si="23"/>
        <v>0</v>
      </c>
      <c r="U199">
        <f t="shared" si="27"/>
        <v>0</v>
      </c>
    </row>
    <row r="200" spans="2:21" x14ac:dyDescent="0.25">
      <c r="B200">
        <v>198</v>
      </c>
      <c r="C200" t="s">
        <v>224</v>
      </c>
      <c r="D200" t="s">
        <v>0</v>
      </c>
      <c r="E200" t="s">
        <v>68</v>
      </c>
      <c r="F200" t="s">
        <v>41</v>
      </c>
      <c r="G200" t="s">
        <v>42</v>
      </c>
      <c r="H200" t="s">
        <v>1</v>
      </c>
      <c r="O200" t="str">
        <f t="shared" si="24"/>
        <v xml:space="preserve">tab_gateway tab_pinhall tab_mycardcard tab_mycardwallet tab_epinpaymentsystem      </v>
      </c>
      <c r="P200">
        <f t="shared" si="25"/>
        <v>1</v>
      </c>
      <c r="Q200">
        <f t="shared" si="26"/>
        <v>0</v>
      </c>
      <c r="R200">
        <f t="shared" si="21"/>
        <v>1</v>
      </c>
      <c r="S200">
        <f t="shared" si="22"/>
        <v>0</v>
      </c>
      <c r="T200">
        <f t="shared" si="23"/>
        <v>0</v>
      </c>
      <c r="U200">
        <f t="shared" si="27"/>
        <v>0</v>
      </c>
    </row>
    <row r="201" spans="2:21" x14ac:dyDescent="0.25">
      <c r="B201">
        <v>199</v>
      </c>
      <c r="C201" t="s">
        <v>225</v>
      </c>
      <c r="D201" t="s">
        <v>7</v>
      </c>
      <c r="E201" t="s">
        <v>8</v>
      </c>
      <c r="F201" t="s">
        <v>9</v>
      </c>
      <c r="G201" t="s">
        <v>1</v>
      </c>
      <c r="O201" t="str">
        <f t="shared" si="24"/>
        <v xml:space="preserve">tab_webmoney tab_yamoney tab_qiwiwallet tab_epinpaymentsystem       </v>
      </c>
      <c r="P201">
        <f t="shared" si="25"/>
        <v>0</v>
      </c>
      <c r="Q201">
        <f t="shared" si="26"/>
        <v>0</v>
      </c>
      <c r="R201">
        <f t="shared" si="21"/>
        <v>1</v>
      </c>
      <c r="S201">
        <f t="shared" si="22"/>
        <v>0</v>
      </c>
      <c r="T201">
        <f t="shared" si="23"/>
        <v>0</v>
      </c>
      <c r="U201">
        <f t="shared" si="27"/>
        <v>0</v>
      </c>
    </row>
    <row r="202" spans="2:21" x14ac:dyDescent="0.25">
      <c r="B202">
        <v>200</v>
      </c>
      <c r="C202" t="s">
        <v>226</v>
      </c>
      <c r="D202" t="s">
        <v>1</v>
      </c>
      <c r="O202" t="str">
        <f t="shared" si="24"/>
        <v xml:space="preserve">tab_epinpaymentsystem          </v>
      </c>
      <c r="P202">
        <f t="shared" si="25"/>
        <v>0</v>
      </c>
      <c r="Q202">
        <f t="shared" si="26"/>
        <v>0</v>
      </c>
      <c r="R202">
        <f t="shared" si="21"/>
        <v>1</v>
      </c>
      <c r="S202">
        <f t="shared" si="22"/>
        <v>0</v>
      </c>
      <c r="T202">
        <f t="shared" si="23"/>
        <v>0</v>
      </c>
      <c r="U202">
        <f t="shared" si="27"/>
        <v>0</v>
      </c>
    </row>
    <row r="203" spans="2:21" x14ac:dyDescent="0.25">
      <c r="B203">
        <v>201</v>
      </c>
      <c r="C203" t="s">
        <v>227</v>
      </c>
      <c r="D203" t="s">
        <v>0</v>
      </c>
      <c r="E203" t="s">
        <v>7</v>
      </c>
      <c r="F203" t="s">
        <v>57</v>
      </c>
      <c r="G203" t="s">
        <v>1</v>
      </c>
      <c r="O203" t="str">
        <f t="shared" si="24"/>
        <v xml:space="preserve">tab_gateway tab_webmoney tab_ipay88 tab_epinpaymentsystem       </v>
      </c>
      <c r="P203">
        <f t="shared" si="25"/>
        <v>1</v>
      </c>
      <c r="Q203">
        <f t="shared" si="26"/>
        <v>0</v>
      </c>
      <c r="R203">
        <f t="shared" si="21"/>
        <v>1</v>
      </c>
      <c r="S203">
        <f t="shared" si="22"/>
        <v>0</v>
      </c>
      <c r="T203">
        <f t="shared" si="23"/>
        <v>0</v>
      </c>
      <c r="U203">
        <f t="shared" si="27"/>
        <v>0</v>
      </c>
    </row>
    <row r="204" spans="2:21" x14ac:dyDescent="0.25">
      <c r="B204">
        <v>202</v>
      </c>
      <c r="C204" t="s">
        <v>228</v>
      </c>
      <c r="D204" t="s">
        <v>1</v>
      </c>
      <c r="O204" t="str">
        <f t="shared" si="24"/>
        <v xml:space="preserve">tab_epinpaymentsystem          </v>
      </c>
      <c r="P204">
        <f t="shared" si="25"/>
        <v>0</v>
      </c>
      <c r="Q204">
        <f t="shared" si="26"/>
        <v>0</v>
      </c>
      <c r="R204">
        <f t="shared" si="21"/>
        <v>1</v>
      </c>
      <c r="S204">
        <f t="shared" si="22"/>
        <v>0</v>
      </c>
      <c r="T204">
        <f t="shared" si="23"/>
        <v>0</v>
      </c>
      <c r="U204">
        <f t="shared" si="27"/>
        <v>0</v>
      </c>
    </row>
    <row r="205" spans="2:21" x14ac:dyDescent="0.25">
      <c r="B205">
        <v>203</v>
      </c>
      <c r="C205" t="s">
        <v>229</v>
      </c>
      <c r="D205" t="s">
        <v>1</v>
      </c>
      <c r="O205" t="str">
        <f t="shared" si="24"/>
        <v xml:space="preserve">tab_epinpaymentsystem          </v>
      </c>
      <c r="P205">
        <f t="shared" si="25"/>
        <v>0</v>
      </c>
      <c r="Q205">
        <f t="shared" si="26"/>
        <v>0</v>
      </c>
      <c r="R205">
        <f t="shared" si="21"/>
        <v>1</v>
      </c>
      <c r="S205">
        <f t="shared" si="22"/>
        <v>0</v>
      </c>
      <c r="T205">
        <f t="shared" si="23"/>
        <v>0</v>
      </c>
      <c r="U205">
        <f t="shared" si="27"/>
        <v>0</v>
      </c>
    </row>
    <row r="206" spans="2:21" x14ac:dyDescent="0.25">
      <c r="B206">
        <v>204</v>
      </c>
      <c r="C206" t="s">
        <v>230</v>
      </c>
      <c r="D206" t="s">
        <v>1</v>
      </c>
      <c r="O206" t="str">
        <f t="shared" si="24"/>
        <v xml:space="preserve">tab_epinpaymentsystem          </v>
      </c>
      <c r="P206">
        <f t="shared" si="25"/>
        <v>0</v>
      </c>
      <c r="Q206">
        <f t="shared" si="26"/>
        <v>0</v>
      </c>
      <c r="R206">
        <f t="shared" si="21"/>
        <v>1</v>
      </c>
      <c r="S206">
        <f t="shared" si="22"/>
        <v>0</v>
      </c>
      <c r="T206">
        <f t="shared" si="23"/>
        <v>0</v>
      </c>
      <c r="U206">
        <f t="shared" si="27"/>
        <v>0</v>
      </c>
    </row>
    <row r="207" spans="2:21" x14ac:dyDescent="0.25">
      <c r="B207">
        <v>205</v>
      </c>
      <c r="C207" t="s">
        <v>231</v>
      </c>
      <c r="D207" t="s">
        <v>1</v>
      </c>
      <c r="O207" t="str">
        <f t="shared" si="24"/>
        <v xml:space="preserve">tab_epinpaymentsystem          </v>
      </c>
      <c r="P207">
        <f t="shared" si="25"/>
        <v>0</v>
      </c>
      <c r="Q207">
        <f t="shared" si="26"/>
        <v>0</v>
      </c>
      <c r="R207">
        <f t="shared" si="21"/>
        <v>1</v>
      </c>
      <c r="S207">
        <f t="shared" si="22"/>
        <v>0</v>
      </c>
      <c r="T207">
        <f t="shared" si="23"/>
        <v>0</v>
      </c>
      <c r="U207">
        <f t="shared" si="27"/>
        <v>0</v>
      </c>
    </row>
    <row r="208" spans="2:21" x14ac:dyDescent="0.25">
      <c r="B208">
        <v>206</v>
      </c>
      <c r="C208" t="s">
        <v>296</v>
      </c>
      <c r="D208" t="s">
        <v>0</v>
      </c>
      <c r="E208" t="s">
        <v>1</v>
      </c>
      <c r="O208" t="str">
        <f t="shared" si="24"/>
        <v xml:space="preserve">tab_gateway tab_epinpaymentsystem         </v>
      </c>
      <c r="P208">
        <f t="shared" si="25"/>
        <v>1</v>
      </c>
      <c r="Q208">
        <f t="shared" si="26"/>
        <v>0</v>
      </c>
      <c r="R208">
        <f t="shared" si="21"/>
        <v>1</v>
      </c>
      <c r="S208">
        <f t="shared" si="22"/>
        <v>0</v>
      </c>
      <c r="T208">
        <f t="shared" si="23"/>
        <v>0</v>
      </c>
      <c r="U208">
        <f t="shared" si="27"/>
        <v>0</v>
      </c>
    </row>
    <row r="209" spans="2:21" x14ac:dyDescent="0.25">
      <c r="B209">
        <v>207</v>
      </c>
      <c r="C209" t="s">
        <v>232</v>
      </c>
      <c r="D209" t="s">
        <v>6</v>
      </c>
      <c r="E209" t="s">
        <v>1</v>
      </c>
      <c r="O209" t="str">
        <f t="shared" si="24"/>
        <v xml:space="preserve">tab_onecard tab_epinpaymentsystem         </v>
      </c>
      <c r="P209">
        <f t="shared" si="25"/>
        <v>0</v>
      </c>
      <c r="Q209">
        <f t="shared" si="26"/>
        <v>0</v>
      </c>
      <c r="R209">
        <f t="shared" si="21"/>
        <v>1</v>
      </c>
      <c r="S209">
        <f t="shared" si="22"/>
        <v>0</v>
      </c>
      <c r="T209">
        <f t="shared" si="23"/>
        <v>0</v>
      </c>
      <c r="U209">
        <f t="shared" si="27"/>
        <v>0</v>
      </c>
    </row>
    <row r="210" spans="2:21" x14ac:dyDescent="0.25">
      <c r="B210">
        <v>208</v>
      </c>
      <c r="C210" t="s">
        <v>233</v>
      </c>
      <c r="D210" t="s">
        <v>0</v>
      </c>
      <c r="E210" t="s">
        <v>10</v>
      </c>
      <c r="F210" t="s">
        <v>1</v>
      </c>
      <c r="O210" t="str">
        <f t="shared" si="24"/>
        <v xml:space="preserve">tab_gateway tab_mobilegateway tab_epinpaymentsystem        </v>
      </c>
      <c r="P210">
        <f t="shared" si="25"/>
        <v>1</v>
      </c>
      <c r="Q210">
        <f t="shared" si="26"/>
        <v>1</v>
      </c>
      <c r="R210">
        <f t="shared" si="21"/>
        <v>1</v>
      </c>
      <c r="S210">
        <f t="shared" si="22"/>
        <v>0</v>
      </c>
      <c r="T210">
        <f t="shared" si="23"/>
        <v>0</v>
      </c>
      <c r="U210">
        <f t="shared" si="27"/>
        <v>0</v>
      </c>
    </row>
    <row r="211" spans="2:21" x14ac:dyDescent="0.25">
      <c r="B211">
        <v>209</v>
      </c>
      <c r="C211" t="s">
        <v>234</v>
      </c>
      <c r="D211" t="s">
        <v>7</v>
      </c>
      <c r="E211" t="s">
        <v>8</v>
      </c>
      <c r="F211" t="s">
        <v>9</v>
      </c>
      <c r="G211" t="s">
        <v>1</v>
      </c>
      <c r="O211" t="str">
        <f t="shared" si="24"/>
        <v xml:space="preserve">tab_webmoney tab_yamoney tab_qiwiwallet tab_epinpaymentsystem       </v>
      </c>
      <c r="P211">
        <f t="shared" si="25"/>
        <v>0</v>
      </c>
      <c r="Q211">
        <f t="shared" si="26"/>
        <v>0</v>
      </c>
      <c r="R211">
        <f t="shared" si="21"/>
        <v>1</v>
      </c>
      <c r="S211">
        <f t="shared" si="22"/>
        <v>0</v>
      </c>
      <c r="T211">
        <f t="shared" si="23"/>
        <v>0</v>
      </c>
      <c r="U211">
        <f t="shared" si="27"/>
        <v>0</v>
      </c>
    </row>
    <row r="212" spans="2:21" x14ac:dyDescent="0.25">
      <c r="B212">
        <v>210</v>
      </c>
      <c r="C212" t="s">
        <v>297</v>
      </c>
      <c r="D212" t="s">
        <v>1</v>
      </c>
      <c r="O212" t="str">
        <f t="shared" si="24"/>
        <v xml:space="preserve">tab_epinpaymentsystem          </v>
      </c>
      <c r="P212">
        <f t="shared" si="25"/>
        <v>0</v>
      </c>
      <c r="Q212">
        <f t="shared" si="26"/>
        <v>0</v>
      </c>
      <c r="R212">
        <f t="shared" si="21"/>
        <v>1</v>
      </c>
      <c r="S212">
        <f t="shared" si="22"/>
        <v>0</v>
      </c>
      <c r="T212">
        <f t="shared" si="23"/>
        <v>0</v>
      </c>
      <c r="U212">
        <f t="shared" si="27"/>
        <v>0</v>
      </c>
    </row>
    <row r="213" spans="2:21" x14ac:dyDescent="0.25">
      <c r="B213">
        <v>211</v>
      </c>
      <c r="C213" t="s">
        <v>235</v>
      </c>
      <c r="D213" t="s">
        <v>1</v>
      </c>
      <c r="O213" t="str">
        <f t="shared" si="24"/>
        <v xml:space="preserve">tab_epinpaymentsystem          </v>
      </c>
      <c r="P213">
        <f t="shared" si="25"/>
        <v>0</v>
      </c>
      <c r="Q213">
        <f t="shared" si="26"/>
        <v>0</v>
      </c>
      <c r="R213">
        <f t="shared" si="21"/>
        <v>1</v>
      </c>
      <c r="S213">
        <f t="shared" si="22"/>
        <v>0</v>
      </c>
      <c r="T213">
        <f t="shared" si="23"/>
        <v>0</v>
      </c>
      <c r="U213">
        <f t="shared" si="27"/>
        <v>0</v>
      </c>
    </row>
    <row r="214" spans="2:21" x14ac:dyDescent="0.25">
      <c r="B214">
        <v>212</v>
      </c>
      <c r="C214" t="s">
        <v>236</v>
      </c>
      <c r="D214" t="s">
        <v>1</v>
      </c>
      <c r="O214" t="str">
        <f t="shared" si="24"/>
        <v xml:space="preserve">tab_epinpaymentsystem          </v>
      </c>
      <c r="P214">
        <f t="shared" si="25"/>
        <v>0</v>
      </c>
      <c r="Q214">
        <f t="shared" si="26"/>
        <v>0</v>
      </c>
      <c r="R214">
        <f t="shared" si="21"/>
        <v>1</v>
      </c>
      <c r="S214">
        <f t="shared" si="22"/>
        <v>0</v>
      </c>
      <c r="T214">
        <f t="shared" si="23"/>
        <v>0</v>
      </c>
      <c r="U214">
        <f t="shared" si="27"/>
        <v>0</v>
      </c>
    </row>
    <row r="215" spans="2:21" x14ac:dyDescent="0.25">
      <c r="B215">
        <v>213</v>
      </c>
      <c r="C215" t="s">
        <v>237</v>
      </c>
      <c r="D215" t="s">
        <v>0</v>
      </c>
      <c r="E215" t="s">
        <v>7</v>
      </c>
      <c r="F215" t="s">
        <v>8</v>
      </c>
      <c r="G215" t="s">
        <v>9</v>
      </c>
      <c r="H215" t="s">
        <v>1</v>
      </c>
      <c r="O215" t="str">
        <f t="shared" si="24"/>
        <v xml:space="preserve">tab_gateway tab_webmoney tab_yamoney tab_qiwiwallet tab_epinpaymentsystem      </v>
      </c>
      <c r="P215">
        <f t="shared" si="25"/>
        <v>1</v>
      </c>
      <c r="Q215">
        <f t="shared" si="26"/>
        <v>0</v>
      </c>
      <c r="R215">
        <f t="shared" si="21"/>
        <v>1</v>
      </c>
      <c r="S215">
        <f t="shared" si="22"/>
        <v>0</v>
      </c>
      <c r="T215">
        <f t="shared" si="23"/>
        <v>0</v>
      </c>
      <c r="U215">
        <f t="shared" si="27"/>
        <v>0</v>
      </c>
    </row>
    <row r="216" spans="2:21" x14ac:dyDescent="0.25">
      <c r="B216">
        <v>214</v>
      </c>
      <c r="C216" t="s">
        <v>298</v>
      </c>
      <c r="D216" t="s">
        <v>0</v>
      </c>
      <c r="E216" t="s">
        <v>6</v>
      </c>
      <c r="F216" t="s">
        <v>1</v>
      </c>
      <c r="O216" t="str">
        <f t="shared" si="24"/>
        <v xml:space="preserve">tab_gateway tab_onecard tab_epinpaymentsystem        </v>
      </c>
      <c r="P216">
        <f t="shared" si="25"/>
        <v>1</v>
      </c>
      <c r="Q216">
        <f t="shared" si="26"/>
        <v>0</v>
      </c>
      <c r="R216">
        <f t="shared" si="21"/>
        <v>1</v>
      </c>
      <c r="S216">
        <f t="shared" si="22"/>
        <v>0</v>
      </c>
      <c r="T216">
        <f t="shared" si="23"/>
        <v>0</v>
      </c>
      <c r="U216">
        <f t="shared" si="27"/>
        <v>0</v>
      </c>
    </row>
    <row r="217" spans="2:21" x14ac:dyDescent="0.25">
      <c r="B217">
        <v>215</v>
      </c>
      <c r="C217" t="s">
        <v>299</v>
      </c>
      <c r="D217" t="s">
        <v>0</v>
      </c>
      <c r="E217" t="s">
        <v>69</v>
      </c>
      <c r="F217" t="s">
        <v>10</v>
      </c>
      <c r="G217" t="s">
        <v>1</v>
      </c>
      <c r="O217" t="str">
        <f t="shared" si="24"/>
        <v xml:space="preserve">tab_gateway tab_fasterpay tab_mobilegateway tab_epinpaymentsystem       </v>
      </c>
      <c r="P217">
        <f t="shared" si="25"/>
        <v>1</v>
      </c>
      <c r="Q217">
        <f t="shared" si="26"/>
        <v>1</v>
      </c>
      <c r="R217">
        <f t="shared" si="21"/>
        <v>1</v>
      </c>
      <c r="S217">
        <f t="shared" si="22"/>
        <v>0</v>
      </c>
      <c r="T217">
        <f t="shared" si="23"/>
        <v>0</v>
      </c>
      <c r="U217">
        <f t="shared" si="27"/>
        <v>0</v>
      </c>
    </row>
    <row r="218" spans="2:21" x14ac:dyDescent="0.25">
      <c r="B218">
        <v>216</v>
      </c>
      <c r="C218" t="s">
        <v>238</v>
      </c>
      <c r="D218" t="s">
        <v>1</v>
      </c>
      <c r="E218" t="s">
        <v>70</v>
      </c>
      <c r="O218" t="str">
        <f t="shared" si="24"/>
        <v xml:space="preserve">tab_epinpaymentsystem tab_redpagos         </v>
      </c>
      <c r="P218">
        <f t="shared" si="25"/>
        <v>0</v>
      </c>
      <c r="Q218">
        <f t="shared" si="26"/>
        <v>0</v>
      </c>
      <c r="R218">
        <f t="shared" si="21"/>
        <v>1</v>
      </c>
      <c r="S218">
        <f t="shared" si="22"/>
        <v>0</v>
      </c>
      <c r="T218">
        <f t="shared" si="23"/>
        <v>0</v>
      </c>
      <c r="U218">
        <f t="shared" si="27"/>
        <v>0</v>
      </c>
    </row>
    <row r="219" spans="2:21" x14ac:dyDescent="0.25">
      <c r="B219">
        <v>217</v>
      </c>
      <c r="C219" t="s">
        <v>239</v>
      </c>
      <c r="D219" t="s">
        <v>7</v>
      </c>
      <c r="E219" t="s">
        <v>8</v>
      </c>
      <c r="F219" t="s">
        <v>9</v>
      </c>
      <c r="G219" t="s">
        <v>1</v>
      </c>
      <c r="O219" t="str">
        <f t="shared" si="24"/>
        <v xml:space="preserve">tab_webmoney tab_yamoney tab_qiwiwallet tab_epinpaymentsystem       </v>
      </c>
      <c r="P219">
        <f t="shared" si="25"/>
        <v>0</v>
      </c>
      <c r="Q219">
        <f t="shared" si="26"/>
        <v>0</v>
      </c>
      <c r="R219">
        <f t="shared" si="21"/>
        <v>1</v>
      </c>
      <c r="S219">
        <f t="shared" si="22"/>
        <v>0</v>
      </c>
      <c r="T219">
        <f t="shared" si="23"/>
        <v>0</v>
      </c>
      <c r="U219">
        <f t="shared" si="27"/>
        <v>0</v>
      </c>
    </row>
    <row r="220" spans="2:21" x14ac:dyDescent="0.25">
      <c r="B220">
        <v>218</v>
      </c>
      <c r="C220" t="s">
        <v>240</v>
      </c>
      <c r="D220" t="s">
        <v>1</v>
      </c>
      <c r="O220" t="str">
        <f t="shared" si="24"/>
        <v xml:space="preserve">tab_epinpaymentsystem          </v>
      </c>
      <c r="P220">
        <f t="shared" si="25"/>
        <v>0</v>
      </c>
      <c r="Q220">
        <f t="shared" si="26"/>
        <v>0</v>
      </c>
      <c r="R220">
        <f t="shared" si="21"/>
        <v>1</v>
      </c>
      <c r="S220">
        <f t="shared" si="22"/>
        <v>0</v>
      </c>
      <c r="T220">
        <f t="shared" si="23"/>
        <v>0</v>
      </c>
      <c r="U220">
        <f t="shared" si="27"/>
        <v>0</v>
      </c>
    </row>
    <row r="221" spans="2:21" x14ac:dyDescent="0.25">
      <c r="B221">
        <v>219</v>
      </c>
      <c r="C221" t="s">
        <v>241</v>
      </c>
      <c r="D221" t="s">
        <v>1</v>
      </c>
      <c r="O221" t="str">
        <f t="shared" si="24"/>
        <v xml:space="preserve">tab_epinpaymentsystem          </v>
      </c>
      <c r="P221">
        <f t="shared" si="25"/>
        <v>0</v>
      </c>
      <c r="Q221">
        <f t="shared" si="26"/>
        <v>0</v>
      </c>
      <c r="R221">
        <f t="shared" si="21"/>
        <v>1</v>
      </c>
      <c r="S221">
        <f t="shared" si="22"/>
        <v>0</v>
      </c>
      <c r="T221">
        <f t="shared" si="23"/>
        <v>0</v>
      </c>
      <c r="U221">
        <f t="shared" si="27"/>
        <v>0</v>
      </c>
    </row>
    <row r="222" spans="2:21" x14ac:dyDescent="0.25">
      <c r="B222">
        <v>220</v>
      </c>
      <c r="C222" t="s">
        <v>242</v>
      </c>
      <c r="D222" t="s">
        <v>1</v>
      </c>
      <c r="E222" t="s">
        <v>71</v>
      </c>
      <c r="F222" t="s">
        <v>72</v>
      </c>
      <c r="G222" t="s">
        <v>73</v>
      </c>
      <c r="O222" t="str">
        <f t="shared" si="24"/>
        <v xml:space="preserve">tab_epinpaymentsystem tab_vtc tab_vtctelcocard tab_vcoincard       </v>
      </c>
      <c r="P222">
        <f t="shared" si="25"/>
        <v>0</v>
      </c>
      <c r="Q222">
        <f t="shared" si="26"/>
        <v>0</v>
      </c>
      <c r="R222">
        <f t="shared" si="21"/>
        <v>1</v>
      </c>
      <c r="S222">
        <f t="shared" si="22"/>
        <v>0</v>
      </c>
      <c r="T222">
        <f t="shared" si="23"/>
        <v>0</v>
      </c>
      <c r="U222">
        <f t="shared" si="27"/>
        <v>0</v>
      </c>
    </row>
    <row r="223" spans="2:21" x14ac:dyDescent="0.25">
      <c r="B223">
        <v>221</v>
      </c>
      <c r="C223" t="s">
        <v>300</v>
      </c>
      <c r="D223" t="s">
        <v>1</v>
      </c>
      <c r="O223" t="str">
        <f t="shared" si="24"/>
        <v xml:space="preserve">tab_epinpaymentsystem          </v>
      </c>
      <c r="P223">
        <f t="shared" si="25"/>
        <v>0</v>
      </c>
      <c r="Q223">
        <f t="shared" si="26"/>
        <v>0</v>
      </c>
      <c r="R223">
        <f t="shared" si="21"/>
        <v>1</v>
      </c>
      <c r="S223">
        <f t="shared" si="22"/>
        <v>0</v>
      </c>
      <c r="T223">
        <f t="shared" si="23"/>
        <v>0</v>
      </c>
      <c r="U223">
        <f t="shared" si="27"/>
        <v>0</v>
      </c>
    </row>
    <row r="224" spans="2:21" x14ac:dyDescent="0.25">
      <c r="B224">
        <v>222</v>
      </c>
      <c r="C224" t="s">
        <v>301</v>
      </c>
      <c r="D224" t="s">
        <v>1</v>
      </c>
      <c r="O224" t="str">
        <f t="shared" si="24"/>
        <v xml:space="preserve">tab_epinpaymentsystem          </v>
      </c>
      <c r="P224">
        <f t="shared" si="25"/>
        <v>0</v>
      </c>
      <c r="Q224">
        <f t="shared" si="26"/>
        <v>0</v>
      </c>
      <c r="R224">
        <f t="shared" si="21"/>
        <v>1</v>
      </c>
      <c r="S224">
        <f t="shared" si="22"/>
        <v>0</v>
      </c>
      <c r="T224">
        <f t="shared" si="23"/>
        <v>0</v>
      </c>
      <c r="U224">
        <f t="shared" si="27"/>
        <v>0</v>
      </c>
    </row>
    <row r="225" spans="2:21" x14ac:dyDescent="0.25">
      <c r="B225">
        <v>223</v>
      </c>
      <c r="C225" t="s">
        <v>302</v>
      </c>
      <c r="D225" t="s">
        <v>1</v>
      </c>
      <c r="O225" t="str">
        <f t="shared" si="24"/>
        <v xml:space="preserve">tab_epinpaymentsystem          </v>
      </c>
      <c r="P225">
        <f t="shared" si="25"/>
        <v>0</v>
      </c>
      <c r="Q225">
        <f t="shared" si="26"/>
        <v>0</v>
      </c>
      <c r="R225">
        <f t="shared" si="21"/>
        <v>1</v>
      </c>
      <c r="S225">
        <f t="shared" si="22"/>
        <v>0</v>
      </c>
      <c r="T225">
        <f t="shared" si="23"/>
        <v>0</v>
      </c>
      <c r="U225">
        <f t="shared" si="27"/>
        <v>0</v>
      </c>
    </row>
    <row r="226" spans="2:21" x14ac:dyDescent="0.25">
      <c r="B226">
        <v>224</v>
      </c>
      <c r="C226" t="s">
        <v>303</v>
      </c>
      <c r="D226" t="s">
        <v>1</v>
      </c>
      <c r="O226" t="str">
        <f t="shared" si="24"/>
        <v xml:space="preserve">tab_epinpaymentsystem          </v>
      </c>
      <c r="P226">
        <f t="shared" si="25"/>
        <v>0</v>
      </c>
      <c r="Q226">
        <f t="shared" si="26"/>
        <v>0</v>
      </c>
      <c r="R226">
        <f t="shared" si="21"/>
        <v>1</v>
      </c>
      <c r="S226">
        <f t="shared" si="22"/>
        <v>0</v>
      </c>
      <c r="T226">
        <f t="shared" si="23"/>
        <v>0</v>
      </c>
      <c r="U226">
        <f t="shared" si="27"/>
        <v>0</v>
      </c>
    </row>
    <row r="227" spans="2:21" x14ac:dyDescent="0.25">
      <c r="B227">
        <v>225</v>
      </c>
      <c r="C227" t="s">
        <v>243</v>
      </c>
      <c r="D227" t="s">
        <v>6</v>
      </c>
      <c r="E227" t="s">
        <v>1</v>
      </c>
      <c r="O227" t="str">
        <f t="shared" si="24"/>
        <v xml:space="preserve">tab_onecard tab_epinpaymentsystem         </v>
      </c>
      <c r="P227">
        <f t="shared" si="25"/>
        <v>0</v>
      </c>
      <c r="Q227">
        <f t="shared" si="26"/>
        <v>0</v>
      </c>
      <c r="R227">
        <f t="shared" si="21"/>
        <v>1</v>
      </c>
      <c r="S227">
        <f t="shared" si="22"/>
        <v>0</v>
      </c>
      <c r="T227">
        <f t="shared" si="23"/>
        <v>0</v>
      </c>
      <c r="U227">
        <f t="shared" si="27"/>
        <v>0</v>
      </c>
    </row>
    <row r="228" spans="2:21" x14ac:dyDescent="0.25">
      <c r="B228">
        <v>227</v>
      </c>
      <c r="C228" t="s">
        <v>304</v>
      </c>
      <c r="D228" t="s">
        <v>1</v>
      </c>
      <c r="O228" t="str">
        <f t="shared" si="24"/>
        <v xml:space="preserve">tab_epinpaymentsystem          </v>
      </c>
      <c r="P228">
        <f t="shared" si="25"/>
        <v>0</v>
      </c>
      <c r="Q228">
        <f t="shared" si="26"/>
        <v>0</v>
      </c>
      <c r="R228">
        <f t="shared" si="21"/>
        <v>1</v>
      </c>
      <c r="S228">
        <f t="shared" si="22"/>
        <v>0</v>
      </c>
      <c r="T228">
        <f t="shared" si="23"/>
        <v>0</v>
      </c>
      <c r="U228">
        <f t="shared" si="27"/>
        <v>0</v>
      </c>
    </row>
    <row r="229" spans="2:21" x14ac:dyDescent="0.25">
      <c r="B229">
        <v>228</v>
      </c>
      <c r="C229" t="s">
        <v>244</v>
      </c>
      <c r="D229" t="s">
        <v>1</v>
      </c>
      <c r="O229" t="str">
        <f t="shared" si="24"/>
        <v xml:space="preserve">tab_epinpaymentsystem          </v>
      </c>
      <c r="P229">
        <f t="shared" si="25"/>
        <v>0</v>
      </c>
      <c r="Q229">
        <f t="shared" si="26"/>
        <v>0</v>
      </c>
      <c r="R229">
        <f t="shared" si="21"/>
        <v>1</v>
      </c>
      <c r="S229">
        <f t="shared" si="22"/>
        <v>0</v>
      </c>
      <c r="T229">
        <f t="shared" si="23"/>
        <v>0</v>
      </c>
      <c r="U229">
        <f t="shared" si="27"/>
        <v>0</v>
      </c>
    </row>
    <row r="230" spans="2:21" x14ac:dyDescent="0.25">
      <c r="B230">
        <v>229</v>
      </c>
      <c r="C230" t="s">
        <v>245</v>
      </c>
      <c r="D230" t="s">
        <v>1</v>
      </c>
      <c r="O230" t="str">
        <f t="shared" si="24"/>
        <v xml:space="preserve">tab_epinpaymentsystem          </v>
      </c>
      <c r="P230">
        <f t="shared" si="25"/>
        <v>0</v>
      </c>
      <c r="Q230">
        <f t="shared" si="26"/>
        <v>0</v>
      </c>
      <c r="R230">
        <f t="shared" si="21"/>
        <v>1</v>
      </c>
      <c r="S230">
        <f t="shared" si="22"/>
        <v>0</v>
      </c>
      <c r="T230">
        <f t="shared" si="23"/>
        <v>0</v>
      </c>
      <c r="U230">
        <f t="shared" si="27"/>
        <v>0</v>
      </c>
    </row>
    <row r="231" spans="2:21" x14ac:dyDescent="0.25">
      <c r="B231">
        <v>230</v>
      </c>
      <c r="C231" t="s">
        <v>305</v>
      </c>
      <c r="D231" t="s">
        <v>1</v>
      </c>
      <c r="O231" t="str">
        <f t="shared" si="24"/>
        <v xml:space="preserve">tab_epinpaymentsystem          </v>
      </c>
      <c r="P231">
        <f t="shared" si="25"/>
        <v>0</v>
      </c>
      <c r="Q231">
        <f t="shared" si="26"/>
        <v>0</v>
      </c>
      <c r="R231">
        <f t="shared" si="21"/>
        <v>1</v>
      </c>
      <c r="S231">
        <f t="shared" si="22"/>
        <v>0</v>
      </c>
      <c r="T231">
        <f t="shared" si="23"/>
        <v>0</v>
      </c>
      <c r="U231">
        <f t="shared" si="27"/>
        <v>0</v>
      </c>
    </row>
    <row r="232" spans="2:21" x14ac:dyDescent="0.25">
      <c r="B232">
        <v>13</v>
      </c>
      <c r="C232" t="s">
        <v>306</v>
      </c>
      <c r="D232" t="s">
        <v>0</v>
      </c>
      <c r="E232" t="s">
        <v>1</v>
      </c>
      <c r="O232" t="str">
        <f t="shared" si="24"/>
        <v xml:space="preserve">tab_gateway tab_epinpaymentsystem         </v>
      </c>
      <c r="P232">
        <f t="shared" si="25"/>
        <v>1</v>
      </c>
      <c r="Q232">
        <f t="shared" si="26"/>
        <v>0</v>
      </c>
      <c r="R232">
        <f t="shared" si="21"/>
        <v>1</v>
      </c>
      <c r="S232">
        <f t="shared" si="22"/>
        <v>0</v>
      </c>
      <c r="T232">
        <f t="shared" si="23"/>
        <v>0</v>
      </c>
      <c r="U232">
        <f t="shared" si="27"/>
        <v>0</v>
      </c>
    </row>
    <row r="233" spans="2:21" x14ac:dyDescent="0.25">
      <c r="B233">
        <v>234</v>
      </c>
      <c r="C233" t="s">
        <v>246</v>
      </c>
      <c r="O233" t="str">
        <f t="shared" si="24"/>
        <v xml:space="preserve">          </v>
      </c>
      <c r="P233">
        <f t="shared" si="25"/>
        <v>0</v>
      </c>
      <c r="Q233">
        <f t="shared" si="26"/>
        <v>0</v>
      </c>
      <c r="R233">
        <f t="shared" si="21"/>
        <v>0</v>
      </c>
      <c r="S233">
        <f t="shared" si="22"/>
        <v>0</v>
      </c>
      <c r="T233">
        <f t="shared" si="23"/>
        <v>0</v>
      </c>
      <c r="U233">
        <f t="shared" si="27"/>
        <v>0</v>
      </c>
    </row>
    <row r="234" spans="2:21" x14ac:dyDescent="0.25">
      <c r="B234">
        <v>235</v>
      </c>
      <c r="C234" t="s">
        <v>247</v>
      </c>
      <c r="O234" t="str">
        <f t="shared" si="24"/>
        <v xml:space="preserve">          </v>
      </c>
      <c r="P234">
        <f t="shared" si="25"/>
        <v>0</v>
      </c>
      <c r="Q234">
        <f t="shared" si="26"/>
        <v>0</v>
      </c>
      <c r="R234">
        <f t="shared" si="21"/>
        <v>0</v>
      </c>
      <c r="S234">
        <f t="shared" si="22"/>
        <v>0</v>
      </c>
      <c r="T234">
        <f t="shared" si="23"/>
        <v>0</v>
      </c>
      <c r="U234">
        <f t="shared" si="27"/>
        <v>0</v>
      </c>
    </row>
  </sheetData>
  <conditionalFormatting sqref="Q1:Q1048576">
    <cfRule type="cellIs" dxfId="9" priority="8" operator="equal">
      <formula>1</formula>
    </cfRule>
  </conditionalFormatting>
  <conditionalFormatting sqref="R1:R1048576">
    <cfRule type="cellIs" dxfId="8" priority="7" operator="equal">
      <formula>1</formula>
    </cfRule>
  </conditionalFormatting>
  <conditionalFormatting sqref="S1:S1048576">
    <cfRule type="cellIs" dxfId="7" priority="6" operator="equal">
      <formula>1</formula>
    </cfRule>
  </conditionalFormatting>
  <conditionalFormatting sqref="T1:T1048576">
    <cfRule type="cellIs" dxfId="6" priority="5" operator="equal">
      <formula>1</formula>
    </cfRule>
  </conditionalFormatting>
  <conditionalFormatting sqref="U1:U1048576">
    <cfRule type="cellIs" dxfId="5" priority="4" operator="equal">
      <formula>1</formula>
    </cfRule>
  </conditionalFormatting>
  <conditionalFormatting sqref="D2:O234">
    <cfRule type="expression" dxfId="4" priority="2">
      <formula>COUNTIF($P$1:$AC$1,D2)=1</formula>
    </cfRule>
  </conditionalFormatting>
  <conditionalFormatting sqref="P1:P1048576">
    <cfRule type="cellIs" dxfId="3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2" max="2" width="23.42578125" bestFit="1" customWidth="1"/>
    <col min="3" max="3" width="5.7109375" bestFit="1" customWidth="1"/>
    <col min="4" max="5" width="23.42578125" bestFit="1" customWidth="1"/>
  </cols>
  <sheetData>
    <row r="1" spans="1:6" x14ac:dyDescent="0.25">
      <c r="A1" t="s">
        <v>320</v>
      </c>
      <c r="B1" t="s">
        <v>321</v>
      </c>
      <c r="C1" t="s">
        <v>307</v>
      </c>
      <c r="D1" t="s">
        <v>326</v>
      </c>
      <c r="E1" t="s">
        <v>325</v>
      </c>
      <c r="F1" t="s">
        <v>327</v>
      </c>
    </row>
    <row r="2" spans="1:6" x14ac:dyDescent="0.25">
      <c r="A2">
        <f>ROW()-1</f>
        <v>1</v>
      </c>
      <c r="B2" t="s">
        <v>1</v>
      </c>
      <c r="C2">
        <v>1</v>
      </c>
      <c r="D2">
        <v>1</v>
      </c>
      <c r="E2">
        <v>226</v>
      </c>
      <c r="F2">
        <v>1</v>
      </c>
    </row>
    <row r="3" spans="1:6" x14ac:dyDescent="0.25">
      <c r="A3">
        <f>ROW()-1</f>
        <v>2</v>
      </c>
      <c r="B3" t="s">
        <v>0</v>
      </c>
      <c r="C3">
        <v>1</v>
      </c>
      <c r="D3">
        <v>1</v>
      </c>
      <c r="E3">
        <v>90</v>
      </c>
      <c r="F3">
        <v>1</v>
      </c>
    </row>
    <row r="4" spans="1:6" x14ac:dyDescent="0.25">
      <c r="A4">
        <f>ROW()-1</f>
        <v>3</v>
      </c>
      <c r="B4" t="s">
        <v>10</v>
      </c>
      <c r="C4">
        <v>14</v>
      </c>
      <c r="D4">
        <v>1</v>
      </c>
      <c r="E4">
        <v>27</v>
      </c>
      <c r="F4">
        <v>1</v>
      </c>
    </row>
    <row r="5" spans="1:6" x14ac:dyDescent="0.25">
      <c r="A5">
        <f>ROW()-1</f>
        <v>4</v>
      </c>
      <c r="B5" t="s">
        <v>12</v>
      </c>
      <c r="C5">
        <v>15</v>
      </c>
      <c r="D5">
        <v>1</v>
      </c>
      <c r="E5">
        <v>6</v>
      </c>
      <c r="F5">
        <v>1</v>
      </c>
    </row>
    <row r="6" spans="1:6" x14ac:dyDescent="0.25">
      <c r="A6">
        <f>ROW()-1</f>
        <v>5</v>
      </c>
      <c r="B6" t="s">
        <v>18</v>
      </c>
      <c r="C6">
        <v>30</v>
      </c>
      <c r="D6">
        <v>1</v>
      </c>
      <c r="E6">
        <v>1</v>
      </c>
      <c r="F6">
        <v>1</v>
      </c>
    </row>
    <row r="7" spans="1:6" x14ac:dyDescent="0.25">
      <c r="A7">
        <f>ROW()-1</f>
        <v>6</v>
      </c>
      <c r="B7" t="s">
        <v>60</v>
      </c>
      <c r="C7">
        <v>144</v>
      </c>
      <c r="D7">
        <v>1</v>
      </c>
      <c r="E7">
        <v>1</v>
      </c>
      <c r="F7">
        <v>1</v>
      </c>
    </row>
    <row r="8" spans="1:6" x14ac:dyDescent="0.25">
      <c r="A8">
        <f>ROW()-1</f>
        <v>7</v>
      </c>
      <c r="B8" t="s">
        <v>7</v>
      </c>
      <c r="C8">
        <v>12</v>
      </c>
      <c r="D8">
        <v>1</v>
      </c>
      <c r="E8">
        <v>19</v>
      </c>
      <c r="F8">
        <v>0</v>
      </c>
    </row>
    <row r="9" spans="1:6" x14ac:dyDescent="0.25">
      <c r="A9">
        <f>ROW()-1</f>
        <v>8</v>
      </c>
      <c r="B9" t="s">
        <v>4</v>
      </c>
      <c r="C9">
        <v>2</v>
      </c>
      <c r="D9">
        <v>1</v>
      </c>
      <c r="E9">
        <v>16</v>
      </c>
      <c r="F9">
        <v>0</v>
      </c>
    </row>
    <row r="10" spans="1:6" x14ac:dyDescent="0.25">
      <c r="A10">
        <f>ROW()-1</f>
        <v>9</v>
      </c>
      <c r="B10" t="s">
        <v>8</v>
      </c>
      <c r="C10">
        <v>12</v>
      </c>
      <c r="D10">
        <v>1</v>
      </c>
      <c r="E10">
        <v>14</v>
      </c>
      <c r="F10">
        <v>0</v>
      </c>
    </row>
    <row r="11" spans="1:6" x14ac:dyDescent="0.25">
      <c r="A11">
        <f>ROW()-1</f>
        <v>10</v>
      </c>
      <c r="B11" t="s">
        <v>6</v>
      </c>
      <c r="C11">
        <v>5</v>
      </c>
      <c r="D11">
        <v>1</v>
      </c>
      <c r="E11">
        <v>13</v>
      </c>
      <c r="F11">
        <v>0</v>
      </c>
    </row>
    <row r="12" spans="1:6" x14ac:dyDescent="0.25">
      <c r="A12">
        <f>ROW()-1</f>
        <v>11</v>
      </c>
      <c r="B12" t="s">
        <v>9</v>
      </c>
      <c r="C12">
        <v>12</v>
      </c>
      <c r="D12">
        <v>1</v>
      </c>
      <c r="E12">
        <v>12</v>
      </c>
      <c r="F12">
        <v>0</v>
      </c>
    </row>
    <row r="13" spans="1:6" x14ac:dyDescent="0.25">
      <c r="A13">
        <f>ROW()-1</f>
        <v>12</v>
      </c>
      <c r="B13" t="s">
        <v>5</v>
      </c>
      <c r="C13">
        <v>2</v>
      </c>
      <c r="D13">
        <v>1</v>
      </c>
      <c r="E13">
        <v>8</v>
      </c>
      <c r="F13">
        <v>0</v>
      </c>
    </row>
    <row r="14" spans="1:6" x14ac:dyDescent="0.25">
      <c r="A14">
        <f>ROW()-1</f>
        <v>13</v>
      </c>
      <c r="B14" t="s">
        <v>20</v>
      </c>
      <c r="C14">
        <v>30</v>
      </c>
      <c r="D14">
        <v>1</v>
      </c>
      <c r="E14">
        <v>8</v>
      </c>
      <c r="F14">
        <v>0</v>
      </c>
    </row>
    <row r="15" spans="1:6" x14ac:dyDescent="0.25">
      <c r="A15">
        <f>ROW()-1</f>
        <v>14</v>
      </c>
      <c r="B15" t="s">
        <v>43</v>
      </c>
      <c r="C15">
        <v>94</v>
      </c>
      <c r="D15">
        <v>1</v>
      </c>
      <c r="E15">
        <v>4</v>
      </c>
      <c r="F15">
        <v>0</v>
      </c>
    </row>
    <row r="16" spans="1:6" x14ac:dyDescent="0.25">
      <c r="A16">
        <f>ROW()-1</f>
        <v>15</v>
      </c>
      <c r="B16" t="s">
        <v>40</v>
      </c>
      <c r="C16">
        <v>76</v>
      </c>
      <c r="D16">
        <v>1</v>
      </c>
      <c r="E16">
        <v>3</v>
      </c>
      <c r="F16">
        <v>0</v>
      </c>
    </row>
    <row r="17" spans="1:6" x14ac:dyDescent="0.25">
      <c r="A17">
        <f>ROW()-1</f>
        <v>16</v>
      </c>
      <c r="B17" t="s">
        <v>41</v>
      </c>
      <c r="C17">
        <v>90</v>
      </c>
      <c r="D17">
        <v>1</v>
      </c>
      <c r="E17">
        <v>3</v>
      </c>
      <c r="F17">
        <v>0</v>
      </c>
    </row>
    <row r="18" spans="1:6" x14ac:dyDescent="0.25">
      <c r="A18">
        <f>ROW()-1</f>
        <v>17</v>
      </c>
      <c r="B18" t="s">
        <v>42</v>
      </c>
      <c r="C18">
        <v>90</v>
      </c>
      <c r="D18">
        <v>1</v>
      </c>
      <c r="E18">
        <v>3</v>
      </c>
      <c r="F18">
        <v>0</v>
      </c>
    </row>
    <row r="19" spans="1:6" x14ac:dyDescent="0.25">
      <c r="A19">
        <f>ROW()-1</f>
        <v>18</v>
      </c>
      <c r="B19" t="s">
        <v>2</v>
      </c>
      <c r="C19">
        <v>1</v>
      </c>
      <c r="D19">
        <v>1</v>
      </c>
      <c r="E19">
        <v>2</v>
      </c>
      <c r="F19">
        <v>0</v>
      </c>
    </row>
    <row r="20" spans="1:6" x14ac:dyDescent="0.25">
      <c r="A20">
        <f>ROW()-1</f>
        <v>19</v>
      </c>
      <c r="B20" t="s">
        <v>3</v>
      </c>
      <c r="C20">
        <v>1</v>
      </c>
      <c r="D20">
        <v>1</v>
      </c>
      <c r="E20">
        <v>2</v>
      </c>
      <c r="F20">
        <v>0</v>
      </c>
    </row>
    <row r="21" spans="1:6" x14ac:dyDescent="0.25">
      <c r="A21">
        <f>ROW()-1</f>
        <v>20</v>
      </c>
      <c r="B21" t="s">
        <v>14</v>
      </c>
      <c r="C21">
        <v>22</v>
      </c>
      <c r="D21">
        <v>1</v>
      </c>
      <c r="E21">
        <v>2</v>
      </c>
      <c r="F21">
        <v>0</v>
      </c>
    </row>
    <row r="22" spans="1:6" x14ac:dyDescent="0.25">
      <c r="A22">
        <f>ROW()-1</f>
        <v>21</v>
      </c>
      <c r="B22" t="s">
        <v>27</v>
      </c>
      <c r="C22">
        <v>44</v>
      </c>
      <c r="D22">
        <v>1</v>
      </c>
      <c r="E22">
        <v>2</v>
      </c>
      <c r="F22">
        <v>0</v>
      </c>
    </row>
    <row r="23" spans="1:6" x14ac:dyDescent="0.25">
      <c r="A23">
        <f>ROW()-1</f>
        <v>22</v>
      </c>
      <c r="B23" t="s">
        <v>49</v>
      </c>
      <c r="C23">
        <v>112</v>
      </c>
      <c r="D23">
        <v>1</v>
      </c>
      <c r="E23">
        <v>2</v>
      </c>
      <c r="F23">
        <v>0</v>
      </c>
    </row>
    <row r="24" spans="1:6" x14ac:dyDescent="0.25">
      <c r="A24">
        <f>ROW()-1</f>
        <v>23</v>
      </c>
      <c r="B24" t="s">
        <v>11</v>
      </c>
      <c r="C24">
        <v>14</v>
      </c>
      <c r="D24">
        <v>1</v>
      </c>
      <c r="E24">
        <v>1</v>
      </c>
      <c r="F24">
        <v>0</v>
      </c>
    </row>
    <row r="25" spans="1:6" x14ac:dyDescent="0.25">
      <c r="A25">
        <f>ROW()-1</f>
        <v>24</v>
      </c>
      <c r="B25" t="s">
        <v>13</v>
      </c>
      <c r="C25">
        <v>22</v>
      </c>
      <c r="D25">
        <v>1</v>
      </c>
      <c r="E25">
        <v>1</v>
      </c>
      <c r="F25">
        <v>0</v>
      </c>
    </row>
    <row r="26" spans="1:6" x14ac:dyDescent="0.25">
      <c r="A26">
        <f>ROW()-1</f>
        <v>25</v>
      </c>
      <c r="B26" t="s">
        <v>15</v>
      </c>
      <c r="C26">
        <v>22</v>
      </c>
      <c r="D26">
        <v>1</v>
      </c>
      <c r="E26">
        <v>1</v>
      </c>
      <c r="F26">
        <v>0</v>
      </c>
    </row>
    <row r="27" spans="1:6" x14ac:dyDescent="0.25">
      <c r="A27">
        <f>ROW()-1</f>
        <v>26</v>
      </c>
      <c r="B27" t="s">
        <v>16</v>
      </c>
      <c r="C27">
        <v>30</v>
      </c>
      <c r="D27">
        <v>1</v>
      </c>
      <c r="E27">
        <v>1</v>
      </c>
      <c r="F27">
        <v>0</v>
      </c>
    </row>
    <row r="28" spans="1:6" x14ac:dyDescent="0.25">
      <c r="A28">
        <f>ROW()-1</f>
        <v>27</v>
      </c>
      <c r="B28" t="s">
        <v>17</v>
      </c>
      <c r="C28">
        <v>30</v>
      </c>
      <c r="D28">
        <v>1</v>
      </c>
      <c r="E28">
        <v>1</v>
      </c>
      <c r="F28">
        <v>0</v>
      </c>
    </row>
    <row r="29" spans="1:6" x14ac:dyDescent="0.25">
      <c r="A29">
        <f>ROW()-1</f>
        <v>28</v>
      </c>
      <c r="B29" t="s">
        <v>19</v>
      </c>
      <c r="C29">
        <v>30</v>
      </c>
      <c r="D29">
        <v>1</v>
      </c>
      <c r="E29">
        <v>1</v>
      </c>
      <c r="F29">
        <v>0</v>
      </c>
    </row>
    <row r="30" spans="1:6" x14ac:dyDescent="0.25">
      <c r="A30">
        <f>ROW()-1</f>
        <v>29</v>
      </c>
      <c r="B30" t="s">
        <v>21</v>
      </c>
      <c r="C30">
        <v>30</v>
      </c>
      <c r="D30">
        <v>1</v>
      </c>
      <c r="E30">
        <v>1</v>
      </c>
      <c r="F30">
        <v>0</v>
      </c>
    </row>
    <row r="31" spans="1:6" x14ac:dyDescent="0.25">
      <c r="A31">
        <f>ROW()-1</f>
        <v>30</v>
      </c>
      <c r="B31" t="s">
        <v>22</v>
      </c>
      <c r="C31">
        <v>30</v>
      </c>
      <c r="D31">
        <v>1</v>
      </c>
      <c r="E31">
        <v>1</v>
      </c>
      <c r="F31">
        <v>0</v>
      </c>
    </row>
    <row r="32" spans="1:6" x14ac:dyDescent="0.25">
      <c r="A32">
        <f>ROW()-1</f>
        <v>31</v>
      </c>
      <c r="B32" t="s">
        <v>23</v>
      </c>
      <c r="C32">
        <v>43</v>
      </c>
      <c r="D32">
        <v>1</v>
      </c>
      <c r="E32">
        <v>1</v>
      </c>
      <c r="F32">
        <v>0</v>
      </c>
    </row>
    <row r="33" spans="1:6" x14ac:dyDescent="0.25">
      <c r="A33">
        <f>ROW()-1</f>
        <v>32</v>
      </c>
      <c r="B33" t="s">
        <v>24</v>
      </c>
      <c r="C33">
        <v>43</v>
      </c>
      <c r="D33">
        <v>1</v>
      </c>
      <c r="E33">
        <v>1</v>
      </c>
      <c r="F33">
        <v>0</v>
      </c>
    </row>
    <row r="34" spans="1:6" x14ac:dyDescent="0.25">
      <c r="A34">
        <f>ROW()-1</f>
        <v>33</v>
      </c>
      <c r="B34" t="s">
        <v>25</v>
      </c>
      <c r="C34">
        <v>43</v>
      </c>
      <c r="D34">
        <v>1</v>
      </c>
      <c r="E34">
        <v>1</v>
      </c>
      <c r="F34">
        <v>0</v>
      </c>
    </row>
    <row r="35" spans="1:6" x14ac:dyDescent="0.25">
      <c r="A35">
        <f>ROW()-1</f>
        <v>34</v>
      </c>
      <c r="B35" t="s">
        <v>28</v>
      </c>
      <c r="C35">
        <v>45</v>
      </c>
      <c r="D35">
        <v>1</v>
      </c>
      <c r="E35">
        <v>1</v>
      </c>
      <c r="F35">
        <v>0</v>
      </c>
    </row>
    <row r="36" spans="1:6" x14ac:dyDescent="0.25">
      <c r="A36">
        <f>ROW()-1</f>
        <v>35</v>
      </c>
      <c r="B36" t="s">
        <v>29</v>
      </c>
      <c r="C36">
        <v>45</v>
      </c>
      <c r="D36">
        <v>1</v>
      </c>
      <c r="E36">
        <v>1</v>
      </c>
      <c r="F36">
        <v>0</v>
      </c>
    </row>
    <row r="37" spans="1:6" x14ac:dyDescent="0.25">
      <c r="A37">
        <f>ROW()-1</f>
        <v>36</v>
      </c>
      <c r="B37" t="s">
        <v>30</v>
      </c>
      <c r="C37">
        <v>45</v>
      </c>
      <c r="D37">
        <v>1</v>
      </c>
      <c r="E37">
        <v>1</v>
      </c>
      <c r="F37">
        <v>0</v>
      </c>
    </row>
    <row r="38" spans="1:6" x14ac:dyDescent="0.25">
      <c r="A38">
        <f>ROW()-1</f>
        <v>37</v>
      </c>
      <c r="B38" t="s">
        <v>31</v>
      </c>
      <c r="C38">
        <v>45</v>
      </c>
      <c r="D38">
        <v>1</v>
      </c>
      <c r="E38">
        <v>1</v>
      </c>
      <c r="F38">
        <v>0</v>
      </c>
    </row>
    <row r="39" spans="1:6" x14ac:dyDescent="0.25">
      <c r="A39">
        <f>ROW()-1</f>
        <v>38</v>
      </c>
      <c r="B39" t="s">
        <v>32</v>
      </c>
      <c r="C39">
        <v>45</v>
      </c>
      <c r="D39">
        <v>1</v>
      </c>
      <c r="E39">
        <v>1</v>
      </c>
      <c r="F39">
        <v>0</v>
      </c>
    </row>
    <row r="40" spans="1:6" x14ac:dyDescent="0.25">
      <c r="A40">
        <f>ROW()-1</f>
        <v>39</v>
      </c>
      <c r="B40" t="s">
        <v>33</v>
      </c>
      <c r="C40">
        <v>45</v>
      </c>
      <c r="D40">
        <v>1</v>
      </c>
      <c r="E40">
        <v>1</v>
      </c>
      <c r="F40">
        <v>0</v>
      </c>
    </row>
    <row r="41" spans="1:6" x14ac:dyDescent="0.25">
      <c r="A41">
        <f>ROW()-1</f>
        <v>40</v>
      </c>
      <c r="B41" t="s">
        <v>34</v>
      </c>
      <c r="C41">
        <v>45</v>
      </c>
      <c r="D41">
        <v>1</v>
      </c>
      <c r="E41">
        <v>1</v>
      </c>
      <c r="F41">
        <v>0</v>
      </c>
    </row>
    <row r="42" spans="1:6" x14ac:dyDescent="0.25">
      <c r="A42">
        <f>ROW()-1</f>
        <v>41</v>
      </c>
      <c r="B42" t="s">
        <v>37</v>
      </c>
      <c r="C42">
        <v>64</v>
      </c>
      <c r="D42">
        <v>1</v>
      </c>
      <c r="E42">
        <v>1</v>
      </c>
      <c r="F42">
        <v>0</v>
      </c>
    </row>
    <row r="43" spans="1:6" x14ac:dyDescent="0.25">
      <c r="A43">
        <f>ROW()-1</f>
        <v>42</v>
      </c>
      <c r="B43" t="s">
        <v>39</v>
      </c>
      <c r="C43">
        <v>76</v>
      </c>
      <c r="D43">
        <v>1</v>
      </c>
      <c r="E43">
        <v>1</v>
      </c>
      <c r="F43">
        <v>0</v>
      </c>
    </row>
    <row r="44" spans="1:6" x14ac:dyDescent="0.25">
      <c r="A44">
        <f>ROW()-1</f>
        <v>43</v>
      </c>
      <c r="B44" t="s">
        <v>44</v>
      </c>
      <c r="C44">
        <v>94</v>
      </c>
      <c r="D44">
        <v>1</v>
      </c>
      <c r="E44">
        <v>1</v>
      </c>
      <c r="F44">
        <v>0</v>
      </c>
    </row>
    <row r="45" spans="1:6" x14ac:dyDescent="0.25">
      <c r="A45">
        <f>ROW()-1</f>
        <v>44</v>
      </c>
      <c r="B45" t="s">
        <v>45</v>
      </c>
      <c r="C45">
        <v>94</v>
      </c>
      <c r="D45">
        <v>1</v>
      </c>
      <c r="E45">
        <v>1</v>
      </c>
      <c r="F45">
        <v>0</v>
      </c>
    </row>
    <row r="46" spans="1:6" x14ac:dyDescent="0.25">
      <c r="A46">
        <f>ROW()-1</f>
        <v>45</v>
      </c>
      <c r="B46" t="s">
        <v>46</v>
      </c>
      <c r="C46">
        <v>94</v>
      </c>
      <c r="D46">
        <v>1</v>
      </c>
      <c r="E46">
        <v>1</v>
      </c>
      <c r="F46">
        <v>0</v>
      </c>
    </row>
    <row r="47" spans="1:6" x14ac:dyDescent="0.25">
      <c r="A47">
        <f>ROW()-1</f>
        <v>46</v>
      </c>
      <c r="B47" t="s">
        <v>50</v>
      </c>
      <c r="C47">
        <v>112</v>
      </c>
      <c r="D47">
        <v>1</v>
      </c>
      <c r="E47">
        <v>1</v>
      </c>
      <c r="F47">
        <v>0</v>
      </c>
    </row>
    <row r="48" spans="1:6" x14ac:dyDescent="0.25">
      <c r="A48">
        <f>ROW()-1</f>
        <v>47</v>
      </c>
      <c r="B48" t="s">
        <v>52</v>
      </c>
      <c r="C48">
        <v>118</v>
      </c>
      <c r="D48">
        <v>1</v>
      </c>
      <c r="E48">
        <v>1</v>
      </c>
      <c r="F48">
        <v>0</v>
      </c>
    </row>
    <row r="49" spans="1:6" x14ac:dyDescent="0.25">
      <c r="A49">
        <f>ROW()-1</f>
        <v>48</v>
      </c>
      <c r="B49" t="s">
        <v>53</v>
      </c>
      <c r="C49">
        <v>118</v>
      </c>
      <c r="D49">
        <v>1</v>
      </c>
      <c r="E49">
        <v>1</v>
      </c>
      <c r="F49">
        <v>0</v>
      </c>
    </row>
    <row r="50" spans="1:6" x14ac:dyDescent="0.25">
      <c r="A50">
        <f>ROW()-1</f>
        <v>49</v>
      </c>
      <c r="B50" t="s">
        <v>54</v>
      </c>
      <c r="C50">
        <v>118</v>
      </c>
      <c r="D50">
        <v>1</v>
      </c>
      <c r="E50">
        <v>1</v>
      </c>
      <c r="F50">
        <v>0</v>
      </c>
    </row>
    <row r="51" spans="1:6" x14ac:dyDescent="0.25">
      <c r="A51">
        <f>ROW()-1</f>
        <v>50</v>
      </c>
      <c r="B51" t="s">
        <v>56</v>
      </c>
      <c r="C51">
        <v>124</v>
      </c>
      <c r="D51">
        <v>1</v>
      </c>
      <c r="E51">
        <v>1</v>
      </c>
      <c r="F51">
        <v>0</v>
      </c>
    </row>
    <row r="52" spans="1:6" x14ac:dyDescent="0.25">
      <c r="A52">
        <f>ROW()-1</f>
        <v>51</v>
      </c>
      <c r="B52" t="s">
        <v>58</v>
      </c>
      <c r="C52">
        <v>132</v>
      </c>
      <c r="D52">
        <v>1</v>
      </c>
      <c r="E52">
        <v>1</v>
      </c>
      <c r="F52">
        <v>0</v>
      </c>
    </row>
    <row r="53" spans="1:6" x14ac:dyDescent="0.25">
      <c r="A53">
        <f>ROW()-1</f>
        <v>52</v>
      </c>
      <c r="B53" t="s">
        <v>59</v>
      </c>
      <c r="C53">
        <v>132</v>
      </c>
      <c r="D53">
        <v>1</v>
      </c>
      <c r="E53">
        <v>1</v>
      </c>
      <c r="F53">
        <v>0</v>
      </c>
    </row>
    <row r="54" spans="1:6" x14ac:dyDescent="0.25">
      <c r="A54">
        <f>ROW()-1</f>
        <v>53</v>
      </c>
      <c r="B54" t="s">
        <v>61</v>
      </c>
      <c r="C54">
        <v>161</v>
      </c>
      <c r="D54">
        <v>1</v>
      </c>
      <c r="E54">
        <v>1</v>
      </c>
      <c r="F54">
        <v>0</v>
      </c>
    </row>
    <row r="55" spans="1:6" x14ac:dyDescent="0.25">
      <c r="A55">
        <f>ROW()-1</f>
        <v>54</v>
      </c>
      <c r="B55" t="s">
        <v>62</v>
      </c>
      <c r="C55">
        <v>162</v>
      </c>
      <c r="D55">
        <v>1</v>
      </c>
      <c r="E55">
        <v>1</v>
      </c>
      <c r="F55">
        <v>0</v>
      </c>
    </row>
    <row r="56" spans="1:6" x14ac:dyDescent="0.25">
      <c r="A56">
        <f>ROW()-1</f>
        <v>55</v>
      </c>
      <c r="B56" t="s">
        <v>63</v>
      </c>
      <c r="C56">
        <v>164</v>
      </c>
      <c r="D56">
        <v>1</v>
      </c>
      <c r="E56">
        <v>1</v>
      </c>
      <c r="F56">
        <v>0</v>
      </c>
    </row>
    <row r="57" spans="1:6" x14ac:dyDescent="0.25">
      <c r="A57">
        <f>ROW()-1</f>
        <v>56</v>
      </c>
      <c r="B57" t="s">
        <v>64</v>
      </c>
      <c r="C57">
        <v>164</v>
      </c>
      <c r="D57">
        <v>1</v>
      </c>
      <c r="E57">
        <v>1</v>
      </c>
      <c r="F57">
        <v>0</v>
      </c>
    </row>
    <row r="58" spans="1:6" x14ac:dyDescent="0.25">
      <c r="A58">
        <f>ROW()-1</f>
        <v>57</v>
      </c>
      <c r="B58" t="s">
        <v>65</v>
      </c>
      <c r="C58">
        <v>170</v>
      </c>
      <c r="D58">
        <v>1</v>
      </c>
      <c r="E58">
        <v>1</v>
      </c>
      <c r="F58">
        <v>0</v>
      </c>
    </row>
    <row r="59" spans="1:6" x14ac:dyDescent="0.25">
      <c r="A59">
        <f>ROW()-1</f>
        <v>58</v>
      </c>
      <c r="B59" t="s">
        <v>66</v>
      </c>
      <c r="C59">
        <v>170</v>
      </c>
      <c r="D59">
        <v>1</v>
      </c>
      <c r="E59">
        <v>1</v>
      </c>
      <c r="F59">
        <v>0</v>
      </c>
    </row>
    <row r="60" spans="1:6" x14ac:dyDescent="0.25">
      <c r="A60">
        <f>ROW()-1</f>
        <v>59</v>
      </c>
      <c r="B60" t="s">
        <v>70</v>
      </c>
      <c r="C60">
        <v>216</v>
      </c>
      <c r="D60">
        <v>1</v>
      </c>
      <c r="E60">
        <v>1</v>
      </c>
      <c r="F60">
        <v>0</v>
      </c>
    </row>
    <row r="61" spans="1:6" x14ac:dyDescent="0.25">
      <c r="A61">
        <f>ROW()-1</f>
        <v>60</v>
      </c>
      <c r="B61" t="s">
        <v>72</v>
      </c>
      <c r="C61">
        <v>220</v>
      </c>
      <c r="D61">
        <v>1</v>
      </c>
      <c r="E61">
        <v>1</v>
      </c>
      <c r="F61">
        <v>0</v>
      </c>
    </row>
    <row r="62" spans="1:6" x14ac:dyDescent="0.25">
      <c r="A62">
        <f>ROW()-1</f>
        <v>61</v>
      </c>
      <c r="B62" t="s">
        <v>73</v>
      </c>
      <c r="C62">
        <v>220</v>
      </c>
      <c r="D62">
        <v>1</v>
      </c>
      <c r="E62">
        <v>1</v>
      </c>
      <c r="F62">
        <v>0</v>
      </c>
    </row>
    <row r="63" spans="1:6" x14ac:dyDescent="0.25">
      <c r="A63">
        <f>ROW()-1</f>
        <v>62</v>
      </c>
      <c r="B63" t="s">
        <v>36</v>
      </c>
      <c r="C63">
        <v>60</v>
      </c>
      <c r="D63">
        <v>0</v>
      </c>
      <c r="E63">
        <v>6</v>
      </c>
      <c r="F63">
        <v>0</v>
      </c>
    </row>
    <row r="64" spans="1:6" x14ac:dyDescent="0.25">
      <c r="A64">
        <f>ROW()-1</f>
        <v>63</v>
      </c>
      <c r="B64" t="s">
        <v>26</v>
      </c>
      <c r="C64">
        <v>44</v>
      </c>
      <c r="D64">
        <v>0</v>
      </c>
      <c r="E64">
        <v>3</v>
      </c>
      <c r="F64">
        <v>0</v>
      </c>
    </row>
    <row r="65" spans="1:6" x14ac:dyDescent="0.25">
      <c r="A65">
        <f>ROW()-1</f>
        <v>64</v>
      </c>
      <c r="B65" t="s">
        <v>57</v>
      </c>
      <c r="C65">
        <v>124</v>
      </c>
      <c r="D65">
        <v>0</v>
      </c>
      <c r="E65">
        <v>2</v>
      </c>
      <c r="F65">
        <v>0</v>
      </c>
    </row>
    <row r="66" spans="1:6" x14ac:dyDescent="0.25">
      <c r="A66">
        <f>ROW()-1</f>
        <v>65</v>
      </c>
      <c r="B66" t="s">
        <v>35</v>
      </c>
      <c r="C66">
        <v>54</v>
      </c>
      <c r="D66">
        <v>0</v>
      </c>
      <c r="E66">
        <v>1</v>
      </c>
      <c r="F66">
        <v>0</v>
      </c>
    </row>
    <row r="67" spans="1:6" x14ac:dyDescent="0.25">
      <c r="A67">
        <f>ROW()-1</f>
        <v>66</v>
      </c>
      <c r="B67" t="s">
        <v>38</v>
      </c>
      <c r="C67">
        <v>64</v>
      </c>
      <c r="D67">
        <v>0</v>
      </c>
      <c r="E67">
        <v>1</v>
      </c>
      <c r="F67">
        <v>0</v>
      </c>
    </row>
    <row r="68" spans="1:6" x14ac:dyDescent="0.25">
      <c r="A68">
        <f>ROW()-1</f>
        <v>67</v>
      </c>
      <c r="B68" t="s">
        <v>47</v>
      </c>
      <c r="C68">
        <v>94</v>
      </c>
      <c r="D68">
        <v>0</v>
      </c>
      <c r="E68">
        <v>1</v>
      </c>
      <c r="F68">
        <v>0</v>
      </c>
    </row>
    <row r="69" spans="1:6" x14ac:dyDescent="0.25">
      <c r="A69">
        <f>ROW()-1</f>
        <v>68</v>
      </c>
      <c r="B69" t="s">
        <v>48</v>
      </c>
      <c r="C69">
        <v>112</v>
      </c>
      <c r="D69">
        <v>0</v>
      </c>
      <c r="E69">
        <v>1</v>
      </c>
      <c r="F69">
        <v>0</v>
      </c>
    </row>
    <row r="70" spans="1:6" x14ac:dyDescent="0.25">
      <c r="A70">
        <f>ROW()-1</f>
        <v>69</v>
      </c>
      <c r="B70" t="s">
        <v>51</v>
      </c>
      <c r="C70">
        <v>118</v>
      </c>
      <c r="D70">
        <v>0</v>
      </c>
      <c r="E70">
        <v>1</v>
      </c>
      <c r="F70">
        <v>0</v>
      </c>
    </row>
    <row r="71" spans="1:6" x14ac:dyDescent="0.25">
      <c r="A71">
        <f>ROW()-1</f>
        <v>70</v>
      </c>
      <c r="B71" t="s">
        <v>55</v>
      </c>
      <c r="C71">
        <v>118</v>
      </c>
      <c r="D71">
        <v>0</v>
      </c>
      <c r="E71">
        <v>1</v>
      </c>
      <c r="F71">
        <v>0</v>
      </c>
    </row>
    <row r="72" spans="1:6" x14ac:dyDescent="0.25">
      <c r="A72">
        <f>ROW()-1</f>
        <v>71</v>
      </c>
      <c r="B72" t="s">
        <v>67</v>
      </c>
      <c r="C72">
        <v>181</v>
      </c>
      <c r="D72">
        <v>0</v>
      </c>
      <c r="E72">
        <v>1</v>
      </c>
      <c r="F72">
        <v>0</v>
      </c>
    </row>
    <row r="73" spans="1:6" x14ac:dyDescent="0.25">
      <c r="A73">
        <f>ROW()-1</f>
        <v>72</v>
      </c>
      <c r="B73" t="s">
        <v>68</v>
      </c>
      <c r="C73">
        <v>198</v>
      </c>
      <c r="D73">
        <v>0</v>
      </c>
      <c r="E73">
        <v>1</v>
      </c>
      <c r="F73">
        <v>0</v>
      </c>
    </row>
    <row r="74" spans="1:6" x14ac:dyDescent="0.25">
      <c r="A74">
        <f>ROW()-1</f>
        <v>73</v>
      </c>
      <c r="B74" t="s">
        <v>69</v>
      </c>
      <c r="C74">
        <v>215</v>
      </c>
      <c r="D74">
        <v>0</v>
      </c>
      <c r="E74">
        <v>1</v>
      </c>
      <c r="F74">
        <v>0</v>
      </c>
    </row>
    <row r="75" spans="1:6" x14ac:dyDescent="0.25">
      <c r="A75">
        <f>ROW()-1</f>
        <v>74</v>
      </c>
      <c r="B75" t="s">
        <v>71</v>
      </c>
      <c r="C75">
        <v>220</v>
      </c>
      <c r="D75">
        <v>0</v>
      </c>
      <c r="E75">
        <v>1</v>
      </c>
      <c r="F75">
        <v>0</v>
      </c>
    </row>
  </sheetData>
  <sortState ref="A2:F75">
    <sortCondition descending="1" ref="F2:F75"/>
    <sortCondition descending="1" ref="D2:D75"/>
    <sortCondition descending="1" ref="E2:E75"/>
    <sortCondition ref="C2:C75"/>
  </sortState>
  <conditionalFormatting sqref="I3 L2:M50 L66:M73 B2:B75">
    <cfRule type="expression" dxfId="2" priority="2">
      <formula>COUNTIF($P$3:$AC$3,B2)=1</formula>
    </cfRule>
  </conditionalFormatting>
  <conditionalFormatting sqref="I69:N69 I21:N25 I3 J20:N20 J68:N68 J2 J17:J19 L2:N19 L66:N67 B2:B75">
    <cfRule type="duplicateValues" dxfId="1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A73" sqref="A73"/>
    </sheetView>
  </sheetViews>
  <sheetFormatPr defaultRowHeight="15" x14ac:dyDescent="0.25"/>
  <cols>
    <col min="1" max="1" width="24.42578125" bestFit="1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1</v>
      </c>
    </row>
    <row r="3" spans="1:2" x14ac:dyDescent="0.25">
      <c r="A3" t="s">
        <v>6</v>
      </c>
      <c r="B3">
        <v>5</v>
      </c>
    </row>
    <row r="4" spans="1:2" x14ac:dyDescent="0.25">
      <c r="A4" t="s">
        <v>7</v>
      </c>
      <c r="B4">
        <v>12</v>
      </c>
    </row>
    <row r="5" spans="1:2" x14ac:dyDescent="0.25">
      <c r="A5" t="s">
        <v>4</v>
      </c>
      <c r="B5">
        <v>2</v>
      </c>
    </row>
    <row r="6" spans="1:2" x14ac:dyDescent="0.25">
      <c r="A6" t="s">
        <v>36</v>
      </c>
      <c r="B6">
        <v>60</v>
      </c>
    </row>
    <row r="7" spans="1:2" x14ac:dyDescent="0.25">
      <c r="A7" t="s">
        <v>43</v>
      </c>
      <c r="B7">
        <v>94</v>
      </c>
    </row>
    <row r="8" spans="1:2" x14ac:dyDescent="0.25">
      <c r="A8" t="s">
        <v>10</v>
      </c>
      <c r="B8">
        <v>14</v>
      </c>
    </row>
    <row r="9" spans="1:2" x14ac:dyDescent="0.25">
      <c r="A9" t="s">
        <v>8</v>
      </c>
      <c r="B9">
        <v>12</v>
      </c>
    </row>
    <row r="10" spans="1:2" x14ac:dyDescent="0.25">
      <c r="A10" t="s">
        <v>12</v>
      </c>
      <c r="B10">
        <v>15</v>
      </c>
    </row>
    <row r="11" spans="1:2" x14ac:dyDescent="0.25">
      <c r="A11" t="s">
        <v>16</v>
      </c>
      <c r="B11">
        <v>30</v>
      </c>
    </row>
    <row r="12" spans="1:2" x14ac:dyDescent="0.25">
      <c r="A12" t="s">
        <v>5</v>
      </c>
      <c r="B12">
        <v>2</v>
      </c>
    </row>
    <row r="13" spans="1:2" x14ac:dyDescent="0.25">
      <c r="A13" t="s">
        <v>26</v>
      </c>
      <c r="B13">
        <v>44</v>
      </c>
    </row>
    <row r="14" spans="1:2" x14ac:dyDescent="0.25">
      <c r="A14" t="s">
        <v>28</v>
      </c>
      <c r="B14">
        <v>45</v>
      </c>
    </row>
    <row r="15" spans="1:2" x14ac:dyDescent="0.25">
      <c r="A15" t="s">
        <v>41</v>
      </c>
      <c r="B15">
        <v>90</v>
      </c>
    </row>
    <row r="16" spans="1:2" x14ac:dyDescent="0.25">
      <c r="A16" t="s">
        <v>44</v>
      </c>
      <c r="B16">
        <v>94</v>
      </c>
    </row>
    <row r="17" spans="1:2" x14ac:dyDescent="0.25">
      <c r="A17" t="s">
        <v>58</v>
      </c>
      <c r="B17">
        <v>132</v>
      </c>
    </row>
    <row r="18" spans="1:2" x14ac:dyDescent="0.25">
      <c r="A18" t="s">
        <v>20</v>
      </c>
      <c r="B18">
        <v>30</v>
      </c>
    </row>
    <row r="19" spans="1:2" x14ac:dyDescent="0.25">
      <c r="A19" t="s">
        <v>61</v>
      </c>
      <c r="B19">
        <v>161</v>
      </c>
    </row>
    <row r="20" spans="1:2" x14ac:dyDescent="0.25">
      <c r="A20" t="s">
        <v>63</v>
      </c>
      <c r="B20">
        <v>164</v>
      </c>
    </row>
    <row r="21" spans="1:2" x14ac:dyDescent="0.25">
      <c r="A21" t="s">
        <v>68</v>
      </c>
      <c r="B21">
        <v>198</v>
      </c>
    </row>
    <row r="22" spans="1:2" x14ac:dyDescent="0.25">
      <c r="A22" t="s">
        <v>69</v>
      </c>
      <c r="B22">
        <v>215</v>
      </c>
    </row>
    <row r="23" spans="1:2" x14ac:dyDescent="0.25">
      <c r="A23" t="s">
        <v>70</v>
      </c>
      <c r="B23">
        <v>216</v>
      </c>
    </row>
    <row r="24" spans="1:2" x14ac:dyDescent="0.25">
      <c r="A24" t="s">
        <v>71</v>
      </c>
      <c r="B24">
        <v>220</v>
      </c>
    </row>
    <row r="25" spans="1:2" x14ac:dyDescent="0.25">
      <c r="A25" t="s">
        <v>2</v>
      </c>
      <c r="B25">
        <v>1</v>
      </c>
    </row>
    <row r="26" spans="1:2" x14ac:dyDescent="0.25">
      <c r="A26" t="s">
        <v>9</v>
      </c>
      <c r="B26">
        <v>12</v>
      </c>
    </row>
    <row r="27" spans="1:2" x14ac:dyDescent="0.25">
      <c r="A27" t="s">
        <v>17</v>
      </c>
      <c r="B27">
        <v>30</v>
      </c>
    </row>
    <row r="28" spans="1:2" x14ac:dyDescent="0.25">
      <c r="A28" t="s">
        <v>23</v>
      </c>
      <c r="B28">
        <v>43</v>
      </c>
    </row>
    <row r="29" spans="1:2" x14ac:dyDescent="0.25">
      <c r="A29" t="s">
        <v>27</v>
      </c>
      <c r="B29">
        <v>44</v>
      </c>
    </row>
    <row r="30" spans="1:2" x14ac:dyDescent="0.25">
      <c r="A30" t="s">
        <v>29</v>
      </c>
      <c r="B30">
        <v>45</v>
      </c>
    </row>
    <row r="31" spans="1:2" x14ac:dyDescent="0.25">
      <c r="A31" t="s">
        <v>35</v>
      </c>
      <c r="B31">
        <v>54</v>
      </c>
    </row>
    <row r="32" spans="1:2" x14ac:dyDescent="0.25">
      <c r="A32" t="s">
        <v>42</v>
      </c>
      <c r="B32">
        <v>90</v>
      </c>
    </row>
    <row r="33" spans="1:2" x14ac:dyDescent="0.25">
      <c r="A33" t="s">
        <v>45</v>
      </c>
      <c r="B33">
        <v>94</v>
      </c>
    </row>
    <row r="34" spans="1:2" x14ac:dyDescent="0.25">
      <c r="A34" t="s">
        <v>56</v>
      </c>
      <c r="B34">
        <v>124</v>
      </c>
    </row>
    <row r="35" spans="1:2" x14ac:dyDescent="0.25">
      <c r="A35" t="s">
        <v>60</v>
      </c>
      <c r="B35">
        <v>144</v>
      </c>
    </row>
    <row r="36" spans="1:2" x14ac:dyDescent="0.25">
      <c r="A36" t="s">
        <v>62</v>
      </c>
      <c r="B36">
        <v>162</v>
      </c>
    </row>
    <row r="37" spans="1:2" x14ac:dyDescent="0.25">
      <c r="A37" t="s">
        <v>64</v>
      </c>
      <c r="B37">
        <v>164</v>
      </c>
    </row>
    <row r="38" spans="1:2" x14ac:dyDescent="0.25">
      <c r="A38" t="s">
        <v>67</v>
      </c>
      <c r="B38">
        <v>181</v>
      </c>
    </row>
    <row r="39" spans="1:2" x14ac:dyDescent="0.25">
      <c r="A39" t="s">
        <v>57</v>
      </c>
      <c r="B39">
        <v>124</v>
      </c>
    </row>
    <row r="40" spans="1:2" x14ac:dyDescent="0.25">
      <c r="A40" t="s">
        <v>72</v>
      </c>
      <c r="B40">
        <v>220</v>
      </c>
    </row>
    <row r="41" spans="1:2" x14ac:dyDescent="0.25">
      <c r="A41" t="s">
        <v>3</v>
      </c>
      <c r="B41">
        <v>1</v>
      </c>
    </row>
    <row r="42" spans="1:2" x14ac:dyDescent="0.25">
      <c r="A42" t="s">
        <v>11</v>
      </c>
      <c r="B42">
        <v>14</v>
      </c>
    </row>
    <row r="43" spans="1:2" x14ac:dyDescent="0.25">
      <c r="A43" t="s">
        <v>13</v>
      </c>
      <c r="B43">
        <v>22</v>
      </c>
    </row>
    <row r="44" spans="1:2" x14ac:dyDescent="0.25">
      <c r="A44" t="s">
        <v>24</v>
      </c>
      <c r="B44">
        <v>43</v>
      </c>
    </row>
    <row r="45" spans="1:2" x14ac:dyDescent="0.25">
      <c r="A45" t="s">
        <v>30</v>
      </c>
      <c r="B45">
        <v>45</v>
      </c>
    </row>
    <row r="46" spans="1:2" x14ac:dyDescent="0.25">
      <c r="A46" t="s">
        <v>73</v>
      </c>
      <c r="B46">
        <v>220</v>
      </c>
    </row>
    <row r="47" spans="1:2" x14ac:dyDescent="0.25">
      <c r="A47" t="s">
        <v>25</v>
      </c>
      <c r="B47">
        <v>43</v>
      </c>
    </row>
    <row r="48" spans="1:2" x14ac:dyDescent="0.25">
      <c r="A48" t="s">
        <v>31</v>
      </c>
      <c r="B48">
        <v>45</v>
      </c>
    </row>
    <row r="49" spans="1:2" x14ac:dyDescent="0.25">
      <c r="A49" t="s">
        <v>37</v>
      </c>
      <c r="B49">
        <v>64</v>
      </c>
    </row>
    <row r="50" spans="1:2" x14ac:dyDescent="0.25">
      <c r="A50" t="s">
        <v>46</v>
      </c>
      <c r="B50">
        <v>94</v>
      </c>
    </row>
    <row r="51" spans="1:2" x14ac:dyDescent="0.25">
      <c r="A51" t="s">
        <v>48</v>
      </c>
      <c r="B51">
        <v>112</v>
      </c>
    </row>
    <row r="52" spans="1:2" x14ac:dyDescent="0.25">
      <c r="A52" t="s">
        <v>49</v>
      </c>
      <c r="B52">
        <v>112</v>
      </c>
    </row>
    <row r="53" spans="1:2" x14ac:dyDescent="0.25">
      <c r="A53" t="s">
        <v>59</v>
      </c>
      <c r="B53">
        <v>132</v>
      </c>
    </row>
    <row r="54" spans="1:2" x14ac:dyDescent="0.25">
      <c r="A54" t="s">
        <v>18</v>
      </c>
      <c r="B54">
        <v>30</v>
      </c>
    </row>
    <row r="55" spans="1:2" x14ac:dyDescent="0.25">
      <c r="A55" t="s">
        <v>38</v>
      </c>
      <c r="B55">
        <v>64</v>
      </c>
    </row>
    <row r="56" spans="1:2" x14ac:dyDescent="0.25">
      <c r="A56" t="s">
        <v>39</v>
      </c>
      <c r="B56">
        <v>76</v>
      </c>
    </row>
    <row r="57" spans="1:2" x14ac:dyDescent="0.25">
      <c r="A57" t="s">
        <v>40</v>
      </c>
      <c r="B57">
        <v>76</v>
      </c>
    </row>
    <row r="58" spans="1:2" x14ac:dyDescent="0.25">
      <c r="A58" t="s">
        <v>51</v>
      </c>
      <c r="B58">
        <v>118</v>
      </c>
    </row>
    <row r="59" spans="1:2" x14ac:dyDescent="0.25">
      <c r="A59" t="s">
        <v>65</v>
      </c>
      <c r="B59">
        <v>170</v>
      </c>
    </row>
    <row r="60" spans="1:2" x14ac:dyDescent="0.25">
      <c r="A60" t="s">
        <v>14</v>
      </c>
      <c r="B60">
        <v>22</v>
      </c>
    </row>
    <row r="61" spans="1:2" x14ac:dyDescent="0.25">
      <c r="A61" t="s">
        <v>19</v>
      </c>
      <c r="B61">
        <v>30</v>
      </c>
    </row>
    <row r="62" spans="1:2" x14ac:dyDescent="0.25">
      <c r="A62" t="s">
        <v>52</v>
      </c>
      <c r="B62">
        <v>118</v>
      </c>
    </row>
    <row r="63" spans="1:2" x14ac:dyDescent="0.25">
      <c r="A63" t="s">
        <v>66</v>
      </c>
      <c r="B63">
        <v>170</v>
      </c>
    </row>
    <row r="64" spans="1:2" x14ac:dyDescent="0.25">
      <c r="A64" t="s">
        <v>15</v>
      </c>
      <c r="B64">
        <v>22</v>
      </c>
    </row>
    <row r="65" spans="1:2" x14ac:dyDescent="0.25">
      <c r="A65" t="s">
        <v>32</v>
      </c>
      <c r="B65">
        <v>45</v>
      </c>
    </row>
    <row r="66" spans="1:2" x14ac:dyDescent="0.25">
      <c r="A66" t="s">
        <v>47</v>
      </c>
      <c r="B66">
        <v>94</v>
      </c>
    </row>
    <row r="67" spans="1:2" x14ac:dyDescent="0.25">
      <c r="A67" t="s">
        <v>53</v>
      </c>
      <c r="B67">
        <v>118</v>
      </c>
    </row>
    <row r="68" spans="1:2" x14ac:dyDescent="0.25">
      <c r="A68" t="s">
        <v>21</v>
      </c>
      <c r="B68">
        <v>30</v>
      </c>
    </row>
    <row r="69" spans="1:2" x14ac:dyDescent="0.25">
      <c r="A69" t="s">
        <v>33</v>
      </c>
      <c r="B69">
        <v>45</v>
      </c>
    </row>
    <row r="70" spans="1:2" x14ac:dyDescent="0.25">
      <c r="A70" t="s">
        <v>54</v>
      </c>
      <c r="B70">
        <v>118</v>
      </c>
    </row>
    <row r="71" spans="1:2" x14ac:dyDescent="0.25">
      <c r="A71" t="s">
        <v>22</v>
      </c>
      <c r="B71">
        <v>30</v>
      </c>
    </row>
    <row r="72" spans="1:2" x14ac:dyDescent="0.25">
      <c r="A72" t="s">
        <v>34</v>
      </c>
      <c r="B72">
        <v>45</v>
      </c>
    </row>
    <row r="73" spans="1:2" x14ac:dyDescent="0.25">
      <c r="A73" t="s">
        <v>55</v>
      </c>
      <c r="B73">
        <v>118</v>
      </c>
    </row>
    <row r="74" spans="1:2" x14ac:dyDescent="0.25">
      <c r="A74" t="s">
        <v>50</v>
      </c>
      <c r="B74">
        <v>112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paymentMethod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2019-08-23T12:26:28Z</dcterms:modified>
</cp:coreProperties>
</file>