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i/Dropbox (University of Oregon)/EC320--Ren--2022/EC320/EC320/worksheet/"/>
    </mc:Choice>
  </mc:AlternateContent>
  <xr:revisionPtr revIDLastSave="0" documentId="13_ncr:1_{4387C2B1-D0D5-6E42-8491-CC6A0EC10982}" xr6:coauthVersionLast="47" xr6:coauthVersionMax="47" xr10:uidLastSave="{00000000-0000-0000-0000-000000000000}"/>
  <bookViews>
    <workbookView xWindow="760" yWindow="500" windowWidth="27660" windowHeight="16940" activeTab="3" xr2:uid="{D80256E4-7867-3F49-8663-AF45999943D9}"/>
  </bookViews>
  <sheets>
    <sheet name="Sheet2" sheetId="2" r:id="rId1"/>
    <sheet name="Sheet1" sheetId="1" r:id="rId2"/>
    <sheet name="Sheet3" sheetId="3" r:id="rId3"/>
    <sheet name="#5" sheetId="4" r:id="rId4"/>
  </sheets>
  <definedNames>
    <definedName name="_xlnm._FilterDatabase" localSheetId="0" hidden="1">Sheet2!$B$1:$D$37</definedName>
    <definedName name="_xlchart.v2.0" hidden="1">Sheet3!$F$3:$F$6</definedName>
    <definedName name="_xlchart.v2.1" hidden="1">Sheet3!$G$3:$G$6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4" l="1"/>
  <c r="J10" i="4"/>
  <c r="K10" i="4"/>
  <c r="J2" i="4"/>
  <c r="H2" i="4"/>
  <c r="E2" i="4"/>
  <c r="J14" i="4"/>
  <c r="K11" i="4"/>
  <c r="K3" i="4"/>
  <c r="K4" i="4"/>
  <c r="K5" i="4"/>
  <c r="K6" i="4"/>
  <c r="K2" i="4"/>
  <c r="I3" i="4"/>
  <c r="I4" i="4"/>
  <c r="I5" i="4"/>
  <c r="I6" i="4"/>
  <c r="I2" i="4"/>
  <c r="F2" i="4"/>
  <c r="H12" i="3"/>
  <c r="F3" i="3"/>
  <c r="I3" i="3" s="1"/>
  <c r="J2" i="1"/>
  <c r="L10" i="1"/>
  <c r="F9" i="1"/>
  <c r="I8" i="1"/>
  <c r="L2" i="1"/>
  <c r="K3" i="1"/>
  <c r="K2" i="1"/>
  <c r="F6" i="1"/>
  <c r="F2" i="1"/>
  <c r="L3" i="1"/>
  <c r="D10" i="1"/>
  <c r="L9" i="1"/>
  <c r="L4" i="1"/>
  <c r="L5" i="1"/>
  <c r="L6" i="1"/>
  <c r="L7" i="1"/>
  <c r="K7" i="1"/>
  <c r="K4" i="1"/>
  <c r="K5" i="1"/>
  <c r="K6" i="1"/>
  <c r="J3" i="1"/>
  <c r="J4" i="1"/>
  <c r="J5" i="1"/>
  <c r="J6" i="1"/>
  <c r="J7" i="1"/>
  <c r="J3" i="3"/>
  <c r="H3" i="3"/>
  <c r="H4" i="3"/>
  <c r="G4" i="3"/>
  <c r="J4" i="3" s="1"/>
  <c r="G5" i="3"/>
  <c r="J5" i="3" s="1"/>
  <c r="G6" i="3"/>
  <c r="J6" i="3" s="1"/>
  <c r="G3" i="3"/>
  <c r="F4" i="3"/>
  <c r="I4" i="3" s="1"/>
  <c r="F5" i="3"/>
  <c r="I5" i="3" s="1"/>
  <c r="F6" i="3"/>
  <c r="H6" i="3" s="1"/>
  <c r="O4" i="2"/>
  <c r="J4" i="2"/>
  <c r="K4" i="2"/>
  <c r="L4" i="2"/>
  <c r="M4" i="2"/>
  <c r="N4" i="2"/>
  <c r="I4" i="2"/>
  <c r="O3" i="2"/>
  <c r="J3" i="2"/>
  <c r="K3" i="2"/>
  <c r="L3" i="2"/>
  <c r="M3" i="2"/>
  <c r="N3" i="2"/>
  <c r="I3" i="2"/>
  <c r="O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D4" i="2"/>
  <c r="D5" i="2"/>
  <c r="D6" i="2"/>
  <c r="D7" i="2"/>
  <c r="D2" i="2"/>
  <c r="I2" i="1"/>
  <c r="H2" i="1"/>
  <c r="G3" i="1"/>
  <c r="G2" i="1"/>
  <c r="D9" i="1"/>
  <c r="D11" i="1"/>
  <c r="I3" i="1"/>
  <c r="I4" i="1"/>
  <c r="I5" i="1"/>
  <c r="H3" i="1"/>
  <c r="H4" i="1"/>
  <c r="H5" i="1"/>
  <c r="H6" i="1"/>
  <c r="I6" i="1" s="1"/>
  <c r="H7" i="1"/>
  <c r="I7" i="1" s="1"/>
  <c r="G4" i="1"/>
  <c r="G5" i="1"/>
  <c r="G6" i="1"/>
  <c r="G7" i="1"/>
  <c r="F3" i="1"/>
  <c r="F4" i="1"/>
  <c r="F5" i="1"/>
  <c r="F7" i="1"/>
  <c r="D3" i="1"/>
  <c r="D4" i="1"/>
  <c r="D5" i="1"/>
  <c r="D6" i="1"/>
  <c r="D7" i="1"/>
  <c r="B2" i="1"/>
  <c r="B8" i="1" s="1"/>
  <c r="L2" i="4" l="1"/>
  <c r="H6" i="4"/>
  <c r="H5" i="4"/>
  <c r="H4" i="4"/>
  <c r="H3" i="4"/>
  <c r="K5" i="3"/>
  <c r="J7" i="3"/>
  <c r="K4" i="3"/>
  <c r="K3" i="3"/>
  <c r="I7" i="3"/>
  <c r="K7" i="3" s="1"/>
  <c r="H9" i="3"/>
  <c r="H5" i="3"/>
  <c r="H8" i="3" s="1"/>
  <c r="H10" i="3"/>
  <c r="I6" i="3"/>
  <c r="K6" i="3" s="1"/>
  <c r="D12" i="1"/>
  <c r="D2" i="1"/>
  <c r="L5" i="4" l="1"/>
  <c r="J5" i="4"/>
  <c r="L3" i="4"/>
  <c r="J3" i="4"/>
  <c r="J11" i="4" s="1"/>
  <c r="L4" i="4"/>
  <c r="J4" i="4"/>
  <c r="J6" i="4"/>
  <c r="L6" i="4"/>
  <c r="H11" i="3"/>
  <c r="J13" i="4" l="1"/>
</calcChain>
</file>

<file path=xl/sharedStrings.xml><?xml version="1.0" encoding="utf-8"?>
<sst xmlns="http://schemas.openxmlformats.org/spreadsheetml/2006/main" count="61" uniqueCount="55">
  <si>
    <t>X</t>
  </si>
  <si>
    <t>X^2`</t>
  </si>
  <si>
    <t>(x-mu)^2</t>
  </si>
  <si>
    <t>p</t>
  </si>
  <si>
    <t>Total</t>
  </si>
  <si>
    <t>Mu</t>
  </si>
  <si>
    <t>p*X</t>
  </si>
  <si>
    <t>pX^2</t>
  </si>
  <si>
    <t>E(X)</t>
  </si>
  <si>
    <t>E(X^2)</t>
  </si>
  <si>
    <t>Var(X)</t>
  </si>
  <si>
    <t>Std(X)</t>
  </si>
  <si>
    <t>(x-mu)</t>
  </si>
  <si>
    <t>p(x-mu)^2</t>
  </si>
  <si>
    <t>(E(X))^2</t>
  </si>
  <si>
    <t>Dice 1</t>
  </si>
  <si>
    <t>Dice 2</t>
  </si>
  <si>
    <t>Difference</t>
  </si>
  <si>
    <t xml:space="preserve">Total 36 </t>
  </si>
  <si>
    <t>Freq</t>
  </si>
  <si>
    <t>pX</t>
  </si>
  <si>
    <t>Y</t>
  </si>
  <si>
    <t>mu_x</t>
  </si>
  <si>
    <t>mu_y</t>
  </si>
  <si>
    <t>x-mu_x</t>
  </si>
  <si>
    <t>y-mu_y</t>
  </si>
  <si>
    <t>COV</t>
  </si>
  <si>
    <t>CORR</t>
  </si>
  <si>
    <t>x_mu_x^2</t>
  </si>
  <si>
    <t>y-mu_y^2</t>
  </si>
  <si>
    <t>X-mu_x</t>
  </si>
  <si>
    <t>(X-mu_x)^2</t>
  </si>
  <si>
    <t>p*(X-mu_x)^2</t>
  </si>
  <si>
    <t>E(X^2) - mu^2</t>
  </si>
  <si>
    <t>(x-mu_x)*(y-mu_y)</t>
  </si>
  <si>
    <t>ST_X</t>
  </si>
  <si>
    <t>ST_Y</t>
  </si>
  <si>
    <t>COR</t>
  </si>
  <si>
    <t>Excel CORR</t>
  </si>
  <si>
    <t>Correlation</t>
  </si>
  <si>
    <t>Cat</t>
  </si>
  <si>
    <t>Body_weight</t>
  </si>
  <si>
    <t>Heart_weight</t>
  </si>
  <si>
    <t>1) Sample mean of body weight</t>
  </si>
  <si>
    <t>2) Sample variance of heart weight</t>
  </si>
  <si>
    <t xml:space="preserve">3) Correlation coefficent btw Bodyweight and Heart Weight </t>
  </si>
  <si>
    <t>Mean of Bodyweight</t>
  </si>
  <si>
    <t>Mean of heart weight</t>
  </si>
  <si>
    <t>BW - mean_BW</t>
  </si>
  <si>
    <t>HW-mean_HW</t>
  </si>
  <si>
    <t>(BW-mean_BW)^2</t>
  </si>
  <si>
    <t>(HW-mean_HW)^2</t>
  </si>
  <si>
    <t>(BW-mean_BW)*(HW-mean_HW)</t>
  </si>
  <si>
    <t>VAR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</si>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</sst>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2" fontId="0" fillId="0" borderId="0" xfId="0" applyNumberFormat="1"/>
    <xf numFmtId="43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Sheet3!$F$3:$F$6</c:f>
              <c:numCache>
                <c:formatCode>General</c:formatCode>
                <c:ptCount val="4"/>
                <c:pt idx="0">
                  <c:v>-0.25</c:v>
                </c:pt>
                <c:pt idx="1">
                  <c:v>0.75</c:v>
                </c:pt>
                <c:pt idx="2">
                  <c:v>-2.25</c:v>
                </c:pt>
                <c:pt idx="3">
                  <c:v>1.75</c:v>
                </c:pt>
              </c:numCache>
            </c:numRef>
          </c:xVal>
          <c:yVal>
            <c:numRef>
              <c:f>Sheet3!$G$3:$G$6</c:f>
              <c:numCache>
                <c:formatCode>General</c:formatCode>
                <c:ptCount val="4"/>
                <c:pt idx="0">
                  <c:v>-0.5</c:v>
                </c:pt>
                <c:pt idx="1">
                  <c:v>0.5</c:v>
                </c:pt>
                <c:pt idx="2">
                  <c:v>-2.5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6-6A4B-A90F-428FA0BC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97055"/>
        <c:axId val="1013656479"/>
      </c:scatterChart>
      <c:valAx>
        <c:axId val="10137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56479"/>
        <c:crosses val="autoZero"/>
        <c:crossBetween val="midCat"/>
      </c:valAx>
      <c:valAx>
        <c:axId val="10136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3</xdr:row>
      <xdr:rowOff>25400</xdr:rowOff>
    </xdr:from>
    <xdr:to>
      <xdr:col>17</xdr:col>
      <xdr:colOff>762000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1A0F6-D708-EAD1-AD46-4691019A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3DD5-06AE-6D49-85F2-BBB80C704AF2}">
  <dimension ref="B1:O37"/>
  <sheetViews>
    <sheetView workbookViewId="0">
      <selection activeCell="B2" sqref="B2:D38"/>
    </sheetView>
  </sheetViews>
  <sheetFormatPr baseColWidth="10" defaultRowHeight="16" x14ac:dyDescent="0.2"/>
  <sheetData>
    <row r="1" spans="2:15" x14ac:dyDescent="0.2">
      <c r="B1" t="s">
        <v>15</v>
      </c>
      <c r="C1" t="s">
        <v>16</v>
      </c>
      <c r="D1" t="s">
        <v>17</v>
      </c>
      <c r="F1" t="s">
        <v>18</v>
      </c>
      <c r="H1" t="s">
        <v>0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2:15" x14ac:dyDescent="0.2">
      <c r="B2">
        <v>1</v>
      </c>
      <c r="C2">
        <v>1</v>
      </c>
      <c r="D2">
        <f>ABS(B2-C2)</f>
        <v>0</v>
      </c>
      <c r="H2" t="s">
        <v>19</v>
      </c>
      <c r="I2">
        <v>6</v>
      </c>
      <c r="J2">
        <v>10</v>
      </c>
      <c r="K2">
        <v>8</v>
      </c>
      <c r="L2">
        <v>6</v>
      </c>
      <c r="M2">
        <v>4</v>
      </c>
      <c r="N2">
        <v>2</v>
      </c>
      <c r="O2">
        <f>SUM(I2:N2)</f>
        <v>36</v>
      </c>
    </row>
    <row r="3" spans="2:15" x14ac:dyDescent="0.2">
      <c r="B3">
        <v>1</v>
      </c>
      <c r="C3">
        <v>2</v>
      </c>
      <c r="D3">
        <f t="shared" ref="D3:D37" si="0">ABS(B3-C3)</f>
        <v>1</v>
      </c>
      <c r="H3" t="s">
        <v>3</v>
      </c>
      <c r="I3" s="4">
        <f>I2/$O$2</f>
        <v>0.16666666666666666</v>
      </c>
      <c r="J3" s="4">
        <f t="shared" ref="J3:N3" si="1">J2/$O$2</f>
        <v>0.27777777777777779</v>
      </c>
      <c r="K3" s="4">
        <f t="shared" si="1"/>
        <v>0.22222222222222221</v>
      </c>
      <c r="L3" s="4">
        <f t="shared" si="1"/>
        <v>0.16666666666666666</v>
      </c>
      <c r="M3" s="4">
        <f t="shared" si="1"/>
        <v>0.1111111111111111</v>
      </c>
      <c r="N3" s="4">
        <f t="shared" si="1"/>
        <v>5.5555555555555552E-2</v>
      </c>
      <c r="O3" s="4">
        <f>O2/$O$2</f>
        <v>1</v>
      </c>
    </row>
    <row r="4" spans="2:15" x14ac:dyDescent="0.2">
      <c r="B4">
        <v>1</v>
      </c>
      <c r="C4">
        <v>3</v>
      </c>
      <c r="D4" s="6">
        <f t="shared" si="0"/>
        <v>2</v>
      </c>
      <c r="H4" t="s">
        <v>20</v>
      </c>
      <c r="I4">
        <f>I1*I3</f>
        <v>0</v>
      </c>
      <c r="J4">
        <f t="shared" ref="J4:N4" si="2">J1*J3</f>
        <v>0.27777777777777779</v>
      </c>
      <c r="K4">
        <f t="shared" si="2"/>
        <v>0.44444444444444442</v>
      </c>
      <c r="L4">
        <f t="shared" si="2"/>
        <v>0.5</v>
      </c>
      <c r="M4">
        <f t="shared" si="2"/>
        <v>0.44444444444444442</v>
      </c>
      <c r="N4">
        <f t="shared" si="2"/>
        <v>0.27777777777777779</v>
      </c>
      <c r="O4">
        <f>SUM(I4:N4)</f>
        <v>1.9444444444444446</v>
      </c>
    </row>
    <row r="5" spans="2:15" x14ac:dyDescent="0.2">
      <c r="B5">
        <v>1</v>
      </c>
      <c r="C5">
        <v>4</v>
      </c>
      <c r="D5">
        <f>ABS(B5-C5)</f>
        <v>3</v>
      </c>
    </row>
    <row r="6" spans="2:15" x14ac:dyDescent="0.2">
      <c r="B6">
        <v>1</v>
      </c>
      <c r="C6">
        <v>5</v>
      </c>
      <c r="D6">
        <f>ABS(B6-C6)</f>
        <v>4</v>
      </c>
    </row>
    <row r="7" spans="2:15" x14ac:dyDescent="0.2">
      <c r="B7">
        <v>1</v>
      </c>
      <c r="C7">
        <v>6</v>
      </c>
      <c r="D7">
        <f>ABS(B7-C7)</f>
        <v>5</v>
      </c>
    </row>
    <row r="8" spans="2:15" x14ac:dyDescent="0.2">
      <c r="B8">
        <v>2</v>
      </c>
      <c r="C8">
        <v>1</v>
      </c>
      <c r="D8">
        <f>ABS(B8-C8)</f>
        <v>1</v>
      </c>
    </row>
    <row r="9" spans="2:15" x14ac:dyDescent="0.2">
      <c r="B9">
        <v>2</v>
      </c>
      <c r="C9">
        <v>2</v>
      </c>
      <c r="D9">
        <f>ABS(B9-C9)</f>
        <v>0</v>
      </c>
    </row>
    <row r="10" spans="2:15" x14ac:dyDescent="0.2">
      <c r="B10">
        <v>2</v>
      </c>
      <c r="C10">
        <v>3</v>
      </c>
      <c r="D10">
        <f>ABS(B10-C10)</f>
        <v>1</v>
      </c>
    </row>
    <row r="11" spans="2:15" x14ac:dyDescent="0.2">
      <c r="B11">
        <v>2</v>
      </c>
      <c r="C11">
        <v>4</v>
      </c>
      <c r="D11">
        <f>ABS(B11-C11)</f>
        <v>2</v>
      </c>
    </row>
    <row r="12" spans="2:15" x14ac:dyDescent="0.2">
      <c r="B12">
        <v>2</v>
      </c>
      <c r="C12">
        <v>5</v>
      </c>
      <c r="D12">
        <f>ABS(B12-C12)</f>
        <v>3</v>
      </c>
    </row>
    <row r="13" spans="2:15" x14ac:dyDescent="0.2">
      <c r="B13">
        <v>2</v>
      </c>
      <c r="C13">
        <v>6</v>
      </c>
      <c r="D13">
        <f>ABS(B13-C13)</f>
        <v>4</v>
      </c>
    </row>
    <row r="14" spans="2:15" x14ac:dyDescent="0.2">
      <c r="B14">
        <v>3</v>
      </c>
      <c r="C14">
        <v>1</v>
      </c>
      <c r="D14">
        <f>ABS(B14-C14)</f>
        <v>2</v>
      </c>
    </row>
    <row r="15" spans="2:15" x14ac:dyDescent="0.2">
      <c r="B15">
        <v>3</v>
      </c>
      <c r="C15">
        <v>2</v>
      </c>
      <c r="D15">
        <f>ABS(B15-C15)</f>
        <v>1</v>
      </c>
    </row>
    <row r="16" spans="2:15" x14ac:dyDescent="0.2">
      <c r="B16">
        <v>3</v>
      </c>
      <c r="C16">
        <v>3</v>
      </c>
      <c r="D16">
        <f>ABS(B16-C16)</f>
        <v>0</v>
      </c>
    </row>
    <row r="17" spans="2:4" x14ac:dyDescent="0.2">
      <c r="B17">
        <v>3</v>
      </c>
      <c r="C17">
        <v>4</v>
      </c>
      <c r="D17">
        <f>ABS(B17-C17)</f>
        <v>1</v>
      </c>
    </row>
    <row r="18" spans="2:4" x14ac:dyDescent="0.2">
      <c r="B18">
        <v>3</v>
      </c>
      <c r="C18">
        <v>5</v>
      </c>
      <c r="D18">
        <f>ABS(B18-C18)</f>
        <v>2</v>
      </c>
    </row>
    <row r="19" spans="2:4" x14ac:dyDescent="0.2">
      <c r="B19">
        <v>3</v>
      </c>
      <c r="C19">
        <v>6</v>
      </c>
      <c r="D19">
        <f>ABS(B19-C19)</f>
        <v>3</v>
      </c>
    </row>
    <row r="20" spans="2:4" x14ac:dyDescent="0.2">
      <c r="B20">
        <v>4</v>
      </c>
      <c r="C20">
        <v>1</v>
      </c>
      <c r="D20">
        <f>ABS(B20-C20)</f>
        <v>3</v>
      </c>
    </row>
    <row r="21" spans="2:4" x14ac:dyDescent="0.2">
      <c r="B21">
        <v>4</v>
      </c>
      <c r="C21">
        <v>2</v>
      </c>
      <c r="D21">
        <f>ABS(B21-C21)</f>
        <v>2</v>
      </c>
    </row>
    <row r="22" spans="2:4" x14ac:dyDescent="0.2">
      <c r="B22">
        <v>4</v>
      </c>
      <c r="C22">
        <v>3</v>
      </c>
      <c r="D22">
        <f>ABS(B22-C22)</f>
        <v>1</v>
      </c>
    </row>
    <row r="23" spans="2:4" x14ac:dyDescent="0.2">
      <c r="B23">
        <v>4</v>
      </c>
      <c r="C23">
        <v>4</v>
      </c>
      <c r="D23">
        <f>ABS(B23-C23)</f>
        <v>0</v>
      </c>
    </row>
    <row r="24" spans="2:4" x14ac:dyDescent="0.2">
      <c r="B24">
        <v>4</v>
      </c>
      <c r="C24">
        <v>5</v>
      </c>
      <c r="D24">
        <f>ABS(B24-C24)</f>
        <v>1</v>
      </c>
    </row>
    <row r="25" spans="2:4" x14ac:dyDescent="0.2">
      <c r="B25">
        <v>4</v>
      </c>
      <c r="C25">
        <v>6</v>
      </c>
      <c r="D25">
        <f>ABS(B25-C25)</f>
        <v>2</v>
      </c>
    </row>
    <row r="26" spans="2:4" x14ac:dyDescent="0.2">
      <c r="B26">
        <v>5</v>
      </c>
      <c r="C26">
        <v>1</v>
      </c>
      <c r="D26">
        <f>ABS(B26-C26)</f>
        <v>4</v>
      </c>
    </row>
    <row r="27" spans="2:4" x14ac:dyDescent="0.2">
      <c r="B27">
        <v>5</v>
      </c>
      <c r="C27">
        <v>2</v>
      </c>
      <c r="D27">
        <f>ABS(B27-C27)</f>
        <v>3</v>
      </c>
    </row>
    <row r="28" spans="2:4" x14ac:dyDescent="0.2">
      <c r="B28">
        <v>5</v>
      </c>
      <c r="C28">
        <v>3</v>
      </c>
      <c r="D28">
        <f>ABS(B28-C28)</f>
        <v>2</v>
      </c>
    </row>
    <row r="29" spans="2:4" x14ac:dyDescent="0.2">
      <c r="B29">
        <v>5</v>
      </c>
      <c r="C29">
        <v>4</v>
      </c>
      <c r="D29">
        <f>ABS(B29-C29)</f>
        <v>1</v>
      </c>
    </row>
    <row r="30" spans="2:4" x14ac:dyDescent="0.2">
      <c r="B30">
        <v>5</v>
      </c>
      <c r="C30">
        <v>5</v>
      </c>
      <c r="D30">
        <f>ABS(B30-C30)</f>
        <v>0</v>
      </c>
    </row>
    <row r="31" spans="2:4" x14ac:dyDescent="0.2">
      <c r="B31">
        <v>5</v>
      </c>
      <c r="C31">
        <v>6</v>
      </c>
      <c r="D31">
        <f>ABS(B31-C31)</f>
        <v>1</v>
      </c>
    </row>
    <row r="32" spans="2:4" x14ac:dyDescent="0.2">
      <c r="B32">
        <v>6</v>
      </c>
      <c r="C32">
        <v>1</v>
      </c>
      <c r="D32">
        <f>ABS(B32-C32)</f>
        <v>5</v>
      </c>
    </row>
    <row r="33" spans="2:4" x14ac:dyDescent="0.2">
      <c r="B33">
        <v>6</v>
      </c>
      <c r="C33">
        <v>2</v>
      </c>
      <c r="D33">
        <f>ABS(B33-C33)</f>
        <v>4</v>
      </c>
    </row>
    <row r="34" spans="2:4" x14ac:dyDescent="0.2">
      <c r="B34">
        <v>6</v>
      </c>
      <c r="C34">
        <v>3</v>
      </c>
      <c r="D34">
        <f>ABS(B34-C34)</f>
        <v>3</v>
      </c>
    </row>
    <row r="35" spans="2:4" x14ac:dyDescent="0.2">
      <c r="B35">
        <v>6</v>
      </c>
      <c r="C35">
        <v>4</v>
      </c>
      <c r="D35">
        <f t="shared" si="0"/>
        <v>2</v>
      </c>
    </row>
    <row r="36" spans="2:4" x14ac:dyDescent="0.2">
      <c r="B36">
        <v>6</v>
      </c>
      <c r="C36">
        <v>5</v>
      </c>
      <c r="D36">
        <f t="shared" si="0"/>
        <v>1</v>
      </c>
    </row>
    <row r="37" spans="2:4" x14ac:dyDescent="0.2">
      <c r="B37">
        <v>6</v>
      </c>
      <c r="C37">
        <v>6</v>
      </c>
      <c r="D37">
        <f t="shared" si="0"/>
        <v>0</v>
      </c>
    </row>
  </sheetData>
  <autoFilter ref="B1:D37" xr:uid="{192B3DD5-06AE-6D49-85F2-BBB80C704AF2}">
    <sortState xmlns:xlrd2="http://schemas.microsoft.com/office/spreadsheetml/2017/richdata2" ref="B5:D34">
      <sortCondition ref="D1:D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517-7A0B-0C45-91C0-733059F9B1B5}">
  <dimension ref="A1:L13"/>
  <sheetViews>
    <sheetView workbookViewId="0">
      <selection activeCell="L9" sqref="L9"/>
    </sheetView>
  </sheetViews>
  <sheetFormatPr baseColWidth="10" defaultRowHeight="16" x14ac:dyDescent="0.2"/>
  <cols>
    <col min="7" max="9" width="10.83203125" hidden="1" customWidth="1"/>
    <col min="11" max="11" width="12.83203125" bestFit="1" customWidth="1"/>
  </cols>
  <sheetData>
    <row r="1" spans="1:12" x14ac:dyDescent="0.2">
      <c r="B1" t="s">
        <v>3</v>
      </c>
      <c r="C1" t="s">
        <v>0</v>
      </c>
      <c r="D1" t="s">
        <v>6</v>
      </c>
      <c r="E1" t="s">
        <v>1</v>
      </c>
      <c r="F1" t="s">
        <v>7</v>
      </c>
      <c r="G1" t="s">
        <v>12</v>
      </c>
      <c r="H1" t="s">
        <v>2</v>
      </c>
      <c r="I1" t="s">
        <v>13</v>
      </c>
      <c r="J1" t="s">
        <v>30</v>
      </c>
      <c r="K1" t="s">
        <v>31</v>
      </c>
      <c r="L1" t="s">
        <v>32</v>
      </c>
    </row>
    <row r="2" spans="1:12" x14ac:dyDescent="0.2">
      <c r="B2" s="1">
        <f>6/36</f>
        <v>0.16666666666666666</v>
      </c>
      <c r="C2">
        <v>0</v>
      </c>
      <c r="D2" s="2">
        <f>C2*B2</f>
        <v>0</v>
      </c>
      <c r="E2">
        <v>0</v>
      </c>
      <c r="F2" s="2">
        <f>E2*B2</f>
        <v>0</v>
      </c>
      <c r="G2" s="2">
        <f>C2-D$9</f>
        <v>-1.9444444444444446</v>
      </c>
      <c r="H2" s="2">
        <f>G2^2</f>
        <v>3.7808641975308648</v>
      </c>
      <c r="I2">
        <f>B2*H2</f>
        <v>0.63014403292181076</v>
      </c>
      <c r="J2" s="2">
        <f>C2-D$9</f>
        <v>-1.9444444444444446</v>
      </c>
      <c r="K2" s="2">
        <f>J2^2</f>
        <v>3.7808641975308648</v>
      </c>
      <c r="L2">
        <f>K2*B2</f>
        <v>0.63014403292181076</v>
      </c>
    </row>
    <row r="3" spans="1:12" x14ac:dyDescent="0.2">
      <c r="B3" s="1">
        <v>0.27777777777777779</v>
      </c>
      <c r="C3">
        <v>1</v>
      </c>
      <c r="D3" s="2">
        <f t="shared" ref="D3:D7" si="0">C3*B3</f>
        <v>0.27777777777777779</v>
      </c>
      <c r="E3">
        <v>1</v>
      </c>
      <c r="F3" s="2">
        <f t="shared" ref="F3:F7" si="1">E3*B3</f>
        <v>0.27777777777777779</v>
      </c>
      <c r="G3" s="2">
        <f>C3-D$9</f>
        <v>-0.94444444444444464</v>
      </c>
      <c r="H3" s="2">
        <f>G3^2</f>
        <v>0.89197530864197572</v>
      </c>
      <c r="I3">
        <f t="shared" ref="I3:I7" si="2">B3*H3</f>
        <v>0.24777091906721549</v>
      </c>
      <c r="J3" s="2">
        <f t="shared" ref="J3:J7" si="3">C3-D$9</f>
        <v>-0.94444444444444464</v>
      </c>
      <c r="K3" s="2">
        <f>J3^2</f>
        <v>0.89197530864197572</v>
      </c>
      <c r="L3">
        <f>K3*B3</f>
        <v>0.24777091906721549</v>
      </c>
    </row>
    <row r="4" spans="1:12" x14ac:dyDescent="0.2">
      <c r="B4" s="1">
        <v>0.22222222222222221</v>
      </c>
      <c r="C4">
        <v>2</v>
      </c>
      <c r="D4" s="2">
        <f t="shared" si="0"/>
        <v>0.44444444444444442</v>
      </c>
      <c r="E4">
        <v>4</v>
      </c>
      <c r="F4" s="2">
        <f t="shared" si="1"/>
        <v>0.88888888888888884</v>
      </c>
      <c r="G4" s="2">
        <f t="shared" ref="G3:G7" si="4">C4-D$9</f>
        <v>5.5555555555555358E-2</v>
      </c>
      <c r="H4" s="2">
        <f t="shared" ref="H3:H7" si="5">G4^2</f>
        <v>3.0864197530863979E-3</v>
      </c>
      <c r="I4">
        <f t="shared" si="2"/>
        <v>6.8587105624142168E-4</v>
      </c>
      <c r="J4" s="2">
        <f t="shared" si="3"/>
        <v>5.5555555555555358E-2</v>
      </c>
      <c r="K4" s="2">
        <f t="shared" ref="K3:K6" si="6">J4^2</f>
        <v>3.0864197530863979E-3</v>
      </c>
      <c r="L4">
        <f t="shared" ref="L3:L7" si="7">K4*B4</f>
        <v>6.8587105624142168E-4</v>
      </c>
    </row>
    <row r="5" spans="1:12" x14ac:dyDescent="0.2">
      <c r="B5" s="1">
        <v>0.16666666666666666</v>
      </c>
      <c r="C5">
        <v>3</v>
      </c>
      <c r="D5" s="2">
        <f t="shared" si="0"/>
        <v>0.5</v>
      </c>
      <c r="E5">
        <v>9</v>
      </c>
      <c r="F5" s="2">
        <f t="shared" si="1"/>
        <v>1.5</v>
      </c>
      <c r="G5" s="2">
        <f t="shared" si="4"/>
        <v>1.0555555555555554</v>
      </c>
      <c r="H5" s="2">
        <f t="shared" si="5"/>
        <v>1.1141975308641971</v>
      </c>
      <c r="I5">
        <f t="shared" si="2"/>
        <v>0.18569958847736617</v>
      </c>
      <c r="J5" s="2">
        <f t="shared" si="3"/>
        <v>1.0555555555555554</v>
      </c>
      <c r="K5" s="2">
        <f t="shared" si="6"/>
        <v>1.1141975308641971</v>
      </c>
      <c r="L5">
        <f t="shared" si="7"/>
        <v>0.18569958847736617</v>
      </c>
    </row>
    <row r="6" spans="1:12" x14ac:dyDescent="0.2">
      <c r="B6" s="1">
        <v>0.1111111111111111</v>
      </c>
      <c r="C6">
        <v>4</v>
      </c>
      <c r="D6" s="2">
        <f t="shared" si="0"/>
        <v>0.44444444444444442</v>
      </c>
      <c r="E6">
        <v>16</v>
      </c>
      <c r="F6" s="2">
        <f>E6*B6</f>
        <v>1.7777777777777777</v>
      </c>
      <c r="G6" s="2">
        <f t="shared" si="4"/>
        <v>2.0555555555555554</v>
      </c>
      <c r="H6" s="2">
        <f t="shared" si="5"/>
        <v>4.2253086419753076</v>
      </c>
      <c r="I6">
        <f t="shared" si="2"/>
        <v>0.46947873799725637</v>
      </c>
      <c r="J6" s="2">
        <f t="shared" si="3"/>
        <v>2.0555555555555554</v>
      </c>
      <c r="K6" s="2">
        <f t="shared" si="6"/>
        <v>4.2253086419753076</v>
      </c>
      <c r="L6">
        <f t="shared" si="7"/>
        <v>0.46947873799725637</v>
      </c>
    </row>
    <row r="7" spans="1:12" x14ac:dyDescent="0.2">
      <c r="B7" s="1">
        <v>5.5555555555555552E-2</v>
      </c>
      <c r="C7">
        <v>5</v>
      </c>
      <c r="D7" s="2">
        <f t="shared" si="0"/>
        <v>0.27777777777777779</v>
      </c>
      <c r="E7">
        <v>25</v>
      </c>
      <c r="F7" s="2">
        <f t="shared" si="1"/>
        <v>1.3888888888888888</v>
      </c>
      <c r="G7" s="2">
        <f t="shared" si="4"/>
        <v>3.0555555555555554</v>
      </c>
      <c r="H7" s="2">
        <f t="shared" si="5"/>
        <v>9.3364197530864192</v>
      </c>
      <c r="I7">
        <f t="shared" si="2"/>
        <v>0.51868998628257879</v>
      </c>
      <c r="J7" s="2">
        <f t="shared" si="3"/>
        <v>3.0555555555555554</v>
      </c>
      <c r="K7" s="2">
        <f>J7^2</f>
        <v>9.3364197530864192</v>
      </c>
      <c r="L7">
        <f t="shared" si="7"/>
        <v>0.51868998628257879</v>
      </c>
    </row>
    <row r="8" spans="1:12" x14ac:dyDescent="0.2">
      <c r="A8" t="s">
        <v>4</v>
      </c>
      <c r="B8" s="2">
        <f>SUM(B2:B7)</f>
        <v>1</v>
      </c>
      <c r="I8" s="5">
        <f>SUM(I2:I7)</f>
        <v>2.0524691358024691</v>
      </c>
    </row>
    <row r="9" spans="1:12" x14ac:dyDescent="0.2">
      <c r="A9" t="s">
        <v>5</v>
      </c>
      <c r="C9" t="s">
        <v>8</v>
      </c>
      <c r="D9" s="3">
        <f>SUM(D2:D7)</f>
        <v>1.9444444444444446</v>
      </c>
      <c r="E9" t="s">
        <v>9</v>
      </c>
      <c r="F9" s="3">
        <f>SUM(F2:F7)</f>
        <v>5.8333333333333339</v>
      </c>
      <c r="K9" t="s">
        <v>10</v>
      </c>
      <c r="L9" s="4">
        <f>SUM(L2:L7)</f>
        <v>2.0524691358024691</v>
      </c>
    </row>
    <row r="10" spans="1:12" x14ac:dyDescent="0.2">
      <c r="C10" t="s">
        <v>14</v>
      </c>
      <c r="D10" s="2">
        <f>D9^2</f>
        <v>3.7808641975308648</v>
      </c>
      <c r="K10" t="s">
        <v>33</v>
      </c>
      <c r="L10" s="2">
        <f>F9-D9^2</f>
        <v>2.0524691358024691</v>
      </c>
    </row>
    <row r="11" spans="1:12" hidden="1" x14ac:dyDescent="0.2">
      <c r="C11" t="s">
        <v>10</v>
      </c>
      <c r="D11" s="5">
        <f>F9-D10</f>
        <v>2.0524691358024691</v>
      </c>
    </row>
    <row r="12" spans="1:12" hidden="1" x14ac:dyDescent="0.2">
      <c r="C12" t="s">
        <v>11</v>
      </c>
      <c r="D12" s="4">
        <f>SQRT(D11)</f>
        <v>1.4326441064697364</v>
      </c>
    </row>
    <row r="13" spans="1:12" hidden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5B15-E768-A24E-9E82-F77F9DAB69EB}">
  <dimension ref="A1:K12"/>
  <sheetViews>
    <sheetView workbookViewId="0">
      <selection activeCell="F10" sqref="F10"/>
    </sheetView>
  </sheetViews>
  <sheetFormatPr baseColWidth="10" defaultRowHeight="16" x14ac:dyDescent="0.2"/>
  <cols>
    <col min="7" max="7" width="12.1640625" bestFit="1" customWidth="1"/>
    <col min="8" max="8" width="17" bestFit="1" customWidth="1"/>
  </cols>
  <sheetData>
    <row r="1" spans="1:11" x14ac:dyDescent="0.2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t="s">
        <v>22</v>
      </c>
      <c r="B2" t="s">
        <v>23</v>
      </c>
      <c r="C2" t="s">
        <v>0</v>
      </c>
      <c r="D2" t="s">
        <v>21</v>
      </c>
      <c r="F2" t="s">
        <v>24</v>
      </c>
      <c r="G2" t="s">
        <v>25</v>
      </c>
      <c r="H2" t="s">
        <v>34</v>
      </c>
      <c r="I2" t="s">
        <v>28</v>
      </c>
      <c r="J2" t="s">
        <v>29</v>
      </c>
    </row>
    <row r="3" spans="1:11" x14ac:dyDescent="0.2">
      <c r="A3">
        <v>1.25</v>
      </c>
      <c r="B3">
        <v>2.5</v>
      </c>
      <c r="C3">
        <v>1</v>
      </c>
      <c r="D3">
        <v>2</v>
      </c>
      <c r="F3">
        <f>C3-A$3</f>
        <v>-0.25</v>
      </c>
      <c r="G3">
        <f>D3-B$3</f>
        <v>-0.5</v>
      </c>
      <c r="H3">
        <f>F3*G3</f>
        <v>0.125</v>
      </c>
      <c r="I3">
        <f>F3^2</f>
        <v>6.25E-2</v>
      </c>
      <c r="J3">
        <f>G3^2</f>
        <v>0.25</v>
      </c>
      <c r="K3">
        <f>I3*J3</f>
        <v>1.5625E-2</v>
      </c>
    </row>
    <row r="4" spans="1:11" x14ac:dyDescent="0.2">
      <c r="C4">
        <v>2</v>
      </c>
      <c r="D4">
        <v>3</v>
      </c>
      <c r="F4">
        <f t="shared" ref="F4:F6" si="0">C4-A$3</f>
        <v>0.75</v>
      </c>
      <c r="G4">
        <f t="shared" ref="G4:G6" si="1">D4-B$3</f>
        <v>0.5</v>
      </c>
      <c r="H4">
        <f t="shared" ref="H4:H6" si="2">F4*G4</f>
        <v>0.375</v>
      </c>
      <c r="I4">
        <f t="shared" ref="I4:J6" si="3">F4^2</f>
        <v>0.5625</v>
      </c>
      <c r="J4">
        <f t="shared" si="3"/>
        <v>0.25</v>
      </c>
      <c r="K4">
        <f t="shared" ref="K4:K12" si="4">I4*J4</f>
        <v>0.140625</v>
      </c>
    </row>
    <row r="5" spans="1:11" x14ac:dyDescent="0.2">
      <c r="C5">
        <v>-1</v>
      </c>
      <c r="D5">
        <v>0</v>
      </c>
      <c r="F5">
        <f t="shared" si="0"/>
        <v>-2.25</v>
      </c>
      <c r="G5">
        <f t="shared" si="1"/>
        <v>-2.5</v>
      </c>
      <c r="H5">
        <f t="shared" si="2"/>
        <v>5.625</v>
      </c>
      <c r="I5">
        <f t="shared" si="3"/>
        <v>5.0625</v>
      </c>
      <c r="J5">
        <f t="shared" si="3"/>
        <v>6.25</v>
      </c>
      <c r="K5">
        <f t="shared" si="4"/>
        <v>31.640625</v>
      </c>
    </row>
    <row r="6" spans="1:11" x14ac:dyDescent="0.2">
      <c r="C6">
        <v>3</v>
      </c>
      <c r="D6">
        <v>5</v>
      </c>
      <c r="F6">
        <f t="shared" si="0"/>
        <v>1.75</v>
      </c>
      <c r="G6">
        <f t="shared" si="1"/>
        <v>2.5</v>
      </c>
      <c r="H6">
        <f t="shared" si="2"/>
        <v>4.375</v>
      </c>
      <c r="I6">
        <f t="shared" si="3"/>
        <v>3.0625</v>
      </c>
      <c r="J6">
        <f t="shared" si="3"/>
        <v>6.25</v>
      </c>
      <c r="K6">
        <f t="shared" si="4"/>
        <v>19.140625</v>
      </c>
    </row>
    <row r="7" spans="1:11" x14ac:dyDescent="0.2">
      <c r="I7">
        <f>SUM(I3:I6)/4</f>
        <v>2.1875</v>
      </c>
      <c r="J7">
        <f>SUM(J3:J6)/4</f>
        <v>3.25</v>
      </c>
      <c r="K7">
        <f>SQRT(I7*J7)</f>
        <v>2.6663411259626928</v>
      </c>
    </row>
    <row r="8" spans="1:11" x14ac:dyDescent="0.2">
      <c r="G8" t="s">
        <v>26</v>
      </c>
      <c r="H8">
        <f>SUM(H3:H6)/4</f>
        <v>2.625</v>
      </c>
    </row>
    <row r="9" spans="1:11" x14ac:dyDescent="0.2">
      <c r="G9" t="s">
        <v>35</v>
      </c>
      <c r="H9">
        <f>SUM(I3:I6)/4</f>
        <v>2.1875</v>
      </c>
    </row>
    <row r="10" spans="1:11" x14ac:dyDescent="0.2">
      <c r="G10" t="s">
        <v>36</v>
      </c>
      <c r="H10">
        <f>SUM(J3:J6)/4</f>
        <v>3.25</v>
      </c>
    </row>
    <row r="11" spans="1:11" x14ac:dyDescent="0.2">
      <c r="G11" t="s">
        <v>37</v>
      </c>
      <c r="H11">
        <f>H8/SQRT(H9*H10)</f>
        <v>0.98449518497084032</v>
      </c>
    </row>
    <row r="12" spans="1:11" x14ac:dyDescent="0.2">
      <c r="G12" t="s">
        <v>38</v>
      </c>
      <c r="H12">
        <f>CORREL(C3:C6,D3:D6)</f>
        <v>0.98449518497084032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1054-45D2-F34F-9891-456A27B8984B}">
  <dimension ref="A1:L14"/>
  <sheetViews>
    <sheetView tabSelected="1" workbookViewId="0">
      <selection activeCell="J13" sqref="J13"/>
    </sheetView>
  </sheetViews>
  <sheetFormatPr baseColWidth="10" defaultRowHeight="16" x14ac:dyDescent="0.2"/>
  <cols>
    <col min="2" max="2" width="11.83203125" bestFit="1" customWidth="1"/>
    <col min="3" max="3" width="12.33203125" bestFit="1" customWidth="1"/>
    <col min="4" max="4" width="11.83203125" bestFit="1" customWidth="1"/>
    <col min="5" max="5" width="18.33203125" bestFit="1" customWidth="1"/>
    <col min="6" max="6" width="19.1640625" bestFit="1" customWidth="1"/>
    <col min="8" max="8" width="14.5" customWidth="1"/>
    <col min="9" max="9" width="13.5" customWidth="1"/>
    <col min="10" max="11" width="17" customWidth="1"/>
    <col min="12" max="12" width="30" customWidth="1"/>
  </cols>
  <sheetData>
    <row r="1" spans="1:12" x14ac:dyDescent="0.2">
      <c r="A1" t="s">
        <v>40</v>
      </c>
      <c r="B1" t="s">
        <v>41</v>
      </c>
      <c r="C1" t="s">
        <v>42</v>
      </c>
      <c r="E1" t="s">
        <v>46</v>
      </c>
      <c r="F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">
      <c r="A2">
        <v>1</v>
      </c>
      <c r="B2">
        <v>2</v>
      </c>
      <c r="C2">
        <v>6.5</v>
      </c>
      <c r="E2">
        <f>AVERAGE(B2:B6)</f>
        <v>2.52</v>
      </c>
      <c r="F2">
        <f>AVERAGE(C2:C6)</f>
        <v>8.4599999999999991</v>
      </c>
      <c r="H2">
        <f>B2-E$2</f>
        <v>-0.52</v>
      </c>
      <c r="I2">
        <f>C2-F$2</f>
        <v>-1.9599999999999991</v>
      </c>
      <c r="J2">
        <f>H2^2</f>
        <v>0.27040000000000003</v>
      </c>
      <c r="K2">
        <f>I2^2</f>
        <v>3.8415999999999966</v>
      </c>
      <c r="L2">
        <f>H2*I2</f>
        <v>1.0191999999999997</v>
      </c>
    </row>
    <row r="3" spans="1:12" x14ac:dyDescent="0.2">
      <c r="A3">
        <v>2</v>
      </c>
      <c r="B3">
        <v>2.2000000000000002</v>
      </c>
      <c r="C3">
        <v>7.6</v>
      </c>
      <c r="H3">
        <f t="shared" ref="H3:H6" si="0">B3-E$2</f>
        <v>-0.31999999999999984</v>
      </c>
      <c r="I3">
        <f>C3-F$2</f>
        <v>-0.85999999999999943</v>
      </c>
      <c r="J3">
        <f t="shared" ref="J3:J6" si="1">H3^2</f>
        <v>0.10239999999999989</v>
      </c>
      <c r="K3">
        <f t="shared" ref="K3:K6" si="2">I3^2</f>
        <v>0.73959999999999904</v>
      </c>
      <c r="L3">
        <f t="shared" ref="L3:L6" si="3">H3*I3</f>
        <v>0.27519999999999967</v>
      </c>
    </row>
    <row r="4" spans="1:12" x14ac:dyDescent="0.2">
      <c r="A4">
        <v>3</v>
      </c>
      <c r="B4">
        <v>2.4</v>
      </c>
      <c r="C4">
        <v>9.1</v>
      </c>
      <c r="H4">
        <f t="shared" si="0"/>
        <v>-0.12000000000000011</v>
      </c>
      <c r="I4">
        <f t="shared" ref="I3:I6" si="4">C4-F$2</f>
        <v>0.64000000000000057</v>
      </c>
      <c r="J4">
        <f t="shared" si="1"/>
        <v>1.4400000000000026E-2</v>
      </c>
      <c r="K4">
        <f t="shared" si="2"/>
        <v>0.40960000000000074</v>
      </c>
      <c r="L4">
        <f t="shared" si="3"/>
        <v>-7.6800000000000132E-2</v>
      </c>
    </row>
    <row r="5" spans="1:12" x14ac:dyDescent="0.2">
      <c r="A5">
        <v>4</v>
      </c>
      <c r="B5">
        <v>2.4</v>
      </c>
      <c r="C5">
        <v>7.3</v>
      </c>
      <c r="H5">
        <f t="shared" si="0"/>
        <v>-0.12000000000000011</v>
      </c>
      <c r="I5">
        <f t="shared" si="4"/>
        <v>-1.1599999999999993</v>
      </c>
      <c r="J5">
        <f t="shared" si="1"/>
        <v>1.4400000000000026E-2</v>
      </c>
      <c r="K5">
        <f t="shared" si="2"/>
        <v>1.3455999999999984</v>
      </c>
      <c r="L5">
        <f t="shared" si="3"/>
        <v>0.13920000000000005</v>
      </c>
    </row>
    <row r="6" spans="1:12" x14ac:dyDescent="0.2">
      <c r="A6">
        <v>5</v>
      </c>
      <c r="B6">
        <v>3.6</v>
      </c>
      <c r="C6">
        <v>11.8</v>
      </c>
      <c r="H6">
        <f t="shared" si="0"/>
        <v>1.08</v>
      </c>
      <c r="I6">
        <f t="shared" si="4"/>
        <v>3.3400000000000016</v>
      </c>
      <c r="J6">
        <f t="shared" si="1"/>
        <v>1.1664000000000001</v>
      </c>
      <c r="K6">
        <f t="shared" si="2"/>
        <v>11.15560000000001</v>
      </c>
      <c r="L6">
        <f t="shared" si="3"/>
        <v>3.607200000000002</v>
      </c>
    </row>
    <row r="8" spans="1:12" x14ac:dyDescent="0.2">
      <c r="A8" t="s">
        <v>43</v>
      </c>
    </row>
    <row r="9" spans="1:12" x14ac:dyDescent="0.2">
      <c r="A9" t="s">
        <v>44</v>
      </c>
      <c r="I9" t="s">
        <v>26</v>
      </c>
      <c r="L9">
        <f>SUM(L2:L6)/4</f>
        <v>1.2410000000000003</v>
      </c>
    </row>
    <row r="10" spans="1:12" x14ac:dyDescent="0.2">
      <c r="A10" t="s">
        <v>45</v>
      </c>
      <c r="I10" t="s">
        <v>53</v>
      </c>
      <c r="J10">
        <f>SUM(J2:J6)/4</f>
        <v>0.39200000000000002</v>
      </c>
      <c r="K10">
        <f>SUM(K2:K6)/4</f>
        <v>4.3730000000000011</v>
      </c>
    </row>
    <row r="11" spans="1:12" x14ac:dyDescent="0.2">
      <c r="I11" t="s">
        <v>54</v>
      </c>
      <c r="J11">
        <f>SQRT(J10)</f>
        <v>0.62609903369994113</v>
      </c>
      <c r="K11">
        <f>SQRT(K10)</f>
        <v>2.0911719202399408</v>
      </c>
    </row>
    <row r="13" spans="1:12" x14ac:dyDescent="0.2">
      <c r="I13" t="s">
        <v>27</v>
      </c>
      <c r="J13">
        <f>L9/(J11*K11)</f>
        <v>0.94784867935912531</v>
      </c>
    </row>
    <row r="14" spans="1:12" x14ac:dyDescent="0.2">
      <c r="I14" t="s">
        <v>27</v>
      </c>
      <c r="J14">
        <f>CORREL(B2:B6,C2:C6)</f>
        <v>0.94784867935912553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2022-06-20T21:18:42Z</dcterms:created>
  <dcterms:modified xsi:type="dcterms:W3CDTF">2022-06-24T01:32:41Z</dcterms:modified>
</cp:coreProperties>
</file>