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amilo\Desarollo software\nivel 4\NuevasTecnologia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11" i="1"/>
  <c r="L9" i="1"/>
  <c r="H29" i="1"/>
  <c r="M9" i="1" l="1"/>
  <c r="D12" i="1"/>
  <c r="E12" i="1" s="1"/>
  <c r="D11" i="1"/>
  <c r="I12" i="1"/>
  <c r="I13" i="1"/>
  <c r="I14" i="1"/>
  <c r="I15" i="1"/>
  <c r="I16" i="1"/>
  <c r="I17" i="1"/>
  <c r="I18" i="1"/>
  <c r="I19" i="1"/>
  <c r="I20" i="1"/>
  <c r="I21" i="1"/>
  <c r="I22" i="1"/>
  <c r="I11" i="1"/>
  <c r="J12" i="1"/>
  <c r="J13" i="1"/>
  <c r="J14" i="1"/>
  <c r="J15" i="1"/>
  <c r="J16" i="1"/>
  <c r="J17" i="1"/>
  <c r="J18" i="1"/>
  <c r="J19" i="1"/>
  <c r="J20" i="1"/>
  <c r="J21" i="1"/>
  <c r="J22" i="1"/>
  <c r="J11" i="1"/>
  <c r="L10" i="1" s="1"/>
  <c r="L11" i="1" s="1"/>
  <c r="M11" i="1" s="1"/>
  <c r="H8" i="1"/>
  <c r="I8" i="1" s="1"/>
</calcChain>
</file>

<file path=xl/sharedStrings.xml><?xml version="1.0" encoding="utf-8"?>
<sst xmlns="http://schemas.openxmlformats.org/spreadsheetml/2006/main" count="10" uniqueCount="6">
  <si>
    <t>Monto</t>
  </si>
  <si>
    <t>Tasa</t>
  </si>
  <si>
    <t>Periodo</t>
  </si>
  <si>
    <t>Anualidad</t>
  </si>
  <si>
    <t>Intereses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</si>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</sst>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€&quot;;[Red]\-#,##0.00\ &quot;€&quot;"/>
    <numFmt numFmtId="164" formatCode="#,##0_ ;[Red]\-#,##0\ 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29"/>
  <sheetViews>
    <sheetView tabSelected="1" workbookViewId="0">
      <selection activeCell="K15" sqref="K15"/>
    </sheetView>
  </sheetViews>
  <sheetFormatPr baseColWidth="10" defaultRowHeight="15" x14ac:dyDescent="0.25"/>
  <cols>
    <col min="8" max="8" width="17.7109375" customWidth="1"/>
    <col min="10" max="10" width="13.85546875" bestFit="1" customWidth="1"/>
    <col min="11" max="11" width="13.140625" bestFit="1" customWidth="1"/>
    <col min="12" max="12" width="13.85546875" bestFit="1" customWidth="1"/>
  </cols>
  <sheetData>
    <row r="4" spans="4:13" x14ac:dyDescent="0.25">
      <c r="G4" t="s">
        <v>0</v>
      </c>
      <c r="H4">
        <v>2800000</v>
      </c>
      <c r="J4" s="1"/>
      <c r="K4" s="1"/>
    </row>
    <row r="5" spans="4:13" x14ac:dyDescent="0.25">
      <c r="G5" t="s">
        <v>1</v>
      </c>
      <c r="H5">
        <v>1.7999999999999999E-2</v>
      </c>
    </row>
    <row r="6" spans="4:13" x14ac:dyDescent="0.25">
      <c r="G6" t="s">
        <v>2</v>
      </c>
      <c r="H6">
        <v>12</v>
      </c>
    </row>
    <row r="8" spans="4:13" x14ac:dyDescent="0.25">
      <c r="G8" t="s">
        <v>3</v>
      </c>
      <c r="H8" s="2">
        <f>-PMT(H5,H6,H4)</f>
        <v>261525.53523304345</v>
      </c>
      <c r="I8" s="2">
        <f>H8*12</f>
        <v>3138306.4227965213</v>
      </c>
    </row>
    <row r="9" spans="4:13" x14ac:dyDescent="0.25">
      <c r="H9" s="2"/>
      <c r="L9" s="2">
        <f>-FV(H5,1,,H4)</f>
        <v>2850400</v>
      </c>
      <c r="M9" s="2">
        <f>L9-H4</f>
        <v>50400</v>
      </c>
    </row>
    <row r="10" spans="4:13" x14ac:dyDescent="0.25">
      <c r="H10" s="2"/>
      <c r="I10" t="s">
        <v>4</v>
      </c>
      <c r="J10" t="s">
        <v>5</v>
      </c>
      <c r="L10" s="2">
        <f>L9-J11</f>
        <v>2639274.4647669564</v>
      </c>
    </row>
    <row r="11" spans="4:13" x14ac:dyDescent="0.25">
      <c r="D11">
        <f>(H4/12)*H5</f>
        <v>4200</v>
      </c>
      <c r="G11" s="3">
        <f>I11/$H$8</f>
        <v>0.19271540714022029</v>
      </c>
      <c r="H11" s="2">
        <v>1</v>
      </c>
      <c r="I11" s="2">
        <f>-IPMT($H$5,H11,1,$H$4)</f>
        <v>50399.999999999993</v>
      </c>
      <c r="J11" s="2">
        <f>-PPMT($H$5,H11,$H$6,$H$4)</f>
        <v>211125.53523304345</v>
      </c>
      <c r="L11" s="2">
        <f>-FV(H5,1,,L10)</f>
        <v>2686781.4051327617</v>
      </c>
      <c r="M11" s="2">
        <f>L11-L10</f>
        <v>47506.940365805291</v>
      </c>
    </row>
    <row r="12" spans="4:13" x14ac:dyDescent="0.25">
      <c r="D12">
        <f>H4/12</f>
        <v>233333.33333333334</v>
      </c>
      <c r="E12">
        <f>D12+D11</f>
        <v>237533.33333333334</v>
      </c>
      <c r="G12" s="3">
        <f t="shared" ref="G12:G22" si="0">I12/$H$8</f>
        <v>0.17818428446874426</v>
      </c>
      <c r="H12" s="2">
        <v>2</v>
      </c>
      <c r="I12" s="2">
        <f t="shared" ref="I12:I22" si="1">-IPMT($H$5,H12,$H$6,$H$4)</f>
        <v>46599.740365805214</v>
      </c>
      <c r="J12" s="2">
        <f t="shared" ref="J12:J22" si="2">-PPMT($H$5,H12,$H$6,$H$4)</f>
        <v>214925.79486723823</v>
      </c>
    </row>
    <row r="13" spans="4:13" x14ac:dyDescent="0.25">
      <c r="G13" s="3">
        <f t="shared" si="0"/>
        <v>0.16339160158918167</v>
      </c>
      <c r="H13" s="2">
        <v>3</v>
      </c>
      <c r="I13" s="2">
        <f t="shared" si="1"/>
        <v>42731.076058194929</v>
      </c>
      <c r="J13" s="2">
        <f t="shared" si="2"/>
        <v>218794.45917484851</v>
      </c>
    </row>
    <row r="14" spans="4:13" x14ac:dyDescent="0.25">
      <c r="G14" s="3">
        <f t="shared" si="0"/>
        <v>0.14833265041778693</v>
      </c>
      <c r="H14" s="2">
        <v>4</v>
      </c>
      <c r="I14" s="2">
        <f t="shared" si="1"/>
        <v>38792.775793047651</v>
      </c>
      <c r="J14" s="2">
        <f t="shared" si="2"/>
        <v>222732.7594399958</v>
      </c>
      <c r="L14" s="2"/>
    </row>
    <row r="15" spans="4:13" x14ac:dyDescent="0.25">
      <c r="G15" s="3">
        <f t="shared" si="0"/>
        <v>0.13300263812530708</v>
      </c>
      <c r="H15" s="2">
        <v>5</v>
      </c>
      <c r="I15" s="2">
        <f t="shared" si="1"/>
        <v>34783.586123127723</v>
      </c>
      <c r="J15" s="2">
        <f t="shared" si="2"/>
        <v>226741.94910991573</v>
      </c>
    </row>
    <row r="16" spans="4:13" x14ac:dyDescent="0.25">
      <c r="G16" s="3">
        <f t="shared" si="0"/>
        <v>0.11739668561156262</v>
      </c>
      <c r="H16" s="2">
        <v>6</v>
      </c>
      <c r="I16" s="2">
        <f t="shared" si="1"/>
        <v>30702.231039149246</v>
      </c>
      <c r="J16" s="2">
        <f t="shared" si="2"/>
        <v>230823.3041938942</v>
      </c>
    </row>
    <row r="17" spans="7:10" x14ac:dyDescent="0.25">
      <c r="G17" s="3">
        <f t="shared" si="0"/>
        <v>0.10150982595257076</v>
      </c>
      <c r="H17" s="2">
        <v>7</v>
      </c>
      <c r="I17" s="2">
        <f t="shared" si="1"/>
        <v>26547.411563659152</v>
      </c>
      <c r="J17" s="2">
        <f t="shared" si="2"/>
        <v>234978.12366938434</v>
      </c>
    </row>
    <row r="18" spans="7:10" x14ac:dyDescent="0.25">
      <c r="G18" s="3">
        <f t="shared" si="0"/>
        <v>8.5337002819717012E-2</v>
      </c>
      <c r="H18" s="2">
        <v>8</v>
      </c>
      <c r="I18" s="2">
        <f t="shared" si="1"/>
        <v>22317.805337610229</v>
      </c>
      <c r="J18" s="2">
        <f t="shared" si="2"/>
        <v>239207.72989543324</v>
      </c>
    </row>
    <row r="19" spans="7:10" x14ac:dyDescent="0.25">
      <c r="G19" s="3">
        <f t="shared" si="0"/>
        <v>6.8873068870471926E-2</v>
      </c>
      <c r="H19" s="2">
        <v>9</v>
      </c>
      <c r="I19" s="2">
        <f t="shared" si="1"/>
        <v>18012.066199492434</v>
      </c>
      <c r="J19" s="2">
        <f t="shared" si="2"/>
        <v>243513.46903355099</v>
      </c>
    </row>
    <row r="20" spans="7:10" x14ac:dyDescent="0.25">
      <c r="G20" s="3">
        <f t="shared" si="0"/>
        <v>5.211278411014042E-2</v>
      </c>
      <c r="H20" s="2">
        <v>10</v>
      </c>
      <c r="I20" s="2">
        <f t="shared" si="1"/>
        <v>13628.823756888516</v>
      </c>
      <c r="J20" s="2">
        <f t="shared" si="2"/>
        <v>247896.71147615495</v>
      </c>
    </row>
    <row r="21" spans="7:10" x14ac:dyDescent="0.25">
      <c r="G21" s="3">
        <f t="shared" si="0"/>
        <v>3.5050814224122956E-2</v>
      </c>
      <c r="H21" s="2">
        <v>11</v>
      </c>
      <c r="I21" s="2">
        <f t="shared" si="1"/>
        <v>9166.6829503177287</v>
      </c>
      <c r="J21" s="2">
        <f t="shared" si="2"/>
        <v>252358.85228272574</v>
      </c>
    </row>
    <row r="22" spans="7:10" x14ac:dyDescent="0.25">
      <c r="G22" s="3">
        <f t="shared" si="0"/>
        <v>1.768172888015717E-2</v>
      </c>
      <c r="H22" s="2">
        <v>12</v>
      </c>
      <c r="I22" s="2">
        <f t="shared" si="1"/>
        <v>4624.2236092286657</v>
      </c>
      <c r="J22" s="2">
        <f t="shared" si="2"/>
        <v>256901.31162381478</v>
      </c>
    </row>
    <row r="25" spans="7:10" x14ac:dyDescent="0.25">
      <c r="G25" t="s">
        <v>0</v>
      </c>
      <c r="H25">
        <v>2800000</v>
      </c>
    </row>
    <row r="26" spans="7:10" x14ac:dyDescent="0.25">
      <c r="G26" t="s">
        <v>1</v>
      </c>
      <c r="H26">
        <v>0.13600000000000001</v>
      </c>
    </row>
    <row r="27" spans="7:10" x14ac:dyDescent="0.25">
      <c r="G27" t="s">
        <v>2</v>
      </c>
      <c r="H27">
        <v>5</v>
      </c>
    </row>
    <row r="29" spans="7:10" x14ac:dyDescent="0.25">
      <c r="G29" t="s">
        <v>3</v>
      </c>
      <c r="H29" s="2">
        <f>-PMT(H26,H27,H25)</f>
        <v>807767.29184720607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2021-03-06T16:42:45Z</dcterms:created>
  <dcterms:modified xsi:type="dcterms:W3CDTF">2021-03-09T00:58:05Z</dcterms:modified>
</cp:coreProperties>
</file>