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amilo\Desarollo software\nivel 4\NuevasTecnologi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26" i="1" s="1"/>
  <c r="I40" i="1"/>
  <c r="I48" i="1"/>
  <c r="H6" i="1"/>
  <c r="J24" i="1" s="1"/>
  <c r="H5" i="1"/>
  <c r="L4" i="1"/>
  <c r="I32" i="1" l="1"/>
  <c r="I56" i="1"/>
  <c r="I52" i="1"/>
  <c r="I44" i="1"/>
  <c r="I36" i="1"/>
  <c r="I28" i="1"/>
  <c r="I54" i="1"/>
  <c r="I46" i="1"/>
  <c r="I38" i="1"/>
  <c r="I30" i="1"/>
  <c r="I58" i="1"/>
  <c r="I50" i="1"/>
  <c r="I42" i="1"/>
  <c r="I34" i="1"/>
  <c r="H8" i="1"/>
  <c r="I8" i="1" s="1"/>
  <c r="J55" i="1"/>
  <c r="J51" i="1"/>
  <c r="J47" i="1"/>
  <c r="J43" i="1"/>
  <c r="J39" i="1"/>
  <c r="J35" i="1"/>
  <c r="J31" i="1"/>
  <c r="J27" i="1"/>
  <c r="J23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4" i="1"/>
  <c r="J57" i="1"/>
  <c r="J53" i="1"/>
  <c r="J49" i="1"/>
  <c r="J45" i="1"/>
  <c r="J41" i="1"/>
  <c r="J37" i="1"/>
  <c r="J33" i="1"/>
  <c r="J29" i="1"/>
  <c r="J25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L9" i="1"/>
  <c r="C27" i="1"/>
  <c r="M9" i="1" l="1"/>
  <c r="D12" i="1"/>
  <c r="D11" i="1"/>
  <c r="I12" i="1"/>
  <c r="I13" i="1"/>
  <c r="I14" i="1"/>
  <c r="I15" i="1"/>
  <c r="I16" i="1"/>
  <c r="I17" i="1"/>
  <c r="I18" i="1"/>
  <c r="I19" i="1"/>
  <c r="I20" i="1"/>
  <c r="I21" i="1"/>
  <c r="I22" i="1"/>
  <c r="I11" i="1"/>
  <c r="J12" i="1"/>
  <c r="J13" i="1"/>
  <c r="J14" i="1"/>
  <c r="J15" i="1"/>
  <c r="J16" i="1"/>
  <c r="J17" i="1"/>
  <c r="J18" i="1"/>
  <c r="J19" i="1"/>
  <c r="J20" i="1"/>
  <c r="J21" i="1"/>
  <c r="J22" i="1"/>
  <c r="J11" i="1"/>
  <c r="L10" i="1" s="1"/>
  <c r="L11" i="1" s="1"/>
  <c r="M11" i="1" s="1"/>
  <c r="G21" i="1" l="1"/>
  <c r="G17" i="1"/>
  <c r="G13" i="1"/>
  <c r="G20" i="1"/>
  <c r="G16" i="1"/>
  <c r="G12" i="1"/>
  <c r="G11" i="1"/>
  <c r="G19" i="1"/>
  <c r="G15" i="1"/>
  <c r="G22" i="1"/>
  <c r="G18" i="1"/>
  <c r="G14" i="1"/>
  <c r="E12" i="1"/>
</calcChain>
</file>

<file path=xl/sharedStrings.xml><?xml version="1.0" encoding="utf-8"?>
<sst xmlns="http://schemas.openxmlformats.org/spreadsheetml/2006/main" count="10" uniqueCount="6">
  <si>
    <t>Monto</t>
  </si>
  <si>
    <t>Tasa</t>
  </si>
  <si>
    <t>Periodo</t>
  </si>
  <si>
    <t>Anualidad</t>
  </si>
  <si>
    <t>Intereses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</si>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</sst>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#,##0.00\ &quot;€&quot;;[Red]\-#,##0.00\ &quot;€&quot;"/>
    <numFmt numFmtId="164" formatCode="#,##0_ ;[Red]\-#,##0\ "/>
    <numFmt numFmtId="165" formatCode="0.0%"/>
    <numFmt numFmtId="167" formatCode="#,##0.000_ ;[Red]\-#,##0.000\ "/>
    <numFmt numFmtId="172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7" fontId="0" fillId="0" borderId="0" xfId="0" applyNumberFormat="1"/>
    <xf numFmtId="3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8"/>
  <sheetViews>
    <sheetView tabSelected="1" topLeftCell="A5" workbookViewId="0">
      <selection activeCell="I11" sqref="I11:I52"/>
    </sheetView>
  </sheetViews>
  <sheetFormatPr baseColWidth="10" defaultRowHeight="15" x14ac:dyDescent="0.25"/>
  <cols>
    <col min="8" max="8" width="17.7109375" customWidth="1"/>
    <col min="10" max="10" width="13.85546875" bestFit="1" customWidth="1"/>
    <col min="11" max="11" width="13.140625" bestFit="1" customWidth="1"/>
    <col min="12" max="12" width="13.85546875" bestFit="1" customWidth="1"/>
  </cols>
  <sheetData>
    <row r="3" spans="4:13" x14ac:dyDescent="0.25">
      <c r="J3">
        <v>65000000</v>
      </c>
    </row>
    <row r="4" spans="4:13" x14ac:dyDescent="0.25">
      <c r="G4" t="s">
        <v>0</v>
      </c>
      <c r="H4" s="5">
        <f>J3*0.7</f>
        <v>45500000</v>
      </c>
      <c r="J4" s="1"/>
      <c r="K4" s="4">
        <v>0.125</v>
      </c>
      <c r="L4" s="3">
        <f>K4</f>
        <v>0.125</v>
      </c>
    </row>
    <row r="5" spans="4:13" x14ac:dyDescent="0.25">
      <c r="G5" t="s">
        <v>1</v>
      </c>
      <c r="H5" s="6">
        <f>L4/12</f>
        <v>1.0416666666666666E-2</v>
      </c>
    </row>
    <row r="6" spans="4:13" x14ac:dyDescent="0.25">
      <c r="G6" t="s">
        <v>2</v>
      </c>
      <c r="H6">
        <f>K6*12</f>
        <v>42</v>
      </c>
      <c r="K6">
        <v>3.5</v>
      </c>
    </row>
    <row r="8" spans="4:13" x14ac:dyDescent="0.25">
      <c r="G8" t="s">
        <v>3</v>
      </c>
      <c r="H8" s="2">
        <f>-PMT(H5,H6,H4)</f>
        <v>1343081.4389372549</v>
      </c>
      <c r="I8" s="2">
        <f>H8*48</f>
        <v>64467909.068988234</v>
      </c>
    </row>
    <row r="9" spans="4:13" x14ac:dyDescent="0.25">
      <c r="H9" s="2"/>
      <c r="L9" s="2">
        <f>-FV(H5,1,,H4)</f>
        <v>45973958.333333336</v>
      </c>
      <c r="M9" s="2">
        <f>L9-H4</f>
        <v>473958.33333333582</v>
      </c>
    </row>
    <row r="10" spans="4:13" x14ac:dyDescent="0.25">
      <c r="H10" s="2"/>
      <c r="I10" t="s">
        <v>4</v>
      </c>
      <c r="J10" t="s">
        <v>5</v>
      </c>
      <c r="L10" s="2">
        <f>L9-J11</f>
        <v>45104835.227729417</v>
      </c>
    </row>
    <row r="11" spans="4:13" x14ac:dyDescent="0.25">
      <c r="D11">
        <f>(H4/12)*H5</f>
        <v>39496.527777777774</v>
      </c>
      <c r="G11" s="3">
        <f>I11/$H$8</f>
        <v>0.35288875238151163</v>
      </c>
      <c r="H11" s="2">
        <v>1</v>
      </c>
      <c r="I11" s="2">
        <f>-IPMT($H$5,H11,1,$H$4)</f>
        <v>473958.33333333331</v>
      </c>
      <c r="J11" s="2">
        <f>-PPMT($H$5,H11,$H$6,$H$4)</f>
        <v>869123.10560392169</v>
      </c>
      <c r="L11" s="2">
        <f>-FV(H5,1,,L10)</f>
        <v>45574677.2613516</v>
      </c>
      <c r="M11" s="2">
        <f>L11-L10</f>
        <v>469842.03362218291</v>
      </c>
    </row>
    <row r="12" spans="4:13" x14ac:dyDescent="0.25">
      <c r="D12">
        <f>H4/12</f>
        <v>3791666.6666666665</v>
      </c>
      <c r="E12">
        <f>D12+D11</f>
        <v>3831163.1944444445</v>
      </c>
      <c r="G12" s="3">
        <f t="shared" ref="G12:G22" si="0">I12/$H$8</f>
        <v>0.34614801021881908</v>
      </c>
      <c r="H12" s="2">
        <v>2</v>
      </c>
      <c r="I12" s="2">
        <f t="shared" ref="I12:I22" si="1">-IPMT($H$5,H12,$H$6,$H$4)</f>
        <v>464904.96764995914</v>
      </c>
      <c r="J12" s="2">
        <f t="shared" ref="J12:J22" si="2">-PPMT($H$5,H12,$H$6,$H$4)</f>
        <v>878176.47128729569</v>
      </c>
    </row>
    <row r="13" spans="4:13" x14ac:dyDescent="0.25">
      <c r="G13" s="3">
        <f t="shared" si="0"/>
        <v>0.33933705199193182</v>
      </c>
      <c r="H13" s="2">
        <v>3</v>
      </c>
      <c r="I13" s="2">
        <f t="shared" si="1"/>
        <v>455757.2960740499</v>
      </c>
      <c r="J13" s="2">
        <f t="shared" si="2"/>
        <v>887324.14286320517</v>
      </c>
    </row>
    <row r="14" spans="4:13" x14ac:dyDescent="0.25">
      <c r="G14" s="3">
        <f t="shared" si="0"/>
        <v>0.33245514628351441</v>
      </c>
      <c r="H14" s="2">
        <v>4</v>
      </c>
      <c r="I14" s="2">
        <f t="shared" si="1"/>
        <v>446514.3362525581</v>
      </c>
      <c r="J14" s="2">
        <f t="shared" si="2"/>
        <v>896567.1026846969</v>
      </c>
      <c r="L14" s="2"/>
    </row>
    <row r="15" spans="4:13" x14ac:dyDescent="0.25">
      <c r="G15" s="3">
        <f t="shared" si="0"/>
        <v>0.32550155405730102</v>
      </c>
      <c r="H15" s="2">
        <v>5</v>
      </c>
      <c r="I15" s="2">
        <f t="shared" si="1"/>
        <v>437175.09559959255</v>
      </c>
      <c r="J15" s="2">
        <f t="shared" si="2"/>
        <v>905906.34333766229</v>
      </c>
    </row>
    <row r="16" spans="4:13" x14ac:dyDescent="0.25">
      <c r="G16" s="3">
        <f t="shared" si="0"/>
        <v>0.31847552857873124</v>
      </c>
      <c r="H16" s="2">
        <v>6</v>
      </c>
      <c r="I16" s="2">
        <f t="shared" si="1"/>
        <v>427738.57118982525</v>
      </c>
      <c r="J16" s="2">
        <f t="shared" si="2"/>
        <v>915342.86774742987</v>
      </c>
    </row>
    <row r="17" spans="2:10" x14ac:dyDescent="0.25">
      <c r="G17" s="3">
        <f t="shared" si="0"/>
        <v>0.31137631533475968</v>
      </c>
      <c r="H17" s="2">
        <v>7</v>
      </c>
      <c r="I17" s="2">
        <f t="shared" si="1"/>
        <v>418203.74965078948</v>
      </c>
      <c r="J17" s="2">
        <f t="shared" si="2"/>
        <v>924877.68928646552</v>
      </c>
    </row>
    <row r="18" spans="2:10" x14ac:dyDescent="0.25">
      <c r="G18" s="3">
        <f t="shared" si="0"/>
        <v>0.3042031519528301</v>
      </c>
      <c r="H18" s="2">
        <v>8</v>
      </c>
      <c r="I18" s="2">
        <f t="shared" si="1"/>
        <v>408569.60705405549</v>
      </c>
      <c r="J18" s="2">
        <f t="shared" si="2"/>
        <v>934511.83188319951</v>
      </c>
    </row>
    <row r="19" spans="2:10" x14ac:dyDescent="0.25">
      <c r="G19" s="3">
        <f t="shared" si="0"/>
        <v>0.29695526811900541</v>
      </c>
      <c r="H19" s="2">
        <v>9</v>
      </c>
      <c r="I19" s="2">
        <f t="shared" si="1"/>
        <v>398835.10880527215</v>
      </c>
      <c r="J19" s="2">
        <f t="shared" si="2"/>
        <v>944246.33013198292</v>
      </c>
    </row>
    <row r="20" spans="2:10" x14ac:dyDescent="0.25">
      <c r="G20" s="3">
        <f t="shared" si="0"/>
        <v>0.28963188549524505</v>
      </c>
      <c r="H20" s="2">
        <v>10</v>
      </c>
      <c r="I20" s="2">
        <f t="shared" si="1"/>
        <v>388999.20953306399</v>
      </c>
      <c r="J20" s="2">
        <f t="shared" si="2"/>
        <v>954082.22940419102</v>
      </c>
    </row>
    <row r="21" spans="2:10" x14ac:dyDescent="0.25">
      <c r="G21" s="3">
        <f t="shared" si="0"/>
        <v>0.28223221763582057</v>
      </c>
      <c r="H21" s="2">
        <v>11</v>
      </c>
      <c r="I21" s="2">
        <f t="shared" si="1"/>
        <v>379060.85297677037</v>
      </c>
      <c r="J21" s="2">
        <f t="shared" si="2"/>
        <v>964020.58596048469</v>
      </c>
    </row>
    <row r="22" spans="2:10" x14ac:dyDescent="0.25">
      <c r="G22" s="3">
        <f t="shared" si="0"/>
        <v>0.27475546990286032</v>
      </c>
      <c r="H22" s="2">
        <v>12</v>
      </c>
      <c r="I22" s="2">
        <f t="shared" si="1"/>
        <v>369018.97187301528</v>
      </c>
      <c r="J22" s="2">
        <f t="shared" si="2"/>
        <v>974062.46706423978</v>
      </c>
    </row>
    <row r="23" spans="2:10" x14ac:dyDescent="0.25">
      <c r="B23" t="s">
        <v>0</v>
      </c>
      <c r="C23">
        <v>2800000</v>
      </c>
      <c r="H23" s="2">
        <v>13</v>
      </c>
      <c r="I23" s="2">
        <f t="shared" ref="I23:I58" si="3">-IPMT($H$5,H23,$H$6,$H$4)</f>
        <v>358872.48784109612</v>
      </c>
      <c r="J23" s="2">
        <f t="shared" ref="J23:J58" si="4">-PPMT($H$5,H23,$H$6,$H$4)</f>
        <v>984208.95109615894</v>
      </c>
    </row>
    <row r="24" spans="2:10" x14ac:dyDescent="0.25">
      <c r="B24" t="s">
        <v>1</v>
      </c>
      <c r="C24">
        <v>0.13600000000000001</v>
      </c>
      <c r="H24" s="2">
        <v>14</v>
      </c>
      <c r="I24" s="2">
        <f t="shared" si="3"/>
        <v>348620.31126717781</v>
      </c>
      <c r="J24" s="2">
        <f t="shared" si="4"/>
        <v>994461.12767007726</v>
      </c>
    </row>
    <row r="25" spans="2:10" x14ac:dyDescent="0.25">
      <c r="B25" t="s">
        <v>2</v>
      </c>
      <c r="C25">
        <v>5</v>
      </c>
      <c r="H25" s="2">
        <v>15</v>
      </c>
      <c r="I25" s="2">
        <f t="shared" si="3"/>
        <v>338261.34118728118</v>
      </c>
      <c r="J25" s="2">
        <f t="shared" si="4"/>
        <v>1004820.0977499739</v>
      </c>
    </row>
    <row r="26" spans="2:10" x14ac:dyDescent="0.25">
      <c r="H26" s="2">
        <v>16</v>
      </c>
      <c r="I26" s="2">
        <f t="shared" si="3"/>
        <v>327794.46516905224</v>
      </c>
      <c r="J26" s="2">
        <f t="shared" si="4"/>
        <v>1015286.9737682027</v>
      </c>
    </row>
    <row r="27" spans="2:10" x14ac:dyDescent="0.25">
      <c r="B27" t="s">
        <v>3</v>
      </c>
      <c r="C27" s="2">
        <f>-PMT(C24,C25,C23)</f>
        <v>807767.29184720607</v>
      </c>
      <c r="H27" s="2">
        <v>17</v>
      </c>
      <c r="I27" s="2">
        <f t="shared" si="3"/>
        <v>317218.55919230019</v>
      </c>
      <c r="J27" s="2">
        <f t="shared" si="4"/>
        <v>1025862.8797449549</v>
      </c>
    </row>
    <row r="28" spans="2:10" x14ac:dyDescent="0.25">
      <c r="H28" s="2">
        <v>18</v>
      </c>
      <c r="I28" s="2">
        <f t="shared" si="3"/>
        <v>306532.48752829025</v>
      </c>
      <c r="J28" s="2">
        <f t="shared" si="4"/>
        <v>1036548.9514089648</v>
      </c>
    </row>
    <row r="29" spans="2:10" x14ac:dyDescent="0.25">
      <c r="H29" s="2">
        <v>19</v>
      </c>
      <c r="I29" s="2">
        <f t="shared" si="3"/>
        <v>295735.10261778015</v>
      </c>
      <c r="J29" s="2">
        <f t="shared" si="4"/>
        <v>1047346.3363194747</v>
      </c>
    </row>
    <row r="30" spans="2:10" x14ac:dyDescent="0.25">
      <c r="H30" s="2">
        <v>20</v>
      </c>
      <c r="I30" s="2">
        <f t="shared" si="3"/>
        <v>284825.24494778563</v>
      </c>
      <c r="J30" s="2">
        <f t="shared" si="4"/>
        <v>1058256.1939894692</v>
      </c>
    </row>
    <row r="31" spans="2:10" x14ac:dyDescent="0.25">
      <c r="H31" s="2">
        <v>21</v>
      </c>
      <c r="I31" s="2">
        <f t="shared" si="3"/>
        <v>273801.74292706198</v>
      </c>
      <c r="J31" s="2">
        <f t="shared" si="4"/>
        <v>1069279.6960101929</v>
      </c>
    </row>
    <row r="32" spans="2:10" x14ac:dyDescent="0.25">
      <c r="H32" s="2">
        <v>22</v>
      </c>
      <c r="I32" s="2">
        <f t="shared" si="3"/>
        <v>262663.41276028915</v>
      </c>
      <c r="J32" s="2">
        <f t="shared" si="4"/>
        <v>1080418.0261769658</v>
      </c>
    </row>
    <row r="33" spans="8:10" x14ac:dyDescent="0.25">
      <c r="H33" s="2">
        <v>23</v>
      </c>
      <c r="I33" s="2">
        <f t="shared" si="3"/>
        <v>251409.05832094574</v>
      </c>
      <c r="J33" s="2">
        <f t="shared" si="4"/>
        <v>1091672.3806163091</v>
      </c>
    </row>
    <row r="34" spans="8:10" x14ac:dyDescent="0.25">
      <c r="H34" s="2">
        <v>24</v>
      </c>
      <c r="I34" s="2">
        <f t="shared" si="3"/>
        <v>240037.47102285922</v>
      </c>
      <c r="J34" s="2">
        <f t="shared" si="4"/>
        <v>1103043.9679143957</v>
      </c>
    </row>
    <row r="35" spans="8:10" x14ac:dyDescent="0.25">
      <c r="H35" s="2">
        <v>25</v>
      </c>
      <c r="I35" s="2">
        <f t="shared" si="3"/>
        <v>228547.42969041754</v>
      </c>
      <c r="J35" s="2">
        <f t="shared" si="4"/>
        <v>1114534.0092468373</v>
      </c>
    </row>
    <row r="36" spans="8:10" x14ac:dyDescent="0.25">
      <c r="H36" s="2">
        <v>26</v>
      </c>
      <c r="I36" s="2">
        <f t="shared" si="3"/>
        <v>216937.70042742966</v>
      </c>
      <c r="J36" s="2">
        <f t="shared" si="4"/>
        <v>1126143.7385098254</v>
      </c>
    </row>
    <row r="37" spans="8:10" x14ac:dyDescent="0.25">
      <c r="H37" s="2">
        <v>27</v>
      </c>
      <c r="I37" s="2">
        <f t="shared" si="3"/>
        <v>205207.03648461896</v>
      </c>
      <c r="J37" s="2">
        <f t="shared" si="4"/>
        <v>1137874.402452636</v>
      </c>
    </row>
    <row r="38" spans="8:10" x14ac:dyDescent="0.25">
      <c r="H38" s="2">
        <v>28</v>
      </c>
      <c r="I38" s="2">
        <f t="shared" si="3"/>
        <v>193354.17812573735</v>
      </c>
      <c r="J38" s="2">
        <f t="shared" si="4"/>
        <v>1149727.2608115175</v>
      </c>
    </row>
    <row r="39" spans="8:10" x14ac:dyDescent="0.25">
      <c r="H39" s="2">
        <v>29</v>
      </c>
      <c r="I39" s="2">
        <f t="shared" si="3"/>
        <v>181377.85249228406</v>
      </c>
      <c r="J39" s="2">
        <f t="shared" si="4"/>
        <v>1161703.5864449709</v>
      </c>
    </row>
    <row r="40" spans="8:10" x14ac:dyDescent="0.25">
      <c r="H40" s="2">
        <v>30</v>
      </c>
      <c r="I40" s="2">
        <f t="shared" si="3"/>
        <v>169276.77346681559</v>
      </c>
      <c r="J40" s="2">
        <f t="shared" si="4"/>
        <v>1173804.6654704395</v>
      </c>
    </row>
    <row r="41" spans="8:10" x14ac:dyDescent="0.25">
      <c r="H41" s="2">
        <v>31</v>
      </c>
      <c r="I41" s="2">
        <f t="shared" si="3"/>
        <v>157049.64153483184</v>
      </c>
      <c r="J41" s="2">
        <f t="shared" si="4"/>
        <v>1186031.7974024231</v>
      </c>
    </row>
    <row r="42" spans="8:10" x14ac:dyDescent="0.25">
      <c r="H42" s="2">
        <v>32</v>
      </c>
      <c r="I42" s="2">
        <f t="shared" si="3"/>
        <v>144695.14364522329</v>
      </c>
      <c r="J42" s="2">
        <f t="shared" si="4"/>
        <v>1198386.2952920315</v>
      </c>
    </row>
    <row r="43" spans="8:10" x14ac:dyDescent="0.25">
      <c r="H43" s="2">
        <v>33</v>
      </c>
      <c r="I43" s="2">
        <f t="shared" si="3"/>
        <v>132211.95306926462</v>
      </c>
      <c r="J43" s="2">
        <f t="shared" si="4"/>
        <v>1210869.4858679904</v>
      </c>
    </row>
    <row r="44" spans="8:10" x14ac:dyDescent="0.25">
      <c r="H44" s="2">
        <v>34</v>
      </c>
      <c r="I44" s="2">
        <f t="shared" si="3"/>
        <v>119598.72925813971</v>
      </c>
      <c r="J44" s="2">
        <f t="shared" si="4"/>
        <v>1223482.7096791153</v>
      </c>
    </row>
    <row r="45" spans="8:10" x14ac:dyDescent="0.25">
      <c r="H45" s="2">
        <v>35</v>
      </c>
      <c r="I45" s="2">
        <f t="shared" si="3"/>
        <v>106854.11769898226</v>
      </c>
      <c r="J45" s="2">
        <f t="shared" si="4"/>
        <v>1236227.3212382728</v>
      </c>
    </row>
    <row r="46" spans="8:10" x14ac:dyDescent="0.25">
      <c r="H46" s="2">
        <v>36</v>
      </c>
      <c r="I46" s="2">
        <f t="shared" si="3"/>
        <v>93976.749769416929</v>
      </c>
      <c r="J46" s="2">
        <f t="shared" si="4"/>
        <v>1249104.6891678381</v>
      </c>
    </row>
    <row r="47" spans="8:10" x14ac:dyDescent="0.25">
      <c r="H47" s="2">
        <v>37</v>
      </c>
      <c r="I47" s="2">
        <f t="shared" si="3"/>
        <v>80965.242590585272</v>
      </c>
      <c r="J47" s="2">
        <f t="shared" si="4"/>
        <v>1262116.1963466695</v>
      </c>
    </row>
    <row r="48" spans="8:10" x14ac:dyDescent="0.25">
      <c r="H48" s="2">
        <v>38</v>
      </c>
      <c r="I48" s="2">
        <f t="shared" si="3"/>
        <v>67818.198878640789</v>
      </c>
      <c r="J48" s="2">
        <f t="shared" si="4"/>
        <v>1275263.2400586142</v>
      </c>
    </row>
    <row r="49" spans="8:10" x14ac:dyDescent="0.25">
      <c r="H49" s="2">
        <v>39</v>
      </c>
      <c r="I49" s="2">
        <f t="shared" si="3"/>
        <v>54534.206794696896</v>
      </c>
      <c r="J49" s="2">
        <f t="shared" si="4"/>
        <v>1288547.2321425579</v>
      </c>
    </row>
    <row r="50" spans="8:10" x14ac:dyDescent="0.25">
      <c r="H50" s="2">
        <v>40</v>
      </c>
      <c r="I50" s="2">
        <f t="shared" si="3"/>
        <v>41111.839793211911</v>
      </c>
      <c r="J50" s="2">
        <f t="shared" si="4"/>
        <v>1301969.5991440429</v>
      </c>
    </row>
    <row r="51" spans="8:10" x14ac:dyDescent="0.25">
      <c r="H51" s="2">
        <v>41</v>
      </c>
      <c r="I51" s="2">
        <f t="shared" si="3"/>
        <v>27549.656468794798</v>
      </c>
      <c r="J51" s="2">
        <f t="shared" si="4"/>
        <v>1315531.7824684603</v>
      </c>
    </row>
    <row r="52" spans="8:10" x14ac:dyDescent="0.25">
      <c r="H52" s="2">
        <v>42</v>
      </c>
      <c r="I52" s="2">
        <f t="shared" si="3"/>
        <v>13846.200401415002</v>
      </c>
      <c r="J52" s="2">
        <f t="shared" si="4"/>
        <v>1329235.2385358401</v>
      </c>
    </row>
    <row r="53" spans="8:10" x14ac:dyDescent="0.25">
      <c r="H53" s="2">
        <v>43</v>
      </c>
      <c r="I53" s="2" t="e">
        <f t="shared" si="3"/>
        <v>#NUM!</v>
      </c>
      <c r="J53" s="2" t="e">
        <f t="shared" si="4"/>
        <v>#NUM!</v>
      </c>
    </row>
    <row r="54" spans="8:10" x14ac:dyDescent="0.25">
      <c r="H54" s="2">
        <v>44</v>
      </c>
      <c r="I54" s="2" t="e">
        <f t="shared" si="3"/>
        <v>#NUM!</v>
      </c>
      <c r="J54" s="2" t="e">
        <f t="shared" si="4"/>
        <v>#NUM!</v>
      </c>
    </row>
    <row r="55" spans="8:10" x14ac:dyDescent="0.25">
      <c r="H55" s="2">
        <v>45</v>
      </c>
      <c r="I55" s="2" t="e">
        <f t="shared" si="3"/>
        <v>#NUM!</v>
      </c>
      <c r="J55" s="2" t="e">
        <f t="shared" si="4"/>
        <v>#NUM!</v>
      </c>
    </row>
    <row r="56" spans="8:10" x14ac:dyDescent="0.25">
      <c r="H56" s="2">
        <v>46</v>
      </c>
      <c r="I56" s="2" t="e">
        <f t="shared" si="3"/>
        <v>#NUM!</v>
      </c>
      <c r="J56" s="2" t="e">
        <f t="shared" si="4"/>
        <v>#NUM!</v>
      </c>
    </row>
    <row r="57" spans="8:10" x14ac:dyDescent="0.25">
      <c r="H57" s="2">
        <v>47</v>
      </c>
      <c r="I57" s="2" t="e">
        <f t="shared" si="3"/>
        <v>#NUM!</v>
      </c>
      <c r="J57" s="2" t="e">
        <f t="shared" si="4"/>
        <v>#NUM!</v>
      </c>
    </row>
    <row r="58" spans="8:10" x14ac:dyDescent="0.25">
      <c r="H58" s="2">
        <v>48</v>
      </c>
      <c r="I58" s="2" t="e">
        <f t="shared" si="3"/>
        <v>#NUM!</v>
      </c>
      <c r="J58" s="2" t="e">
        <f t="shared" si="4"/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2021-03-06T16:42:45Z</dcterms:created>
  <dcterms:modified xsi:type="dcterms:W3CDTF">2021-03-27T17:12:55Z</dcterms:modified>
</cp:coreProperties>
</file>