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<sst xmlns="http://schemas.openxmlformats.org/spreadsheetml/2006/main" count="370" uniqueCount="370">
  <si>
    <t>STT</t>
  </si>
  <si>
    <t>Mã nhân viên</t>
  </si>
  <si>
    <t>Tên nhân viên</t>
  </si>
  <si>
    <t>Giới tính</t>
  </si>
  <si>
    <t>Ngày sinh</t>
  </si>
  <si>
    <t>Chức danh</t>
  </si>
  <si>
    <t>Email</t>
  </si>
  <si>
    <t>Số điện thoại</t>
  </si>
  <si>
    <t>Mã căn cước công dân</t>
  </si>
  <si>
    <t>Nơi cấp căn cước công dân</t>
  </si>
  <si>
    <t>Ngày cấp căn cước công dân</t>
  </si>
  <si>
    <t>Địa chỉ</t>
  </si>
  <si>
    <t>Tên đơn vị</t>
  </si>
  <si>
    <t>Số tài khoản ngân hàng</t>
  </si>
  <si>
    <t>Tên ngân hàng</t>
  </si>
  <si>
    <t>Chi nhánh ngân hàng</t>
  </si>
  <si>
    <t>K9W61M</t>
  </si>
  <si>
    <t xml:space="preserve">Nông Thái Trường </t>
  </si>
  <si>
    <t>Nữ</t>
  </si>
  <si>
    <t>Trưởng phòng</t>
  </si>
  <si>
    <t>Almeida24@example.com</t>
  </si>
  <si>
    <t xml:space="preserve">0994643801 </t>
  </si>
  <si>
    <t>6796191056</t>
  </si>
  <si>
    <t>2526 West Pine Tree Highway, Diamond Building, Salt Lake City, Utah, 01418</t>
  </si>
  <si>
    <t>Phòng giáo dục</t>
  </si>
  <si>
    <t>653462</t>
  </si>
  <si>
    <t>VPBank</t>
  </si>
  <si>
    <t xml:space="preserve">Hà Nam </t>
  </si>
  <si>
    <t>15WK</t>
  </si>
  <si>
    <t xml:space="preserve">Nguyễn Ngọc Ngọc </t>
  </si>
  <si>
    <t>Bảo vệ</t>
  </si>
  <si>
    <t>Abel5@example.com</t>
  </si>
  <si>
    <t xml:space="preserve">0966499431 </t>
  </si>
  <si>
    <t>7545669402</t>
  </si>
  <si>
    <t>694 Hidden Ironwood Loop, Standard Bldg, Denver, CO, 06597</t>
  </si>
  <si>
    <t>957040</t>
  </si>
  <si>
    <t>Agribank</t>
  </si>
  <si>
    <t>49</t>
  </si>
  <si>
    <t xml:space="preserve">Trân Ngọc Mạnh </t>
  </si>
  <si>
    <t>khác</t>
  </si>
  <si>
    <t>Giám đốc</t>
  </si>
  <si>
    <t>ElmerFoley@example.com</t>
  </si>
  <si>
    <t xml:space="preserve">0993668243 </t>
  </si>
  <si>
    <t>8979666073</t>
  </si>
  <si>
    <t>605 White Rock Hill Lane, 86th Floor, Montpelier, VT, 67021</t>
  </si>
  <si>
    <t>Phòng tuyển dụng</t>
  </si>
  <si>
    <t>609386</t>
  </si>
  <si>
    <t>Vietinbank</t>
  </si>
  <si>
    <t>C1</t>
  </si>
  <si>
    <t xml:space="preserve">Nguyễn Thái Ngọc </t>
  </si>
  <si>
    <t>wawwcqng.wmbvidy@example.com</t>
  </si>
  <si>
    <t xml:space="preserve">0923954538 </t>
  </si>
  <si>
    <t>5323252060</t>
  </si>
  <si>
    <t>2513 SW Pine Tree Parkway, 3rd FL, Tallahassee, FL, 28146</t>
  </si>
  <si>
    <t>223397</t>
  </si>
  <si>
    <t xml:space="preserve">Techcombank_x000D_
</t>
  </si>
  <si>
    <t>02</t>
  </si>
  <si>
    <t xml:space="preserve">Hoàng Ngọc Mạnh </t>
  </si>
  <si>
    <t>Almanza@example.com</t>
  </si>
  <si>
    <t xml:space="preserve">0996576582 </t>
  </si>
  <si>
    <t>5234935930</t>
  </si>
  <si>
    <t/>
  </si>
  <si>
    <t>831270</t>
  </si>
  <si>
    <t>Quảng Ninh</t>
  </si>
  <si>
    <t>C</t>
  </si>
  <si>
    <t xml:space="preserve">Mai Minh Mạnh </t>
  </si>
  <si>
    <t>Nam</t>
  </si>
  <si>
    <t>mnksgeiq8021@example.com</t>
  </si>
  <si>
    <t xml:space="preserve">0946921190 </t>
  </si>
  <si>
    <t>1405648859</t>
  </si>
  <si>
    <t>94 North Chapel Hill Pkwy, APT 436, Frankfort, Kentucky, 94314</t>
  </si>
  <si>
    <t>477282</t>
  </si>
  <si>
    <t>MBBank</t>
  </si>
  <si>
    <t>9</t>
  </si>
  <si>
    <t xml:space="preserve">Mai Ngọc Cường </t>
  </si>
  <si>
    <t>NorrisBolt@example.com</t>
  </si>
  <si>
    <t xml:space="preserve">0902230027 </t>
  </si>
  <si>
    <t>1158392309</t>
  </si>
  <si>
    <t>1179 North Mountain Hwy, Des Moines, Iowa, 27520</t>
  </si>
  <si>
    <t>066863</t>
  </si>
  <si>
    <t xml:space="preserve">Hà Nội </t>
  </si>
  <si>
    <t>2</t>
  </si>
  <si>
    <t xml:space="preserve">_x000D_
Hoàng Thị Ngọc </t>
  </si>
  <si>
    <t>Kế toán</t>
  </si>
  <si>
    <t>Dodge@example.com</t>
  </si>
  <si>
    <t xml:space="preserve">0900572186 </t>
  </si>
  <si>
    <t>2852360928</t>
  </si>
  <si>
    <t>2130 White Mountain Street, First Security Bldg, Indianapolis, Indiana, 45948</t>
  </si>
  <si>
    <t>235576</t>
  </si>
  <si>
    <t>Vietcombank</t>
  </si>
  <si>
    <t>Thái Bình</t>
  </si>
  <si>
    <t>0</t>
  </si>
  <si>
    <t xml:space="preserve">Bùi Văn Trường </t>
  </si>
  <si>
    <t>Ron.Irish@example.com</t>
  </si>
  <si>
    <t xml:space="preserve">0943551225 </t>
  </si>
  <si>
    <t>4332535066</t>
  </si>
  <si>
    <t>646 SE Ironwood Avenue, Little Rock, Arkansas, 83249</t>
  </si>
  <si>
    <t>622264</t>
  </si>
  <si>
    <t>PF</t>
  </si>
  <si>
    <t xml:space="preserve">Nguyễn Minh Thành </t>
  </si>
  <si>
    <t>AntoineLittlefield@nowhere.com</t>
  </si>
  <si>
    <t xml:space="preserve">0950014186 </t>
  </si>
  <si>
    <t>7308666765</t>
  </si>
  <si>
    <t>2158 South Hazelwood Highway, Duke Energy Building, Hartford, Connecticut, 46929</t>
  </si>
  <si>
    <t>620136</t>
  </si>
  <si>
    <t>sacombank</t>
  </si>
  <si>
    <t>Nam Định</t>
  </si>
  <si>
    <t>9ZP7PA33Z</t>
  </si>
  <si>
    <t xml:space="preserve">Nguyễn Việt Ngọc </t>
  </si>
  <si>
    <t>Chasidy.Nye82@example.com</t>
  </si>
  <si>
    <t xml:space="preserve">0979828164 </t>
  </si>
  <si>
    <t>9479688942</t>
  </si>
  <si>
    <t>1761 Front Lane, Salt Lake City, Utah, 70320</t>
  </si>
  <si>
    <t>Phòng điểu hành</t>
  </si>
  <si>
    <t>417984</t>
  </si>
  <si>
    <t>ACB</t>
  </si>
  <si>
    <t>UKX6</t>
  </si>
  <si>
    <t xml:space="preserve">Nguyễn Thái Thành </t>
  </si>
  <si>
    <t>Acker@example.com</t>
  </si>
  <si>
    <t xml:space="preserve">0940325412 </t>
  </si>
  <si>
    <t>6230845326</t>
  </si>
  <si>
    <t>316 Church Blvd, Juneau, AK, 41935</t>
  </si>
  <si>
    <t>621405</t>
  </si>
  <si>
    <t>DT</t>
  </si>
  <si>
    <t xml:space="preserve">_x000D_
Nguyễn Thị Hương </t>
  </si>
  <si>
    <t>Atwood@nowhere.com</t>
  </si>
  <si>
    <t xml:space="preserve">0936592932 </t>
  </si>
  <si>
    <t>3278647383</t>
  </si>
  <si>
    <t>3543 Rockwood Way, Bartlett Building, Santa Fe, NM, 74100</t>
  </si>
  <si>
    <t>587627</t>
  </si>
  <si>
    <t>92VE56S</t>
  </si>
  <si>
    <t xml:space="preserve">Nguyễn Văn Bằng </t>
  </si>
  <si>
    <t>pqjndav80@example.com</t>
  </si>
  <si>
    <t xml:space="preserve">0958852146 </t>
  </si>
  <si>
    <t>3576800249</t>
  </si>
  <si>
    <t>1495 Rose Hill Rd, Guardian Building, Salem, OR, 07561</t>
  </si>
  <si>
    <t>767374</t>
  </si>
  <si>
    <t>BIDV</t>
  </si>
  <si>
    <t>39F0RPBC50S</t>
  </si>
  <si>
    <t xml:space="preserve">Lê Ngọc Trường </t>
  </si>
  <si>
    <t>Abel313@example.com</t>
  </si>
  <si>
    <t xml:space="preserve">0944995121 </t>
  </si>
  <si>
    <t>6483149959</t>
  </si>
  <si>
    <t>969 Burwood Court, Appartment 47, Sacramento, California, 04454</t>
  </si>
  <si>
    <t>739178</t>
  </si>
  <si>
    <t>70F</t>
  </si>
  <si>
    <t xml:space="preserve">Trịnh Thái Thành </t>
  </si>
  <si>
    <t>JerroldSAkins@example.com</t>
  </si>
  <si>
    <t xml:space="preserve">0998738609 </t>
  </si>
  <si>
    <t>2174264344</t>
  </si>
  <si>
    <t>238 Hunting Hill Way, Honolulu, Hawaii, 19687</t>
  </si>
  <si>
    <t>151567</t>
  </si>
  <si>
    <t xml:space="preserve">Hưng Yên_x000D_
</t>
  </si>
  <si>
    <t>87</t>
  </si>
  <si>
    <t xml:space="preserve">Nguyễn Minh Anh </t>
  </si>
  <si>
    <t>JeraldAbraham529@example.com</t>
  </si>
  <si>
    <t xml:space="preserve">0989828707 </t>
  </si>
  <si>
    <t>7756120367</t>
  </si>
  <si>
    <t>75 Town Ln, Frankfort, Kentucky, 24833</t>
  </si>
  <si>
    <t>951686</t>
  </si>
  <si>
    <t>3</t>
  </si>
  <si>
    <t xml:space="preserve">Nguyễn Thái Hoàng </t>
  </si>
  <si>
    <t>Kirk.HKoehler@nowhere.com</t>
  </si>
  <si>
    <t xml:space="preserve">0985623373 </t>
  </si>
  <si>
    <t>2786876337</t>
  </si>
  <si>
    <t>291 E Market Pkwy, Helena, MT, 32277</t>
  </si>
  <si>
    <t>143734</t>
  </si>
  <si>
    <t>B</t>
  </si>
  <si>
    <t xml:space="preserve">Trịnh Minh Hoàng </t>
  </si>
  <si>
    <t>Adela_Alley61@example.com</t>
  </si>
  <si>
    <t xml:space="preserve">0988652661 </t>
  </si>
  <si>
    <t>6574909328</t>
  </si>
  <si>
    <t>58 E Quailwood Ct, Diamond Bldg, Tallahassee, Florida, 10323</t>
  </si>
  <si>
    <t>549843</t>
  </si>
  <si>
    <t xml:space="preserve">Hưng Yên </t>
  </si>
  <si>
    <t>K7Y0</t>
  </si>
  <si>
    <t xml:space="preserve">Trân Minh Hương </t>
  </si>
  <si>
    <t>Abney@example.com</t>
  </si>
  <si>
    <t xml:space="preserve">0969487750 </t>
  </si>
  <si>
    <t>5132123345</t>
  </si>
  <si>
    <t>539967</t>
  </si>
  <si>
    <t>Thanh Hóa</t>
  </si>
  <si>
    <t>8T6</t>
  </si>
  <si>
    <t xml:space="preserve">Nguyễn Văn Cường </t>
  </si>
  <si>
    <t>Bachman@example.com</t>
  </si>
  <si>
    <t xml:space="preserve">0915543052 </t>
  </si>
  <si>
    <t>4275445501</t>
  </si>
  <si>
    <t>1547 NE Ski Hill Dr, Kearns Building, Jackson, Mississippi, 91926</t>
  </si>
  <si>
    <t>587501</t>
  </si>
  <si>
    <t>X</t>
  </si>
  <si>
    <t xml:space="preserve">Mai Việt Tuấn </t>
  </si>
  <si>
    <t>Zenobia.Brunson@example.com</t>
  </si>
  <si>
    <t xml:space="preserve">0948471398 </t>
  </si>
  <si>
    <t>7182885767</t>
  </si>
  <si>
    <t>3265 Market Lane, Dover, Delaware, 26858</t>
  </si>
  <si>
    <t>075092</t>
  </si>
  <si>
    <t>Lạng Sơn</t>
  </si>
  <si>
    <t>E7U</t>
  </si>
  <si>
    <t xml:space="preserve">Trân Ngọc Thanh </t>
  </si>
  <si>
    <t>ZapataF@example.com</t>
  </si>
  <si>
    <t xml:space="preserve">0986972929 </t>
  </si>
  <si>
    <t>3019996161</t>
  </si>
  <si>
    <t>2083 SE Bayview Hwy, Diamond Bldg, Austin, Texas, 35512</t>
  </si>
  <si>
    <t>474254</t>
  </si>
  <si>
    <t>74I9</t>
  </si>
  <si>
    <t xml:space="preserve">Lê Tuấn Tuấn </t>
  </si>
  <si>
    <t>ShandraCarranza@nowhere.com</t>
  </si>
  <si>
    <t xml:space="preserve">0952021210 </t>
  </si>
  <si>
    <t>8534222326</t>
  </si>
  <si>
    <t>653 NE Edgewood St, Columbia, South Carolina, 96021</t>
  </si>
  <si>
    <t>822148</t>
  </si>
  <si>
    <t>06WQ</t>
  </si>
  <si>
    <t xml:space="preserve">Nguyễn Ngọc Thuận </t>
  </si>
  <si>
    <t>Perkins@example.com</t>
  </si>
  <si>
    <t xml:space="preserve">0917203692 </t>
  </si>
  <si>
    <t>6285252943</t>
  </si>
  <si>
    <t>3250 East Riverside Road, Phoenix, AZ, 34596</t>
  </si>
  <si>
    <t>640815</t>
  </si>
  <si>
    <t>4H53</t>
  </si>
  <si>
    <t xml:space="preserve">Nguyễn Thái Bằng </t>
  </si>
  <si>
    <t>Arthur@example.com</t>
  </si>
  <si>
    <t xml:space="preserve">0923025962 </t>
  </si>
  <si>
    <t>6929606442</t>
  </si>
  <si>
    <t>31 S Stonewood Loop, STE 87, Juneau, Alaska, 53219</t>
  </si>
  <si>
    <t>710041</t>
  </si>
  <si>
    <t>8J6UH</t>
  </si>
  <si>
    <t xml:space="preserve">Nguyễn Thái Trường </t>
  </si>
  <si>
    <t>Brinkman28@example.com</t>
  </si>
  <si>
    <t xml:space="preserve">0998086661 </t>
  </si>
  <si>
    <t>6454081385</t>
  </si>
  <si>
    <t>441 S Ski Hill Highway, Bartlett Building, Boise, Idaho, 94526</t>
  </si>
  <si>
    <t>608507</t>
  </si>
  <si>
    <t>1</t>
  </si>
  <si>
    <t xml:space="preserve">Trân Ngọc Bằng </t>
  </si>
  <si>
    <t>Schuler@example.com</t>
  </si>
  <si>
    <t xml:space="preserve">0920053801 </t>
  </si>
  <si>
    <t>7180246790</t>
  </si>
  <si>
    <t>705957</t>
  </si>
  <si>
    <t>18</t>
  </si>
  <si>
    <t xml:space="preserve">Nguyễn Thái Mạnh </t>
  </si>
  <si>
    <t>jfhbwpxk.jxmonkyjvl@example.com</t>
  </si>
  <si>
    <t xml:space="preserve">0981989479 </t>
  </si>
  <si>
    <t>6504421916</t>
  </si>
  <si>
    <t>1503 Market Cir, Concord, NH, 29993</t>
  </si>
  <si>
    <t>137355</t>
  </si>
  <si>
    <t>Hà Nam</t>
  </si>
  <si>
    <t>N</t>
  </si>
  <si>
    <t xml:space="preserve">Nguyễn Minh Trường </t>
  </si>
  <si>
    <t>Suggs@example.com</t>
  </si>
  <si>
    <t xml:space="preserve">0950827011 </t>
  </si>
  <si>
    <t>6511080227</t>
  </si>
  <si>
    <t>67 Hidden Lake Blvd, Diamond Bldg, Raleigh, NC, 20451</t>
  </si>
  <si>
    <t>350025</t>
  </si>
  <si>
    <t xml:space="preserve">_x000D_
Bắc Giang</t>
  </si>
  <si>
    <t>7</t>
  </si>
  <si>
    <t xml:space="preserve">Hoàng Minh Cường </t>
  </si>
  <si>
    <t>FriedaAbreu99@example.com</t>
  </si>
  <si>
    <t xml:space="preserve">0996555017 </t>
  </si>
  <si>
    <t>6722201253</t>
  </si>
  <si>
    <t>1858 Waterview Ln, Appartment 67, Topeka, Kansas, 31062</t>
  </si>
  <si>
    <t>035876</t>
  </si>
  <si>
    <t>25</t>
  </si>
  <si>
    <t xml:space="preserve">Hoàng Tuấn Tuấn </t>
  </si>
  <si>
    <t>Barrett_Mcgowan@example.com</t>
  </si>
  <si>
    <t xml:space="preserve">0996641526 </t>
  </si>
  <si>
    <t>2045461226</t>
  </si>
  <si>
    <t>963492</t>
  </si>
  <si>
    <t>3W</t>
  </si>
  <si>
    <t xml:space="preserve">Nguyễn Văn Hoàng </t>
  </si>
  <si>
    <t>Calkins615@example.com</t>
  </si>
  <si>
    <t xml:space="preserve">0947300257 </t>
  </si>
  <si>
    <t>2363413804</t>
  </si>
  <si>
    <t>2619 New Flintwood Hwy, Boise, ID, 31658</t>
  </si>
  <si>
    <t>426517</t>
  </si>
  <si>
    <t>499C3L1X</t>
  </si>
  <si>
    <t xml:space="preserve">Nguyễn Thái Minh </t>
  </si>
  <si>
    <t>ktercnnp_okcisx@example.com</t>
  </si>
  <si>
    <t xml:space="preserve">0954009114 </t>
  </si>
  <si>
    <t>2284567808</t>
  </si>
  <si>
    <t>1086 Brentwood Blvd, Dover, DE, 59369</t>
  </si>
  <si>
    <t>201413</t>
  </si>
  <si>
    <t>XZ84</t>
  </si>
  <si>
    <t xml:space="preserve">Nguyễn Ngọc Cường </t>
  </si>
  <si>
    <t>aweyzjpd3111@example.com</t>
  </si>
  <si>
    <t xml:space="preserve">0932151944 </t>
  </si>
  <si>
    <t>0312942590</t>
  </si>
  <si>
    <t>758 Prospect Hill Dr, 52th FL, Annapolis, Maryland, 40674</t>
  </si>
  <si>
    <t>187099</t>
  </si>
  <si>
    <t>30846YQV</t>
  </si>
  <si>
    <t xml:space="preserve">Nguyễn Văn Mạnh </t>
  </si>
  <si>
    <t>Kiefer@nowhere.com</t>
  </si>
  <si>
    <t xml:space="preserve">0997716627 </t>
  </si>
  <si>
    <t>2990356780</t>
  </si>
  <si>
    <t>2676 E Prospect Hill Ave, Lincoln, NE, 15194</t>
  </si>
  <si>
    <t>728810</t>
  </si>
  <si>
    <t>2BB</t>
  </si>
  <si>
    <t xml:space="preserve">Nguyễn Thái Cường </t>
  </si>
  <si>
    <t>Tackett@example.com</t>
  </si>
  <si>
    <t xml:space="preserve">0959551029 </t>
  </si>
  <si>
    <t>5352603470</t>
  </si>
  <si>
    <t>61 Ironwood Parkway, Plaza Bldg, Baton Rouge, Louisiana, 38502</t>
  </si>
  <si>
    <t>097498</t>
  </si>
  <si>
    <t>XI</t>
  </si>
  <si>
    <t xml:space="preserve">_x000D_
Trân Ngọc Loan </t>
  </si>
  <si>
    <t>Barr@nowhere.com</t>
  </si>
  <si>
    <t xml:space="preserve">0986965532 </t>
  </si>
  <si>
    <t>3912169493</t>
  </si>
  <si>
    <t>56 Front Way, 7th Floor, Salem, Oregon, 66021</t>
  </si>
  <si>
    <t>073323</t>
  </si>
  <si>
    <t>31M43A80W2</t>
  </si>
  <si>
    <t xml:space="preserve">Nguyễn Văn Thái </t>
  </si>
  <si>
    <t>LambF@nowhere.com</t>
  </si>
  <si>
    <t xml:space="preserve">0973696284 </t>
  </si>
  <si>
    <t>9302538672</t>
  </si>
  <si>
    <t>2815 W Ashwood Pkwy, 9th Floor, Indianapolis, IN, 35378</t>
  </si>
  <si>
    <t>136325</t>
  </si>
  <si>
    <t>Q</t>
  </si>
  <si>
    <t xml:space="preserve">Nguyễn Văn Thuận </t>
  </si>
  <si>
    <t>EdmundBenitez631@example.com</t>
  </si>
  <si>
    <t xml:space="preserve">0969385585 </t>
  </si>
  <si>
    <t>0660463249</t>
  </si>
  <si>
    <t>662638</t>
  </si>
  <si>
    <t>68</t>
  </si>
  <si>
    <t xml:space="preserve">Nguyễn Văn Hiếu </t>
  </si>
  <si>
    <t>Salley69@nowhere.com</t>
  </si>
  <si>
    <t xml:space="preserve">0941362496 </t>
  </si>
  <si>
    <t>4539976947</t>
  </si>
  <si>
    <t>1811 S Rock Hill Blvd, Juneau, AK, 04145</t>
  </si>
  <si>
    <t>770683</t>
  </si>
  <si>
    <t>K</t>
  </si>
  <si>
    <t xml:space="preserve">Nông Ngọc Mạnh </t>
  </si>
  <si>
    <t>Sanford549@nowhere.com</t>
  </si>
  <si>
    <t xml:space="preserve">0938275083 </t>
  </si>
  <si>
    <t>4367505134</t>
  </si>
  <si>
    <t>3782 Hidden Meadowview Avenue, Comcast Bldg, Phoenix, AZ, 14366</t>
  </si>
  <si>
    <t>212612</t>
  </si>
  <si>
    <t>VYC568N45PIGRU7</t>
  </si>
  <si>
    <t xml:space="preserve">Trịnh Ngọc Mạnh </t>
  </si>
  <si>
    <t>Duval@example.com</t>
  </si>
  <si>
    <t xml:space="preserve">0981889737 </t>
  </si>
  <si>
    <t>6025564077</t>
  </si>
  <si>
    <t>422 Fox Hill Hwy, Suite 515, Lincoln, Nebraska, 90113</t>
  </si>
  <si>
    <t>956583</t>
  </si>
  <si>
    <t>3X3C2</t>
  </si>
  <si>
    <t xml:space="preserve">Nông Văn Ngọc </t>
  </si>
  <si>
    <t>rvxkhcgk5666@example.com</t>
  </si>
  <si>
    <t xml:space="preserve">0915538205 </t>
  </si>
  <si>
    <t>0430967329</t>
  </si>
  <si>
    <t>040107</t>
  </si>
  <si>
    <t>D</t>
  </si>
  <si>
    <t xml:space="preserve">Trịnh Văn Hương </t>
  </si>
  <si>
    <t>Barron@nowhere.com</t>
  </si>
  <si>
    <t xml:space="preserve">0957520081 </t>
  </si>
  <si>
    <t>0524244616</t>
  </si>
  <si>
    <t>1964 NE Rose Hill Lane, Columbia, South Carolina, 97413</t>
  </si>
  <si>
    <t>450419</t>
  </si>
  <si>
    <t>57Z</t>
  </si>
  <si>
    <t xml:space="preserve">Lê Ngọc Anh </t>
  </si>
  <si>
    <t>Ruffin@nowhere.com</t>
  </si>
  <si>
    <t xml:space="preserve">0947506525 </t>
  </si>
  <si>
    <t>9262683407</t>
  </si>
  <si>
    <t>63 Pine Tree Ave, Judge Building, Lansing, Michigan, 06118</t>
  </si>
  <si>
    <t>172145</t>
  </si>
  <si>
    <t>3589R8A</t>
  </si>
  <si>
    <t xml:space="preserve">Nguyễn Tuấn Thái </t>
  </si>
  <si>
    <t>Sima_Call6@example.com</t>
  </si>
  <si>
    <t xml:space="preserve">0926668663 </t>
  </si>
  <si>
    <t>0007180179</t>
  </si>
  <si>
    <t>296 SW Rockwood Blvd, Comcast Building, Saint Paul, Minnesota, 63918</t>
  </si>
  <si>
    <t>093194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</si>
</sst>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1D8D8D8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  <xf numFmtId="0" fontId="0" fillId="2" applyFill="1" borderId="1" applyBorder="1" applyProtection="1"/>
    <xf numFmtId="164" applyNumberFormat="1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P50"/>
  <sheetViews>
    <sheetView workbookViewId="0"/>
  </sheetViews>
  <sheetFormatPr defaultRowHeight="15"/>
  <cols>
    <col min="1" max="1" width="9.140625" customWidth="1"/>
    <col min="2" max="2" width="17.656742095947266" customWidth="1"/>
    <col min="3" max="3" width="19.511560440063477" customWidth="1"/>
    <col min="4" max="4" width="9.140625" customWidth="1"/>
    <col min="5" max="5" width="9.212362289428711" customWidth="1"/>
    <col min="6" max="6" width="13.242216110229492" customWidth="1"/>
    <col min="7" max="7" width="32.80015563964844" customWidth="1"/>
    <col min="8" max="8" width="12.220173835754395" customWidth="1"/>
    <col min="9" max="9" width="20.482450485229492" customWidth="1"/>
    <col min="10" max="10" width="24.30769157409668" customWidth="1"/>
    <col min="11" max="11" width="25.59061622619629" customWidth="1"/>
    <col min="12" max="12" width="75.1622085571289" customWidth="1"/>
    <col min="13" max="13" width="16.6684627532959" customWidth="1"/>
    <col min="14" max="14" width="21.082988739013672" customWidth="1"/>
    <col min="15" max="15" width="13.5665283203125" customWidth="1"/>
    <col min="16" max="16" width="19.14223289489746" customWidth="1"/>
  </cols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3">
        <f>=DATE(1990, 6, 26)</f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22</v>
      </c>
      <c r="K4" s="3">
        <f>=DATE(2017, 7, 12)</f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</row>
    <row r="5">
      <c r="A5" s="1">
        <v>2</v>
      </c>
      <c r="B5" s="1" t="s">
        <v>28</v>
      </c>
      <c r="C5" s="1" t="s">
        <v>29</v>
      </c>
      <c r="D5" s="1" t="s">
        <v>18</v>
      </c>
      <c r="E5" s="3">
        <f>=DATE(1984, 7, 3)</f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33</v>
      </c>
      <c r="K5" s="3">
        <f>=DATE(2011, 9, 12)</f>
      </c>
      <c r="L5" s="1" t="s">
        <v>34</v>
      </c>
      <c r="M5" s="1" t="s">
        <v>24</v>
      </c>
      <c r="N5" s="1" t="s">
        <v>35</v>
      </c>
      <c r="O5" s="1" t="s">
        <v>36</v>
      </c>
      <c r="P5" s="1" t="s">
        <v>27</v>
      </c>
    </row>
    <row r="6">
      <c r="A6" s="1">
        <v>3</v>
      </c>
      <c r="B6" s="1" t="s">
        <v>37</v>
      </c>
      <c r="C6" s="1" t="s">
        <v>38</v>
      </c>
      <c r="D6" s="1" t="s">
        <v>39</v>
      </c>
      <c r="E6" s="3">
        <f>=DATE(1980, 9, 18)</f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43</v>
      </c>
      <c r="K6" s="3">
        <f>=DATE(1996, 5, 8)</f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27</v>
      </c>
    </row>
    <row r="7">
      <c r="A7" s="1">
        <v>4</v>
      </c>
      <c r="B7" s="1" t="s">
        <v>48</v>
      </c>
      <c r="C7" s="1" t="s">
        <v>49</v>
      </c>
      <c r="D7" s="1" t="s">
        <v>18</v>
      </c>
      <c r="E7" s="3">
        <f>=DATE(2003, 8, 12)</f>
      </c>
      <c r="F7" s="1" t="s">
        <v>30</v>
      </c>
      <c r="G7" s="1" t="s">
        <v>50</v>
      </c>
      <c r="H7" s="1" t="s">
        <v>51</v>
      </c>
      <c r="I7" s="1" t="s">
        <v>52</v>
      </c>
      <c r="J7" s="1" t="s">
        <v>52</v>
      </c>
      <c r="K7" s="3">
        <f>=DATE(2003, 3, 15)</f>
      </c>
      <c r="L7" s="1" t="s">
        <v>53</v>
      </c>
      <c r="M7" s="1" t="s">
        <v>24</v>
      </c>
      <c r="N7" s="1" t="s">
        <v>54</v>
      </c>
      <c r="O7" s="1" t="s">
        <v>55</v>
      </c>
      <c r="P7" s="1" t="s">
        <v>27</v>
      </c>
    </row>
    <row r="8">
      <c r="A8" s="1">
        <v>5</v>
      </c>
      <c r="B8" s="1" t="s">
        <v>56</v>
      </c>
      <c r="C8" s="1" t="s">
        <v>57</v>
      </c>
      <c r="D8" s="1" t="s">
        <v>18</v>
      </c>
      <c r="E8" s="3">
        <f>=DATE(1985, 1, 16)</f>
      </c>
      <c r="F8" s="1" t="s">
        <v>30</v>
      </c>
      <c r="G8" s="1" t="s">
        <v>58</v>
      </c>
      <c r="H8" s="1" t="s">
        <v>59</v>
      </c>
      <c r="I8" s="1" t="s">
        <v>60</v>
      </c>
      <c r="J8" s="1" t="s">
        <v>60</v>
      </c>
      <c r="K8" s="3">
        <f>=DATE(2016, 2, 15)</f>
      </c>
      <c r="L8" s="1" t="s">
        <v>61</v>
      </c>
      <c r="M8" s="1" t="s">
        <v>61</v>
      </c>
      <c r="N8" s="1" t="s">
        <v>62</v>
      </c>
      <c r="O8" s="1" t="s">
        <v>26</v>
      </c>
      <c r="P8" s="1" t="s">
        <v>63</v>
      </c>
    </row>
    <row r="9">
      <c r="A9" s="1">
        <v>6</v>
      </c>
      <c r="B9" s="1" t="s">
        <v>64</v>
      </c>
      <c r="C9" s="1" t="s">
        <v>65</v>
      </c>
      <c r="D9" s="1" t="s">
        <v>66</v>
      </c>
      <c r="E9" s="3">
        <f>=DATE(1999, 4, 21)</f>
      </c>
      <c r="F9" s="1" t="s">
        <v>19</v>
      </c>
      <c r="G9" s="1" t="s">
        <v>67</v>
      </c>
      <c r="H9" s="1" t="s">
        <v>68</v>
      </c>
      <c r="I9" s="1" t="s">
        <v>69</v>
      </c>
      <c r="J9" s="1" t="s">
        <v>69</v>
      </c>
      <c r="K9" s="3">
        <f>=DATE(2013, 5, 25)</f>
      </c>
      <c r="L9" s="1" t="s">
        <v>70</v>
      </c>
      <c r="M9" s="1" t="s">
        <v>45</v>
      </c>
      <c r="N9" s="1" t="s">
        <v>71</v>
      </c>
      <c r="O9" s="1" t="s">
        <v>72</v>
      </c>
      <c r="P9" s="1" t="s">
        <v>27</v>
      </c>
    </row>
    <row r="10">
      <c r="A10" s="1">
        <v>7</v>
      </c>
      <c r="B10" s="1" t="s">
        <v>73</v>
      </c>
      <c r="C10" s="1" t="s">
        <v>74</v>
      </c>
      <c r="D10" s="1" t="s">
        <v>66</v>
      </c>
      <c r="E10" s="3">
        <f>=DATE(1998, 8, 9)</f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77</v>
      </c>
      <c r="K10" s="3">
        <f>=DATE(1991, 6, 20)</f>
      </c>
      <c r="L10" s="1" t="s">
        <v>78</v>
      </c>
      <c r="M10" s="1" t="s">
        <v>61</v>
      </c>
      <c r="N10" s="1" t="s">
        <v>79</v>
      </c>
      <c r="O10" s="1" t="s">
        <v>72</v>
      </c>
      <c r="P10" s="1" t="s">
        <v>80</v>
      </c>
    </row>
    <row r="11">
      <c r="A11" s="1">
        <v>8</v>
      </c>
      <c r="B11" s="1" t="s">
        <v>81</v>
      </c>
      <c r="C11" s="1" t="s">
        <v>82</v>
      </c>
      <c r="D11" s="1" t="s">
        <v>39</v>
      </c>
      <c r="E11" s="3">
        <f>=DATE(2006, 11, 4)</f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86</v>
      </c>
      <c r="K11" s="3">
        <f>=DATE(1994, 3, 16)</f>
      </c>
      <c r="L11" s="1" t="s">
        <v>87</v>
      </c>
      <c r="M11" s="1" t="s">
        <v>61</v>
      </c>
      <c r="N11" s="1" t="s">
        <v>88</v>
      </c>
      <c r="O11" s="1" t="s">
        <v>89</v>
      </c>
      <c r="P11" s="1" t="s">
        <v>90</v>
      </c>
    </row>
    <row r="12">
      <c r="A12" s="1">
        <v>9</v>
      </c>
      <c r="B12" s="1" t="s">
        <v>91</v>
      </c>
      <c r="C12" s="1" t="s">
        <v>92</v>
      </c>
      <c r="D12" s="1" t="s">
        <v>39</v>
      </c>
      <c r="E12" s="3">
        <f>=DATE(2011, 4, 15)</f>
      </c>
      <c r="F12" s="1" t="s">
        <v>83</v>
      </c>
      <c r="G12" s="1" t="s">
        <v>93</v>
      </c>
      <c r="H12" s="1" t="s">
        <v>94</v>
      </c>
      <c r="I12" s="1" t="s">
        <v>95</v>
      </c>
      <c r="J12" s="1" t="s">
        <v>95</v>
      </c>
      <c r="K12" s="3">
        <f>=DATE(1994, 3, 15)</f>
      </c>
      <c r="L12" s="1" t="s">
        <v>96</v>
      </c>
      <c r="M12" s="1" t="s">
        <v>24</v>
      </c>
      <c r="N12" s="1" t="s">
        <v>97</v>
      </c>
      <c r="O12" s="1" t="s">
        <v>26</v>
      </c>
      <c r="P12" s="1" t="s">
        <v>90</v>
      </c>
    </row>
    <row r="13">
      <c r="A13" s="1">
        <v>10</v>
      </c>
      <c r="B13" s="1" t="s">
        <v>98</v>
      </c>
      <c r="C13" s="1" t="s">
        <v>99</v>
      </c>
      <c r="D13" s="1" t="s">
        <v>39</v>
      </c>
      <c r="E13" s="3">
        <f>=DATE(2007, 11, 8)</f>
      </c>
      <c r="F13" s="1" t="s">
        <v>83</v>
      </c>
      <c r="G13" s="1" t="s">
        <v>100</v>
      </c>
      <c r="H13" s="1" t="s">
        <v>101</v>
      </c>
      <c r="I13" s="1" t="s">
        <v>102</v>
      </c>
      <c r="J13" s="1" t="s">
        <v>102</v>
      </c>
      <c r="K13" s="3">
        <f>=DATE(2003, 3, 16)</f>
      </c>
      <c r="L13" s="1" t="s">
        <v>103</v>
      </c>
      <c r="M13" s="1" t="s">
        <v>24</v>
      </c>
      <c r="N13" s="1" t="s">
        <v>104</v>
      </c>
      <c r="O13" s="1" t="s">
        <v>105</v>
      </c>
      <c r="P13" s="1" t="s">
        <v>106</v>
      </c>
    </row>
    <row r="14">
      <c r="A14" s="1">
        <v>11</v>
      </c>
      <c r="B14" s="1" t="s">
        <v>107</v>
      </c>
      <c r="C14" s="1" t="s">
        <v>108</v>
      </c>
      <c r="D14" s="1" t="s">
        <v>66</v>
      </c>
      <c r="E14" s="3">
        <f>=DATE(1998, 7, 31)</f>
      </c>
      <c r="F14" s="1" t="s">
        <v>40</v>
      </c>
      <c r="G14" s="1" t="s">
        <v>109</v>
      </c>
      <c r="H14" s="1" t="s">
        <v>110</v>
      </c>
      <c r="I14" s="1" t="s">
        <v>111</v>
      </c>
      <c r="J14" s="1" t="s">
        <v>111</v>
      </c>
      <c r="K14" s="3">
        <f>=DATE(2008, 12, 17)</f>
      </c>
      <c r="L14" s="1" t="s">
        <v>112</v>
      </c>
      <c r="M14" s="1" t="s">
        <v>113</v>
      </c>
      <c r="N14" s="1" t="s">
        <v>114</v>
      </c>
      <c r="O14" s="1" t="s">
        <v>115</v>
      </c>
      <c r="P14" s="1" t="s">
        <v>90</v>
      </c>
    </row>
    <row r="15">
      <c r="A15" s="1">
        <v>12</v>
      </c>
      <c r="B15" s="1" t="s">
        <v>116</v>
      </c>
      <c r="C15" s="1" t="s">
        <v>117</v>
      </c>
      <c r="D15" s="1" t="s">
        <v>66</v>
      </c>
      <c r="E15" s="3">
        <f>=DATE(1982, 12, 30)</f>
      </c>
      <c r="F15" s="1" t="s">
        <v>19</v>
      </c>
      <c r="G15" s="1" t="s">
        <v>118</v>
      </c>
      <c r="H15" s="1" t="s">
        <v>119</v>
      </c>
      <c r="I15" s="1" t="s">
        <v>120</v>
      </c>
      <c r="J15" s="1" t="s">
        <v>120</v>
      </c>
      <c r="K15" s="3">
        <f>=DATE(2003, 3, 14)</f>
      </c>
      <c r="L15" s="1" t="s">
        <v>121</v>
      </c>
      <c r="M15" s="1" t="s">
        <v>61</v>
      </c>
      <c r="N15" s="1" t="s">
        <v>122</v>
      </c>
      <c r="O15" s="1" t="s">
        <v>89</v>
      </c>
      <c r="P15" s="1" t="s">
        <v>80</v>
      </c>
    </row>
    <row r="16">
      <c r="A16" s="1">
        <v>13</v>
      </c>
      <c r="B16" s="1" t="s">
        <v>123</v>
      </c>
      <c r="C16" s="1" t="s">
        <v>124</v>
      </c>
      <c r="D16" s="1" t="s">
        <v>39</v>
      </c>
      <c r="E16" s="3">
        <f>=DATE(1997, 3, 14)</f>
      </c>
      <c r="F16" s="1" t="s">
        <v>19</v>
      </c>
      <c r="G16" s="1" t="s">
        <v>125</v>
      </c>
      <c r="H16" s="1" t="s">
        <v>126</v>
      </c>
      <c r="I16" s="1" t="s">
        <v>127</v>
      </c>
      <c r="J16" s="1" t="s">
        <v>127</v>
      </c>
      <c r="K16" s="3">
        <f>=DATE(2011, 9, 10)</f>
      </c>
      <c r="L16" s="1" t="s">
        <v>128</v>
      </c>
      <c r="M16" s="1" t="s">
        <v>113</v>
      </c>
      <c r="N16" s="1" t="s">
        <v>129</v>
      </c>
      <c r="O16" s="1" t="s">
        <v>36</v>
      </c>
      <c r="P16" s="1" t="s">
        <v>27</v>
      </c>
    </row>
    <row r="17">
      <c r="A17" s="1">
        <v>14</v>
      </c>
      <c r="B17" s="1" t="s">
        <v>130</v>
      </c>
      <c r="C17" s="1" t="s">
        <v>131</v>
      </c>
      <c r="D17" s="1" t="s">
        <v>66</v>
      </c>
      <c r="E17" s="3">
        <f>=DATE(2007, 4, 9)</f>
      </c>
      <c r="F17" s="1" t="s">
        <v>19</v>
      </c>
      <c r="G17" s="1" t="s">
        <v>132</v>
      </c>
      <c r="H17" s="1" t="s">
        <v>133</v>
      </c>
      <c r="I17" s="1" t="s">
        <v>134</v>
      </c>
      <c r="J17" s="1" t="s">
        <v>134</v>
      </c>
      <c r="K17" s="3">
        <f>=DATE(2005, 12, 11)</f>
      </c>
      <c r="L17" s="1" t="s">
        <v>135</v>
      </c>
      <c r="M17" s="1" t="s">
        <v>61</v>
      </c>
      <c r="N17" s="1" t="s">
        <v>136</v>
      </c>
      <c r="O17" s="1" t="s">
        <v>137</v>
      </c>
      <c r="P17" s="1" t="s">
        <v>63</v>
      </c>
    </row>
    <row r="18">
      <c r="A18" s="1">
        <v>15</v>
      </c>
      <c r="B18" s="1" t="s">
        <v>138</v>
      </c>
      <c r="C18" s="1" t="s">
        <v>139</v>
      </c>
      <c r="D18" s="1" t="s">
        <v>66</v>
      </c>
      <c r="E18" s="3">
        <f>=DATE(1996, 11, 18)</f>
      </c>
      <c r="F18" s="1" t="s">
        <v>40</v>
      </c>
      <c r="G18" s="1" t="s">
        <v>140</v>
      </c>
      <c r="H18" s="1" t="s">
        <v>141</v>
      </c>
      <c r="I18" s="1" t="s">
        <v>142</v>
      </c>
      <c r="J18" s="1" t="s">
        <v>142</v>
      </c>
      <c r="K18" s="3">
        <f>=DATE(1999, 2, 5)</f>
      </c>
      <c r="L18" s="1" t="s">
        <v>143</v>
      </c>
      <c r="M18" s="1" t="s">
        <v>24</v>
      </c>
      <c r="N18" s="1" t="s">
        <v>144</v>
      </c>
      <c r="O18" s="1" t="s">
        <v>137</v>
      </c>
      <c r="P18" s="1" t="s">
        <v>61</v>
      </c>
    </row>
    <row r="19">
      <c r="A19" s="1">
        <v>16</v>
      </c>
      <c r="B19" s="1" t="s">
        <v>145</v>
      </c>
      <c r="C19" s="1" t="s">
        <v>146</v>
      </c>
      <c r="D19" s="1" t="s">
        <v>66</v>
      </c>
      <c r="E19" s="3">
        <f>=DATE(1996, 6, 7)</f>
      </c>
      <c r="F19" s="1" t="s">
        <v>30</v>
      </c>
      <c r="G19" s="1" t="s">
        <v>147</v>
      </c>
      <c r="H19" s="1" t="s">
        <v>148</v>
      </c>
      <c r="I19" s="1" t="s">
        <v>149</v>
      </c>
      <c r="J19" s="1" t="s">
        <v>149</v>
      </c>
      <c r="K19" s="3">
        <f>=DATE(2016, 2, 19)</f>
      </c>
      <c r="L19" s="1" t="s">
        <v>150</v>
      </c>
      <c r="M19" s="1" t="s">
        <v>113</v>
      </c>
      <c r="N19" s="1" t="s">
        <v>151</v>
      </c>
      <c r="O19" s="1" t="s">
        <v>115</v>
      </c>
      <c r="P19" s="1" t="s">
        <v>152</v>
      </c>
    </row>
    <row r="20">
      <c r="A20" s="1">
        <v>17</v>
      </c>
      <c r="B20" s="1" t="s">
        <v>153</v>
      </c>
      <c r="C20" s="1" t="s">
        <v>154</v>
      </c>
      <c r="D20" s="1" t="s">
        <v>66</v>
      </c>
      <c r="E20" s="3">
        <f>=DATE(2007, 1, 13)</f>
      </c>
      <c r="F20" s="1" t="s">
        <v>19</v>
      </c>
      <c r="G20" s="1" t="s">
        <v>155</v>
      </c>
      <c r="H20" s="1" t="s">
        <v>156</v>
      </c>
      <c r="I20" s="1" t="s">
        <v>157</v>
      </c>
      <c r="J20" s="1" t="s">
        <v>157</v>
      </c>
      <c r="K20" s="3">
        <f>=DATE(2016, 2, 17)</f>
      </c>
      <c r="L20" s="1" t="s">
        <v>158</v>
      </c>
      <c r="M20" s="1" t="s">
        <v>24</v>
      </c>
      <c r="N20" s="1" t="s">
        <v>159</v>
      </c>
      <c r="O20" s="1" t="s">
        <v>36</v>
      </c>
      <c r="P20" s="1" t="s">
        <v>152</v>
      </c>
    </row>
    <row r="21">
      <c r="A21" s="1">
        <v>18</v>
      </c>
      <c r="B21" s="1" t="s">
        <v>160</v>
      </c>
      <c r="C21" s="1" t="s">
        <v>161</v>
      </c>
      <c r="D21" s="1" t="s">
        <v>18</v>
      </c>
      <c r="E21" s="3">
        <f>=DATE(2004, 1, 1)</f>
      </c>
      <c r="F21" s="1" t="s">
        <v>19</v>
      </c>
      <c r="G21" s="1" t="s">
        <v>162</v>
      </c>
      <c r="H21" s="1" t="s">
        <v>163</v>
      </c>
      <c r="I21" s="1" t="s">
        <v>164</v>
      </c>
      <c r="J21" s="1" t="s">
        <v>164</v>
      </c>
      <c r="K21" s="3">
        <f>=DATE(2003, 3, 13)</f>
      </c>
      <c r="L21" s="1" t="s">
        <v>165</v>
      </c>
      <c r="M21" s="1" t="s">
        <v>113</v>
      </c>
      <c r="N21" s="1" t="s">
        <v>166</v>
      </c>
      <c r="O21" s="1" t="s">
        <v>26</v>
      </c>
      <c r="P21" s="1" t="s">
        <v>106</v>
      </c>
    </row>
    <row r="22">
      <c r="A22" s="1">
        <v>19</v>
      </c>
      <c r="B22" s="1" t="s">
        <v>167</v>
      </c>
      <c r="C22" s="1" t="s">
        <v>168</v>
      </c>
      <c r="D22" s="1" t="s">
        <v>66</v>
      </c>
      <c r="E22" s="3">
        <f>=DATE(1984, 10, 7)</f>
      </c>
      <c r="F22" s="1" t="s">
        <v>83</v>
      </c>
      <c r="G22" s="1" t="s">
        <v>169</v>
      </c>
      <c r="H22" s="1" t="s">
        <v>170</v>
      </c>
      <c r="I22" s="1" t="s">
        <v>171</v>
      </c>
      <c r="J22" s="1" t="s">
        <v>171</v>
      </c>
      <c r="K22" s="3">
        <f>=DATE(1994, 3, 17)</f>
      </c>
      <c r="L22" s="1" t="s">
        <v>172</v>
      </c>
      <c r="M22" s="1" t="s">
        <v>61</v>
      </c>
      <c r="N22" s="1" t="s">
        <v>173</v>
      </c>
      <c r="O22" s="1" t="s">
        <v>26</v>
      </c>
      <c r="P22" s="1" t="s">
        <v>174</v>
      </c>
    </row>
    <row r="23">
      <c r="A23" s="1">
        <v>20</v>
      </c>
      <c r="B23" s="1" t="s">
        <v>175</v>
      </c>
      <c r="C23" s="1" t="s">
        <v>176</v>
      </c>
      <c r="D23" s="1" t="s">
        <v>66</v>
      </c>
      <c r="E23" s="3">
        <f>=DATE(2001, 7, 26)</f>
      </c>
      <c r="F23" s="1" t="s">
        <v>40</v>
      </c>
      <c r="G23" s="1" t="s">
        <v>177</v>
      </c>
      <c r="H23" s="1" t="s">
        <v>178</v>
      </c>
      <c r="I23" s="1" t="s">
        <v>179</v>
      </c>
      <c r="J23" s="1" t="s">
        <v>179</v>
      </c>
      <c r="K23" s="3">
        <f>=DATE(2005, 12, 10)</f>
      </c>
      <c r="L23" s="1" t="s">
        <v>61</v>
      </c>
      <c r="M23" s="1" t="s">
        <v>24</v>
      </c>
      <c r="N23" s="1" t="s">
        <v>180</v>
      </c>
      <c r="O23" s="1" t="s">
        <v>47</v>
      </c>
      <c r="P23" s="1" t="s">
        <v>181</v>
      </c>
    </row>
    <row r="24">
      <c r="A24" s="1">
        <v>21</v>
      </c>
      <c r="B24" s="1" t="s">
        <v>182</v>
      </c>
      <c r="C24" s="1" t="s">
        <v>183</v>
      </c>
      <c r="D24" s="1" t="s">
        <v>66</v>
      </c>
      <c r="E24" s="3">
        <f>=DATE(1990, 12, 8)</f>
      </c>
      <c r="F24" s="1" t="s">
        <v>19</v>
      </c>
      <c r="G24" s="1" t="s">
        <v>184</v>
      </c>
      <c r="H24" s="1" t="s">
        <v>185</v>
      </c>
      <c r="I24" s="1" t="s">
        <v>186</v>
      </c>
      <c r="J24" s="1" t="s">
        <v>186</v>
      </c>
      <c r="K24" s="3">
        <f>=DATE(2013, 5, 27)</f>
      </c>
      <c r="L24" s="1" t="s">
        <v>187</v>
      </c>
      <c r="M24" s="1" t="s">
        <v>113</v>
      </c>
      <c r="N24" s="1" t="s">
        <v>188</v>
      </c>
      <c r="O24" s="1" t="s">
        <v>36</v>
      </c>
      <c r="P24" s="1" t="s">
        <v>174</v>
      </c>
    </row>
    <row r="25">
      <c r="A25" s="1">
        <v>22</v>
      </c>
      <c r="B25" s="1" t="s">
        <v>189</v>
      </c>
      <c r="C25" s="1" t="s">
        <v>190</v>
      </c>
      <c r="D25" s="1" t="s">
        <v>66</v>
      </c>
      <c r="E25" s="3">
        <f>=DATE(1999, 4, 3)</f>
      </c>
      <c r="F25" s="1" t="s">
        <v>30</v>
      </c>
      <c r="G25" s="1" t="s">
        <v>191</v>
      </c>
      <c r="H25" s="1" t="s">
        <v>192</v>
      </c>
      <c r="I25" s="1" t="s">
        <v>193</v>
      </c>
      <c r="J25" s="1" t="s">
        <v>193</v>
      </c>
      <c r="K25" s="3">
        <f>=DATE(2008, 12, 16)</f>
      </c>
      <c r="L25" s="1" t="s">
        <v>194</v>
      </c>
      <c r="M25" s="1" t="s">
        <v>24</v>
      </c>
      <c r="N25" s="1" t="s">
        <v>195</v>
      </c>
      <c r="O25" s="1" t="s">
        <v>72</v>
      </c>
      <c r="P25" s="1" t="s">
        <v>196</v>
      </c>
    </row>
    <row r="26">
      <c r="A26" s="1">
        <v>23</v>
      </c>
      <c r="B26" s="1" t="s">
        <v>197</v>
      </c>
      <c r="C26" s="1" t="s">
        <v>198</v>
      </c>
      <c r="D26" s="1" t="s">
        <v>18</v>
      </c>
      <c r="E26" s="3">
        <f>=DATE(1993, 7, 31)</f>
      </c>
      <c r="F26" s="1" t="s">
        <v>40</v>
      </c>
      <c r="G26" s="1" t="s">
        <v>199</v>
      </c>
      <c r="H26" s="1" t="s">
        <v>200</v>
      </c>
      <c r="I26" s="1" t="s">
        <v>201</v>
      </c>
      <c r="J26" s="1" t="s">
        <v>201</v>
      </c>
      <c r="K26" s="3">
        <f>=DATE(1996, 5, 6)</f>
      </c>
      <c r="L26" s="1" t="s">
        <v>202</v>
      </c>
      <c r="M26" s="1" t="s">
        <v>24</v>
      </c>
      <c r="N26" s="1" t="s">
        <v>203</v>
      </c>
      <c r="O26" s="1" t="s">
        <v>26</v>
      </c>
      <c r="P26" s="1" t="s">
        <v>90</v>
      </c>
    </row>
    <row r="27">
      <c r="A27" s="1">
        <v>24</v>
      </c>
      <c r="B27" s="1" t="s">
        <v>204</v>
      </c>
      <c r="C27" s="1" t="s">
        <v>205</v>
      </c>
      <c r="D27" s="1" t="s">
        <v>39</v>
      </c>
      <c r="E27" s="3">
        <f>=DATE(1982, 2, 12)</f>
      </c>
      <c r="F27" s="1" t="s">
        <v>40</v>
      </c>
      <c r="G27" s="1" t="s">
        <v>206</v>
      </c>
      <c r="H27" s="1" t="s">
        <v>207</v>
      </c>
      <c r="I27" s="1" t="s">
        <v>208</v>
      </c>
      <c r="J27" s="1" t="s">
        <v>208</v>
      </c>
      <c r="K27" s="3">
        <f>=DATE(2013, 5, 26)</f>
      </c>
      <c r="L27" s="1" t="s">
        <v>209</v>
      </c>
      <c r="M27" s="1" t="s">
        <v>61</v>
      </c>
      <c r="N27" s="1" t="s">
        <v>210</v>
      </c>
      <c r="O27" s="1" t="s">
        <v>36</v>
      </c>
      <c r="P27" s="1" t="s">
        <v>152</v>
      </c>
    </row>
    <row r="28">
      <c r="A28" s="1">
        <v>25</v>
      </c>
      <c r="B28" s="1" t="s">
        <v>211</v>
      </c>
      <c r="C28" s="1" t="s">
        <v>212</v>
      </c>
      <c r="D28" s="1" t="s">
        <v>18</v>
      </c>
      <c r="E28" s="3">
        <f>=DATE(2021, 1, 10)</f>
      </c>
      <c r="F28" s="1" t="s">
        <v>83</v>
      </c>
      <c r="G28" s="1" t="s">
        <v>213</v>
      </c>
      <c r="H28" s="1" t="s">
        <v>214</v>
      </c>
      <c r="I28" s="1" t="s">
        <v>215</v>
      </c>
      <c r="J28" s="1" t="s">
        <v>215</v>
      </c>
      <c r="K28" s="3">
        <f>=DATE(1996, 5, 10)</f>
      </c>
      <c r="L28" s="1" t="s">
        <v>216</v>
      </c>
      <c r="M28" s="1" t="s">
        <v>61</v>
      </c>
      <c r="N28" s="1" t="s">
        <v>217</v>
      </c>
      <c r="O28" s="1" t="s">
        <v>137</v>
      </c>
      <c r="P28" s="1" t="s">
        <v>63</v>
      </c>
    </row>
    <row r="29">
      <c r="A29" s="1">
        <v>26</v>
      </c>
      <c r="B29" s="1" t="s">
        <v>218</v>
      </c>
      <c r="C29" s="1" t="s">
        <v>219</v>
      </c>
      <c r="D29" s="1" t="s">
        <v>39</v>
      </c>
      <c r="E29" s="3">
        <f>=DATE(2007, 10, 12)</f>
      </c>
      <c r="F29" s="1" t="s">
        <v>83</v>
      </c>
      <c r="G29" s="1" t="s">
        <v>220</v>
      </c>
      <c r="H29" s="1" t="s">
        <v>221</v>
      </c>
      <c r="I29" s="1" t="s">
        <v>222</v>
      </c>
      <c r="J29" s="1" t="s">
        <v>222</v>
      </c>
      <c r="K29" s="3">
        <f>=DATE(2011, 9, 13)</f>
      </c>
      <c r="L29" s="1" t="s">
        <v>223</v>
      </c>
      <c r="M29" s="1" t="s">
        <v>113</v>
      </c>
      <c r="N29" s="1" t="s">
        <v>224</v>
      </c>
      <c r="O29" s="1" t="s">
        <v>137</v>
      </c>
      <c r="P29" s="1" t="s">
        <v>106</v>
      </c>
    </row>
    <row r="30">
      <c r="A30" s="1">
        <v>27</v>
      </c>
      <c r="B30" s="1" t="s">
        <v>225</v>
      </c>
      <c r="C30" s="1" t="s">
        <v>226</v>
      </c>
      <c r="D30" s="1" t="s">
        <v>18</v>
      </c>
      <c r="E30" s="3">
        <f>=DATE(1985, 10, 8)</f>
      </c>
      <c r="F30" s="1" t="s">
        <v>30</v>
      </c>
      <c r="G30" s="1" t="s">
        <v>227</v>
      </c>
      <c r="H30" s="1" t="s">
        <v>228</v>
      </c>
      <c r="I30" s="1" t="s">
        <v>229</v>
      </c>
      <c r="J30" s="1" t="s">
        <v>229</v>
      </c>
      <c r="K30" s="3">
        <f>=DATE(2008, 12, 15)</f>
      </c>
      <c r="L30" s="1" t="s">
        <v>230</v>
      </c>
      <c r="M30" s="1" t="s">
        <v>24</v>
      </c>
      <c r="N30" s="1" t="s">
        <v>231</v>
      </c>
      <c r="O30" s="1" t="s">
        <v>89</v>
      </c>
      <c r="P30" s="1" t="s">
        <v>196</v>
      </c>
    </row>
    <row r="31">
      <c r="A31" s="1">
        <v>28</v>
      </c>
      <c r="B31" s="1" t="s">
        <v>232</v>
      </c>
      <c r="C31" s="1" t="s">
        <v>233</v>
      </c>
      <c r="D31" s="1" t="s">
        <v>18</v>
      </c>
      <c r="E31" s="3">
        <f>=DATE(2009, 9, 24)</f>
      </c>
      <c r="F31" s="1" t="s">
        <v>19</v>
      </c>
      <c r="G31" s="1" t="s">
        <v>234</v>
      </c>
      <c r="H31" s="1" t="s">
        <v>235</v>
      </c>
      <c r="I31" s="1" t="s">
        <v>236</v>
      </c>
      <c r="J31" s="1" t="s">
        <v>236</v>
      </c>
      <c r="K31" s="3">
        <f>=DATE(2008, 12, 13)</f>
      </c>
      <c r="L31" s="1" t="s">
        <v>61</v>
      </c>
      <c r="M31" s="1" t="s">
        <v>113</v>
      </c>
      <c r="N31" s="1" t="s">
        <v>237</v>
      </c>
      <c r="O31" s="1" t="s">
        <v>137</v>
      </c>
      <c r="P31" s="1" t="s">
        <v>181</v>
      </c>
    </row>
    <row r="32">
      <c r="A32" s="1">
        <v>29</v>
      </c>
      <c r="B32" s="1" t="s">
        <v>238</v>
      </c>
      <c r="C32" s="1" t="s">
        <v>239</v>
      </c>
      <c r="D32" s="1" t="s">
        <v>66</v>
      </c>
      <c r="E32" s="3">
        <f>=DATE(2012, 4, 3)</f>
      </c>
      <c r="F32" s="1" t="s">
        <v>40</v>
      </c>
      <c r="G32" s="1" t="s">
        <v>240</v>
      </c>
      <c r="H32" s="1" t="s">
        <v>241</v>
      </c>
      <c r="I32" s="1" t="s">
        <v>242</v>
      </c>
      <c r="J32" s="1" t="s">
        <v>242</v>
      </c>
      <c r="K32" s="3">
        <f>=DATE(1991, 6, 22)</f>
      </c>
      <c r="L32" s="1" t="s">
        <v>243</v>
      </c>
      <c r="M32" s="1" t="s">
        <v>113</v>
      </c>
      <c r="N32" s="1" t="s">
        <v>244</v>
      </c>
      <c r="O32" s="1" t="s">
        <v>115</v>
      </c>
      <c r="P32" s="1" t="s">
        <v>245</v>
      </c>
    </row>
    <row r="33">
      <c r="A33" s="1">
        <v>30</v>
      </c>
      <c r="B33" s="1" t="s">
        <v>246</v>
      </c>
      <c r="C33" s="1" t="s">
        <v>247</v>
      </c>
      <c r="D33" s="1" t="s">
        <v>66</v>
      </c>
      <c r="E33" s="3">
        <f>=DATE(1981, 6, 24)</f>
      </c>
      <c r="F33" s="1" t="s">
        <v>30</v>
      </c>
      <c r="G33" s="1" t="s">
        <v>248</v>
      </c>
      <c r="H33" s="1" t="s">
        <v>249</v>
      </c>
      <c r="I33" s="1" t="s">
        <v>250</v>
      </c>
      <c r="J33" s="1" t="s">
        <v>250</v>
      </c>
      <c r="K33" s="3">
        <f>=DATE(1991, 6, 21)</f>
      </c>
      <c r="L33" s="1" t="s">
        <v>251</v>
      </c>
      <c r="M33" s="1" t="s">
        <v>61</v>
      </c>
      <c r="N33" s="1" t="s">
        <v>252</v>
      </c>
      <c r="O33" s="1" t="s">
        <v>115</v>
      </c>
      <c r="P33" s="1" t="s">
        <v>253</v>
      </c>
    </row>
    <row r="34">
      <c r="A34" s="1">
        <v>31</v>
      </c>
      <c r="B34" s="1" t="s">
        <v>254</v>
      </c>
      <c r="C34" s="1" t="s">
        <v>255</v>
      </c>
      <c r="D34" s="1" t="s">
        <v>66</v>
      </c>
      <c r="E34" s="3">
        <f>=DATE(1982, 12, 1)</f>
      </c>
      <c r="F34" s="1" t="s">
        <v>40</v>
      </c>
      <c r="G34" s="1" t="s">
        <v>256</v>
      </c>
      <c r="H34" s="1" t="s">
        <v>257</v>
      </c>
      <c r="I34" s="1" t="s">
        <v>258</v>
      </c>
      <c r="J34" s="1" t="s">
        <v>258</v>
      </c>
      <c r="K34" s="3">
        <f>=DATE(1999, 2, 3)</f>
      </c>
      <c r="L34" s="1" t="s">
        <v>259</v>
      </c>
      <c r="M34" s="1" t="s">
        <v>61</v>
      </c>
      <c r="N34" s="1" t="s">
        <v>260</v>
      </c>
      <c r="O34" s="1" t="s">
        <v>89</v>
      </c>
      <c r="P34" s="1" t="s">
        <v>80</v>
      </c>
    </row>
    <row r="35">
      <c r="A35" s="1">
        <v>32</v>
      </c>
      <c r="B35" s="1" t="s">
        <v>261</v>
      </c>
      <c r="C35" s="1" t="s">
        <v>262</v>
      </c>
      <c r="D35" s="1" t="s">
        <v>39</v>
      </c>
      <c r="E35" s="3">
        <f>=DATE(1980, 7, 23)</f>
      </c>
      <c r="F35" s="1" t="s">
        <v>40</v>
      </c>
      <c r="G35" s="1" t="s">
        <v>263</v>
      </c>
      <c r="H35" s="1" t="s">
        <v>264</v>
      </c>
      <c r="I35" s="1" t="s">
        <v>265</v>
      </c>
      <c r="J35" s="1" t="s">
        <v>265</v>
      </c>
      <c r="K35" s="3">
        <f>=DATE(1996, 5, 9)</f>
      </c>
      <c r="L35" s="1" t="s">
        <v>61</v>
      </c>
      <c r="M35" s="1" t="s">
        <v>113</v>
      </c>
      <c r="N35" s="1" t="s">
        <v>266</v>
      </c>
      <c r="O35" s="1" t="s">
        <v>115</v>
      </c>
      <c r="P35" s="1" t="s">
        <v>63</v>
      </c>
    </row>
    <row r="36">
      <c r="A36" s="1">
        <v>33</v>
      </c>
      <c r="B36" s="1" t="s">
        <v>267</v>
      </c>
      <c r="C36" s="1" t="s">
        <v>268</v>
      </c>
      <c r="D36" s="1" t="s">
        <v>39</v>
      </c>
      <c r="E36" s="3">
        <f>=DATE(1984, 12, 28)</f>
      </c>
      <c r="F36" s="1" t="s">
        <v>40</v>
      </c>
      <c r="G36" s="1" t="s">
        <v>269</v>
      </c>
      <c r="H36" s="1" t="s">
        <v>270</v>
      </c>
      <c r="I36" s="1" t="s">
        <v>271</v>
      </c>
      <c r="J36" s="1" t="s">
        <v>271</v>
      </c>
      <c r="K36" s="3">
        <f>=DATE(1999, 2, 7)</f>
      </c>
      <c r="L36" s="1" t="s">
        <v>272</v>
      </c>
      <c r="M36" s="1" t="s">
        <v>61</v>
      </c>
      <c r="N36" s="1" t="s">
        <v>273</v>
      </c>
      <c r="O36" s="1" t="s">
        <v>36</v>
      </c>
      <c r="P36" s="1" t="s">
        <v>152</v>
      </c>
    </row>
    <row r="37">
      <c r="A37" s="1">
        <v>34</v>
      </c>
      <c r="B37" s="1" t="s">
        <v>274</v>
      </c>
      <c r="C37" s="1" t="s">
        <v>275</v>
      </c>
      <c r="D37" s="1" t="s">
        <v>39</v>
      </c>
      <c r="E37" s="3">
        <f>=DATE(2004, 7, 5)</f>
      </c>
      <c r="F37" s="1" t="s">
        <v>40</v>
      </c>
      <c r="G37" s="1" t="s">
        <v>276</v>
      </c>
      <c r="H37" s="1" t="s">
        <v>277</v>
      </c>
      <c r="I37" s="1" t="s">
        <v>278</v>
      </c>
      <c r="J37" s="1" t="s">
        <v>278</v>
      </c>
      <c r="K37" s="3">
        <f>=DATE(1999, 2, 2)</f>
      </c>
      <c r="L37" s="1" t="s">
        <v>279</v>
      </c>
      <c r="M37" s="1" t="s">
        <v>61</v>
      </c>
      <c r="N37" s="1" t="s">
        <v>280</v>
      </c>
      <c r="O37" s="1" t="s">
        <v>137</v>
      </c>
      <c r="P37" s="1" t="s">
        <v>27</v>
      </c>
    </row>
    <row r="38">
      <c r="A38" s="1">
        <v>35</v>
      </c>
      <c r="B38" s="1" t="s">
        <v>281</v>
      </c>
      <c r="C38" s="1" t="s">
        <v>282</v>
      </c>
      <c r="D38" s="1" t="s">
        <v>39</v>
      </c>
      <c r="E38" s="3">
        <f>=DATE(2016, 5, 10)</f>
      </c>
      <c r="F38" s="1" t="s">
        <v>40</v>
      </c>
      <c r="G38" s="1" t="s">
        <v>283</v>
      </c>
      <c r="H38" s="1" t="s">
        <v>284</v>
      </c>
      <c r="I38" s="1" t="s">
        <v>285</v>
      </c>
      <c r="J38" s="1" t="s">
        <v>285</v>
      </c>
      <c r="K38" s="3">
        <f>=DATE(1996, 5, 11)</f>
      </c>
      <c r="L38" s="1" t="s">
        <v>286</v>
      </c>
      <c r="M38" s="1" t="s">
        <v>45</v>
      </c>
      <c r="N38" s="1" t="s">
        <v>287</v>
      </c>
      <c r="O38" s="1" t="s">
        <v>55</v>
      </c>
      <c r="P38" s="1" t="s">
        <v>106</v>
      </c>
    </row>
    <row r="39">
      <c r="A39" s="1">
        <v>36</v>
      </c>
      <c r="B39" s="1" t="s">
        <v>288</v>
      </c>
      <c r="C39" s="1" t="s">
        <v>289</v>
      </c>
      <c r="D39" s="1" t="s">
        <v>39</v>
      </c>
      <c r="E39" s="3">
        <f>=DATE(1983, 11, 6)</f>
      </c>
      <c r="F39" s="1" t="s">
        <v>83</v>
      </c>
      <c r="G39" s="1" t="s">
        <v>290</v>
      </c>
      <c r="H39" s="1" t="s">
        <v>291</v>
      </c>
      <c r="I39" s="1" t="s">
        <v>292</v>
      </c>
      <c r="J39" s="1" t="s">
        <v>292</v>
      </c>
      <c r="K39" s="3">
        <f>=DATE(2011, 9, 11)</f>
      </c>
      <c r="L39" s="1" t="s">
        <v>293</v>
      </c>
      <c r="M39" s="1" t="s">
        <v>61</v>
      </c>
      <c r="N39" s="1" t="s">
        <v>294</v>
      </c>
      <c r="O39" s="1" t="s">
        <v>55</v>
      </c>
      <c r="P39" s="1" t="s">
        <v>196</v>
      </c>
    </row>
    <row r="40">
      <c r="A40" s="1">
        <v>37</v>
      </c>
      <c r="B40" s="1" t="s">
        <v>295</v>
      </c>
      <c r="C40" s="1" t="s">
        <v>296</v>
      </c>
      <c r="D40" s="1" t="s">
        <v>66</v>
      </c>
      <c r="E40" s="3">
        <f>=DATE(1980, 9, 16)</f>
      </c>
      <c r="F40" s="1" t="s">
        <v>40</v>
      </c>
      <c r="G40" s="1" t="s">
        <v>297</v>
      </c>
      <c r="H40" s="1" t="s">
        <v>298</v>
      </c>
      <c r="I40" s="1" t="s">
        <v>299</v>
      </c>
      <c r="J40" s="1" t="s">
        <v>299</v>
      </c>
      <c r="K40" s="3">
        <f>=DATE(2005, 12, 9)</f>
      </c>
      <c r="L40" s="1" t="s">
        <v>300</v>
      </c>
      <c r="M40" s="1" t="s">
        <v>61</v>
      </c>
      <c r="N40" s="1" t="s">
        <v>301</v>
      </c>
      <c r="O40" s="1" t="s">
        <v>72</v>
      </c>
      <c r="P40" s="1" t="s">
        <v>174</v>
      </c>
    </row>
    <row r="41">
      <c r="A41" s="1">
        <v>38</v>
      </c>
      <c r="B41" s="1" t="s">
        <v>302</v>
      </c>
      <c r="C41" s="1" t="s">
        <v>303</v>
      </c>
      <c r="D41" s="1" t="s">
        <v>18</v>
      </c>
      <c r="E41" s="3">
        <f>=DATE(1989, 9, 3)</f>
      </c>
      <c r="F41" s="1" t="s">
        <v>30</v>
      </c>
      <c r="G41" s="1" t="s">
        <v>304</v>
      </c>
      <c r="H41" s="1" t="s">
        <v>305</v>
      </c>
      <c r="I41" s="1" t="s">
        <v>306</v>
      </c>
      <c r="J41" s="1" t="s">
        <v>306</v>
      </c>
      <c r="K41" s="3">
        <f>=DATE(1996, 5, 7)</f>
      </c>
      <c r="L41" s="1" t="s">
        <v>307</v>
      </c>
      <c r="M41" s="1" t="s">
        <v>61</v>
      </c>
      <c r="N41" s="1" t="s">
        <v>308</v>
      </c>
      <c r="O41" s="1" t="s">
        <v>26</v>
      </c>
      <c r="P41" s="1" t="s">
        <v>80</v>
      </c>
    </row>
    <row r="42">
      <c r="A42" s="1">
        <v>39</v>
      </c>
      <c r="B42" s="1" t="s">
        <v>309</v>
      </c>
      <c r="C42" s="1" t="s">
        <v>310</v>
      </c>
      <c r="D42" s="1" t="s">
        <v>66</v>
      </c>
      <c r="E42" s="3">
        <f>=DATE(1999, 1, 24)</f>
      </c>
      <c r="F42" s="1" t="s">
        <v>83</v>
      </c>
      <c r="G42" s="1" t="s">
        <v>311</v>
      </c>
      <c r="H42" s="1" t="s">
        <v>312</v>
      </c>
      <c r="I42" s="1" t="s">
        <v>313</v>
      </c>
      <c r="J42" s="1" t="s">
        <v>313</v>
      </c>
      <c r="K42" s="3">
        <f>=DATE(2016, 2, 16)</f>
      </c>
      <c r="L42" s="1" t="s">
        <v>314</v>
      </c>
      <c r="M42" s="1" t="s">
        <v>113</v>
      </c>
      <c r="N42" s="1" t="s">
        <v>315</v>
      </c>
      <c r="O42" s="1" t="s">
        <v>47</v>
      </c>
      <c r="P42" s="1" t="s">
        <v>152</v>
      </c>
    </row>
    <row r="43">
      <c r="A43" s="1">
        <v>40</v>
      </c>
      <c r="B43" s="1" t="s">
        <v>316</v>
      </c>
      <c r="C43" s="1" t="s">
        <v>317</v>
      </c>
      <c r="D43" s="1" t="s">
        <v>66</v>
      </c>
      <c r="E43" s="3">
        <f>=DATE(2008, 12, 17)</f>
      </c>
      <c r="F43" s="1" t="s">
        <v>40</v>
      </c>
      <c r="G43" s="1" t="s">
        <v>318</v>
      </c>
      <c r="H43" s="1" t="s">
        <v>319</v>
      </c>
      <c r="I43" s="1" t="s">
        <v>320</v>
      </c>
      <c r="J43" s="1" t="s">
        <v>320</v>
      </c>
      <c r="K43" s="3">
        <f>=DATE(2008, 12, 14)</f>
      </c>
      <c r="L43" s="1" t="s">
        <v>61</v>
      </c>
      <c r="M43" s="1" t="s">
        <v>113</v>
      </c>
      <c r="N43" s="1" t="s">
        <v>321</v>
      </c>
      <c r="O43" s="1" t="s">
        <v>26</v>
      </c>
      <c r="P43" s="1" t="s">
        <v>181</v>
      </c>
    </row>
    <row r="44">
      <c r="A44" s="1">
        <v>41</v>
      </c>
      <c r="B44" s="1" t="s">
        <v>322</v>
      </c>
      <c r="C44" s="1" t="s">
        <v>323</v>
      </c>
      <c r="D44" s="1" t="s">
        <v>39</v>
      </c>
      <c r="E44" s="3">
        <f>=DATE(1997, 7, 12)</f>
      </c>
      <c r="F44" s="1" t="s">
        <v>40</v>
      </c>
      <c r="G44" s="1" t="s">
        <v>324</v>
      </c>
      <c r="H44" s="1" t="s">
        <v>325</v>
      </c>
      <c r="I44" s="1" t="s">
        <v>326</v>
      </c>
      <c r="J44" s="1" t="s">
        <v>326</v>
      </c>
      <c r="K44" s="3">
        <f>=DATE(2005, 12, 8)</f>
      </c>
      <c r="L44" s="1" t="s">
        <v>327</v>
      </c>
      <c r="M44" s="1" t="s">
        <v>45</v>
      </c>
      <c r="N44" s="1" t="s">
        <v>328</v>
      </c>
      <c r="O44" s="1" t="s">
        <v>72</v>
      </c>
      <c r="P44" s="1" t="s">
        <v>61</v>
      </c>
    </row>
    <row r="45">
      <c r="A45" s="1">
        <v>42</v>
      </c>
      <c r="B45" s="1" t="s">
        <v>329</v>
      </c>
      <c r="C45" s="1" t="s">
        <v>330</v>
      </c>
      <c r="D45" s="1" t="s">
        <v>66</v>
      </c>
      <c r="E45" s="3">
        <f>=DATE(1992, 9, 19)</f>
      </c>
      <c r="F45" s="1" t="s">
        <v>30</v>
      </c>
      <c r="G45" s="1" t="s">
        <v>331</v>
      </c>
      <c r="H45" s="1" t="s">
        <v>332</v>
      </c>
      <c r="I45" s="1" t="s">
        <v>333</v>
      </c>
      <c r="J45" s="1" t="s">
        <v>333</v>
      </c>
      <c r="K45" s="3">
        <f>=DATE(1999, 2, 1)</f>
      </c>
      <c r="L45" s="1" t="s">
        <v>334</v>
      </c>
      <c r="M45" s="1" t="s">
        <v>24</v>
      </c>
      <c r="N45" s="1" t="s">
        <v>335</v>
      </c>
      <c r="O45" s="1" t="s">
        <v>115</v>
      </c>
      <c r="P45" s="1" t="s">
        <v>181</v>
      </c>
    </row>
    <row r="46">
      <c r="A46" s="1">
        <v>43</v>
      </c>
      <c r="B46" s="1" t="s">
        <v>336</v>
      </c>
      <c r="C46" s="1" t="s">
        <v>337</v>
      </c>
      <c r="D46" s="1" t="s">
        <v>18</v>
      </c>
      <c r="E46" s="3">
        <f>=DATE(2012, 6, 3)</f>
      </c>
      <c r="F46" s="1" t="s">
        <v>83</v>
      </c>
      <c r="G46" s="1" t="s">
        <v>338</v>
      </c>
      <c r="H46" s="1" t="s">
        <v>339</v>
      </c>
      <c r="I46" s="1" t="s">
        <v>340</v>
      </c>
      <c r="J46" s="1" t="s">
        <v>340</v>
      </c>
      <c r="K46" s="3">
        <f>=DATE(2013, 5, 28)</f>
      </c>
      <c r="L46" s="1" t="s">
        <v>341</v>
      </c>
      <c r="M46" s="1" t="s">
        <v>45</v>
      </c>
      <c r="N46" s="1" t="s">
        <v>342</v>
      </c>
      <c r="O46" s="1" t="s">
        <v>137</v>
      </c>
      <c r="P46" s="1" t="s">
        <v>106</v>
      </c>
    </row>
    <row r="47">
      <c r="A47" s="1">
        <v>44</v>
      </c>
      <c r="B47" s="1" t="s">
        <v>343</v>
      </c>
      <c r="C47" s="1" t="s">
        <v>344</v>
      </c>
      <c r="D47" s="1" t="s">
        <v>18</v>
      </c>
      <c r="E47" s="3">
        <f>=DATE(1983, 9, 13)</f>
      </c>
      <c r="F47" s="1" t="s">
        <v>19</v>
      </c>
      <c r="G47" s="1" t="s">
        <v>345</v>
      </c>
      <c r="H47" s="1" t="s">
        <v>346</v>
      </c>
      <c r="I47" s="1" t="s">
        <v>347</v>
      </c>
      <c r="J47" s="1" t="s">
        <v>347</v>
      </c>
      <c r="K47" s="3">
        <f>=DATE(1999, 2, 4)</f>
      </c>
      <c r="L47" s="1" t="s">
        <v>61</v>
      </c>
      <c r="M47" s="1" t="s">
        <v>24</v>
      </c>
      <c r="N47" s="1" t="s">
        <v>348</v>
      </c>
      <c r="O47" s="1" t="s">
        <v>36</v>
      </c>
      <c r="P47" s="1" t="s">
        <v>253</v>
      </c>
    </row>
    <row r="48">
      <c r="A48" s="1">
        <v>45</v>
      </c>
      <c r="B48" s="1" t="s">
        <v>349</v>
      </c>
      <c r="C48" s="1" t="s">
        <v>350</v>
      </c>
      <c r="D48" s="1" t="s">
        <v>39</v>
      </c>
      <c r="E48" s="3">
        <f>=DATE(1980, 7, 28)</f>
      </c>
      <c r="F48" s="1" t="s">
        <v>30</v>
      </c>
      <c r="G48" s="1" t="s">
        <v>351</v>
      </c>
      <c r="H48" s="1" t="s">
        <v>352</v>
      </c>
      <c r="I48" s="1" t="s">
        <v>353</v>
      </c>
      <c r="J48" s="1" t="s">
        <v>353</v>
      </c>
      <c r="K48" s="3">
        <f>=DATE(2016, 2, 18)</f>
      </c>
      <c r="L48" s="1" t="s">
        <v>354</v>
      </c>
      <c r="M48" s="1" t="s">
        <v>24</v>
      </c>
      <c r="N48" s="1" t="s">
        <v>355</v>
      </c>
      <c r="O48" s="1" t="s">
        <v>115</v>
      </c>
      <c r="P48" s="1" t="s">
        <v>152</v>
      </c>
    </row>
    <row r="49">
      <c r="A49" s="1">
        <v>46</v>
      </c>
      <c r="B49" s="1" t="s">
        <v>356</v>
      </c>
      <c r="C49" s="1" t="s">
        <v>357</v>
      </c>
      <c r="D49" s="1" t="s">
        <v>39</v>
      </c>
      <c r="E49" s="3">
        <f>=DATE(2019, 7, 13)</f>
      </c>
      <c r="F49" s="1" t="s">
        <v>19</v>
      </c>
      <c r="G49" s="1" t="s">
        <v>358</v>
      </c>
      <c r="H49" s="1" t="s">
        <v>359</v>
      </c>
      <c r="I49" s="1" t="s">
        <v>360</v>
      </c>
      <c r="J49" s="1" t="s">
        <v>360</v>
      </c>
      <c r="K49" s="3">
        <f>=DATE(1994, 3, 18)</f>
      </c>
      <c r="L49" s="1" t="s">
        <v>361</v>
      </c>
      <c r="M49" s="1" t="s">
        <v>113</v>
      </c>
      <c r="N49" s="1" t="s">
        <v>362</v>
      </c>
      <c r="O49" s="1" t="s">
        <v>137</v>
      </c>
      <c r="P49" s="1" t="s">
        <v>196</v>
      </c>
    </row>
    <row r="50">
      <c r="A50" s="1">
        <v>47</v>
      </c>
      <c r="B50" s="1" t="s">
        <v>363</v>
      </c>
      <c r="C50" s="1" t="s">
        <v>364</v>
      </c>
      <c r="D50" s="1" t="s">
        <v>18</v>
      </c>
      <c r="E50" s="3">
        <f>=DATE(1980, 7, 23)</f>
      </c>
      <c r="F50" s="1" t="s">
        <v>19</v>
      </c>
      <c r="G50" s="1" t="s">
        <v>365</v>
      </c>
      <c r="H50" s="1" t="s">
        <v>366</v>
      </c>
      <c r="I50" s="1" t="s">
        <v>367</v>
      </c>
      <c r="J50" s="1" t="s">
        <v>367</v>
      </c>
      <c r="K50" s="3">
        <f>=DATE(1991, 6, 19)</f>
      </c>
      <c r="L50" s="1" t="s">
        <v>368</v>
      </c>
      <c r="M50" s="1" t="s">
        <v>45</v>
      </c>
      <c r="N50" s="1" t="s">
        <v>369</v>
      </c>
      <c r="O50" s="1" t="s">
        <v>137</v>
      </c>
      <c r="P50" s="1" t="s">
        <v>152</v>
      </c>
    </row>
  </sheetData>
  <headerFooter/>
</worksheet>
</file>