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heckCompatibility="1" defaultThemeVersion="124226"/>
  <bookViews>
    <workbookView xWindow="0" yWindow="45" windowWidth="15960" windowHeight="13080"/>
  </bookViews>
  <sheets>
    <sheet name="Февраль 2014" sheetId="1" r:id="rId1"/>
  </sheets>
  <calcPr calcId="124519"/>
</workbook>
</file>

<file path=xl/calcChain.xml><?xml version="1.0" encoding="utf-8"?>
<calcChain xmlns="http://schemas.openxmlformats.org/spreadsheetml/2006/main">
  <c r="F78" i="1"/>
  <c r="E73" l="1"/>
  <c r="G73" s="1"/>
  <c r="F73"/>
  <c r="E74"/>
  <c r="G74" s="1"/>
  <c r="F74"/>
  <c r="E75"/>
  <c r="G75" s="1"/>
  <c r="E76"/>
  <c r="G76" s="1"/>
  <c r="E77"/>
  <c r="G77" s="1"/>
  <c r="F77"/>
  <c r="E78"/>
  <c r="G78" s="1"/>
  <c r="F60" l="1"/>
  <c r="F104" l="1"/>
  <c r="D140" l="1"/>
  <c r="D139"/>
  <c r="E115"/>
  <c r="E102"/>
  <c r="E100"/>
  <c r="E98"/>
  <c r="D64"/>
  <c r="F63"/>
  <c r="D62"/>
  <c r="F61"/>
  <c r="F59"/>
  <c r="F13"/>
  <c r="E140" l="1"/>
  <c r="G140" s="1"/>
  <c r="E139"/>
  <c r="G139" s="1"/>
  <c r="E97"/>
  <c r="G97" s="1"/>
  <c r="E99"/>
  <c r="G99" s="1"/>
  <c r="E101"/>
  <c r="G101" s="1"/>
  <c r="E103"/>
  <c r="G103" s="1"/>
  <c r="E113"/>
  <c r="G113" s="1"/>
  <c r="E114"/>
  <c r="G114" s="1"/>
  <c r="E116"/>
  <c r="G116" s="1"/>
  <c r="E96"/>
  <c r="G96" s="1"/>
  <c r="E112"/>
  <c r="G112" s="1"/>
  <c r="G115"/>
  <c r="G102"/>
  <c r="G100"/>
  <c r="G98"/>
  <c r="F96"/>
  <c r="F98"/>
  <c r="F101"/>
  <c r="F102"/>
  <c r="F103"/>
  <c r="F112"/>
  <c r="F113"/>
  <c r="F115"/>
  <c r="F116"/>
  <c r="E32"/>
  <c r="G32" s="1"/>
  <c r="E60"/>
  <c r="G60" s="1"/>
  <c r="E62"/>
  <c r="G62" s="1"/>
  <c r="E64"/>
  <c r="G64" s="1"/>
  <c r="E59"/>
  <c r="G59" s="1"/>
  <c r="E61"/>
  <c r="G61" s="1"/>
  <c r="E63"/>
  <c r="G63" s="1"/>
  <c r="E14"/>
  <c r="G14" s="1"/>
  <c r="E13"/>
  <c r="G13" s="1"/>
  <c r="D129" l="1"/>
  <c r="D128"/>
  <c r="D127"/>
  <c r="D126"/>
  <c r="F86"/>
  <c r="F47"/>
  <c r="F46"/>
  <c r="F45"/>
  <c r="F44"/>
  <c r="F23"/>
  <c r="E23" l="1"/>
  <c r="G23" s="1"/>
  <c r="E44"/>
  <c r="G44" s="1"/>
  <c r="E45"/>
  <c r="G45" s="1"/>
  <c r="E46"/>
  <c r="G46" s="1"/>
  <c r="E47"/>
  <c r="G47" s="1"/>
  <c r="E86"/>
  <c r="G86" s="1"/>
  <c r="E87"/>
  <c r="G87" s="1"/>
  <c r="E126"/>
  <c r="G126" s="1"/>
  <c r="E127"/>
  <c r="G127" s="1"/>
  <c r="E128"/>
  <c r="G128" s="1"/>
  <c r="E129"/>
  <c r="G129" s="1"/>
</calcChain>
</file>

<file path=xl/sharedStrings.xml><?xml version="1.0" encoding="utf-8"?>
<sst xmlns="http://schemas.openxmlformats.org/spreadsheetml/2006/main" count="230" uniqueCount="64">
  <si>
    <t>курс</t>
  </si>
  <si>
    <t>ЖК "Куликово поле"</t>
  </si>
  <si>
    <t>Корпус</t>
  </si>
  <si>
    <t>Пк2</t>
  </si>
  <si>
    <t>Адрес:</t>
  </si>
  <si>
    <t>ул.Хрусталева,181</t>
  </si>
  <si>
    <t>Статус:</t>
  </si>
  <si>
    <t>Сдан</t>
  </si>
  <si>
    <t>Кол-во комнат</t>
  </si>
  <si>
    <t>Общая,S</t>
  </si>
  <si>
    <t>Цена</t>
  </si>
  <si>
    <t>Стоимость</t>
  </si>
  <si>
    <t>грн/кв.м</t>
  </si>
  <si>
    <t>грн</t>
  </si>
  <si>
    <t>1 (1,10 этаж)</t>
  </si>
  <si>
    <t>1 (2-9этаж)</t>
  </si>
  <si>
    <t>2 (1,10 этаж)</t>
  </si>
  <si>
    <t>2 (2-9 этаж)</t>
  </si>
  <si>
    <t>3 (2-9 этаж)</t>
  </si>
  <si>
    <t>Пк3</t>
  </si>
  <si>
    <t>Пк1</t>
  </si>
  <si>
    <t>ул.Хрусталева,179</t>
  </si>
  <si>
    <t>ул.Хрусталева,183</t>
  </si>
  <si>
    <t>ЖК "Омега 2А" Корчагина</t>
  </si>
  <si>
    <t>ЖК "Акварель"</t>
  </si>
  <si>
    <t>24 Пк1/Пк2</t>
  </si>
  <si>
    <t>3 (1-10 этаж)</t>
  </si>
  <si>
    <t>1 (1, этаж)</t>
  </si>
  <si>
    <t>1 (2-8этаж)</t>
  </si>
  <si>
    <t>3 (2-8 этаж)</t>
  </si>
  <si>
    <t>2 (1 этаж)</t>
  </si>
  <si>
    <t>2 (2-8этаж)</t>
  </si>
  <si>
    <t>3 (1 этаж)</t>
  </si>
  <si>
    <t>двухуровневая</t>
  </si>
  <si>
    <t>Пк 3</t>
  </si>
  <si>
    <t>3 (2-8этаж)</t>
  </si>
  <si>
    <t>4/2-х уровн</t>
  </si>
  <si>
    <t>Гаражи Колобова</t>
  </si>
  <si>
    <t>Гаражи Античный</t>
  </si>
  <si>
    <t>сдан</t>
  </si>
  <si>
    <t>Прайс-лист на квартиры от компании "Золотые Ворота"</t>
  </si>
  <si>
    <t>с ямой</t>
  </si>
  <si>
    <t>г. Севастополь, ул.Б.Морская, 23, ТЦ Диалог</t>
  </si>
  <si>
    <t>+380952877333</t>
  </si>
  <si>
    <t>ВСЕ ПОДРОБНОСТИ В ОТДЕЛЕ ПРОДАЖ:</t>
  </si>
  <si>
    <t>+38 096 0477333</t>
  </si>
  <si>
    <t>+38 0692 477333</t>
  </si>
  <si>
    <t>$/кв.м*</t>
  </si>
  <si>
    <t>$*</t>
  </si>
  <si>
    <t>Сдача 3 кв.2014</t>
  </si>
  <si>
    <t>Сдача 2 кв.2014</t>
  </si>
  <si>
    <t>Сдача 4 кв.2014</t>
  </si>
  <si>
    <t>4 кв.2014</t>
  </si>
  <si>
    <t>* Оплата производится в гривне по коммерческому курсу продажи долларов США в ПАО КБ «ПриватБанк» в Украине на день осуществления платежа</t>
  </si>
  <si>
    <t>7А</t>
  </si>
  <si>
    <t>пр.Античный,15а</t>
  </si>
  <si>
    <t>Сдача 1 кв.2015</t>
  </si>
  <si>
    <t>рос.руб/кв.м</t>
  </si>
  <si>
    <t>рос.руб</t>
  </si>
  <si>
    <t>ЖК "Античный"</t>
  </si>
  <si>
    <t>Выданы ключи</t>
  </si>
  <si>
    <t>30/1</t>
  </si>
  <si>
    <t>30/3</t>
  </si>
  <si>
    <t>+7 495 2041819</t>
  </si>
</sst>
</file>

<file path=xl/styles.xml><?xml version="1.0" encoding="utf-8"?>
<styleSheet xmlns="http://schemas.openxmlformats.org/spreadsheetml/2006/main">
  <fonts count="28">
    <font>
      <sz val="12"/>
      <color indexed="8"/>
      <name val="Verdana"/>
    </font>
    <font>
      <sz val="12"/>
      <color indexed="8"/>
      <name val="Verdana"/>
      <family val="2"/>
      <charset val="204"/>
    </font>
    <font>
      <sz val="14"/>
      <color indexed="8"/>
      <name val="Myriad Pro"/>
      <family val="2"/>
    </font>
    <font>
      <sz val="10"/>
      <color indexed="11"/>
      <name val="Myriad Pro"/>
      <family val="2"/>
    </font>
    <font>
      <sz val="11"/>
      <color indexed="8"/>
      <name val="Myriad Pro"/>
      <family val="2"/>
    </font>
    <font>
      <sz val="12"/>
      <color indexed="8"/>
      <name val="Myriad Pro"/>
      <family val="2"/>
    </font>
    <font>
      <sz val="22"/>
      <color theme="0"/>
      <name val="Myriad Pro"/>
      <family val="2"/>
    </font>
    <font>
      <sz val="12"/>
      <color rgb="FF051833"/>
      <name val="Myriad Pro"/>
      <family val="2"/>
    </font>
    <font>
      <b/>
      <sz val="14"/>
      <color rgb="FF051833"/>
      <name val="Myriad Pro"/>
      <family val="2"/>
    </font>
    <font>
      <sz val="14"/>
      <color rgb="FF051833"/>
      <name val="Myriad Pro"/>
      <family val="2"/>
    </font>
    <font>
      <sz val="24"/>
      <color rgb="FFBBE6FA"/>
      <name val="Myriad Pro"/>
      <family val="2"/>
    </font>
    <font>
      <sz val="14"/>
      <color rgb="FFCD2B7E"/>
      <name val="Myriad Pro"/>
      <family val="2"/>
    </font>
    <font>
      <b/>
      <sz val="14"/>
      <color rgb="FFCD2B7E"/>
      <name val="Myriad Pro"/>
      <family val="2"/>
    </font>
    <font>
      <b/>
      <sz val="14"/>
      <color theme="0"/>
      <name val="Myriad Pro"/>
      <family val="2"/>
    </font>
    <font>
      <sz val="14"/>
      <color theme="1" tint="0.499984740745262"/>
      <name val="Myriad Pro"/>
      <family val="2"/>
    </font>
    <font>
      <sz val="16"/>
      <color indexed="8"/>
      <name val="Myriad Pro"/>
      <family val="2"/>
    </font>
    <font>
      <b/>
      <sz val="16"/>
      <color rgb="FFCD2B7E"/>
      <name val="Myriad Pro"/>
      <family val="2"/>
    </font>
    <font>
      <sz val="16"/>
      <color rgb="FF051833"/>
      <name val="Myriad Pro"/>
      <family val="2"/>
    </font>
    <font>
      <sz val="16"/>
      <color indexed="8"/>
      <name val="Verdana"/>
      <family val="2"/>
      <charset val="204"/>
    </font>
    <font>
      <sz val="24"/>
      <color rgb="FF051833"/>
      <name val="Myriad Pro"/>
      <family val="2"/>
    </font>
    <font>
      <sz val="24"/>
      <color rgb="FF00637F"/>
      <name val="Myriad Pro"/>
      <family val="2"/>
    </font>
    <font>
      <b/>
      <sz val="24"/>
      <color rgb="FF051833"/>
      <name val="Myriad Pro"/>
      <family val="2"/>
    </font>
    <font>
      <b/>
      <sz val="22"/>
      <color rgb="FFCD2B7E"/>
      <name val="Verdana"/>
      <family val="2"/>
      <charset val="204"/>
    </font>
    <font>
      <sz val="20"/>
      <color rgb="FF051833"/>
      <name val="Verdana"/>
      <family val="2"/>
      <charset val="204"/>
    </font>
    <font>
      <sz val="20"/>
      <color rgb="FF051833"/>
      <name val="Myriad Pro"/>
      <family val="2"/>
    </font>
    <font>
      <sz val="16"/>
      <color rgb="FF00637F"/>
      <name val="Myriad Pro"/>
      <family val="2"/>
    </font>
    <font>
      <sz val="8"/>
      <color indexed="8"/>
      <name val="Verdana"/>
      <family val="2"/>
      <charset val="204"/>
    </font>
    <font>
      <b/>
      <sz val="24"/>
      <color rgb="FFCD2B7E"/>
      <name val="Myriad Pro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F14333"/>
        <bgColor indexed="64"/>
      </patternFill>
    </fill>
    <fill>
      <patternFill patternType="solid">
        <fgColor rgb="FF00637F"/>
        <bgColor indexed="64"/>
      </patternFill>
    </fill>
    <fill>
      <patternFill patternType="solid">
        <fgColor rgb="FFCD2B7E"/>
        <bgColor indexed="64"/>
      </patternFill>
    </fill>
    <fill>
      <patternFill patternType="solid">
        <fgColor rgb="FFBBE6FA"/>
        <bgColor indexed="64"/>
      </patternFill>
    </fill>
    <fill>
      <patternFill patternType="solid">
        <fgColor rgb="FF9DD9F9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/>
    </xf>
    <xf numFmtId="1" fontId="2" fillId="0" borderId="2" xfId="0" applyNumberFormat="1" applyFont="1" applyBorder="1" applyAlignment="1"/>
    <xf numFmtId="0" fontId="1" fillId="0" borderId="1" xfId="0" applyNumberFormat="1" applyFont="1" applyFill="1" applyBorder="1" applyAlignment="1">
      <alignment vertical="top"/>
    </xf>
    <xf numFmtId="0" fontId="0" fillId="0" borderId="1" xfId="0" applyFont="1" applyFill="1" applyBorder="1" applyAlignment="1">
      <alignment vertical="top" wrapText="1"/>
    </xf>
    <xf numFmtId="1" fontId="2" fillId="0" borderId="1" xfId="0" applyNumberFormat="1" applyFont="1" applyBorder="1" applyAlignment="1"/>
    <xf numFmtId="0" fontId="7" fillId="0" borderId="1" xfId="0" applyNumberFormat="1" applyFont="1" applyFill="1" applyBorder="1" applyAlignment="1"/>
    <xf numFmtId="0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/>
    <xf numFmtId="1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/>
    <xf numFmtId="0" fontId="7" fillId="0" borderId="1" xfId="0" applyFont="1" applyBorder="1" applyAlignment="1"/>
    <xf numFmtId="0" fontId="7" fillId="0" borderId="1" xfId="0" applyNumberFormat="1" applyFont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top"/>
    </xf>
    <xf numFmtId="1" fontId="9" fillId="0" borderId="1" xfId="0" applyNumberFormat="1" applyFont="1" applyFill="1" applyBorder="1" applyAlignment="1"/>
    <xf numFmtId="0" fontId="9" fillId="3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NumberFormat="1" applyFont="1" applyBorder="1" applyAlignment="1">
      <alignment horizontal="center"/>
    </xf>
    <xf numFmtId="4" fontId="9" fillId="3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vertical="top" wrapText="1"/>
    </xf>
    <xf numFmtId="0" fontId="1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7" fillId="0" borderId="1" xfId="0" applyFont="1" applyFill="1" applyBorder="1" applyAlignment="1"/>
    <xf numFmtId="3" fontId="7" fillId="0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/>
    <xf numFmtId="0" fontId="9" fillId="0" borderId="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vertical="center" wrapText="1"/>
    </xf>
    <xf numFmtId="0" fontId="8" fillId="8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Fill="1" applyBorder="1" applyAlignment="1"/>
    <xf numFmtId="0" fontId="14" fillId="0" borderId="1" xfId="0" applyNumberFormat="1" applyFont="1" applyFill="1" applyBorder="1" applyAlignment="1">
      <alignment horizontal="left"/>
    </xf>
    <xf numFmtId="1" fontId="14" fillId="0" borderId="1" xfId="0" applyNumberFormat="1" applyFont="1" applyFill="1" applyBorder="1" applyAlignment="1">
      <alignment horizontal="left"/>
    </xf>
    <xf numFmtId="1" fontId="9" fillId="0" borderId="1" xfId="0" applyNumberFormat="1" applyFont="1" applyFill="1" applyBorder="1" applyAlignment="1">
      <alignment horizontal="center"/>
    </xf>
    <xf numFmtId="0" fontId="16" fillId="0" borderId="1" xfId="0" applyNumberFormat="1" applyFont="1" applyFill="1" applyBorder="1" applyAlignment="1"/>
    <xf numFmtId="0" fontId="17" fillId="0" borderId="1" xfId="0" applyNumberFormat="1" applyFont="1" applyFill="1" applyBorder="1" applyAlignment="1"/>
    <xf numFmtId="1" fontId="17" fillId="0" borderId="1" xfId="0" applyNumberFormat="1" applyFont="1" applyFill="1" applyBorder="1" applyAlignment="1"/>
    <xf numFmtId="1" fontId="16" fillId="0" borderId="1" xfId="0" applyNumberFormat="1" applyFont="1" applyFill="1" applyBorder="1" applyAlignment="1"/>
    <xf numFmtId="0" fontId="9" fillId="0" borderId="1" xfId="0" applyNumberFormat="1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/>
    </xf>
    <xf numFmtId="3" fontId="11" fillId="0" borderId="1" xfId="0" applyNumberFormat="1" applyFont="1" applyFill="1" applyBorder="1" applyAlignment="1">
      <alignment horizontal="center" vertical="center" wrapText="1"/>
    </xf>
    <xf numFmtId="3" fontId="9" fillId="0" borderId="1" xfId="0" applyNumberFormat="1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1" fillId="7" borderId="0" xfId="0" applyNumberFormat="1" applyFont="1" applyFill="1" applyAlignment="1">
      <alignment vertical="top"/>
    </xf>
    <xf numFmtId="0" fontId="12" fillId="0" borderId="1" xfId="0" applyNumberFormat="1" applyFont="1" applyFill="1" applyBorder="1" applyAlignment="1">
      <alignment horizontal="left"/>
    </xf>
    <xf numFmtId="0" fontId="3" fillId="0" borderId="3" xfId="0" applyNumberFormat="1" applyFont="1" applyBorder="1" applyAlignment="1"/>
    <xf numFmtId="1" fontId="3" fillId="0" borderId="2" xfId="0" applyNumberFormat="1" applyFont="1" applyBorder="1" applyAlignment="1"/>
    <xf numFmtId="0" fontId="2" fillId="2" borderId="1" xfId="0" applyNumberFormat="1" applyFont="1" applyFill="1" applyBorder="1" applyAlignment="1"/>
    <xf numFmtId="1" fontId="4" fillId="0" borderId="3" xfId="0" applyNumberFormat="1" applyFont="1" applyBorder="1" applyAlignment="1"/>
    <xf numFmtId="0" fontId="1" fillId="7" borderId="1" xfId="0" applyNumberFormat="1" applyFont="1" applyFill="1" applyBorder="1" applyAlignment="1">
      <alignment vertical="top"/>
    </xf>
    <xf numFmtId="0" fontId="15" fillId="0" borderId="1" xfId="0" applyFont="1" applyFill="1" applyBorder="1" applyAlignment="1">
      <alignment vertical="top" wrapText="1"/>
    </xf>
    <xf numFmtId="0" fontId="23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3" fillId="0" borderId="1" xfId="0" applyNumberFormat="1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top" wrapText="1"/>
    </xf>
    <xf numFmtId="0" fontId="2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9" fillId="0" borderId="1" xfId="0" applyNumberFormat="1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vertical="center"/>
    </xf>
    <xf numFmtId="0" fontId="26" fillId="0" borderId="0" xfId="0" applyNumberFormat="1" applyFont="1" applyAlignment="1">
      <alignment vertical="top"/>
    </xf>
    <xf numFmtId="0" fontId="8" fillId="8" borderId="1" xfId="0" applyNumberFormat="1" applyFont="1" applyFill="1" applyBorder="1" applyAlignment="1">
      <alignment horizontal="center" vertical="center"/>
    </xf>
    <xf numFmtId="1" fontId="8" fillId="8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left"/>
    </xf>
    <xf numFmtId="1" fontId="14" fillId="0" borderId="1" xfId="0" applyNumberFormat="1" applyFont="1" applyFill="1" applyBorder="1" applyAlignment="1">
      <alignment horizontal="left"/>
    </xf>
    <xf numFmtId="1" fontId="19" fillId="7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/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left" vertical="center"/>
    </xf>
    <xf numFmtId="49" fontId="16" fillId="0" borderId="1" xfId="0" applyNumberFormat="1" applyFont="1" applyFill="1" applyBorder="1" applyAlignment="1">
      <alignment horizontal="left"/>
    </xf>
    <xf numFmtId="1" fontId="10" fillId="5" borderId="1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1" fontId="8" fillId="8" borderId="1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left" vertical="center" wrapText="1"/>
    </xf>
    <xf numFmtId="4" fontId="8" fillId="8" borderId="1" xfId="0" applyNumberFormat="1" applyFont="1" applyFill="1" applyBorder="1" applyAlignment="1">
      <alignment horizontal="left" vertical="center" wrapText="1"/>
    </xf>
    <xf numFmtId="0" fontId="13" fillId="6" borderId="1" xfId="0" applyNumberFormat="1" applyFont="1" applyFill="1" applyBorder="1" applyAlignment="1">
      <alignment horizontal="center" vertical="center"/>
    </xf>
    <xf numFmtId="1" fontId="13" fillId="6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/>
    </xf>
    <xf numFmtId="0" fontId="14" fillId="0" borderId="1" xfId="0" applyNumberFormat="1" applyFont="1" applyFill="1" applyBorder="1" applyAlignment="1">
      <alignment horizontal="left"/>
    </xf>
    <xf numFmtId="1" fontId="14" fillId="0" borderId="1" xfId="0" applyNumberFormat="1" applyFont="1" applyFill="1" applyBorder="1" applyAlignment="1">
      <alignment horizontal="left"/>
    </xf>
    <xf numFmtId="0" fontId="6" fillId="4" borderId="1" xfId="0" applyNumberFormat="1" applyFont="1" applyFill="1" applyBorder="1" applyAlignment="1">
      <alignment horizontal="center" vertical="center" wrapText="1"/>
    </xf>
    <xf numFmtId="1" fontId="19" fillId="7" borderId="1" xfId="0" applyNumberFormat="1" applyFont="1" applyFill="1" applyBorder="1" applyAlignment="1">
      <alignment horizontal="center" vertical="center"/>
    </xf>
    <xf numFmtId="0" fontId="24" fillId="7" borderId="1" xfId="0" applyNumberFormat="1" applyFont="1" applyFill="1" applyBorder="1" applyAlignment="1">
      <alignment horizontal="center" vertical="center"/>
    </xf>
    <xf numFmtId="0" fontId="25" fillId="7" borderId="1" xfId="0" applyNumberFormat="1" applyFont="1" applyFill="1" applyBorder="1" applyAlignment="1">
      <alignment horizontal="center" vertical="center"/>
    </xf>
    <xf numFmtId="49" fontId="21" fillId="7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49" fontId="27" fillId="7" borderId="1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CCE4"/>
      <rgbColor rgb="FFAAAAAA"/>
      <rgbColor rgb="FFFF6600"/>
      <rgbColor rgb="FFFFFF00"/>
      <rgbColor rgb="FFF2DBDB"/>
      <rgbColor rgb="FFDAEEF3"/>
      <rgbColor rgb="FFFFFFFF"/>
      <rgbColor rgb="FFFDE9D9"/>
      <rgbColor rgb="FFCCC0D9"/>
      <rgbColor rgb="FFFFFF99"/>
      <rgbColor rgb="FFFF5F5D"/>
      <rgbColor rgb="FF9999F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D2B7E"/>
      <color rgb="FF051833"/>
      <color rgb="FFBBE6FA"/>
      <color rgb="FF00637F"/>
      <color rgb="FF9DD9F9"/>
      <color rgb="FFF143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1"/>
  <sheetViews>
    <sheetView showGridLines="0" tabSelected="1" topLeftCell="A114" zoomScale="85" zoomScaleNormal="85" workbookViewId="0">
      <selection activeCell="B2" sqref="A2:J150"/>
    </sheetView>
  </sheetViews>
  <sheetFormatPr defaultColWidth="8.59765625" defaultRowHeight="15" customHeight="1"/>
  <cols>
    <col min="1" max="1" width="13.19921875" style="29" customWidth="1"/>
    <col min="2" max="2" width="26.8984375" style="1" customWidth="1"/>
    <col min="3" max="4" width="25.5" style="1" customWidth="1"/>
    <col min="5" max="5" width="24.796875" style="1" hidden="1" customWidth="1"/>
    <col min="6" max="6" width="26.19921875" style="1" customWidth="1"/>
    <col min="7" max="7" width="4.19921875" style="28" hidden="1" customWidth="1"/>
    <col min="8" max="9" width="17.09765625" style="28" customWidth="1"/>
    <col min="10" max="10" width="9" style="28" customWidth="1"/>
    <col min="11" max="16384" width="8.59765625" style="29"/>
  </cols>
  <sheetData>
    <row r="1" spans="1:10" ht="18" hidden="1" customHeight="1">
      <c r="B1" s="65" t="s">
        <v>0</v>
      </c>
      <c r="C1" s="65">
        <v>8.75</v>
      </c>
      <c r="D1" s="2"/>
      <c r="E1" s="63"/>
      <c r="F1" s="64"/>
      <c r="G1" s="66"/>
      <c r="H1" s="91"/>
      <c r="I1" s="91"/>
      <c r="J1" s="5"/>
    </row>
    <row r="2" spans="1:10" ht="49.5" customHeight="1">
      <c r="B2" s="107" t="s">
        <v>40</v>
      </c>
      <c r="C2" s="107"/>
      <c r="D2" s="107"/>
      <c r="E2" s="107"/>
      <c r="F2" s="107"/>
      <c r="G2" s="107"/>
      <c r="H2" s="107"/>
      <c r="I2" s="107"/>
      <c r="J2" s="38"/>
    </row>
    <row r="3" spans="1:10" ht="15" customHeight="1">
      <c r="A3" s="27"/>
      <c r="B3" s="24"/>
      <c r="C3" s="25"/>
      <c r="D3" s="20"/>
      <c r="E3" s="21"/>
      <c r="F3" s="22"/>
      <c r="G3" s="22"/>
      <c r="H3" s="22"/>
      <c r="I3" s="22"/>
      <c r="J3" s="23"/>
    </row>
    <row r="4" spans="1:10" ht="17.25" customHeight="1">
      <c r="A4" s="27"/>
      <c r="B4" s="104"/>
      <c r="C4" s="104"/>
      <c r="D4" s="104"/>
      <c r="E4" s="104"/>
      <c r="F4" s="104"/>
      <c r="G4" s="104"/>
      <c r="H4" s="104"/>
      <c r="I4" s="104"/>
      <c r="J4" s="104"/>
    </row>
    <row r="5" spans="1:10" ht="37.5" customHeight="1">
      <c r="A5" s="27"/>
      <c r="B5" s="97" t="s">
        <v>1</v>
      </c>
      <c r="C5" s="97"/>
      <c r="D5" s="97"/>
      <c r="E5" s="97"/>
      <c r="F5" s="97"/>
      <c r="G5" s="97"/>
      <c r="H5" s="97"/>
      <c r="I5" s="97"/>
      <c r="J5" s="26"/>
    </row>
    <row r="6" spans="1:10" ht="15" customHeight="1">
      <c r="A6" s="27"/>
      <c r="B6" s="104"/>
      <c r="C6" s="104"/>
      <c r="D6" s="104"/>
      <c r="E6" s="104"/>
      <c r="F6" s="104"/>
      <c r="G6" s="104"/>
      <c r="H6" s="104"/>
      <c r="I6" s="104"/>
      <c r="J6" s="104"/>
    </row>
    <row r="7" spans="1:10" s="77" customFormat="1" ht="20.25">
      <c r="A7" s="68"/>
      <c r="B7" s="47" t="s">
        <v>2</v>
      </c>
      <c r="C7" s="47" t="s">
        <v>3</v>
      </c>
      <c r="D7" s="48"/>
      <c r="E7" s="48"/>
      <c r="F7" s="49"/>
      <c r="G7" s="50"/>
      <c r="H7" s="50"/>
      <c r="I7" s="50"/>
      <c r="J7" s="50"/>
    </row>
    <row r="8" spans="1:10" s="4" customFormat="1" ht="15" customHeight="1">
      <c r="A8" s="60"/>
      <c r="B8" s="43" t="s">
        <v>4</v>
      </c>
      <c r="C8" s="105" t="s">
        <v>5</v>
      </c>
      <c r="D8" s="106"/>
      <c r="E8" s="36"/>
      <c r="F8" s="18"/>
      <c r="G8" s="18"/>
      <c r="H8" s="18"/>
      <c r="I8" s="18"/>
      <c r="J8" s="18"/>
    </row>
    <row r="9" spans="1:10" s="4" customFormat="1" ht="15" customHeight="1">
      <c r="A9" s="60"/>
      <c r="B9" s="43" t="s">
        <v>6</v>
      </c>
      <c r="C9" s="44" t="s">
        <v>7</v>
      </c>
      <c r="D9" s="45"/>
      <c r="E9" s="36"/>
      <c r="F9" s="18"/>
      <c r="G9" s="18"/>
      <c r="H9" s="18"/>
      <c r="I9" s="18"/>
      <c r="J9" s="18"/>
    </row>
    <row r="10" spans="1:10" s="4" customFormat="1" ht="15" customHeight="1">
      <c r="A10" s="60"/>
      <c r="B10" s="43"/>
      <c r="C10" s="44"/>
      <c r="D10" s="45"/>
      <c r="E10" s="36"/>
      <c r="F10" s="18"/>
      <c r="G10" s="18"/>
      <c r="H10" s="18"/>
      <c r="I10" s="18"/>
      <c r="J10" s="18"/>
    </row>
    <row r="11" spans="1:10" ht="16.5" customHeight="1">
      <c r="A11" s="27"/>
      <c r="B11" s="100" t="s">
        <v>8</v>
      </c>
      <c r="C11" s="98" t="s">
        <v>9</v>
      </c>
      <c r="D11" s="102" t="s">
        <v>10</v>
      </c>
      <c r="E11" s="103"/>
      <c r="F11" s="98" t="s">
        <v>11</v>
      </c>
      <c r="G11" s="99"/>
      <c r="H11" s="94" t="s">
        <v>10</v>
      </c>
      <c r="I11" s="86" t="s">
        <v>11</v>
      </c>
      <c r="J11" s="18"/>
    </row>
    <row r="12" spans="1:10" ht="16.5" customHeight="1">
      <c r="A12" s="27"/>
      <c r="B12" s="101"/>
      <c r="C12" s="99"/>
      <c r="D12" s="40" t="s">
        <v>47</v>
      </c>
      <c r="E12" s="40" t="s">
        <v>12</v>
      </c>
      <c r="F12" s="39" t="s">
        <v>48</v>
      </c>
      <c r="G12" s="39" t="s">
        <v>13</v>
      </c>
      <c r="H12" s="94" t="s">
        <v>57</v>
      </c>
      <c r="I12" s="85" t="s">
        <v>58</v>
      </c>
      <c r="J12" s="18"/>
    </row>
    <row r="13" spans="1:10" ht="18.75">
      <c r="A13" s="27"/>
      <c r="B13" s="51" t="s">
        <v>16</v>
      </c>
      <c r="C13" s="52">
        <v>64.5</v>
      </c>
      <c r="D13" s="53">
        <v>770</v>
      </c>
      <c r="E13" s="54">
        <f>D13*C1</f>
        <v>6737.5</v>
      </c>
      <c r="F13" s="55">
        <f t="shared" ref="F13" si="0">D13*C13</f>
        <v>49665</v>
      </c>
      <c r="G13" s="55">
        <f t="shared" ref="G13:G14" si="1">E13*C13</f>
        <v>434568.75</v>
      </c>
      <c r="H13" s="55">
        <v>27475</v>
      </c>
      <c r="I13" s="55">
        <v>1772138</v>
      </c>
      <c r="J13" s="34"/>
    </row>
    <row r="14" spans="1:10" ht="18.75">
      <c r="A14" s="27"/>
      <c r="B14" s="51" t="s">
        <v>17</v>
      </c>
      <c r="C14" s="52">
        <v>64.5</v>
      </c>
      <c r="D14" s="53">
        <v>770</v>
      </c>
      <c r="E14" s="54">
        <f>D14*C1</f>
        <v>6737.5</v>
      </c>
      <c r="F14" s="55">
        <v>49665</v>
      </c>
      <c r="G14" s="55">
        <f t="shared" si="1"/>
        <v>434568.75</v>
      </c>
      <c r="H14" s="55">
        <v>27475</v>
      </c>
      <c r="I14" s="55">
        <v>1772138</v>
      </c>
      <c r="J14" s="34"/>
    </row>
    <row r="15" spans="1:10" ht="17.25" customHeight="1">
      <c r="A15" s="27"/>
      <c r="B15" s="37"/>
      <c r="C15" s="19"/>
      <c r="D15" s="41"/>
      <c r="E15" s="42"/>
      <c r="F15" s="22"/>
      <c r="G15" s="22"/>
      <c r="H15" s="22"/>
      <c r="I15" s="22"/>
      <c r="J15" s="34"/>
    </row>
    <row r="16" spans="1:10" ht="15" customHeight="1">
      <c r="A16" s="27"/>
      <c r="B16" s="104"/>
      <c r="C16" s="104"/>
      <c r="D16" s="104"/>
      <c r="E16" s="104"/>
      <c r="F16" s="104"/>
      <c r="G16" s="104"/>
      <c r="H16" s="104"/>
      <c r="I16" s="104"/>
      <c r="J16" s="104"/>
    </row>
    <row r="17" spans="1:10" s="77" customFormat="1" ht="20.25">
      <c r="A17" s="68"/>
      <c r="B17" s="47" t="s">
        <v>2</v>
      </c>
      <c r="C17" s="47" t="s">
        <v>19</v>
      </c>
      <c r="D17" s="48"/>
      <c r="E17" s="48"/>
      <c r="F17" s="49"/>
      <c r="G17" s="50"/>
      <c r="H17" s="50"/>
      <c r="I17" s="50"/>
      <c r="J17" s="50"/>
    </row>
    <row r="18" spans="1:10" s="4" customFormat="1" ht="15" customHeight="1">
      <c r="A18" s="60"/>
      <c r="B18" s="43" t="s">
        <v>4</v>
      </c>
      <c r="C18" s="105" t="s">
        <v>21</v>
      </c>
      <c r="D18" s="106"/>
      <c r="E18" s="36"/>
      <c r="F18" s="18"/>
      <c r="G18" s="18"/>
      <c r="H18" s="18"/>
      <c r="I18" s="18"/>
      <c r="J18" s="18"/>
    </row>
    <row r="19" spans="1:10" s="4" customFormat="1" ht="15" customHeight="1">
      <c r="A19" s="60"/>
      <c r="B19" s="43" t="s">
        <v>6</v>
      </c>
      <c r="C19" s="44" t="s">
        <v>60</v>
      </c>
      <c r="D19" s="45"/>
      <c r="E19" s="36"/>
      <c r="F19" s="18"/>
      <c r="G19" s="18"/>
      <c r="H19" s="18"/>
      <c r="I19" s="18"/>
      <c r="J19" s="18"/>
    </row>
    <row r="20" spans="1:10" s="4" customFormat="1" ht="15" customHeight="1">
      <c r="A20" s="60"/>
      <c r="B20" s="43"/>
      <c r="C20" s="44"/>
      <c r="D20" s="45"/>
      <c r="E20" s="36"/>
      <c r="F20" s="18"/>
      <c r="G20" s="18"/>
      <c r="H20" s="18"/>
      <c r="I20" s="18"/>
      <c r="J20" s="18"/>
    </row>
    <row r="21" spans="1:10" ht="16.5" customHeight="1">
      <c r="A21" s="27"/>
      <c r="B21" s="100" t="s">
        <v>8</v>
      </c>
      <c r="C21" s="98" t="s">
        <v>9</v>
      </c>
      <c r="D21" s="102" t="s">
        <v>10</v>
      </c>
      <c r="E21" s="103"/>
      <c r="F21" s="98" t="s">
        <v>11</v>
      </c>
      <c r="G21" s="99"/>
      <c r="H21" s="94" t="s">
        <v>10</v>
      </c>
      <c r="I21" s="86" t="s">
        <v>11</v>
      </c>
      <c r="J21" s="18"/>
    </row>
    <row r="22" spans="1:10" ht="16.5" customHeight="1">
      <c r="A22" s="27"/>
      <c r="B22" s="101"/>
      <c r="C22" s="99"/>
      <c r="D22" s="40" t="s">
        <v>47</v>
      </c>
      <c r="E22" s="40" t="s">
        <v>12</v>
      </c>
      <c r="F22" s="39" t="s">
        <v>48</v>
      </c>
      <c r="G22" s="39" t="s">
        <v>13</v>
      </c>
      <c r="H22" s="94" t="s">
        <v>57</v>
      </c>
      <c r="I22" s="85" t="s">
        <v>58</v>
      </c>
      <c r="J22" s="18"/>
    </row>
    <row r="23" spans="1:10" ht="18.75">
      <c r="A23" s="27"/>
      <c r="B23" s="37" t="s">
        <v>16</v>
      </c>
      <c r="C23" s="19">
        <v>64.5</v>
      </c>
      <c r="D23" s="41">
        <v>770</v>
      </c>
      <c r="E23" s="42">
        <f>D23*C1</f>
        <v>6737.5</v>
      </c>
      <c r="F23" s="22">
        <f>D23*C23</f>
        <v>49665</v>
      </c>
      <c r="G23" s="22">
        <f>E23*C23</f>
        <v>434568.75</v>
      </c>
      <c r="H23" s="55">
        <v>27475</v>
      </c>
      <c r="I23" s="55">
        <v>1772138</v>
      </c>
      <c r="J23" s="34"/>
    </row>
    <row r="24" spans="1:10" ht="15.75" customHeight="1">
      <c r="A24" s="27"/>
      <c r="B24" s="37"/>
      <c r="C24" s="19"/>
      <c r="D24" s="41"/>
      <c r="E24" s="42"/>
      <c r="F24" s="22"/>
      <c r="G24" s="22"/>
      <c r="H24" s="22"/>
      <c r="I24" s="22"/>
      <c r="J24" s="34"/>
    </row>
    <row r="25" spans="1:10" ht="15" customHeight="1">
      <c r="A25" s="27"/>
      <c r="B25" s="104"/>
      <c r="C25" s="104"/>
      <c r="D25" s="104"/>
      <c r="E25" s="104"/>
      <c r="F25" s="104"/>
      <c r="G25" s="104"/>
      <c r="H25" s="104"/>
      <c r="I25" s="104"/>
      <c r="J25" s="104"/>
    </row>
    <row r="26" spans="1:10" s="77" customFormat="1" ht="20.25">
      <c r="A26" s="68"/>
      <c r="B26" s="47" t="s">
        <v>2</v>
      </c>
      <c r="C26" s="47" t="s">
        <v>20</v>
      </c>
      <c r="D26" s="48"/>
      <c r="E26" s="48"/>
      <c r="F26" s="49"/>
      <c r="G26" s="50"/>
      <c r="H26" s="50"/>
      <c r="I26" s="50"/>
      <c r="J26" s="50"/>
    </row>
    <row r="27" spans="1:10" s="4" customFormat="1" ht="15" customHeight="1">
      <c r="A27" s="60"/>
      <c r="B27" s="43" t="s">
        <v>4</v>
      </c>
      <c r="C27" s="44" t="s">
        <v>22</v>
      </c>
      <c r="D27" s="45"/>
      <c r="E27" s="36"/>
      <c r="F27" s="18"/>
      <c r="G27" s="18"/>
      <c r="H27" s="18"/>
      <c r="I27" s="18"/>
      <c r="J27" s="18"/>
    </row>
    <row r="28" spans="1:10" s="4" customFormat="1" ht="15" customHeight="1">
      <c r="A28" s="60"/>
      <c r="B28" s="43" t="s">
        <v>6</v>
      </c>
      <c r="C28" s="44" t="s">
        <v>60</v>
      </c>
      <c r="D28" s="45"/>
      <c r="E28" s="36"/>
      <c r="F28" s="18"/>
      <c r="G28" s="18"/>
      <c r="H28" s="18"/>
      <c r="I28" s="18"/>
      <c r="J28" s="18"/>
    </row>
    <row r="29" spans="1:10" s="4" customFormat="1" ht="15" customHeight="1">
      <c r="A29" s="60"/>
      <c r="B29" s="43"/>
      <c r="C29" s="44"/>
      <c r="D29" s="45"/>
      <c r="E29" s="36"/>
      <c r="F29" s="18"/>
      <c r="G29" s="18"/>
      <c r="H29" s="18"/>
      <c r="I29" s="18"/>
      <c r="J29" s="18"/>
    </row>
    <row r="30" spans="1:10" ht="16.5" customHeight="1">
      <c r="A30" s="27"/>
      <c r="B30" s="100" t="s">
        <v>8</v>
      </c>
      <c r="C30" s="98" t="s">
        <v>9</v>
      </c>
      <c r="D30" s="102" t="s">
        <v>10</v>
      </c>
      <c r="E30" s="103"/>
      <c r="F30" s="98" t="s">
        <v>11</v>
      </c>
      <c r="G30" s="99"/>
      <c r="H30" s="94" t="s">
        <v>10</v>
      </c>
      <c r="I30" s="86" t="s">
        <v>11</v>
      </c>
      <c r="J30" s="18"/>
    </row>
    <row r="31" spans="1:10" ht="16.5" customHeight="1">
      <c r="A31" s="27"/>
      <c r="B31" s="101"/>
      <c r="C31" s="99"/>
      <c r="D31" s="40" t="s">
        <v>47</v>
      </c>
      <c r="E31" s="40" t="s">
        <v>12</v>
      </c>
      <c r="F31" s="39" t="s">
        <v>48</v>
      </c>
      <c r="G31" s="39" t="s">
        <v>13</v>
      </c>
      <c r="H31" s="94" t="s">
        <v>57</v>
      </c>
      <c r="I31" s="85" t="s">
        <v>58</v>
      </c>
    </row>
    <row r="32" spans="1:10" ht="18.75">
      <c r="A32" s="27"/>
      <c r="B32" s="51" t="s">
        <v>16</v>
      </c>
      <c r="C32" s="52">
        <v>64.5</v>
      </c>
      <c r="D32" s="53">
        <v>770</v>
      </c>
      <c r="E32" s="54">
        <f>D32*C1</f>
        <v>6737.5</v>
      </c>
      <c r="F32" s="55">
        <v>49665</v>
      </c>
      <c r="G32" s="55">
        <f>E32*C32</f>
        <v>434568.75</v>
      </c>
      <c r="H32" s="55">
        <v>27475</v>
      </c>
      <c r="I32" s="55">
        <v>1772138</v>
      </c>
      <c r="J32" s="34"/>
    </row>
    <row r="33" spans="1:10" ht="15" customHeight="1">
      <c r="A33" s="27"/>
      <c r="B33" s="12"/>
      <c r="C33" s="13"/>
      <c r="D33" s="14"/>
      <c r="E33" s="15"/>
      <c r="F33" s="16"/>
      <c r="G33" s="16"/>
      <c r="H33" s="16"/>
      <c r="I33" s="16"/>
      <c r="J33" s="10"/>
    </row>
    <row r="34" spans="1:10" ht="15" customHeight="1">
      <c r="A34" s="27"/>
      <c r="B34" s="24"/>
      <c r="C34" s="25"/>
      <c r="D34" s="20"/>
      <c r="E34" s="21"/>
      <c r="F34" s="22"/>
      <c r="G34" s="22"/>
      <c r="H34" s="22"/>
      <c r="I34" s="22"/>
      <c r="J34" s="23"/>
    </row>
    <row r="35" spans="1:10" ht="14.25" customHeight="1">
      <c r="A35" s="27"/>
      <c r="B35" s="104"/>
      <c r="C35" s="104"/>
      <c r="D35" s="104"/>
      <c r="E35" s="104"/>
      <c r="F35" s="104"/>
      <c r="G35" s="104"/>
      <c r="H35" s="104"/>
      <c r="I35" s="104"/>
      <c r="J35" s="104"/>
    </row>
    <row r="36" spans="1:10" ht="37.5" customHeight="1">
      <c r="A36" s="27"/>
      <c r="B36" s="97" t="s">
        <v>23</v>
      </c>
      <c r="C36" s="97"/>
      <c r="D36" s="97"/>
      <c r="E36" s="97"/>
      <c r="F36" s="97"/>
      <c r="G36" s="97"/>
      <c r="H36" s="97"/>
      <c r="I36" s="97"/>
      <c r="J36" s="26"/>
    </row>
    <row r="37" spans="1:10" ht="15" customHeight="1">
      <c r="A37" s="27"/>
      <c r="B37" s="104"/>
      <c r="C37" s="104"/>
      <c r="D37" s="104"/>
      <c r="E37" s="104"/>
      <c r="F37" s="104"/>
      <c r="G37" s="104"/>
      <c r="H37" s="104"/>
      <c r="I37" s="104"/>
      <c r="J37" s="104"/>
    </row>
    <row r="38" spans="1:10" s="77" customFormat="1" ht="20.25">
      <c r="A38" s="68"/>
      <c r="B38" s="47" t="s">
        <v>2</v>
      </c>
      <c r="C38" s="47" t="s">
        <v>54</v>
      </c>
      <c r="D38" s="48"/>
      <c r="E38" s="48"/>
      <c r="F38" s="49"/>
      <c r="G38" s="50"/>
      <c r="H38" s="50"/>
      <c r="I38" s="50"/>
      <c r="J38" s="50"/>
    </row>
    <row r="39" spans="1:10" s="4" customFormat="1" ht="15" customHeight="1">
      <c r="A39" s="60"/>
      <c r="B39" s="43" t="s">
        <v>4</v>
      </c>
      <c r="C39" s="44" t="s">
        <v>55</v>
      </c>
      <c r="D39" s="45"/>
      <c r="E39" s="36"/>
      <c r="F39" s="18"/>
      <c r="G39" s="18"/>
      <c r="H39" s="18"/>
      <c r="I39" s="18"/>
      <c r="J39" s="18"/>
    </row>
    <row r="40" spans="1:10" s="4" customFormat="1" ht="15" customHeight="1">
      <c r="A40" s="60"/>
      <c r="B40" s="43" t="s">
        <v>6</v>
      </c>
      <c r="C40" s="44" t="s">
        <v>7</v>
      </c>
      <c r="D40" s="45"/>
      <c r="E40" s="36"/>
      <c r="F40" s="18"/>
      <c r="G40" s="18"/>
      <c r="H40" s="18"/>
      <c r="I40" s="18"/>
      <c r="J40" s="18"/>
    </row>
    <row r="41" spans="1:10" s="4" customFormat="1" ht="15" customHeight="1">
      <c r="A41" s="60"/>
      <c r="B41" s="43"/>
      <c r="C41" s="44"/>
      <c r="D41" s="45"/>
      <c r="E41" s="36"/>
      <c r="F41" s="18"/>
      <c r="G41" s="18"/>
      <c r="H41" s="18"/>
      <c r="I41" s="18"/>
      <c r="J41" s="18"/>
    </row>
    <row r="42" spans="1:10" ht="16.5" customHeight="1">
      <c r="A42" s="27"/>
      <c r="B42" s="100" t="s">
        <v>8</v>
      </c>
      <c r="C42" s="98" t="s">
        <v>9</v>
      </c>
      <c r="D42" s="102" t="s">
        <v>10</v>
      </c>
      <c r="E42" s="103"/>
      <c r="F42" s="98" t="s">
        <v>11</v>
      </c>
      <c r="G42" s="99"/>
      <c r="H42" s="94" t="s">
        <v>10</v>
      </c>
      <c r="I42" s="86" t="s">
        <v>11</v>
      </c>
      <c r="J42" s="18"/>
    </row>
    <row r="43" spans="1:10" ht="16.5" customHeight="1">
      <c r="A43" s="27"/>
      <c r="B43" s="101"/>
      <c r="C43" s="99"/>
      <c r="D43" s="40" t="s">
        <v>47</v>
      </c>
      <c r="E43" s="40" t="s">
        <v>12</v>
      </c>
      <c r="F43" s="39" t="s">
        <v>48</v>
      </c>
      <c r="G43" s="39" t="s">
        <v>13</v>
      </c>
      <c r="H43" s="94" t="s">
        <v>57</v>
      </c>
      <c r="I43" s="85" t="s">
        <v>58</v>
      </c>
    </row>
    <row r="44" spans="1:10" ht="18.75">
      <c r="A44" s="27"/>
      <c r="B44" s="51" t="s">
        <v>16</v>
      </c>
      <c r="C44" s="52">
        <v>64.599999999999994</v>
      </c>
      <c r="D44" s="53">
        <v>754</v>
      </c>
      <c r="E44" s="54">
        <f>D44*C1</f>
        <v>6597.5</v>
      </c>
      <c r="F44" s="55">
        <f t="shared" ref="F44:F47" si="2">D44*C44</f>
        <v>48708.399999999994</v>
      </c>
      <c r="G44" s="55">
        <f t="shared" ref="G44:G47" si="3">E44*C44</f>
        <v>426198.49999999994</v>
      </c>
      <c r="H44" s="55">
        <v>26904</v>
      </c>
      <c r="I44" s="55">
        <v>1738004</v>
      </c>
      <c r="J44" s="34"/>
    </row>
    <row r="45" spans="1:10" ht="18.75">
      <c r="A45" s="27"/>
      <c r="B45" s="51" t="s">
        <v>17</v>
      </c>
      <c r="C45" s="52">
        <v>64.599999999999994</v>
      </c>
      <c r="D45" s="53">
        <v>754</v>
      </c>
      <c r="E45" s="54">
        <f>D45*C1</f>
        <v>6597.5</v>
      </c>
      <c r="F45" s="55">
        <f t="shared" si="2"/>
        <v>48708.399999999994</v>
      </c>
      <c r="G45" s="55">
        <f t="shared" si="3"/>
        <v>426198.49999999994</v>
      </c>
      <c r="H45" s="55">
        <v>26904</v>
      </c>
      <c r="I45" s="55">
        <v>1738004</v>
      </c>
      <c r="J45" s="34"/>
    </row>
    <row r="46" spans="1:10" ht="18.75">
      <c r="A46" s="27"/>
      <c r="B46" s="51" t="s">
        <v>26</v>
      </c>
      <c r="C46" s="52">
        <v>75.7</v>
      </c>
      <c r="D46" s="53">
        <v>749</v>
      </c>
      <c r="E46" s="54">
        <f>D46*C1</f>
        <v>6553.75</v>
      </c>
      <c r="F46" s="55">
        <f t="shared" si="2"/>
        <v>56699.3</v>
      </c>
      <c r="G46" s="55">
        <f t="shared" si="3"/>
        <v>496118.875</v>
      </c>
      <c r="H46" s="55">
        <v>26726</v>
      </c>
      <c r="I46" s="55">
        <v>2023134</v>
      </c>
      <c r="J46" s="34"/>
    </row>
    <row r="47" spans="1:10" ht="18.75">
      <c r="A47" s="27"/>
      <c r="B47" s="51" t="s">
        <v>18</v>
      </c>
      <c r="C47" s="52">
        <v>75.7</v>
      </c>
      <c r="D47" s="53">
        <v>749</v>
      </c>
      <c r="E47" s="54">
        <f>D47*C1</f>
        <v>6553.75</v>
      </c>
      <c r="F47" s="55">
        <f t="shared" si="2"/>
        <v>56699.3</v>
      </c>
      <c r="G47" s="55">
        <f t="shared" si="3"/>
        <v>496118.875</v>
      </c>
      <c r="H47" s="55">
        <v>26726</v>
      </c>
      <c r="I47" s="55">
        <v>2023134</v>
      </c>
      <c r="J47" s="34"/>
    </row>
    <row r="48" spans="1:10" ht="16.5" customHeight="1">
      <c r="A48" s="27"/>
      <c r="B48" s="51"/>
      <c r="C48" s="52"/>
      <c r="D48" s="53"/>
      <c r="E48" s="54"/>
      <c r="F48" s="55"/>
      <c r="G48" s="55"/>
      <c r="H48" s="55"/>
      <c r="I48" s="55"/>
      <c r="J48" s="34"/>
    </row>
    <row r="49" spans="1:10" ht="15" customHeight="1">
      <c r="A49" s="27"/>
      <c r="B49" s="35"/>
      <c r="C49" s="56"/>
      <c r="D49" s="46"/>
      <c r="E49" s="82"/>
      <c r="F49" s="55"/>
      <c r="G49" s="55"/>
      <c r="H49" s="55"/>
      <c r="I49" s="55"/>
      <c r="J49" s="23"/>
    </row>
    <row r="50" spans="1:10" ht="15" customHeight="1">
      <c r="A50" s="27"/>
      <c r="B50" s="35"/>
      <c r="C50" s="56"/>
      <c r="D50" s="46"/>
      <c r="E50" s="82"/>
      <c r="F50" s="55"/>
      <c r="G50" s="55"/>
      <c r="H50" s="55"/>
      <c r="I50" s="55"/>
      <c r="J50" s="23"/>
    </row>
    <row r="51" spans="1:10" ht="37.5" customHeight="1">
      <c r="A51" s="27"/>
      <c r="B51" s="114" t="s">
        <v>24</v>
      </c>
      <c r="C51" s="114"/>
      <c r="D51" s="114"/>
      <c r="E51" s="114"/>
      <c r="F51" s="114"/>
      <c r="G51" s="114"/>
      <c r="H51" s="114"/>
      <c r="I51" s="114"/>
      <c r="J51" s="115"/>
    </row>
    <row r="52" spans="1:10" ht="15" customHeight="1">
      <c r="A52" s="27"/>
      <c r="B52" s="7"/>
      <c r="C52" s="33"/>
      <c r="D52" s="9"/>
      <c r="E52" s="31"/>
      <c r="F52" s="32"/>
      <c r="G52" s="32"/>
      <c r="H52" s="32"/>
      <c r="I52" s="32"/>
      <c r="J52" s="10"/>
    </row>
    <row r="53" spans="1:10" s="77" customFormat="1" ht="20.25">
      <c r="A53" s="68"/>
      <c r="B53" s="47" t="s">
        <v>2</v>
      </c>
      <c r="C53" s="47" t="s">
        <v>25</v>
      </c>
      <c r="D53" s="48"/>
      <c r="E53" s="48"/>
      <c r="F53" s="49"/>
      <c r="G53" s="50"/>
      <c r="H53" s="50"/>
      <c r="I53" s="50"/>
      <c r="J53" s="50"/>
    </row>
    <row r="54" spans="1:10" s="4" customFormat="1" ht="15" customHeight="1">
      <c r="A54" s="60"/>
      <c r="B54" s="43" t="s">
        <v>4</v>
      </c>
      <c r="C54" s="44"/>
      <c r="D54" s="45"/>
      <c r="E54" s="36"/>
      <c r="F54" s="18"/>
      <c r="G54" s="18"/>
      <c r="H54" s="18"/>
      <c r="I54" s="18"/>
      <c r="J54" s="18"/>
    </row>
    <row r="55" spans="1:10" s="4" customFormat="1" ht="15" customHeight="1">
      <c r="A55" s="60"/>
      <c r="B55" s="43" t="s">
        <v>6</v>
      </c>
      <c r="C55" s="44" t="s">
        <v>56</v>
      </c>
      <c r="D55" s="45"/>
      <c r="E55" s="36"/>
      <c r="F55" s="18"/>
      <c r="G55" s="18"/>
      <c r="H55" s="18"/>
      <c r="I55" s="18"/>
      <c r="J55" s="18"/>
    </row>
    <row r="56" spans="1:10" s="4" customFormat="1" ht="15" customHeight="1">
      <c r="A56" s="60"/>
      <c r="B56" s="43"/>
      <c r="C56" s="44"/>
      <c r="D56" s="45"/>
      <c r="E56" s="36"/>
      <c r="F56" s="18"/>
      <c r="G56" s="18"/>
      <c r="H56" s="18"/>
      <c r="I56" s="18"/>
      <c r="J56" s="18"/>
    </row>
    <row r="57" spans="1:10" ht="16.5" customHeight="1">
      <c r="A57" s="27"/>
      <c r="B57" s="100" t="s">
        <v>8</v>
      </c>
      <c r="C57" s="98" t="s">
        <v>9</v>
      </c>
      <c r="D57" s="102" t="s">
        <v>10</v>
      </c>
      <c r="E57" s="103"/>
      <c r="F57" s="98" t="s">
        <v>11</v>
      </c>
      <c r="G57" s="99"/>
      <c r="H57" s="94" t="s">
        <v>10</v>
      </c>
      <c r="I57" s="86" t="s">
        <v>11</v>
      </c>
      <c r="J57" s="18"/>
    </row>
    <row r="58" spans="1:10" ht="16.5" customHeight="1">
      <c r="A58" s="27"/>
      <c r="B58" s="101"/>
      <c r="C58" s="99"/>
      <c r="D58" s="40" t="s">
        <v>47</v>
      </c>
      <c r="E58" s="40" t="s">
        <v>12</v>
      </c>
      <c r="F58" s="39" t="s">
        <v>48</v>
      </c>
      <c r="G58" s="39" t="s">
        <v>13</v>
      </c>
      <c r="H58" s="94" t="s">
        <v>57</v>
      </c>
      <c r="I58" s="85" t="s">
        <v>58</v>
      </c>
    </row>
    <row r="59" spans="1:10" ht="18.75">
      <c r="A59" s="27"/>
      <c r="B59" s="51" t="s">
        <v>14</v>
      </c>
      <c r="C59" s="52">
        <v>48.8</v>
      </c>
      <c r="D59" s="53">
        <v>695</v>
      </c>
      <c r="E59" s="54">
        <f>D59*C1</f>
        <v>6081.25</v>
      </c>
      <c r="F59" s="55">
        <f t="shared" ref="F59:F63" si="4">D59*C59</f>
        <v>33916</v>
      </c>
      <c r="G59" s="55">
        <f t="shared" ref="G59:G64" si="5">E59*C59</f>
        <v>296765</v>
      </c>
      <c r="H59" s="55">
        <v>24799</v>
      </c>
      <c r="I59" s="55">
        <v>1210185</v>
      </c>
      <c r="J59" s="34"/>
    </row>
    <row r="60" spans="1:10" ht="18.75">
      <c r="A60" s="27"/>
      <c r="B60" s="51" t="s">
        <v>15</v>
      </c>
      <c r="C60" s="52">
        <v>48.8</v>
      </c>
      <c r="D60" s="53">
        <v>695</v>
      </c>
      <c r="E60" s="54">
        <f>D60*C1</f>
        <v>6081.25</v>
      </c>
      <c r="F60" s="55">
        <f t="shared" si="4"/>
        <v>33916</v>
      </c>
      <c r="G60" s="55">
        <f t="shared" si="5"/>
        <v>296765</v>
      </c>
      <c r="H60" s="55">
        <v>24799</v>
      </c>
      <c r="I60" s="55">
        <v>1210185</v>
      </c>
      <c r="J60" s="34"/>
    </row>
    <row r="61" spans="1:10" ht="18.75">
      <c r="A61" s="27"/>
      <c r="B61" s="51" t="s">
        <v>16</v>
      </c>
      <c r="C61" s="52">
        <v>64.5</v>
      </c>
      <c r="D61" s="53">
        <v>695</v>
      </c>
      <c r="E61" s="54">
        <f>D61*C1</f>
        <v>6081.25</v>
      </c>
      <c r="F61" s="55">
        <f t="shared" si="4"/>
        <v>44827.5</v>
      </c>
      <c r="G61" s="55">
        <f t="shared" si="5"/>
        <v>392240.625</v>
      </c>
      <c r="H61" s="55">
        <v>24799</v>
      </c>
      <c r="I61" s="55">
        <v>1599527</v>
      </c>
      <c r="J61" s="34"/>
    </row>
    <row r="62" spans="1:10" ht="18.75">
      <c r="A62" s="27"/>
      <c r="B62" s="51" t="s">
        <v>17</v>
      </c>
      <c r="C62" s="52">
        <v>64.5</v>
      </c>
      <c r="D62" s="53">
        <f t="shared" ref="D62" si="6">5700*(1+3.65%)/8.5</f>
        <v>695.064705882353</v>
      </c>
      <c r="E62" s="54">
        <f>D62*C1</f>
        <v>6081.8161764705883</v>
      </c>
      <c r="F62" s="55">
        <v>44828</v>
      </c>
      <c r="G62" s="55">
        <f t="shared" si="5"/>
        <v>392277.14338235295</v>
      </c>
      <c r="H62" s="55">
        <v>24799</v>
      </c>
      <c r="I62" s="55">
        <v>1599527</v>
      </c>
      <c r="J62" s="34"/>
    </row>
    <row r="63" spans="1:10" ht="18.75">
      <c r="A63" s="27"/>
      <c r="B63" s="51" t="s">
        <v>26</v>
      </c>
      <c r="C63" s="52">
        <v>75.7</v>
      </c>
      <c r="D63" s="53">
        <v>640</v>
      </c>
      <c r="E63" s="54">
        <f>D63*C1</f>
        <v>5600</v>
      </c>
      <c r="F63" s="55">
        <f t="shared" si="4"/>
        <v>48448</v>
      </c>
      <c r="G63" s="55">
        <f t="shared" si="5"/>
        <v>423920</v>
      </c>
      <c r="H63" s="55">
        <v>22836</v>
      </c>
      <c r="I63" s="55">
        <v>1728713</v>
      </c>
      <c r="J63" s="34"/>
    </row>
    <row r="64" spans="1:10" ht="18.75">
      <c r="A64" s="27"/>
      <c r="B64" s="51" t="s">
        <v>18</v>
      </c>
      <c r="C64" s="52">
        <v>75.7</v>
      </c>
      <c r="D64" s="53">
        <f>5250*(1+3.65%)/8.5</f>
        <v>640.19117647058829</v>
      </c>
      <c r="E64" s="54">
        <f>D64*C1</f>
        <v>5601.6727941176478</v>
      </c>
      <c r="F64" s="55">
        <v>48448</v>
      </c>
      <c r="G64" s="55">
        <f t="shared" si="5"/>
        <v>424046.63051470596</v>
      </c>
      <c r="H64" s="55">
        <v>22836</v>
      </c>
      <c r="I64" s="55">
        <v>1728713</v>
      </c>
      <c r="J64" s="34"/>
    </row>
    <row r="65" spans="1:10" ht="15" customHeight="1">
      <c r="A65" s="27"/>
      <c r="B65" s="51"/>
      <c r="C65" s="52"/>
      <c r="D65" s="53"/>
      <c r="E65" s="54"/>
      <c r="F65" s="55"/>
      <c r="G65" s="55"/>
      <c r="H65" s="55"/>
      <c r="I65" s="55"/>
      <c r="J65" s="34"/>
    </row>
    <row r="66" spans="1:10" ht="15" customHeight="1">
      <c r="A66" s="27"/>
      <c r="B66" s="35"/>
      <c r="C66" s="56"/>
      <c r="D66" s="46"/>
      <c r="E66" s="82"/>
      <c r="F66" s="55"/>
      <c r="G66" s="55"/>
      <c r="H66" s="55"/>
      <c r="I66" s="55"/>
      <c r="J66" s="23"/>
    </row>
    <row r="67" spans="1:10" ht="37.5" customHeight="1">
      <c r="A67" s="27"/>
      <c r="B67" s="97" t="s">
        <v>59</v>
      </c>
      <c r="C67" s="97"/>
      <c r="D67" s="97"/>
      <c r="E67" s="97"/>
      <c r="F67" s="97"/>
      <c r="G67" s="97"/>
      <c r="H67" s="97"/>
      <c r="I67" s="97"/>
      <c r="J67" s="26"/>
    </row>
    <row r="68" spans="1:10" s="77" customFormat="1" ht="20.25">
      <c r="A68" s="68"/>
      <c r="B68" s="47" t="s">
        <v>2</v>
      </c>
      <c r="C68" s="57">
        <v>31</v>
      </c>
      <c r="D68" s="48"/>
      <c r="E68" s="48"/>
      <c r="F68" s="49"/>
      <c r="G68" s="50"/>
      <c r="H68" s="50"/>
      <c r="I68" s="50"/>
      <c r="J68" s="50"/>
    </row>
    <row r="69" spans="1:10" s="4" customFormat="1" ht="15" customHeight="1">
      <c r="A69" s="60"/>
      <c r="B69" s="43" t="s">
        <v>4</v>
      </c>
      <c r="C69" s="87"/>
      <c r="D69" s="88"/>
      <c r="E69" s="36"/>
      <c r="F69" s="18"/>
      <c r="G69" s="18"/>
      <c r="H69" s="18"/>
      <c r="I69" s="18"/>
      <c r="J69" s="18"/>
    </row>
    <row r="70" spans="1:10" s="4" customFormat="1" ht="15" customHeight="1">
      <c r="A70" s="60"/>
      <c r="B70" s="43" t="s">
        <v>6</v>
      </c>
      <c r="C70" s="87" t="s">
        <v>49</v>
      </c>
      <c r="D70" s="88"/>
      <c r="E70" s="36"/>
      <c r="F70" s="18"/>
      <c r="G70" s="18"/>
      <c r="H70" s="18"/>
      <c r="I70" s="18"/>
      <c r="J70" s="18"/>
    </row>
    <row r="71" spans="1:10" ht="16.5" customHeight="1">
      <c r="A71" s="27"/>
      <c r="B71" s="100" t="s">
        <v>8</v>
      </c>
      <c r="C71" s="98" t="s">
        <v>9</v>
      </c>
      <c r="D71" s="102" t="s">
        <v>10</v>
      </c>
      <c r="E71" s="102"/>
      <c r="F71" s="98" t="s">
        <v>11</v>
      </c>
      <c r="G71" s="98"/>
      <c r="H71" s="94" t="s">
        <v>10</v>
      </c>
      <c r="I71" s="86" t="s">
        <v>11</v>
      </c>
      <c r="J71" s="18"/>
    </row>
    <row r="72" spans="1:10" ht="16.5" customHeight="1">
      <c r="A72" s="27"/>
      <c r="B72" s="100"/>
      <c r="C72" s="98"/>
      <c r="D72" s="40" t="s">
        <v>47</v>
      </c>
      <c r="E72" s="40" t="s">
        <v>12</v>
      </c>
      <c r="F72" s="39" t="s">
        <v>48</v>
      </c>
      <c r="G72" s="39" t="s">
        <v>13</v>
      </c>
      <c r="H72" s="94" t="s">
        <v>57</v>
      </c>
      <c r="I72" s="85" t="s">
        <v>58</v>
      </c>
    </row>
    <row r="73" spans="1:10" ht="18.75">
      <c r="A73" s="27"/>
      <c r="B73" s="51" t="s">
        <v>15</v>
      </c>
      <c r="C73" s="52">
        <v>40</v>
      </c>
      <c r="D73" s="53">
        <v>899</v>
      </c>
      <c r="E73" s="54">
        <f>D73*C1</f>
        <v>7866.25</v>
      </c>
      <c r="F73" s="55">
        <f t="shared" ref="F73:F78" si="7">D73*C73</f>
        <v>35960</v>
      </c>
      <c r="G73" s="55">
        <f t="shared" ref="G73:G78" si="8">E73*C73</f>
        <v>314650</v>
      </c>
      <c r="H73" s="55">
        <v>32078</v>
      </c>
      <c r="I73" s="55">
        <v>1283118</v>
      </c>
      <c r="J73" s="34"/>
    </row>
    <row r="74" spans="1:10" ht="18.75">
      <c r="A74" s="27"/>
      <c r="B74" s="51" t="s">
        <v>14</v>
      </c>
      <c r="C74" s="52">
        <v>48.8</v>
      </c>
      <c r="D74" s="53">
        <v>899</v>
      </c>
      <c r="E74" s="54">
        <f>D74*C1</f>
        <v>7866.25</v>
      </c>
      <c r="F74" s="55">
        <f t="shared" si="7"/>
        <v>43871.199999999997</v>
      </c>
      <c r="G74" s="55">
        <f t="shared" si="8"/>
        <v>383873</v>
      </c>
      <c r="H74" s="55">
        <v>32078</v>
      </c>
      <c r="I74" s="55">
        <v>1565404</v>
      </c>
      <c r="J74" s="34"/>
    </row>
    <row r="75" spans="1:10" ht="18.75">
      <c r="A75" s="27"/>
      <c r="B75" s="51" t="s">
        <v>16</v>
      </c>
      <c r="C75" s="52">
        <v>64.5</v>
      </c>
      <c r="D75" s="53">
        <v>815</v>
      </c>
      <c r="E75" s="54">
        <f>D75*C1</f>
        <v>7131.25</v>
      </c>
      <c r="F75" s="55">
        <v>52568</v>
      </c>
      <c r="G75" s="55">
        <f t="shared" si="8"/>
        <v>459965.625</v>
      </c>
      <c r="H75" s="55">
        <v>29081</v>
      </c>
      <c r="I75" s="55">
        <v>1875704</v>
      </c>
      <c r="J75" s="34"/>
    </row>
    <row r="76" spans="1:10" ht="18.75">
      <c r="A76" s="27"/>
      <c r="B76" s="51" t="s">
        <v>17</v>
      </c>
      <c r="C76" s="52">
        <v>64.599999999999994</v>
      </c>
      <c r="D76" s="53">
        <v>815</v>
      </c>
      <c r="E76" s="54">
        <f>D76*C1</f>
        <v>7131.25</v>
      </c>
      <c r="F76" s="55">
        <v>52649</v>
      </c>
      <c r="G76" s="55">
        <f t="shared" si="8"/>
        <v>460678.74999999994</v>
      </c>
      <c r="H76" s="55">
        <v>29081</v>
      </c>
      <c r="I76" s="55">
        <v>1878612</v>
      </c>
      <c r="J76" s="34"/>
    </row>
    <row r="77" spans="1:10" ht="18.75">
      <c r="A77" s="27"/>
      <c r="B77" s="51" t="s">
        <v>26</v>
      </c>
      <c r="C77" s="52">
        <v>75.7</v>
      </c>
      <c r="D77" s="53">
        <v>770</v>
      </c>
      <c r="E77" s="54">
        <f>D77*C1</f>
        <v>6737.5</v>
      </c>
      <c r="F77" s="55">
        <f t="shared" si="7"/>
        <v>58289</v>
      </c>
      <c r="G77" s="55">
        <f t="shared" si="8"/>
        <v>510028.75</v>
      </c>
      <c r="H77" s="55">
        <v>27475</v>
      </c>
      <c r="I77" s="55">
        <v>2079858</v>
      </c>
      <c r="J77" s="34"/>
    </row>
    <row r="78" spans="1:10" ht="18.75">
      <c r="A78" s="27"/>
      <c r="B78" s="51" t="s">
        <v>18</v>
      </c>
      <c r="C78" s="52">
        <v>75.7</v>
      </c>
      <c r="D78" s="53">
        <v>770</v>
      </c>
      <c r="E78" s="54">
        <f>D78*C1</f>
        <v>6737.5</v>
      </c>
      <c r="F78" s="55">
        <f t="shared" si="7"/>
        <v>58289</v>
      </c>
      <c r="G78" s="55">
        <f t="shared" si="8"/>
        <v>510028.75</v>
      </c>
      <c r="H78" s="55">
        <v>27475</v>
      </c>
      <c r="I78" s="55">
        <v>2079858</v>
      </c>
      <c r="J78" s="34"/>
    </row>
    <row r="79" spans="1:10" ht="15" customHeight="1">
      <c r="A79" s="27"/>
      <c r="B79" s="10"/>
      <c r="C79" s="10"/>
      <c r="D79" s="10"/>
      <c r="E79" s="10"/>
      <c r="F79" s="10"/>
      <c r="G79" s="10"/>
      <c r="H79" s="10"/>
      <c r="I79" s="10"/>
      <c r="J79" s="10"/>
    </row>
    <row r="80" spans="1:10" s="77" customFormat="1" ht="20.25">
      <c r="A80" s="68"/>
      <c r="B80" s="47" t="s">
        <v>2</v>
      </c>
      <c r="C80" s="47" t="s">
        <v>34</v>
      </c>
      <c r="D80" s="48"/>
      <c r="E80" s="48"/>
      <c r="F80" s="49"/>
      <c r="G80" s="50"/>
      <c r="H80" s="50"/>
      <c r="I80" s="50"/>
      <c r="J80" s="50"/>
    </row>
    <row r="81" spans="1:10" s="4" customFormat="1" ht="15" customHeight="1">
      <c r="A81" s="60"/>
      <c r="B81" s="43" t="s">
        <v>4</v>
      </c>
      <c r="C81" s="44"/>
      <c r="D81" s="45"/>
      <c r="E81" s="36"/>
      <c r="F81" s="18"/>
      <c r="G81" s="18"/>
      <c r="H81" s="18"/>
      <c r="I81" s="18"/>
      <c r="J81" s="18"/>
    </row>
    <row r="82" spans="1:10" s="4" customFormat="1" ht="15" customHeight="1">
      <c r="A82" s="60"/>
      <c r="B82" s="43" t="s">
        <v>6</v>
      </c>
      <c r="C82" s="44" t="s">
        <v>50</v>
      </c>
      <c r="D82" s="45"/>
      <c r="E82" s="36"/>
      <c r="F82" s="18"/>
      <c r="G82" s="18"/>
      <c r="H82" s="18"/>
      <c r="I82" s="18"/>
      <c r="J82" s="18"/>
    </row>
    <row r="83" spans="1:10" s="4" customFormat="1" ht="15" customHeight="1">
      <c r="A83" s="60"/>
      <c r="B83" s="43"/>
      <c r="C83" s="44"/>
      <c r="D83" s="45"/>
      <c r="E83" s="36"/>
      <c r="F83" s="18"/>
      <c r="G83" s="18"/>
      <c r="H83" s="18"/>
      <c r="I83" s="18"/>
      <c r="J83" s="18"/>
    </row>
    <row r="84" spans="1:10" ht="16.5" customHeight="1">
      <c r="A84" s="27"/>
      <c r="B84" s="100" t="s">
        <v>8</v>
      </c>
      <c r="C84" s="98" t="s">
        <v>9</v>
      </c>
      <c r="D84" s="102" t="s">
        <v>10</v>
      </c>
      <c r="E84" s="103"/>
      <c r="F84" s="98" t="s">
        <v>11</v>
      </c>
      <c r="G84" s="99"/>
      <c r="H84" s="94" t="s">
        <v>10</v>
      </c>
      <c r="I84" s="86" t="s">
        <v>11</v>
      </c>
      <c r="J84" s="18"/>
    </row>
    <row r="85" spans="1:10" ht="16.5" customHeight="1">
      <c r="A85" s="27"/>
      <c r="B85" s="101"/>
      <c r="C85" s="99"/>
      <c r="D85" s="40" t="s">
        <v>47</v>
      </c>
      <c r="E85" s="40" t="s">
        <v>12</v>
      </c>
      <c r="F85" s="39" t="s">
        <v>48</v>
      </c>
      <c r="G85" s="39" t="s">
        <v>13</v>
      </c>
      <c r="H85" s="94" t="s">
        <v>57</v>
      </c>
      <c r="I85" s="85" t="s">
        <v>58</v>
      </c>
    </row>
    <row r="86" spans="1:10" ht="18.75">
      <c r="A86" s="27"/>
      <c r="B86" s="51" t="s">
        <v>30</v>
      </c>
      <c r="C86" s="52">
        <v>72.36</v>
      </c>
      <c r="D86" s="53">
        <v>889</v>
      </c>
      <c r="E86" s="54">
        <f>D86*C1</f>
        <v>7778.75</v>
      </c>
      <c r="F86" s="55">
        <f t="shared" ref="F86" si="9">D86*C86</f>
        <v>64328.04</v>
      </c>
      <c r="G86" s="55">
        <f t="shared" ref="G86:G87" si="10">E86*C86</f>
        <v>562870.35</v>
      </c>
      <c r="H86" s="55">
        <v>31721</v>
      </c>
      <c r="I86" s="55">
        <v>2295341</v>
      </c>
      <c r="J86" s="34"/>
    </row>
    <row r="87" spans="1:10" ht="18.75">
      <c r="A87" s="27"/>
      <c r="B87" s="51" t="s">
        <v>32</v>
      </c>
      <c r="C87" s="52">
        <v>87.35</v>
      </c>
      <c r="D87" s="53">
        <v>839</v>
      </c>
      <c r="E87" s="54">
        <f>D87*C1</f>
        <v>7341.25</v>
      </c>
      <c r="F87" s="55">
        <v>73287</v>
      </c>
      <c r="G87" s="55">
        <f t="shared" si="10"/>
        <v>641258.1875</v>
      </c>
      <c r="H87" s="55">
        <v>29937</v>
      </c>
      <c r="I87" s="55">
        <v>2615001</v>
      </c>
      <c r="J87" s="34"/>
    </row>
    <row r="88" spans="1:10" ht="15" customHeight="1">
      <c r="A88" s="27"/>
      <c r="B88" s="12"/>
      <c r="C88" s="13"/>
      <c r="D88" s="14"/>
      <c r="E88" s="15"/>
      <c r="F88" s="16"/>
      <c r="G88" s="16"/>
      <c r="H88" s="16"/>
      <c r="I88" s="16"/>
      <c r="J88" s="10"/>
    </row>
    <row r="89" spans="1:10" ht="15" customHeight="1">
      <c r="A89" s="27"/>
      <c r="B89" s="12"/>
      <c r="C89" s="13"/>
      <c r="D89" s="14"/>
      <c r="E89" s="15"/>
      <c r="F89" s="16"/>
      <c r="G89" s="16"/>
      <c r="H89" s="16"/>
      <c r="I89" s="16"/>
      <c r="J89" s="10"/>
    </row>
    <row r="90" spans="1:10" s="77" customFormat="1" ht="20.25">
      <c r="A90" s="68"/>
      <c r="B90" s="47" t="s">
        <v>2</v>
      </c>
      <c r="C90" s="95" t="s">
        <v>61</v>
      </c>
      <c r="D90" s="48"/>
      <c r="E90" s="48"/>
      <c r="F90" s="49"/>
      <c r="G90" s="50"/>
      <c r="H90" s="50"/>
      <c r="I90" s="50"/>
      <c r="J90" s="50"/>
    </row>
    <row r="91" spans="1:10" s="4" customFormat="1" ht="15" customHeight="1">
      <c r="A91" s="60"/>
      <c r="B91" s="43" t="s">
        <v>4</v>
      </c>
      <c r="C91" s="44"/>
      <c r="D91" s="45"/>
      <c r="E91" s="36"/>
      <c r="F91" s="18"/>
      <c r="G91" s="18"/>
      <c r="H91" s="18"/>
      <c r="I91" s="18"/>
      <c r="J91" s="18"/>
    </row>
    <row r="92" spans="1:10" s="4" customFormat="1" ht="15" customHeight="1">
      <c r="A92" s="60"/>
      <c r="B92" s="43" t="s">
        <v>6</v>
      </c>
      <c r="C92" s="44" t="s">
        <v>51</v>
      </c>
      <c r="D92" s="45"/>
      <c r="E92" s="36"/>
      <c r="F92" s="18"/>
      <c r="G92" s="18"/>
      <c r="H92" s="18"/>
      <c r="I92" s="18"/>
      <c r="J92" s="18"/>
    </row>
    <row r="93" spans="1:10" s="4" customFormat="1" ht="15" customHeight="1">
      <c r="A93" s="60"/>
      <c r="B93" s="43"/>
      <c r="C93" s="44"/>
      <c r="D93" s="45"/>
      <c r="E93" s="36"/>
      <c r="F93" s="18"/>
      <c r="G93" s="18"/>
      <c r="H93" s="18"/>
      <c r="I93" s="18"/>
      <c r="J93" s="18"/>
    </row>
    <row r="94" spans="1:10" ht="16.5" customHeight="1">
      <c r="A94" s="27"/>
      <c r="B94" s="100" t="s">
        <v>8</v>
      </c>
      <c r="C94" s="98" t="s">
        <v>9</v>
      </c>
      <c r="D94" s="102" t="s">
        <v>10</v>
      </c>
      <c r="E94" s="103"/>
      <c r="F94" s="98" t="s">
        <v>11</v>
      </c>
      <c r="G94" s="99"/>
      <c r="H94" s="94" t="s">
        <v>10</v>
      </c>
      <c r="I94" s="86" t="s">
        <v>11</v>
      </c>
      <c r="J94" s="18"/>
    </row>
    <row r="95" spans="1:10" ht="16.5" customHeight="1">
      <c r="A95" s="27"/>
      <c r="B95" s="101"/>
      <c r="C95" s="99"/>
      <c r="D95" s="40" t="s">
        <v>47</v>
      </c>
      <c r="E95" s="40" t="s">
        <v>12</v>
      </c>
      <c r="F95" s="39" t="s">
        <v>48</v>
      </c>
      <c r="G95" s="39" t="s">
        <v>13</v>
      </c>
      <c r="H95" s="94" t="s">
        <v>57</v>
      </c>
      <c r="I95" s="85" t="s">
        <v>58</v>
      </c>
    </row>
    <row r="96" spans="1:10" ht="18.75">
      <c r="A96" s="27"/>
      <c r="B96" s="51" t="s">
        <v>27</v>
      </c>
      <c r="C96" s="52">
        <v>51.3</v>
      </c>
      <c r="D96" s="53">
        <v>921</v>
      </c>
      <c r="E96" s="54">
        <f>D96*C1</f>
        <v>8058.75</v>
      </c>
      <c r="F96" s="55">
        <f t="shared" ref="F96:F104" si="11">D96*C96</f>
        <v>47247.299999999996</v>
      </c>
      <c r="G96" s="55">
        <f t="shared" ref="G96:G103" si="12">E96*C96</f>
        <v>413413.875</v>
      </c>
      <c r="H96" s="55">
        <v>32863</v>
      </c>
      <c r="I96" s="55">
        <v>1685870</v>
      </c>
      <c r="J96" s="34"/>
    </row>
    <row r="97" spans="1:10" ht="18.75">
      <c r="A97" s="27"/>
      <c r="B97" s="51" t="s">
        <v>28</v>
      </c>
      <c r="C97" s="52">
        <v>51.8</v>
      </c>
      <c r="D97" s="53">
        <v>921</v>
      </c>
      <c r="E97" s="54">
        <f>D97*C1</f>
        <v>8058.75</v>
      </c>
      <c r="F97" s="55">
        <v>47708</v>
      </c>
      <c r="G97" s="55">
        <f t="shared" si="12"/>
        <v>417443.25</v>
      </c>
      <c r="H97" s="55">
        <v>32863</v>
      </c>
      <c r="I97" s="55">
        <v>1702301</v>
      </c>
      <c r="J97" s="34"/>
    </row>
    <row r="98" spans="1:10" ht="18.75">
      <c r="A98" s="27"/>
      <c r="B98" s="51" t="s">
        <v>30</v>
      </c>
      <c r="C98" s="52">
        <v>69</v>
      </c>
      <c r="D98" s="53">
        <v>889</v>
      </c>
      <c r="E98" s="54">
        <f>D98*C1</f>
        <v>7778.75</v>
      </c>
      <c r="F98" s="55">
        <f t="shared" si="11"/>
        <v>61341</v>
      </c>
      <c r="G98" s="55">
        <f t="shared" si="12"/>
        <v>536733.75</v>
      </c>
      <c r="H98" s="55">
        <v>31721</v>
      </c>
      <c r="I98" s="55">
        <v>2188758</v>
      </c>
      <c r="J98" s="34"/>
    </row>
    <row r="99" spans="1:10" ht="18.75">
      <c r="A99" s="27"/>
      <c r="B99" s="51" t="s">
        <v>31</v>
      </c>
      <c r="C99" s="52">
        <v>69.7</v>
      </c>
      <c r="D99" s="53">
        <v>889</v>
      </c>
      <c r="E99" s="54">
        <f>D99*C1</f>
        <v>7778.75</v>
      </c>
      <c r="F99" s="55">
        <v>61963</v>
      </c>
      <c r="G99" s="55">
        <f t="shared" si="12"/>
        <v>542178.875</v>
      </c>
      <c r="H99" s="55">
        <v>31721</v>
      </c>
      <c r="I99" s="55">
        <v>2210963</v>
      </c>
      <c r="J99" s="34"/>
    </row>
    <row r="100" spans="1:10" ht="18.75">
      <c r="A100" s="27"/>
      <c r="B100" s="51" t="s">
        <v>32</v>
      </c>
      <c r="C100" s="52">
        <v>84.9</v>
      </c>
      <c r="D100" s="53">
        <v>839</v>
      </c>
      <c r="E100" s="54">
        <f>D100*C1</f>
        <v>7341.25</v>
      </c>
      <c r="F100" s="55">
        <v>71231</v>
      </c>
      <c r="G100" s="55">
        <f t="shared" si="12"/>
        <v>623272.125</v>
      </c>
      <c r="H100" s="55">
        <v>29937</v>
      </c>
      <c r="I100" s="55">
        <v>2541655</v>
      </c>
      <c r="J100" s="34"/>
    </row>
    <row r="101" spans="1:10" ht="18.75">
      <c r="A101" s="27"/>
      <c r="B101" s="51" t="s">
        <v>29</v>
      </c>
      <c r="C101" s="52">
        <v>85.7</v>
      </c>
      <c r="D101" s="53">
        <v>839</v>
      </c>
      <c r="E101" s="54">
        <f>D101*C1</f>
        <v>7341.25</v>
      </c>
      <c r="F101" s="55">
        <f t="shared" si="11"/>
        <v>71902.3</v>
      </c>
      <c r="G101" s="55">
        <f t="shared" si="12"/>
        <v>629145.125</v>
      </c>
      <c r="H101" s="55">
        <v>29937</v>
      </c>
      <c r="I101" s="55">
        <v>2565605</v>
      </c>
      <c r="J101" s="34"/>
    </row>
    <row r="102" spans="1:10" ht="18.75">
      <c r="A102" s="27"/>
      <c r="B102" s="51" t="s">
        <v>33</v>
      </c>
      <c r="C102" s="52">
        <v>115.5</v>
      </c>
      <c r="D102" s="53">
        <v>849</v>
      </c>
      <c r="E102" s="54">
        <f>D102*C1</f>
        <v>7428.75</v>
      </c>
      <c r="F102" s="55">
        <f t="shared" si="11"/>
        <v>98059.5</v>
      </c>
      <c r="G102" s="55">
        <f t="shared" si="12"/>
        <v>858020.625</v>
      </c>
      <c r="H102" s="55">
        <v>30294</v>
      </c>
      <c r="I102" s="55">
        <v>3498941</v>
      </c>
      <c r="J102" s="34"/>
    </row>
    <row r="103" spans="1:10" ht="18.75">
      <c r="A103" s="27"/>
      <c r="B103" s="51" t="s">
        <v>33</v>
      </c>
      <c r="C103" s="52">
        <v>142.1</v>
      </c>
      <c r="D103" s="53">
        <v>849</v>
      </c>
      <c r="E103" s="54">
        <f>D103*C1</f>
        <v>7428.75</v>
      </c>
      <c r="F103" s="55">
        <f t="shared" si="11"/>
        <v>120642.9</v>
      </c>
      <c r="G103" s="55">
        <f t="shared" si="12"/>
        <v>1055625.375</v>
      </c>
      <c r="H103" s="55">
        <v>30294</v>
      </c>
      <c r="I103" s="55">
        <v>4304758</v>
      </c>
      <c r="J103" s="34"/>
    </row>
    <row r="104" spans="1:10" ht="18.75">
      <c r="A104" s="27"/>
      <c r="B104" s="51" t="s">
        <v>33</v>
      </c>
      <c r="C104" s="52">
        <v>135.5</v>
      </c>
      <c r="D104" s="53">
        <v>849</v>
      </c>
      <c r="E104" s="54"/>
      <c r="F104" s="55">
        <f t="shared" si="11"/>
        <v>115039.5</v>
      </c>
      <c r="G104" s="55"/>
      <c r="H104" s="55">
        <v>30294</v>
      </c>
      <c r="I104" s="55">
        <v>4104819</v>
      </c>
      <c r="J104" s="34"/>
    </row>
    <row r="105" spans="1:10" ht="15" customHeight="1">
      <c r="A105" s="27"/>
      <c r="B105" s="10"/>
      <c r="C105" s="10"/>
      <c r="D105" s="10"/>
      <c r="E105" s="10"/>
      <c r="F105" s="10"/>
      <c r="G105" s="10"/>
      <c r="H105" s="10"/>
      <c r="I105" s="10"/>
      <c r="J105" s="10"/>
    </row>
    <row r="106" spans="1:10" s="77" customFormat="1" ht="20.25">
      <c r="A106" s="68"/>
      <c r="B106" s="47" t="s">
        <v>2</v>
      </c>
      <c r="C106" s="96" t="s">
        <v>62</v>
      </c>
      <c r="D106" s="48"/>
      <c r="E106" s="48"/>
      <c r="F106" s="49"/>
      <c r="G106" s="50"/>
      <c r="H106" s="50"/>
      <c r="I106" s="50"/>
      <c r="J106" s="50"/>
    </row>
    <row r="107" spans="1:10" s="4" customFormat="1" ht="15" customHeight="1">
      <c r="A107" s="60"/>
      <c r="B107" s="43" t="s">
        <v>4</v>
      </c>
      <c r="C107" s="44"/>
      <c r="D107" s="45"/>
      <c r="E107" s="36"/>
      <c r="F107" s="18"/>
      <c r="G107" s="18"/>
      <c r="H107" s="18"/>
      <c r="I107" s="18"/>
      <c r="J107" s="18"/>
    </row>
    <row r="108" spans="1:10" s="4" customFormat="1" ht="15" customHeight="1">
      <c r="A108" s="60"/>
      <c r="B108" s="43" t="s">
        <v>6</v>
      </c>
      <c r="C108" s="44" t="s">
        <v>51</v>
      </c>
      <c r="D108" s="45"/>
      <c r="E108" s="36"/>
      <c r="F108" s="18"/>
      <c r="G108" s="18"/>
      <c r="H108" s="18"/>
      <c r="I108" s="18"/>
      <c r="J108" s="18"/>
    </row>
    <row r="109" spans="1:10" s="4" customFormat="1" ht="15" customHeight="1">
      <c r="A109" s="60"/>
      <c r="B109" s="43"/>
      <c r="C109" s="44"/>
      <c r="D109" s="45"/>
      <c r="E109" s="36"/>
      <c r="F109" s="18"/>
      <c r="G109" s="18"/>
      <c r="H109" s="18"/>
      <c r="I109" s="18"/>
      <c r="J109" s="18"/>
    </row>
    <row r="110" spans="1:10" ht="16.5" customHeight="1">
      <c r="A110" s="27"/>
      <c r="B110" s="100" t="s">
        <v>8</v>
      </c>
      <c r="C110" s="98" t="s">
        <v>9</v>
      </c>
      <c r="D110" s="102" t="s">
        <v>10</v>
      </c>
      <c r="E110" s="103"/>
      <c r="F110" s="98" t="s">
        <v>11</v>
      </c>
      <c r="G110" s="99"/>
      <c r="H110" s="94" t="s">
        <v>10</v>
      </c>
      <c r="I110" s="86" t="s">
        <v>11</v>
      </c>
      <c r="J110" s="18"/>
    </row>
    <row r="111" spans="1:10" ht="16.5" customHeight="1">
      <c r="A111" s="27"/>
      <c r="B111" s="101"/>
      <c r="C111" s="99"/>
      <c r="D111" s="40" t="s">
        <v>47</v>
      </c>
      <c r="E111" s="40" t="s">
        <v>12</v>
      </c>
      <c r="F111" s="39" t="s">
        <v>48</v>
      </c>
      <c r="G111" s="39" t="s">
        <v>13</v>
      </c>
      <c r="H111" s="94" t="s">
        <v>57</v>
      </c>
      <c r="I111" s="85" t="s">
        <v>58</v>
      </c>
    </row>
    <row r="112" spans="1:10" ht="18.75">
      <c r="A112" s="27"/>
      <c r="B112" s="51" t="s">
        <v>27</v>
      </c>
      <c r="C112" s="52">
        <v>45.6</v>
      </c>
      <c r="D112" s="53">
        <v>927</v>
      </c>
      <c r="E112" s="54">
        <f>D112*C1</f>
        <v>8111.25</v>
      </c>
      <c r="F112" s="55">
        <f t="shared" ref="F112:F116" si="13">D112*C112</f>
        <v>42271.200000000004</v>
      </c>
      <c r="G112" s="55">
        <f t="shared" ref="G112:G116" si="14">E112*C112</f>
        <v>369873</v>
      </c>
      <c r="H112" s="55">
        <v>33077</v>
      </c>
      <c r="I112" s="55">
        <v>1508313</v>
      </c>
      <c r="J112" s="34"/>
    </row>
    <row r="113" spans="1:10" ht="18.75">
      <c r="A113" s="27"/>
      <c r="B113" s="51" t="s">
        <v>28</v>
      </c>
      <c r="C113" s="52">
        <v>45.6</v>
      </c>
      <c r="D113" s="53">
        <v>927</v>
      </c>
      <c r="E113" s="54">
        <f>D113*C1</f>
        <v>8111.25</v>
      </c>
      <c r="F113" s="55">
        <f t="shared" si="13"/>
        <v>42271.200000000004</v>
      </c>
      <c r="G113" s="55">
        <f t="shared" si="14"/>
        <v>369873</v>
      </c>
      <c r="H113" s="55">
        <v>33077</v>
      </c>
      <c r="I113" s="55">
        <v>1508313</v>
      </c>
      <c r="J113" s="34"/>
    </row>
    <row r="114" spans="1:10" ht="18.75">
      <c r="A114" s="27"/>
      <c r="B114" s="51" t="s">
        <v>35</v>
      </c>
      <c r="C114" s="52">
        <v>101.2</v>
      </c>
      <c r="D114" s="53">
        <v>839</v>
      </c>
      <c r="E114" s="54">
        <f>D114*C1</f>
        <v>7341.25</v>
      </c>
      <c r="F114" s="55">
        <v>84068</v>
      </c>
      <c r="G114" s="55">
        <f t="shared" si="14"/>
        <v>742934.5</v>
      </c>
      <c r="H114" s="55">
        <v>29937</v>
      </c>
      <c r="I114" s="55">
        <v>2999692</v>
      </c>
      <c r="J114" s="34"/>
    </row>
    <row r="115" spans="1:10" ht="18.75">
      <c r="A115" s="27"/>
      <c r="B115" s="51" t="s">
        <v>36</v>
      </c>
      <c r="C115" s="52">
        <v>131.30000000000001</v>
      </c>
      <c r="D115" s="53">
        <v>849</v>
      </c>
      <c r="E115" s="54">
        <f>D115*C1</f>
        <v>7428.75</v>
      </c>
      <c r="F115" s="55">
        <f t="shared" si="13"/>
        <v>111473.70000000001</v>
      </c>
      <c r="G115" s="55">
        <f t="shared" si="14"/>
        <v>975394.87500000012</v>
      </c>
      <c r="H115" s="55">
        <v>30294</v>
      </c>
      <c r="I115" s="55">
        <v>3977584</v>
      </c>
      <c r="J115" s="34"/>
    </row>
    <row r="116" spans="1:10" ht="18.75">
      <c r="A116" s="27"/>
      <c r="B116" s="51" t="s">
        <v>36</v>
      </c>
      <c r="C116" s="52">
        <v>154.19999999999999</v>
      </c>
      <c r="D116" s="53">
        <v>849</v>
      </c>
      <c r="E116" s="54">
        <f>D116*C1</f>
        <v>7428.75</v>
      </c>
      <c r="F116" s="55">
        <f t="shared" si="13"/>
        <v>130915.79999999999</v>
      </c>
      <c r="G116" s="55">
        <f t="shared" si="14"/>
        <v>1145513.25</v>
      </c>
      <c r="H116" s="55">
        <v>30294</v>
      </c>
      <c r="I116" s="55">
        <v>4671314</v>
      </c>
      <c r="J116" s="34"/>
    </row>
    <row r="117" spans="1:10" ht="15" customHeight="1">
      <c r="A117" s="27"/>
      <c r="B117" s="24"/>
      <c r="C117" s="25"/>
      <c r="D117" s="20"/>
      <c r="E117" s="21"/>
      <c r="F117" s="22"/>
      <c r="G117" s="22"/>
      <c r="H117" s="22"/>
      <c r="I117" s="22"/>
      <c r="J117" s="23"/>
    </row>
    <row r="118" spans="1:10" ht="15" customHeight="1">
      <c r="A118" s="27"/>
      <c r="B118" s="12"/>
      <c r="C118" s="13"/>
      <c r="D118" s="14"/>
      <c r="E118" s="15"/>
      <c r="F118" s="16"/>
      <c r="G118" s="16"/>
      <c r="H118" s="16"/>
      <c r="I118" s="16"/>
      <c r="J118" s="10"/>
    </row>
    <row r="119" spans="1:10" ht="15" customHeight="1">
      <c r="A119" s="27"/>
      <c r="B119" s="12"/>
      <c r="C119" s="13"/>
      <c r="D119" s="14"/>
      <c r="E119" s="15"/>
      <c r="F119" s="16"/>
      <c r="G119" s="16"/>
      <c r="H119" s="16"/>
      <c r="I119" s="16"/>
      <c r="J119" s="10"/>
    </row>
    <row r="120" spans="1:10" ht="37.5" customHeight="1">
      <c r="A120" s="27"/>
      <c r="B120" s="97" t="s">
        <v>37</v>
      </c>
      <c r="C120" s="97"/>
      <c r="D120" s="97"/>
      <c r="E120" s="97"/>
      <c r="F120" s="97"/>
      <c r="G120" s="97"/>
      <c r="H120" s="97"/>
      <c r="I120" s="97"/>
      <c r="J120" s="26"/>
    </row>
    <row r="121" spans="1:10" ht="20.100000000000001" customHeight="1">
      <c r="A121" s="27"/>
      <c r="B121" s="11"/>
      <c r="C121" s="17"/>
      <c r="D121" s="17"/>
      <c r="E121" s="17"/>
      <c r="F121" s="11"/>
      <c r="G121" s="11"/>
      <c r="H121" s="11"/>
      <c r="I121" s="11"/>
      <c r="J121" s="11"/>
    </row>
    <row r="122" spans="1:10" s="77" customFormat="1" ht="20.25">
      <c r="A122" s="68"/>
      <c r="B122" s="43" t="s">
        <v>6</v>
      </c>
      <c r="C122" s="44" t="s">
        <v>39</v>
      </c>
      <c r="D122" s="48"/>
      <c r="E122" s="48"/>
      <c r="F122" s="49"/>
      <c r="G122" s="50"/>
      <c r="H122" s="50"/>
      <c r="I122" s="50"/>
      <c r="J122" s="50"/>
    </row>
    <row r="123" spans="1:10" s="4" customFormat="1" ht="15" customHeight="1">
      <c r="A123" s="60"/>
      <c r="B123" s="6"/>
      <c r="C123" s="7"/>
      <c r="D123" s="9"/>
      <c r="E123" s="8"/>
      <c r="F123" s="8"/>
      <c r="G123" s="8"/>
      <c r="H123" s="8"/>
      <c r="I123" s="8"/>
      <c r="J123" s="30"/>
    </row>
    <row r="124" spans="1:10" ht="16.5" customHeight="1">
      <c r="A124" s="27"/>
      <c r="C124" s="100" t="s">
        <v>9</v>
      </c>
      <c r="D124" s="102" t="s">
        <v>10</v>
      </c>
      <c r="E124" s="103"/>
      <c r="F124" s="99" t="s">
        <v>11</v>
      </c>
      <c r="G124" s="99"/>
      <c r="H124" s="94" t="s">
        <v>11</v>
      </c>
      <c r="I124" s="92"/>
      <c r="J124" s="18"/>
    </row>
    <row r="125" spans="1:10" ht="16.5" customHeight="1">
      <c r="A125" s="27"/>
      <c r="C125" s="101"/>
      <c r="D125" s="40" t="s">
        <v>47</v>
      </c>
      <c r="E125" s="40" t="s">
        <v>12</v>
      </c>
      <c r="F125" s="39" t="s">
        <v>48</v>
      </c>
      <c r="G125" s="39" t="s">
        <v>13</v>
      </c>
      <c r="H125" s="94" t="s">
        <v>58</v>
      </c>
      <c r="I125" s="93"/>
    </row>
    <row r="126" spans="1:10" ht="18.75">
      <c r="A126" s="27"/>
      <c r="C126" s="51">
        <v>18.350000000000001</v>
      </c>
      <c r="D126" s="53">
        <f>6800*(1+3.65%)/8.5</f>
        <v>829.19999999999993</v>
      </c>
      <c r="E126" s="54">
        <f>D126*C1</f>
        <v>7255.4999999999991</v>
      </c>
      <c r="F126" s="54">
        <v>15212</v>
      </c>
      <c r="G126" s="55">
        <f>E126*C126</f>
        <v>133138.42499999999</v>
      </c>
      <c r="H126" s="55">
        <v>542797</v>
      </c>
      <c r="I126" s="55"/>
      <c r="J126" s="34"/>
    </row>
    <row r="127" spans="1:10" ht="18.75">
      <c r="A127" s="27"/>
      <c r="C127" s="51">
        <v>21.05</v>
      </c>
      <c r="D127" s="53">
        <f>6800*(1+3.65%)/8.5</f>
        <v>829.19999999999993</v>
      </c>
      <c r="E127" s="54">
        <f>D127*C1</f>
        <v>7255.4999999999991</v>
      </c>
      <c r="F127" s="54">
        <v>17450</v>
      </c>
      <c r="G127" s="55">
        <f>E127*C127</f>
        <v>152728.27499999999</v>
      </c>
      <c r="H127" s="55">
        <v>622664</v>
      </c>
      <c r="I127" s="55"/>
      <c r="J127" s="34"/>
    </row>
    <row r="128" spans="1:10" ht="18.75">
      <c r="A128" s="27"/>
      <c r="C128" s="51">
        <v>22.45</v>
      </c>
      <c r="D128" s="53">
        <f>6800*(1+3.65%)/8.5</f>
        <v>829.19999999999993</v>
      </c>
      <c r="E128" s="54">
        <f>D128*C1</f>
        <v>7255.4999999999991</v>
      </c>
      <c r="F128" s="54">
        <v>18611</v>
      </c>
      <c r="G128" s="55">
        <f>E128*C128</f>
        <v>162885.97499999998</v>
      </c>
      <c r="H128" s="55">
        <v>664076</v>
      </c>
      <c r="I128" s="55"/>
      <c r="J128" s="34"/>
    </row>
    <row r="129" spans="1:10" ht="18.75">
      <c r="A129" s="27"/>
      <c r="C129" s="51">
        <v>24.6</v>
      </c>
      <c r="D129" s="53">
        <f>6800*(1+3.65%)/8.5</f>
        <v>829.19999999999993</v>
      </c>
      <c r="E129" s="54">
        <f>D129*C1</f>
        <v>7255.4999999999991</v>
      </c>
      <c r="F129" s="54">
        <v>20393</v>
      </c>
      <c r="G129" s="55">
        <f>E129*C129</f>
        <v>178485.3</v>
      </c>
      <c r="H129" s="55">
        <v>727674</v>
      </c>
      <c r="I129" s="55"/>
      <c r="J129" s="34"/>
    </row>
    <row r="130" spans="1:10" s="59" customFormat="1" ht="15" customHeight="1">
      <c r="A130" s="58"/>
      <c r="B130" s="24"/>
      <c r="C130" s="25"/>
      <c r="D130" s="20"/>
      <c r="E130" s="22"/>
      <c r="F130" s="22"/>
      <c r="G130" s="22"/>
      <c r="H130" s="22"/>
      <c r="I130" s="22"/>
      <c r="J130" s="23"/>
    </row>
    <row r="131" spans="1:10" s="59" customFormat="1" ht="15" customHeight="1">
      <c r="A131" s="58"/>
      <c r="B131" s="24"/>
      <c r="C131" s="25"/>
      <c r="D131" s="20"/>
      <c r="E131" s="22"/>
      <c r="F131" s="22"/>
      <c r="G131" s="22"/>
      <c r="H131" s="22"/>
      <c r="I131" s="22"/>
      <c r="J131" s="23"/>
    </row>
    <row r="132" spans="1:10" s="59" customFormat="1" ht="15" customHeight="1">
      <c r="A132" s="58"/>
      <c r="B132" s="24"/>
      <c r="C132" s="25"/>
      <c r="D132" s="20"/>
      <c r="E132" s="22"/>
      <c r="F132" s="22"/>
      <c r="G132" s="22"/>
      <c r="H132" s="22"/>
      <c r="I132" s="22"/>
      <c r="J132" s="23"/>
    </row>
    <row r="133" spans="1:10" ht="37.5" customHeight="1">
      <c r="A133" s="27"/>
      <c r="B133" s="97" t="s">
        <v>38</v>
      </c>
      <c r="C133" s="97"/>
      <c r="D133" s="97"/>
      <c r="E133" s="97"/>
      <c r="F133" s="97"/>
      <c r="G133" s="97"/>
      <c r="H133" s="97"/>
      <c r="I133" s="97"/>
      <c r="J133" s="26"/>
    </row>
    <row r="134" spans="1:10" s="4" customFormat="1" ht="15" customHeight="1">
      <c r="B134" s="6"/>
      <c r="C134" s="8"/>
      <c r="D134" s="8"/>
      <c r="E134" s="8"/>
      <c r="F134" s="8"/>
      <c r="G134" s="8"/>
      <c r="H134" s="8"/>
      <c r="I134" s="8"/>
      <c r="J134" s="8"/>
    </row>
    <row r="135" spans="1:10" s="77" customFormat="1" ht="20.25">
      <c r="A135" s="68"/>
      <c r="B135" s="43" t="s">
        <v>6</v>
      </c>
      <c r="C135" s="44" t="s">
        <v>52</v>
      </c>
      <c r="D135" s="48"/>
      <c r="E135" s="48"/>
      <c r="F135" s="49"/>
      <c r="G135" s="50"/>
      <c r="H135" s="50"/>
      <c r="I135" s="50"/>
      <c r="J135" s="50"/>
    </row>
    <row r="136" spans="1:10" s="4" customFormat="1" ht="15" customHeight="1">
      <c r="B136" s="6"/>
      <c r="C136" s="7"/>
      <c r="D136" s="9"/>
      <c r="E136" s="8"/>
      <c r="F136" s="8"/>
      <c r="G136" s="8"/>
      <c r="H136" s="8"/>
      <c r="I136" s="8"/>
      <c r="J136" s="8"/>
    </row>
    <row r="137" spans="1:10" ht="16.5" customHeight="1">
      <c r="A137" s="27"/>
      <c r="C137" s="100" t="s">
        <v>9</v>
      </c>
      <c r="D137" s="102" t="s">
        <v>10</v>
      </c>
      <c r="E137" s="103"/>
      <c r="F137" s="99" t="s">
        <v>11</v>
      </c>
      <c r="G137" s="99"/>
      <c r="H137" s="94" t="s">
        <v>11</v>
      </c>
      <c r="I137" s="92"/>
      <c r="J137" s="18"/>
    </row>
    <row r="138" spans="1:10" ht="16.5" customHeight="1">
      <c r="A138" s="27"/>
      <c r="C138" s="101"/>
      <c r="D138" s="40" t="s">
        <v>47</v>
      </c>
      <c r="E138" s="40" t="s">
        <v>12</v>
      </c>
      <c r="F138" s="39" t="s">
        <v>48</v>
      </c>
      <c r="G138" s="39" t="s">
        <v>13</v>
      </c>
      <c r="H138" s="94" t="s">
        <v>58</v>
      </c>
      <c r="I138" s="93"/>
    </row>
    <row r="139" spans="1:10" ht="18.75">
      <c r="A139" s="27"/>
      <c r="C139" s="51">
        <v>22</v>
      </c>
      <c r="D139" s="53">
        <f>7455*(1+3.65%)/8.5</f>
        <v>909.07147058823534</v>
      </c>
      <c r="E139" s="54">
        <f>D139*C1</f>
        <v>7954.3753676470596</v>
      </c>
      <c r="F139" s="54">
        <v>19998</v>
      </c>
      <c r="G139" s="55">
        <f>E139*C139</f>
        <v>174996.25808823531</v>
      </c>
      <c r="H139" s="55">
        <v>713565</v>
      </c>
      <c r="I139" s="55"/>
      <c r="J139" s="34"/>
    </row>
    <row r="140" spans="1:10" ht="18.75">
      <c r="A140" s="27"/>
      <c r="B140" s="62" t="s">
        <v>41</v>
      </c>
      <c r="C140" s="51">
        <v>22</v>
      </c>
      <c r="D140" s="53">
        <f>9320*(1+3.65%)/8.5</f>
        <v>1136.4917647058824</v>
      </c>
      <c r="E140" s="54">
        <f>D140*C1</f>
        <v>9944.302941176471</v>
      </c>
      <c r="F140" s="54">
        <v>24992</v>
      </c>
      <c r="G140" s="55">
        <f>E140*C140</f>
        <v>218774.66470588237</v>
      </c>
      <c r="H140" s="55">
        <v>891760</v>
      </c>
      <c r="I140" s="55"/>
      <c r="J140" s="34"/>
    </row>
    <row r="142" spans="1:10" ht="15" customHeight="1">
      <c r="J142" s="3"/>
    </row>
    <row r="143" spans="1:10" ht="15" customHeight="1">
      <c r="J143" s="3"/>
    </row>
    <row r="144" spans="1:10" ht="15" customHeight="1">
      <c r="A144" s="4"/>
      <c r="B144" s="84" t="s">
        <v>53</v>
      </c>
      <c r="J144" s="3"/>
    </row>
    <row r="145" spans="1:10" ht="15" customHeight="1">
      <c r="A145" s="4"/>
      <c r="B145" s="61"/>
      <c r="C145" s="61"/>
      <c r="D145" s="61"/>
      <c r="E145" s="61"/>
      <c r="F145" s="61"/>
      <c r="G145" s="67"/>
      <c r="H145" s="67"/>
      <c r="I145" s="67"/>
      <c r="J145" s="3"/>
    </row>
    <row r="146" spans="1:10" s="78" customFormat="1" ht="31.5" customHeight="1">
      <c r="A146" s="69"/>
      <c r="B146" s="109" t="s">
        <v>44</v>
      </c>
      <c r="C146" s="109"/>
      <c r="D146" s="109"/>
      <c r="E146" s="109"/>
      <c r="F146" s="109"/>
      <c r="G146" s="109"/>
      <c r="H146" s="109"/>
      <c r="I146" s="109"/>
      <c r="J146" s="73"/>
    </row>
    <row r="147" spans="1:10" s="79" customFormat="1" ht="24.75" customHeight="1">
      <c r="A147" s="70"/>
      <c r="B147" s="110" t="s">
        <v>42</v>
      </c>
      <c r="C147" s="110"/>
      <c r="D147" s="110"/>
      <c r="E147" s="110"/>
      <c r="F147" s="110"/>
      <c r="G147" s="110"/>
      <c r="H147" s="110"/>
      <c r="I147" s="110"/>
      <c r="J147" s="74"/>
    </row>
    <row r="148" spans="1:10" s="80" customFormat="1" ht="15" customHeight="1">
      <c r="A148" s="71"/>
      <c r="B148" s="112"/>
      <c r="C148" s="112"/>
      <c r="D148" s="112"/>
      <c r="E148" s="112"/>
      <c r="F148" s="112"/>
      <c r="G148" s="112"/>
      <c r="H148" s="90"/>
      <c r="I148" s="90"/>
      <c r="J148" s="75"/>
    </row>
    <row r="149" spans="1:10" s="81" customFormat="1" ht="48" customHeight="1">
      <c r="A149" s="72"/>
      <c r="B149" s="83" t="s">
        <v>43</v>
      </c>
      <c r="C149" s="111" t="s">
        <v>45</v>
      </c>
      <c r="D149" s="111"/>
      <c r="E149" s="111"/>
      <c r="F149" s="111" t="s">
        <v>46</v>
      </c>
      <c r="G149" s="111"/>
      <c r="H149" s="113" t="s">
        <v>63</v>
      </c>
      <c r="I149" s="113"/>
      <c r="J149" s="76"/>
    </row>
    <row r="150" spans="1:10" ht="15" customHeight="1">
      <c r="A150" s="4"/>
      <c r="B150" s="108"/>
      <c r="C150" s="108"/>
      <c r="D150" s="108"/>
      <c r="E150" s="108"/>
      <c r="F150" s="108"/>
      <c r="G150" s="108"/>
      <c r="H150" s="89"/>
      <c r="I150" s="89"/>
      <c r="J150" s="3"/>
    </row>
    <row r="151" spans="1:10" ht="15" customHeight="1">
      <c r="A151" s="4"/>
      <c r="J151" s="3"/>
    </row>
  </sheetData>
  <mergeCells count="64">
    <mergeCell ref="B51:I51"/>
    <mergeCell ref="B67:I67"/>
    <mergeCell ref="B120:I120"/>
    <mergeCell ref="B133:I133"/>
    <mergeCell ref="B146:I146"/>
    <mergeCell ref="B150:G150"/>
    <mergeCell ref="F149:G149"/>
    <mergeCell ref="B148:G148"/>
    <mergeCell ref="C149:E149"/>
    <mergeCell ref="B147:I147"/>
    <mergeCell ref="H149:I149"/>
    <mergeCell ref="C137:C138"/>
    <mergeCell ref="D137:E137"/>
    <mergeCell ref="F137:G137"/>
    <mergeCell ref="F110:G110"/>
    <mergeCell ref="D124:E124"/>
    <mergeCell ref="B110:B111"/>
    <mergeCell ref="C110:C111"/>
    <mergeCell ref="D110:E110"/>
    <mergeCell ref="C124:C125"/>
    <mergeCell ref="F124:G124"/>
    <mergeCell ref="B94:B95"/>
    <mergeCell ref="C94:C95"/>
    <mergeCell ref="D94:E94"/>
    <mergeCell ref="F94:G94"/>
    <mergeCell ref="B57:B58"/>
    <mergeCell ref="C57:C58"/>
    <mergeCell ref="D57:E57"/>
    <mergeCell ref="B6:J6"/>
    <mergeCell ref="B4:J4"/>
    <mergeCell ref="C8:D8"/>
    <mergeCell ref="C11:C12"/>
    <mergeCell ref="B2:I2"/>
    <mergeCell ref="B5:I5"/>
    <mergeCell ref="B37:J37"/>
    <mergeCell ref="B42:B43"/>
    <mergeCell ref="B11:B12"/>
    <mergeCell ref="D11:E11"/>
    <mergeCell ref="F11:G11"/>
    <mergeCell ref="B30:B31"/>
    <mergeCell ref="C30:C31"/>
    <mergeCell ref="D30:E30"/>
    <mergeCell ref="B16:J16"/>
    <mergeCell ref="B25:J25"/>
    <mergeCell ref="F30:G30"/>
    <mergeCell ref="D21:E21"/>
    <mergeCell ref="C21:C22"/>
    <mergeCell ref="C18:D18"/>
    <mergeCell ref="F21:G21"/>
    <mergeCell ref="B36:I36"/>
    <mergeCell ref="F57:G57"/>
    <mergeCell ref="B84:B85"/>
    <mergeCell ref="B21:B22"/>
    <mergeCell ref="F84:G84"/>
    <mergeCell ref="D84:E84"/>
    <mergeCell ref="C84:C85"/>
    <mergeCell ref="F71:G71"/>
    <mergeCell ref="D71:E71"/>
    <mergeCell ref="C71:C72"/>
    <mergeCell ref="B71:B72"/>
    <mergeCell ref="F42:G42"/>
    <mergeCell ref="D42:E42"/>
    <mergeCell ref="C42:C43"/>
    <mergeCell ref="B35:J35"/>
  </mergeCells>
  <pageMargins left="0" right="0" top="0" bottom="0" header="0" footer="0"/>
  <pageSetup scale="46" orientation="portrait" r:id="rId1"/>
  <headerFooter>
    <oddFooter>&amp;"Helvetica,Regular"&amp;11&amp;P</oddFooter>
  </headerFooter>
  <rowBreaks count="2" manualBreakCount="2">
    <brk id="1" max="16383" man="1"/>
    <brk id="6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836054861C7E74BAA4B14A5201D452A" ma:contentTypeVersion="0" ma:contentTypeDescription="Создание документа." ma:contentTypeScope="" ma:versionID="a856aa5c84ea16f77e2122548e7ce72d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ABE3114-9DC5-4C88-BD1F-E59F197290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9E2614E-9608-4121-8FE9-FCF3122BE0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FFC62E-5A78-4E34-9D2F-22BD6AFC4D34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Февраль 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Панченко Наталья Владимировна</dc:creator>
  <cp:lastModifiedBy>tishkov</cp:lastModifiedBy>
  <cp:lastPrinted>2014-03-26T11:25:57Z</cp:lastPrinted>
  <dcterms:created xsi:type="dcterms:W3CDTF">2014-02-11T11:11:32Z</dcterms:created>
  <dcterms:modified xsi:type="dcterms:W3CDTF">2014-03-26T11:36:51Z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0x0101009836054861C7E74BAA4B14A5201D452A</vt:lpwstr>
  </property>
</Properties>
</file>